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V2 BETA/BOM/"/>
    </mc:Choice>
  </mc:AlternateContent>
  <xr:revisionPtr revIDLastSave="4152" documentId="8_{63A4C33B-DB7D-4B96-8F5C-2848B14821C5}" xr6:coauthVersionLast="47" xr6:coauthVersionMax="47" xr10:uidLastSave="{31F1D27D-1AD0-4672-AFC7-BF3BBF796D94}"/>
  <bookViews>
    <workbookView xWindow="28680" yWindow="-45" windowWidth="29040" windowHeight="16440" firstSheet="5" activeTab="5" xr2:uid="{00000000-000D-0000-FFFF-FFFF00000000}"/>
  </bookViews>
  <sheets>
    <sheet name="2." sheetId="11" r:id="rId1"/>
    <sheet name="MISC" sheetId="30" r:id="rId2"/>
    <sheet name="3. " sheetId="15" r:id="rId3"/>
    <sheet name="5. " sheetId="14" r:id="rId4"/>
    <sheet name="6. " sheetId="16" r:id="rId5"/>
    <sheet name="Hardware" sheetId="8" r:id="rId6"/>
    <sheet name="V2 Frame BOM" sheetId="28" r:id="rId7"/>
    <sheet name="V2 AB Gantry BOM" sheetId="20" r:id="rId8"/>
    <sheet name="V2 Z System BOM" sheetId="29" r:id="rId9"/>
    <sheet name="V2 Toolhead BOM" sheetId="27" r:id="rId10"/>
    <sheet name="V2 Enclosure BOM 00" sheetId="23" r:id="rId11"/>
    <sheet name="V2 Drybox BOM" sheetId="24" r:id="rId12"/>
    <sheet name="V2 Liquid Cooling BOM" sheetId="26" r:id="rId13"/>
    <sheet name="V2 Option BOM" sheetId="32" r:id="rId14"/>
  </sheets>
  <definedNames>
    <definedName name="_xlnm._FilterDatabase" localSheetId="5" hidden="1">Hardware!$A$1:$K$129</definedName>
    <definedName name="_xlnm._FilterDatabase" localSheetId="9" hidden="1">'V2 Toolhead BOM'!$A$1:$C$30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5" roundtripDataSignature="AMtx7mjXg2aXlIlZtHiGIVqqlSvDo2t44g=="/>
    </ext>
  </extLst>
</workbook>
</file>

<file path=xl/calcChain.xml><?xml version="1.0" encoding="utf-8"?>
<calcChain xmlns="http://schemas.openxmlformats.org/spreadsheetml/2006/main">
  <c r="G117" i="8" l="1"/>
  <c r="G18" i="8"/>
  <c r="G103" i="8"/>
  <c r="G94" i="8"/>
  <c r="G4" i="8"/>
  <c r="G116" i="8"/>
  <c r="G86" i="8"/>
  <c r="G14" i="11" l="1"/>
  <c r="G16" i="11"/>
  <c r="G17" i="11"/>
  <c r="G18" i="11"/>
  <c r="G13" i="11"/>
  <c r="G12" i="11"/>
  <c r="G11" i="11"/>
  <c r="G10" i="11"/>
  <c r="G9" i="11"/>
  <c r="G8" i="11"/>
  <c r="G5" i="11"/>
  <c r="G4" i="11"/>
  <c r="F11" i="16"/>
  <c r="F10" i="16"/>
  <c r="F9" i="16"/>
  <c r="F8" i="16"/>
  <c r="F7" i="16"/>
  <c r="E6" i="16"/>
  <c r="F6" i="16" s="1"/>
  <c r="F5" i="16"/>
  <c r="F4" i="16"/>
  <c r="F8" i="15"/>
  <c r="F7" i="15"/>
  <c r="F6" i="15"/>
  <c r="F5" i="15"/>
  <c r="F4" i="15"/>
  <c r="F9" i="15"/>
  <c r="G9" i="14"/>
  <c r="G8" i="14"/>
  <c r="G7" i="14"/>
  <c r="G6" i="14"/>
  <c r="G5" i="14"/>
  <c r="G4" i="14"/>
  <c r="F12" i="16" l="1"/>
  <c r="G10" i="14"/>
  <c r="G23" i="11"/>
  <c r="G33" i="8"/>
  <c r="G114" i="8"/>
  <c r="G98" i="8" l="1"/>
  <c r="F2" i="8"/>
  <c r="G2" i="8" s="1"/>
  <c r="G5" i="8"/>
  <c r="G3" i="8"/>
  <c r="G87" i="8" l="1"/>
  <c r="G91" i="8" l="1"/>
  <c r="F119" i="8"/>
  <c r="G119" i="8" s="1"/>
  <c r="F118" i="8"/>
  <c r="G118" i="8" s="1"/>
  <c r="F121" i="8"/>
  <c r="G121" i="8" s="1"/>
  <c r="F6" i="8"/>
  <c r="G6" i="8" s="1"/>
  <c r="F19" i="8"/>
  <c r="G19" i="8" s="1"/>
  <c r="F44" i="8"/>
  <c r="G44" i="8" s="1"/>
  <c r="G125" i="8"/>
  <c r="G115" i="8"/>
  <c r="G16" i="8"/>
  <c r="G101" i="8"/>
  <c r="G99" i="8"/>
  <c r="G127" i="8"/>
  <c r="G50" i="8"/>
  <c r="G49" i="8"/>
  <c r="G48" i="8"/>
  <c r="G47" i="8"/>
  <c r="G96" i="8"/>
  <c r="G95" i="8"/>
  <c r="G126" i="8"/>
  <c r="G46" i="8"/>
  <c r="G45" i="8"/>
  <c r="G92" i="8"/>
  <c r="G83" i="8"/>
  <c r="G77" i="8"/>
  <c r="G76" i="8"/>
  <c r="G89" i="8"/>
  <c r="G43" i="8"/>
  <c r="G42" i="8"/>
  <c r="G12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</authors>
  <commentList>
    <comment ref="H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</commentList>
</comments>
</file>

<file path=xl/sharedStrings.xml><?xml version="1.0" encoding="utf-8"?>
<sst xmlns="http://schemas.openxmlformats.org/spreadsheetml/2006/main" count="1052" uniqueCount="612">
  <si>
    <t>XYZ  Assembly</t>
  </si>
  <si>
    <t>Part Type</t>
  </si>
  <si>
    <t>Description</t>
  </si>
  <si>
    <t>Cut Length mm</t>
  </si>
  <si>
    <t xml:space="preserve">Quantity Required </t>
  </si>
  <si>
    <t>Pack Order Quantity</t>
  </si>
  <si>
    <t>Pack Price $USD</t>
  </si>
  <si>
    <t>Cost Price $USD</t>
  </si>
  <si>
    <t>Order Parts Link</t>
  </si>
  <si>
    <t>Tube</t>
  </si>
  <si>
    <t xml:space="preserve">X-Axis Tube Aluminum  20x20x18 </t>
  </si>
  <si>
    <t>410</t>
  </si>
  <si>
    <t>1</t>
  </si>
  <si>
    <t>12</t>
  </si>
  <si>
    <t xml:space="preserve"> $8.00 </t>
  </si>
  <si>
    <t xml:space="preserve"> $8.00 3</t>
  </si>
  <si>
    <t>1x 20X20X1.5mm 500mm</t>
  </si>
  <si>
    <t>Rod</t>
  </si>
  <si>
    <t>5x25mm Rod For Tension Forks</t>
  </si>
  <si>
    <t>1x Length: 25mm 8PC</t>
  </si>
  <si>
    <t>https://www.aliexpress.com/item/1005005970231547.html</t>
  </si>
  <si>
    <t>5x40mm Rod For AB Idlers</t>
  </si>
  <si>
    <t>3x Length: 40mm 5PC</t>
  </si>
  <si>
    <t>6x25 Bearing Shaft</t>
  </si>
  <si>
    <t>6x40 Bearing Shaft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</si>
  <si>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</si>
  <si>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</si>
  <si>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</si>
  <si>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</si>
  <si>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</si>
  <si>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</si>
  <si>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>GT2 Pulley 20T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</si>
  <si>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</si>
  <si>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</si>
  <si>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</si>
  <si>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</si>
  <si>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</si>
  <si>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</si>
  <si>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</si>
  <si>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Steppermotor</t>
  </si>
  <si>
    <t>42mm NEMA 17 1.7A</t>
  </si>
  <si>
    <t>1x 5Pcs 40mm 45N-cm 2A</t>
  </si>
  <si>
    <t xml:space="preserve">carnt get these  in a qty of 3 , this might be an alternative  </t>
  </si>
  <si>
    <t>https://www.aliexpress.com/item/4000794108779.html</t>
  </si>
  <si>
    <t> Nema 17  55mm shaft High Temp</t>
  </si>
  <si>
    <t>https://www.aliexpress.com/item/1005007050116319.html</t>
  </si>
  <si>
    <t>Plate</t>
  </si>
  <si>
    <t>Cast Aluminum 350x350x8mm</t>
  </si>
  <si>
    <t>1225 cm^2</t>
  </si>
  <si>
    <t xml:space="preserve">to source </t>
  </si>
  <si>
    <t>Print Surface</t>
  </si>
  <si>
    <t>Removal Spring Steel PEI Sheet</t>
  </si>
  <si>
    <t>1x Size: (130C)330x330mm</t>
  </si>
  <si>
    <t>5x50mm Rod For Ball Joint</t>
  </si>
  <si>
    <t>2x Length: 50mm 4PC</t>
  </si>
  <si>
    <t>https://www.aliexpress.com/item/1005007696967716.html</t>
  </si>
  <si>
    <t>Ball Joint</t>
  </si>
  <si>
    <t>Precision Ball 10mm M4</t>
  </si>
  <si>
    <t>1x Size: 10pc</t>
  </si>
  <si>
    <t>Bearing</t>
  </si>
  <si>
    <t>MGN 12 Rail  400mm</t>
  </si>
  <si>
    <t>MGN 12H CARRAGE</t>
  </si>
  <si>
    <t>MGN 9 400mm</t>
  </si>
  <si>
    <t>MGN9-H CARRAGE</t>
  </si>
  <si>
    <t>Price exl Taxes</t>
  </si>
  <si>
    <t xml:space="preserve">Link to Drawings </t>
  </si>
  <si>
    <t>Part name</t>
  </si>
  <si>
    <t>Quantity M</t>
  </si>
  <si>
    <t>Column1</t>
  </si>
  <si>
    <t>Column2</t>
  </si>
  <si>
    <t>HT cable  Red  0.xmm</t>
  </si>
  <si>
    <t>HT cable  Black  0.xmm</t>
  </si>
  <si>
    <t>HT cable  Green  0.xmm</t>
  </si>
  <si>
    <t>HT cable  Blue  0.xmm</t>
  </si>
  <si>
    <t>HT cable  white 0.xmm</t>
  </si>
  <si>
    <t xml:space="preserve">EPDM foam </t>
  </si>
  <si>
    <t>Door seal / Dry Box</t>
  </si>
  <si>
    <t>Heat Shrink Tubing  ?mm</t>
  </si>
  <si>
    <t xml:space="preserve">Tools required </t>
  </si>
  <si>
    <t xml:space="preserve">Square </t>
  </si>
  <si>
    <t>Allen keys</t>
  </si>
  <si>
    <t xml:space="preserve">steel Rule or  Equiverlant </t>
  </si>
  <si>
    <t xml:space="preserve">G or F clamp </t>
  </si>
  <si>
    <t>Spanner  AF</t>
  </si>
  <si>
    <t xml:space="preserve">Drill and drill bits </t>
  </si>
  <si>
    <t xml:space="preserve">solder iron and solder </t>
  </si>
  <si>
    <t xml:space="preserve">crimp tool for  control board connection </t>
  </si>
  <si>
    <t>Tool Head Assembly</t>
  </si>
  <si>
    <t>Quantity Required</t>
  </si>
  <si>
    <t>PCB</t>
  </si>
  <si>
    <t>LIS3DSH Accelerometer</t>
  </si>
  <si>
    <t xml:space="preserve"> $8.89 </t>
  </si>
  <si>
    <t xml:space="preserve"> $8.89 3</t>
  </si>
  <si>
    <t>1x LIS3DSH Accelerometer</t>
  </si>
  <si>
    <t>https://www.digikey.co.nz/en/products/detail/adafruit-industries-llc/2809/5774319?gclsrc=aw.ds&amp;gad_source=1&amp;gad_campaignid=20104923089&amp;gbraid=0AAAAADrbLlgdi87UGAUglUogkgR_6w3hi&amp;gclid=Cj0KCQjwndHEBhDVARIsAGh0g3Ak6uH_wsV3wheOwtP_PRij5CktZlySrxDYMnLAm9yqdaVEJpKfcacaAqsQEALw_wcB</t>
  </si>
  <si>
    <t>Hotend</t>
  </si>
  <si>
    <t>Dragon Hotend HF</t>
  </si>
  <si>
    <t>1x Dragon HF</t>
  </si>
  <si>
    <t>https://www.aliexpress.com/item/1005009522742769.html</t>
  </si>
  <si>
    <t>Thermistor</t>
  </si>
  <si>
    <t>PT1000 Thermistor Up to 450C</t>
  </si>
  <si>
    <t xml:space="preserve">1x PT1000 Thermistor Cartridge </t>
  </si>
  <si>
    <t>Extruder</t>
  </si>
  <si>
    <t>BIQU H2 V2X</t>
  </si>
  <si>
    <t>PTFE Teflon Tube</t>
  </si>
  <si>
    <t>1x Size: 1M ID 2MM OD 3MM</t>
  </si>
  <si>
    <t>https://www.aliexpress.com/item/1005005754150879.html</t>
  </si>
  <si>
    <t>1x Size: 2M ID 4MM OD 6MM</t>
  </si>
  <si>
    <t>Link To Drawings</t>
  </si>
  <si>
    <t>Picture</t>
  </si>
  <si>
    <t>Electronics and electrical</t>
  </si>
  <si>
    <t>Column3</t>
  </si>
  <si>
    <t>Column4</t>
  </si>
  <si>
    <t>Column5</t>
  </si>
  <si>
    <t>Column6</t>
  </si>
  <si>
    <t>Column7</t>
  </si>
  <si>
    <t>Column8</t>
  </si>
  <si>
    <t>Controller Board</t>
  </si>
  <si>
    <t>Duet 3 6HC</t>
  </si>
  <si>
    <t xml:space="preserve"> 1x Duet 3 6HC</t>
  </si>
  <si>
    <t>PSU</t>
  </si>
  <si>
    <t>Power Supply Unit</t>
  </si>
  <si>
    <t>24V10A 240W</t>
  </si>
  <si>
    <t>Switch</t>
  </si>
  <si>
    <t>Power Switch</t>
  </si>
  <si>
    <t>1x Power switch</t>
  </si>
  <si>
    <t>Heater</t>
  </si>
  <si>
    <t>Keenovo 750W Silicone Heater</t>
  </si>
  <si>
    <t>1x Color: 220V/110V</t>
  </si>
  <si>
    <t>Solid State Relay</t>
  </si>
  <si>
    <t>Omron Solid State Relay</t>
  </si>
  <si>
    <t>Fuse</t>
  </si>
  <si>
    <t>Thermal Fuse for AC Heater</t>
  </si>
  <si>
    <t>1x Temperature: 150/180 degree</t>
  </si>
  <si>
    <t>Dry Box Assembly</t>
  </si>
  <si>
    <t>Sensor</t>
  </si>
  <si>
    <t>5KG Load Cell and HX711 ADC</t>
  </si>
  <si>
    <t>Color: 5KG With HX711</t>
  </si>
  <si>
    <t>PTC Heater 12x7cm 260C</t>
  </si>
  <si>
    <t>PTC Heater with Cord (US or EU)</t>
  </si>
  <si>
    <t>https://www.aliexpress.com/item/1005007390172176.html</t>
  </si>
  <si>
    <t>Thermal Fuse 95C</t>
  </si>
  <si>
    <r>
      <rPr>
        <u/>
        <sz val="11"/>
        <color rgb="FF0070C0"/>
        <rFont val="serif"/>
      </rPr>
      <t xml:space="preserve">1x 15A - 95C </t>
    </r>
  </si>
  <si>
    <t>PCB assy</t>
  </si>
  <si>
    <t>HX711 + 5kg Load cell</t>
  </si>
  <si>
    <t>1x5kg loadcell + HX711</t>
  </si>
  <si>
    <t>ESP32 WiFi Board</t>
  </si>
  <si>
    <t>1xESP-32 30Pin</t>
  </si>
  <si>
    <t>ESP32 DEV BOARD</t>
  </si>
  <si>
    <t>1xESP32-V1 SHIELD 30P</t>
  </si>
  <si>
    <t>DHT22 Humididty + Temp Sensor</t>
  </si>
  <si>
    <t>1xDHT22 Sensor</t>
  </si>
  <si>
    <t>Desiccant</t>
  </si>
  <si>
    <t>Calsium Chloride</t>
  </si>
  <si>
    <t>Source Locally</t>
  </si>
  <si>
    <t xml:space="preserve">Picture </t>
  </si>
  <si>
    <t>Cut length</t>
  </si>
  <si>
    <t>Line Price $USD</t>
  </si>
  <si>
    <t>Supplier</t>
  </si>
  <si>
    <t>DIN</t>
  </si>
  <si>
    <t>ISO</t>
  </si>
  <si>
    <t>TEST</t>
  </si>
  <si>
    <t xml:space="preserve">Bearings </t>
  </si>
  <si>
    <t>5x8x2.5M Bushings</t>
  </si>
  <si>
    <t>1x 10pcs Bushings 5x8x2.5</t>
  </si>
  <si>
    <t>GEPS</t>
  </si>
  <si>
    <t>Bearings</t>
  </si>
  <si>
    <t>608 Bearings 8 x 22 x7</t>
  </si>
  <si>
    <t>1x Size: ABEC-1 ZZ</t>
  </si>
  <si>
    <t>625 2ZZ 5 * 16 *5</t>
  </si>
  <si>
    <t>10pcs 625ZZ 5x16x5mm</t>
  </si>
  <si>
    <t>Zhongfa</t>
  </si>
  <si>
    <t>688 Bearings 8 x 16 x5</t>
  </si>
  <si>
    <t>Draw Slides</t>
  </si>
  <si>
    <t>Color: Buffer 16inch 40cm</t>
  </si>
  <si>
    <t>Naierdi</t>
  </si>
  <si>
    <t>10mm Ball Bearing M4 tapped</t>
  </si>
  <si>
    <t>Mellow</t>
  </si>
  <si>
    <t>https://www.aliexpress.com/item/1005007783703537.html</t>
  </si>
  <si>
    <t xml:space="preserve">ball 4.5mm stainless steel </t>
  </si>
  <si>
    <t>F606 ZZ Bearing 6 *17 *6</t>
  </si>
  <si>
    <t>https://www.aliexpress.com/item/4000040664908.html</t>
  </si>
  <si>
    <t>MGN 12h 350</t>
  </si>
  <si>
    <t>MGN 12h 400</t>
  </si>
  <si>
    <t>MGN 9H 400</t>
  </si>
  <si>
    <t>Bolt</t>
  </si>
  <si>
    <t>M5x30 HEX ISO 4017 DIN 933</t>
  </si>
  <si>
    <t>1x 10 PCS Size: M5 - 30mm</t>
  </si>
  <si>
    <t>WanFang</t>
  </si>
  <si>
    <t>M5x40 HEX DIN 931</t>
  </si>
  <si>
    <t>M5x55 HEX DIN 933</t>
  </si>
  <si>
    <t>Collar</t>
  </si>
  <si>
    <t>M5 Retaining Collar</t>
  </si>
  <si>
    <t>GDZS-D5-10-6</t>
  </si>
  <si>
    <t>Tinggoo</t>
  </si>
  <si>
    <t>https://www.aliexpress.com/item/1005009630107645.html</t>
  </si>
  <si>
    <t>Electrical</t>
  </si>
  <si>
    <t>Ceramic Cartridge Heater 24v 50W</t>
  </si>
  <si>
    <t>Fan 120mm</t>
  </si>
  <si>
    <t>GX20 flange mount &amp; Plug 10pin</t>
  </si>
  <si>
    <t>https://s.click.aliexpress.com/e/_c3WgzI23</t>
  </si>
  <si>
    <t>GX20 flange mount &amp; Plug 6pin</t>
  </si>
  <si>
    <t>Heater Pad 310x310 750w</t>
  </si>
  <si>
    <t>Load Cell 5kg</t>
  </si>
  <si>
    <t>VenstPow</t>
  </si>
  <si>
    <t xml:space="preserve">Nema 17 40mm </t>
  </si>
  <si>
    <t>Nema 17 48 S55</t>
  </si>
  <si>
    <t>PT 1000</t>
  </si>
  <si>
    <t>GT2</t>
  </si>
  <si>
    <t xml:space="preserve"> 2GT EPDM 10mm +135℃ </t>
  </si>
  <si>
    <t>https://www.aliexpress.com/item/1005002307826257.html</t>
  </si>
  <si>
    <t>https://www.aliexpress.com/item/1005004456045545.htm</t>
  </si>
  <si>
    <t>GT2 Pulley 20T 7mm + Pulley 80T 7mm + 200mm belt</t>
  </si>
  <si>
    <t>KIT 1</t>
  </si>
  <si>
    <t>Magnet</t>
  </si>
  <si>
    <t>Magnet 20mm 10kg</t>
  </si>
  <si>
    <t xml:space="preserve">5 + 1 D20  magnet and keeper </t>
  </si>
  <si>
    <t>125 </t>
  </si>
  <si>
    <t>Magnet HT 8x3</t>
  </si>
  <si>
    <t>1x Color: 8x3-3mm-20pcs</t>
  </si>
  <si>
    <t>Magnet Keeper 20x3</t>
  </si>
  <si>
    <t>melt zone</t>
  </si>
  <si>
    <t>BIQU H2 V2X Direct Extruder</t>
  </si>
  <si>
    <t>Heat_Block NF Crazy</t>
  </si>
  <si>
    <t>Lerdge Bi-Metal heat break</t>
  </si>
  <si>
    <t>M5-6OD Elbow Fitting</t>
  </si>
  <si>
    <t>Mothblock V2</t>
  </si>
  <si>
    <t>V6 Nozzle Hardened</t>
  </si>
  <si>
    <t>Nut</t>
  </si>
  <si>
    <t>M2.5 Nut</t>
  </si>
  <si>
    <t>M3 Nut</t>
  </si>
  <si>
    <t>1x Size: M3 50PCS</t>
  </si>
  <si>
    <t>M3 Nut Hammer Nut</t>
  </si>
  <si>
    <t>1x 50PCS Size: 20-m3</t>
  </si>
  <si>
    <t>LFYGY Ind</t>
  </si>
  <si>
    <t>M3 Nut Locknut</t>
  </si>
  <si>
    <t>1x Size: M3 50PCS - SS</t>
  </si>
  <si>
    <t>HongKai</t>
  </si>
  <si>
    <t>M4 Nut</t>
  </si>
  <si>
    <t>Size: M4 50PCS</t>
  </si>
  <si>
    <t>M4 Nut Locknut</t>
  </si>
  <si>
    <t>Size: M4 50PCS - Color SS</t>
  </si>
  <si>
    <t>M5 Nut DIN 934</t>
  </si>
  <si>
    <t>1x Size: M5 50PCS</t>
  </si>
  <si>
    <t>M5 Nut Hammer Nut</t>
  </si>
  <si>
    <t>1x M5 100 PCS</t>
  </si>
  <si>
    <t>M5 Nut Locknut</t>
  </si>
  <si>
    <t>1x M5 50 PCS - SS</t>
  </si>
  <si>
    <t>M5 Nut T-Nut</t>
  </si>
  <si>
    <t>1x M5 100PCS</t>
  </si>
  <si>
    <t>Plastic</t>
  </si>
  <si>
    <t>V2 PC Window</t>
  </si>
  <si>
    <t>Buildplate 350x350x8  cast 5083</t>
  </si>
  <si>
    <t>Plumbing</t>
  </si>
  <si>
    <t>1/4" Barb - 4mm ID</t>
  </si>
  <si>
    <t>https://s.click.aliexpress.com/e/_c3L3d1ir</t>
  </si>
  <si>
    <t>1/4" Barb - 6mm ID</t>
  </si>
  <si>
    <t>CPAP Tube rated at 125C+  ?Lmm</t>
  </si>
  <si>
    <t>extruder radiator  30 x 30 x9.5</t>
  </si>
  <si>
    <t>Tubing 4x6 mm IDxOD</t>
  </si>
  <si>
    <t>Color: 4x6 5 meter</t>
  </si>
  <si>
    <t>Tubing 6x8mm IDxOD</t>
  </si>
  <si>
    <t>Color: 6x8 5 meter</t>
  </si>
  <si>
    <t>V2 Radiator 240mm</t>
  </si>
  <si>
    <t>Water cooling pump</t>
  </si>
  <si>
    <t>Profile</t>
  </si>
  <si>
    <t>2820 L-Bracket</t>
  </si>
  <si>
    <t xml:space="preserve">	Niuren 3D Parts Store</t>
  </si>
  <si>
    <t>https://www.aliexpress.com/item/1005008146846938.html</t>
  </si>
  <si>
    <t>Joining Plate 90 Deg</t>
  </si>
  <si>
    <t>Niuren 3D Parts Store</t>
  </si>
  <si>
    <t>https://www.aliexpress.com/item/1005009553915195.html</t>
  </si>
  <si>
    <t>Profile 2020</t>
  </si>
  <si>
    <t>X Profile Top Rear</t>
  </si>
  <si>
    <t>Z Center Rear</t>
  </si>
  <si>
    <t>Z Center Rear Top</t>
  </si>
  <si>
    <t>Profile 2040</t>
  </si>
  <si>
    <t>X Length Profile</t>
  </si>
  <si>
    <t>Y Length Profile</t>
  </si>
  <si>
    <t>Z Height Profile Tapped</t>
  </si>
  <si>
    <t>Screw</t>
  </si>
  <si>
    <t>M2.5X08 SH DIN 912 ISO 4762</t>
  </si>
  <si>
    <t xml:space="preserve">M2.5x10 FH CS </t>
  </si>
  <si>
    <t>https://www.aliexpress.com/item/1005004824940854.html</t>
  </si>
  <si>
    <t>M2.5x12 SH Din 912</t>
  </si>
  <si>
    <t>M3x05 Set Screw DIN 916 ISO 4029</t>
  </si>
  <si>
    <t>M3x08 FH DIN 7991</t>
  </si>
  <si>
    <t>1 x 50PCs M3 x 8mm SS</t>
  </si>
  <si>
    <t>BulkMan</t>
  </si>
  <si>
    <t>M3x08 Set/Grub Screw</t>
  </si>
  <si>
    <t>M3x08 SH DIN 912 ISO 4762</t>
  </si>
  <si>
    <t>1x Size: M3 50PCS - 8mm - 304 SS</t>
  </si>
  <si>
    <t>M3x10 BH</t>
  </si>
  <si>
    <t>1x Size: M3 50PCS - 10mm - 304 SS</t>
  </si>
  <si>
    <t>M3x10 SH DIN 912 ISO 4762</t>
  </si>
  <si>
    <t xml:space="preserve">1 x 50PCs  M3 x 10mm SS </t>
  </si>
  <si>
    <t>M3x12 FH CS</t>
  </si>
  <si>
    <t>M3x12 SH DIN 912 ISO 4762</t>
  </si>
  <si>
    <t>M3x14 FH DIN 7991</t>
  </si>
  <si>
    <t>M3x14 SH  DIN 912 ISO 4762</t>
  </si>
  <si>
    <t>M3x16 BH ISO 7380</t>
  </si>
  <si>
    <t>1x Size: M3 50PCS - 16mm - 304 SS</t>
  </si>
  <si>
    <t>https://www.aliexpress.com/item/32392788063.html</t>
  </si>
  <si>
    <t>M3x16 HEX ISO 4017 DIN933</t>
  </si>
  <si>
    <t>M3x20 SH Din 912</t>
  </si>
  <si>
    <t>YFS</t>
  </si>
  <si>
    <t>M3x25 SH</t>
  </si>
  <si>
    <t>1 x 50 Pcs M3 x 25 SS</t>
  </si>
  <si>
    <t>M3x6 BH ISO 7380</t>
  </si>
  <si>
    <t>M3x8 BH ISO 7380</t>
  </si>
  <si>
    <t>M4 D5 L16 Shoulder Screw</t>
  </si>
  <si>
    <t>M4 D5 L40 Shoulder Screw</t>
  </si>
  <si>
    <t>1x Size: M4-D5mm x 40mm</t>
  </si>
  <si>
    <t>M4 D5 L55 Shoulder Screw</t>
  </si>
  <si>
    <t>3x Size: M4-D5mm x 55mm</t>
  </si>
  <si>
    <t>Micky</t>
  </si>
  <si>
    <t>https://www.aliexpress.com/item/32874078293.html</t>
  </si>
  <si>
    <t>M4 x4 Set/Grub Screw</t>
  </si>
  <si>
    <t>M4x12 FH CS</t>
  </si>
  <si>
    <t>M4x16 CS</t>
  </si>
  <si>
    <t>1x Size: M4 20PCS - 16mm - 304 SS</t>
  </si>
  <si>
    <t>M4x20 FH CS</t>
  </si>
  <si>
    <t>1x Size: M4 20PCS - 20mm - 304 SS</t>
  </si>
  <si>
    <t>M4x25 FH CS DIN 7991</t>
  </si>
  <si>
    <t xml:space="preserve">M4x50 FH CS </t>
  </si>
  <si>
    <t>1 x 20 PCs M4 x 50 SS</t>
  </si>
  <si>
    <t>M5x10 BH ISO 7380</t>
  </si>
  <si>
    <t>12x 10PCS Size: M5 - 10mm - SS</t>
  </si>
  <si>
    <t>M5x16 BH ISO 7380</t>
  </si>
  <si>
    <t>M5x20 BH ISO 7380</t>
  </si>
  <si>
    <t>1x 10PCS Size: M5 - 20mm - SS</t>
  </si>
  <si>
    <t>M5x20 HEX ISO 4017 DIN 933</t>
  </si>
  <si>
    <t>M5x25 BH ISO 7380</t>
  </si>
  <si>
    <t>M5x30 BH ISO 7380</t>
  </si>
  <si>
    <t>1 x 5PCS M5 x 30 ss</t>
  </si>
  <si>
    <t>M5x40 HEX ISO 4017 DIN 933</t>
  </si>
  <si>
    <t>M5x55 HEX ISO 4017 DIN 933</t>
  </si>
  <si>
    <t>M6x10 BH ISO 7380</t>
  </si>
  <si>
    <t>Shaft</t>
  </si>
  <si>
    <t>5mm x 40 Bearing Shaft</t>
  </si>
  <si>
    <t>5mm x 50 Bearing Shaft</t>
  </si>
  <si>
    <t>6mm x25 Bearing Shaft</t>
  </si>
  <si>
    <t>6mm x40 Bearing Shaft</t>
  </si>
  <si>
    <r>
      <rPr>
        <sz val="11"/>
        <color rgb="FF000000"/>
        <rFont val="Calibri"/>
      </rPr>
      <t>8mm x380 Steel Rod - Door Link</t>
    </r>
    <r>
      <rPr>
        <sz val="11"/>
        <color rgb="FFFF0000"/>
        <rFont val="Calibri"/>
      </rPr>
      <t>(maybe Stainless S or silver steel)</t>
    </r>
  </si>
  <si>
    <t>1 x 8mm dia x 400mm SS</t>
  </si>
  <si>
    <t>Kande</t>
  </si>
  <si>
    <t>Shim</t>
  </si>
  <si>
    <t>M5x7x1 Precision Shim</t>
  </si>
  <si>
    <t>https://www.aliexpress.com/item/1005005957063312.html</t>
  </si>
  <si>
    <t>M6x 8 x1 Precision Shim</t>
  </si>
  <si>
    <t>M8x11 x1 Precision Shim</t>
  </si>
  <si>
    <t>https://www.aliexpress.com/item/1005006757725380.html</t>
  </si>
  <si>
    <t>Spacer</t>
  </si>
  <si>
    <t>M3x30 FF Standoff</t>
  </si>
  <si>
    <t>1x Size: M3 - 30mm</t>
  </si>
  <si>
    <t>M3x30 FM Standoff</t>
  </si>
  <si>
    <t>1x Size: 5PCS M3XL M-F</t>
  </si>
  <si>
    <t>Spring</t>
  </si>
  <si>
    <t>Ball point pen spring  4.5mm od 0.34 Wd 26mmL</t>
  </si>
  <si>
    <t>Tension Spring</t>
  </si>
  <si>
    <t>1x Length 15mm - Wire 0.7 - OD 8</t>
  </si>
  <si>
    <t xml:space="preserve">Tube </t>
  </si>
  <si>
    <t>15x15x1 Aluminum Tube x  230mm</t>
  </si>
  <si>
    <t xml:space="preserve">	18th Gwningen Store</t>
  </si>
  <si>
    <t>https://www.aliexpress.com/item/1005009594847685.html</t>
  </si>
  <si>
    <t>20x20 x 1 Aluminum Tube x 410mm</t>
  </si>
  <si>
    <t>Washer</t>
  </si>
  <si>
    <t>M2.5 Washer DIN 433 ISO 7092</t>
  </si>
  <si>
    <t>M3 Washer DIN 433 ISO 7092</t>
  </si>
  <si>
    <t>1x: M3 50pcs</t>
  </si>
  <si>
    <t>BJTOZS</t>
  </si>
  <si>
    <t>M4 WASHER</t>
  </si>
  <si>
    <t>1x M4  50pcs</t>
  </si>
  <si>
    <t>M5 WASHER DIN 125</t>
  </si>
  <si>
    <t>2x M5 50PCS</t>
  </si>
  <si>
    <t>Quantity</t>
  </si>
  <si>
    <t xml:space="preserve">Roys Links </t>
  </si>
  <si>
    <t xml:space="preserve">not Roys links </t>
  </si>
  <si>
    <t>Color</t>
  </si>
  <si>
    <t>Corner Bracket</t>
  </si>
  <si>
    <t>4x Color: 10pcs 2028</t>
  </si>
  <si>
    <t>Joining plate 90</t>
  </si>
  <si>
    <t>1x 5pcs 2020 5 holes</t>
  </si>
  <si>
    <t>V2 Center Z Support Bracket_1x</t>
  </si>
  <si>
    <t>printed parts</t>
  </si>
  <si>
    <t>V2 DoorStop_4x</t>
  </si>
  <si>
    <t>buy or TPU</t>
  </si>
  <si>
    <t>V2 Leg Base_4x</t>
  </si>
  <si>
    <t>V2 Leg Nut_4x</t>
  </si>
  <si>
    <t>2040 Profile</t>
  </si>
  <si>
    <t>Color: 420 mm</t>
  </si>
  <si>
    <t>2020 Profile</t>
  </si>
  <si>
    <t>Color: 480 mm</t>
  </si>
  <si>
    <t>Color: 368 mm</t>
  </si>
  <si>
    <t>Color: 172 mm</t>
  </si>
  <si>
    <t>Color: 750 mm</t>
  </si>
  <si>
    <t>5x40 Bearing Shaft</t>
  </si>
  <si>
    <t>625-ZZ  5-16-5</t>
  </si>
  <si>
    <t>6x1 Precision Shim</t>
  </si>
  <si>
    <t>F606ZZ Bearing</t>
  </si>
  <si>
    <t>STEP AP203</t>
  </si>
  <si>
    <t>M3 Nut Lock Nut</t>
  </si>
  <si>
    <t>M3x08 BH ISO 7380</t>
  </si>
  <si>
    <t>M5 LOCK NUT</t>
  </si>
  <si>
    <t>M5 Nut DIN</t>
  </si>
  <si>
    <t>MGN 12H 400</t>
  </si>
  <si>
    <t>Nema 17 Stepper motor</t>
  </si>
  <si>
    <t>V2 AB Brace_1x</t>
  </si>
  <si>
    <t>V2 AB Idler Spacer_4x</t>
  </si>
  <si>
    <t>V2 Brace Bearing Buddy_2x</t>
  </si>
  <si>
    <t>V2 Idler Bracket Front A_1X</t>
  </si>
  <si>
    <t>V2 Idler Bracket Front B_1X</t>
  </si>
  <si>
    <t>V2 Idler Bracket Rear AB_2X</t>
  </si>
  <si>
    <t>V2 Idler Tension Tower_A_1x</t>
  </si>
  <si>
    <t>V2 Idler Tension Tower_B_1x</t>
  </si>
  <si>
    <t>V2 Motor Bracket AB</t>
  </si>
  <si>
    <t>V2 Pulley Spacer_2x</t>
  </si>
  <si>
    <t>V2 Tension Fork Smooth_2x</t>
  </si>
  <si>
    <t>V2 Y Carrier A_1x</t>
  </si>
  <si>
    <t>V2 Y Carrier B_1x</t>
  </si>
  <si>
    <t>X Axis 2020 AL Tube 410</t>
  </si>
  <si>
    <t>Bearing Shaft</t>
  </si>
  <si>
    <t>5x50 Bearing Shaft</t>
  </si>
  <si>
    <t>625-2ZZ 5-16-5</t>
  </si>
  <si>
    <t>5083 Cast AL</t>
  </si>
  <si>
    <t xml:space="preserve">GT2 EPDM 10mm +135℃ </t>
  </si>
  <si>
    <t>GT2 Belt</t>
  </si>
  <si>
    <t>Order ABZ 10M</t>
  </si>
  <si>
    <t>GT2 Pulley</t>
  </si>
  <si>
    <t>GT2 Pulley 20T 7mm</t>
  </si>
  <si>
    <t>kit 1</t>
  </si>
  <si>
    <t>GT2 Pulley 80T 7mm</t>
  </si>
  <si>
    <t>GT2 Z Belt Gear  box  ABC   200mm</t>
  </si>
  <si>
    <t>Heater Pad 310x310 750w (without 3M adhisive)</t>
  </si>
  <si>
    <t>Bed Heater</t>
  </si>
  <si>
    <t>Fastener</t>
  </si>
  <si>
    <t>M3x20 SH DIN 912 ISO 4762</t>
  </si>
  <si>
    <t>M4 LOCK NUT</t>
  </si>
  <si>
    <t>M4 Ø10 Ball tapped</t>
  </si>
  <si>
    <t>Bed Ball Bearing</t>
  </si>
  <si>
    <t>M4x25 FH DIN 7991</t>
  </si>
  <si>
    <t>M5x20 HEX DIN 933 ISO 4017</t>
  </si>
  <si>
    <t xml:space="preserve">MGN 12H 350 </t>
  </si>
  <si>
    <t>Linear Rail</t>
  </si>
  <si>
    <t>Nema 17 40mm</t>
  </si>
  <si>
    <t>Stepper Motor</t>
  </si>
  <si>
    <t>V2 Gearbox Cover A_1x</t>
  </si>
  <si>
    <t>Printed Part</t>
  </si>
  <si>
    <t>V2 Gearbox Cover B_1x</t>
  </si>
  <si>
    <t>V2 Gearbox Cover C_1x</t>
  </si>
  <si>
    <t>V2 Z AB Belt Clamp_2x</t>
  </si>
  <si>
    <t>V2 Z C Belt Clamp_1x</t>
  </si>
  <si>
    <t>V2 Z Carrier Front A_1x</t>
  </si>
  <si>
    <t>V2 Z Carrier Front B_1x</t>
  </si>
  <si>
    <t>V2 Z Carrier Rear_1x</t>
  </si>
  <si>
    <t>V2 Z Gearbox  Bracket A_1x</t>
  </si>
  <si>
    <t>V2 Z Gearbox  Bracket B_1x</t>
  </si>
  <si>
    <t>V2 Z Gearbox  Bracket C_1x</t>
  </si>
  <si>
    <t>V2 Z Idler Pulley Fork_3x</t>
  </si>
  <si>
    <t>V2 Z Idler Tower A_1x</t>
  </si>
  <si>
    <t>V2 Z Idler Tower B_1x</t>
  </si>
  <si>
    <t>V2 Z Idler Tower C_1x</t>
  </si>
  <si>
    <t>https://www.aliexpress.com/item/1005007177096770.html?spm=a2g0o.order_list.order_list_main.10.1d2d1802cUCm96</t>
  </si>
  <si>
    <t>BIQU H2 V2X Extruder radiator  30 x 30 x9.5</t>
  </si>
  <si>
    <t>https://s.click.aliexpress.com/e/_c2Q8jfcT</t>
  </si>
  <si>
    <t>FZ Probe Magnet HT 8x3</t>
  </si>
  <si>
    <t>M2.5x12 SH DIN 912</t>
  </si>
  <si>
    <t>M3x05 Set Screw  DIN 916 ISO 4029</t>
  </si>
  <si>
    <t>Mothend Ball plug Ø4.5</t>
  </si>
  <si>
    <t>Mothend Cartridge Heater 24v 70W</t>
  </si>
  <si>
    <t>Mothend Fitting M5-PL6 OD Elbow</t>
  </si>
  <si>
    <t>https://www.aliexpress.com/item/1005003339030118.html?spm=a2g0o.store_pc_home.promoteRecommendProducts_36734953.1005003339030118</t>
  </si>
  <si>
    <t>Mothend Heat Block NF Crazy</t>
  </si>
  <si>
    <t>Mothend Heat break Bi-Metal Lerdge</t>
  </si>
  <si>
    <t>Mothend V2 Water Jacket</t>
  </si>
  <si>
    <t>JLCCNC or PCBWAY</t>
  </si>
  <si>
    <t>Part Fan CPAP Tube 125C+</t>
  </si>
  <si>
    <t>Part Fan TBD</t>
  </si>
  <si>
    <t>size</t>
  </si>
  <si>
    <t>V2 FlintZone Probe_1x</t>
  </si>
  <si>
    <t>V2 FlintZone_1x</t>
  </si>
  <si>
    <t>V2 Part Fan CPAP Chimney_1x</t>
  </si>
  <si>
    <t>V2 Part Fan Duct_1x</t>
  </si>
  <si>
    <t>V2 Toolhead Cover Cable Clamp_2x</t>
  </si>
  <si>
    <t>V2 Toolhead Cover_1x</t>
  </si>
  <si>
    <t>V2 Toolplate wire buddy_1x</t>
  </si>
  <si>
    <t>V2 Valkyrie Tool Plate _1x</t>
  </si>
  <si>
    <t>15x15 Aluminum Tube  230mm</t>
  </si>
  <si>
    <t>15ODx13ID L230mm</t>
  </si>
  <si>
    <t>688-2Z 16-08</t>
  </si>
  <si>
    <t>8x380 Doorlink Steel Rod</t>
  </si>
  <si>
    <t>8mm rod x 380mm</t>
  </si>
  <si>
    <t>M3 WASHER</t>
  </si>
  <si>
    <t>M3x10 SH DIN 912</t>
  </si>
  <si>
    <t>M3x12 CS DIN965</t>
  </si>
  <si>
    <t>M3x5 Set Screw D913</t>
  </si>
  <si>
    <t>M4 NUT</t>
  </si>
  <si>
    <t>M4x12 FH CS DIN 7991 ISO 10642</t>
  </si>
  <si>
    <t>M4x20 FH CS DIN 7991 ISO 10642</t>
  </si>
  <si>
    <t>M4x50 CS DIN 7991 ISO 10642</t>
  </si>
  <si>
    <t>M5x55 HEX DIN 931 ISO 4014</t>
  </si>
  <si>
    <t>M8x12x1 Precision Shim</t>
  </si>
  <si>
    <t>V2 AB Motor Pocket Cover_1x</t>
  </si>
  <si>
    <t>Printed</t>
  </si>
  <si>
    <t>V2 Base Plate</t>
  </si>
  <si>
    <t>MDF Base Plate  12 mm</t>
  </si>
  <si>
    <t>V2 Cable Gland Insert_2x</t>
  </si>
  <si>
    <t>V2 Cable Gland Nut_1x</t>
  </si>
  <si>
    <t>V2 Cable Gland Tube_1x</t>
  </si>
  <si>
    <t>V2 Door Arm Hand  AB_4x</t>
  </si>
  <si>
    <t>V2 Door Arm Lower Elbow A_1x</t>
  </si>
  <si>
    <t>V2 Door Arm Lower Elbow B_1x</t>
  </si>
  <si>
    <t>V2 Door Arm Upper Elbow A_1x</t>
  </si>
  <si>
    <t>V2 Door Arm Upper Elbow B_1x</t>
  </si>
  <si>
    <t>V2 Door Bracket A_1x</t>
  </si>
  <si>
    <t>V2 Door Bracket B_1x</t>
  </si>
  <si>
    <t>V2 Door Handle A_1x</t>
  </si>
  <si>
    <t>V2 Door Handle B_1x</t>
  </si>
  <si>
    <t>V2 Door Magnet Bracket Lower_2x</t>
  </si>
  <si>
    <t>V2 Doorhinge Side Bracket A_1x</t>
  </si>
  <si>
    <t>V2 Doorhinge Side Bracket B_1x</t>
  </si>
  <si>
    <t>V2 Doorhinge Upper Bracket A_1x</t>
  </si>
  <si>
    <t>V2 Doorhinge Upper Bracket B_1x</t>
  </si>
  <si>
    <t>V2 GX20 Bracket_1x</t>
  </si>
  <si>
    <t>V2 GX20 Cover_1x</t>
  </si>
  <si>
    <t>V2 Insulation Base</t>
  </si>
  <si>
    <t>PIR 30mm</t>
  </si>
  <si>
    <t>V2 Insulation Door</t>
  </si>
  <si>
    <t>V2 Insulation Rear</t>
  </si>
  <si>
    <t>V2 Insulation Side A</t>
  </si>
  <si>
    <t>V2 Insulation Side B</t>
  </si>
  <si>
    <t>V2 Insulation Top</t>
  </si>
  <si>
    <t>V2 Panel Door Front</t>
  </si>
  <si>
    <t>ACM</t>
  </si>
  <si>
    <t>V2 Panel Door Side</t>
  </si>
  <si>
    <t>V2 Panel Door Top</t>
  </si>
  <si>
    <t>V2 Panel Rear Lower</t>
  </si>
  <si>
    <t>V2 Panel Rear Upper</t>
  </si>
  <si>
    <t>V2 Panel Side A Lower</t>
  </si>
  <si>
    <t>V2 Panel Side A Upper</t>
  </si>
  <si>
    <t>V2 Panel Side B Lower</t>
  </si>
  <si>
    <t>V2 Panel Side B Upper</t>
  </si>
  <si>
    <t>V2 Panel Spacer V2.0</t>
  </si>
  <si>
    <t>V2 Panel Top</t>
  </si>
  <si>
    <t>Polycarbonate 3mm</t>
  </si>
  <si>
    <t>V2 Window Frame Inner_2x</t>
  </si>
  <si>
    <t>V2 Window Frame Outer_1x</t>
  </si>
  <si>
    <t>_Aligning Spacer</t>
  </si>
  <si>
    <t>printed part to align the drybox into the frame</t>
  </si>
  <si>
    <t>11435A14_Steel Drawer Slides</t>
  </si>
  <si>
    <t>adapter_a</t>
  </si>
  <si>
    <t>spool adapter</t>
  </si>
  <si>
    <t>Base</t>
  </si>
  <si>
    <t>Bearing 5x8x2,5</t>
  </si>
  <si>
    <t>?</t>
  </si>
  <si>
    <t>Bearing 608-2RS</t>
  </si>
  <si>
    <t>could we use  one of the other bearings like  the    WIP</t>
  </si>
  <si>
    <t>Bearing Pin</t>
  </si>
  <si>
    <t>Bottom Bearing Plate_1x</t>
  </si>
  <si>
    <t>Bottom Spacer</t>
  </si>
  <si>
    <t>Compression Springs</t>
  </si>
  <si>
    <t>Drybox Draw Brackets</t>
  </si>
  <si>
    <t>Drybox Draw Front</t>
  </si>
  <si>
    <t>drybox lid</t>
  </si>
  <si>
    <t>Fan 6020</t>
  </si>
  <si>
    <t>heater fan   need to source</t>
  </si>
  <si>
    <t>Heater Feet</t>
  </si>
  <si>
    <t>Inner ring under</t>
  </si>
  <si>
    <t>insulation base</t>
  </si>
  <si>
    <t>insulation Bow</t>
  </si>
  <si>
    <t>insulation Port side</t>
  </si>
  <si>
    <t>insulation Starboard side</t>
  </si>
  <si>
    <t>insulation Stern</t>
  </si>
  <si>
    <t>Lid</t>
  </si>
  <si>
    <t>M3X30 Standoff F-F</t>
  </si>
  <si>
    <t xml:space="preserve">heater </t>
  </si>
  <si>
    <t>M3X30 Standoff M-F</t>
  </si>
  <si>
    <t>heater</t>
  </si>
  <si>
    <t>M4 D5x40 Shoulder Screw</t>
  </si>
  <si>
    <t>M4x14 SH DIN 912 ISO 4762</t>
  </si>
  <si>
    <t xml:space="preserve"> can we chage to a screw we alrready have </t>
  </si>
  <si>
    <t>M5x10 Set Screw Collar DIN 705</t>
  </si>
  <si>
    <t>PTC Heater</t>
  </si>
  <si>
    <t>Runout fingers</t>
  </si>
  <si>
    <t>Shroud</t>
  </si>
  <si>
    <t>Top Spring Cup_1x</t>
  </si>
  <si>
    <t>V2 Outer Ring_1x</t>
  </si>
  <si>
    <t xml:space="preserve">Load cell amplifier </t>
  </si>
  <si>
    <t>https://www.aliexpress.com/item/1005008379448870.html?spm=a2g0o.order_list.order_list_main.126.42a01802iIvUMX</t>
  </si>
  <si>
    <t>1/4" Barb - 4mm</t>
  </si>
  <si>
    <t>Barb for 4mm ID tube</t>
  </si>
  <si>
    <t>1/4" Barb - 6mm</t>
  </si>
  <si>
    <t>Barb for 6mm ID tube</t>
  </si>
  <si>
    <t>Fan 120x25</t>
  </si>
  <si>
    <t>Flow meter</t>
  </si>
  <si>
    <t>https://s.click.aliexpress.com/e/_c4pgOZGX</t>
  </si>
  <si>
    <t>Pump Bracket A</t>
  </si>
  <si>
    <t>pump bracket B</t>
  </si>
  <si>
    <t>https://s.click.aliexpress.com/e/_c4prSL15</t>
  </si>
  <si>
    <t>https://s.click.aliexpress.com/e/_c4TcEdOJ</t>
  </si>
  <si>
    <t>V2 Radiator Bracket_2x</t>
  </si>
  <si>
    <t>Syscooling P67D pump DC 12V water cooling pump</t>
  </si>
  <si>
    <t>link</t>
  </si>
  <si>
    <t>Water cooling</t>
  </si>
  <si>
    <t xml:space="preserve">Option </t>
  </si>
  <si>
    <t xml:space="preserve">Flow Sensor </t>
  </si>
  <si>
    <t>https://www.aliexpress.com/item/1005009570686375.html</t>
  </si>
  <si>
    <t xml:space="preserve">G1/2 &gt; 6mm barb </t>
  </si>
  <si>
    <t>https://www.aliexpress.com/item/1005008196656532.html?spm=a2g0o.productlist.main.34.363c60b5HthufE&amp;algo_pvid=960698a9-d8e5-4bc5-aa7b-b61f9998ee24&amp;algo_exp_id=960698a9-d8e5-4bc5-aa7b-b61f9998ee24-31&amp;pdp_ext_f=%7B%22order%22%3A%2278%22%2C%22eval%22%3A%221%22%2C%22fromPage%22%3A%22search%22%7D&amp;pdp_npi=6%40dis%21NZD%215.42%213.90%21%21%2122.20%2115.98%21%402101c59517584931665812095eb77e%2112000048263248713%21sea%21NZ%213708695%21X%211%210%21n_tag%3A-29919%3Bd%3A6e213d4c%3Bm03_new_user%3A-29895&amp;curPageLogUid=RqGyarDteJ3t&amp;utparam-url=scene%3Asearch%7Cquery_from%3A%7Cx_object_id%3A1005008196656532%7C_p_origin_prod%3A</t>
  </si>
  <si>
    <t xml:space="preserve">for air cooled version </t>
  </si>
  <si>
    <t>Blower 5015 fan 70C rated</t>
  </si>
  <si>
    <t>https://www.digikey.com/en/products/detail/same-sky-formerly-cui-devices/CBM-5015CF-175-459-20/19524839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</si>
</sst>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_ ;_-[$$-409]* \-#,##0\ ;_-[$$-409]* &quot;-&quot;_ ;_-@_ "/>
  </numFmts>
  <fonts count="42"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b/>
      <sz val="20"/>
      <color theme="1"/>
      <name val="Agency FB"/>
      <family val="2"/>
    </font>
    <font>
      <sz val="11"/>
      <name val="Calibri"/>
      <family val="2"/>
    </font>
    <font>
      <u/>
      <sz val="11"/>
      <color rgb="FF0070C0"/>
      <name val="serif"/>
    </font>
    <font>
      <sz val="11"/>
      <color rgb="FF0070C0"/>
      <name val="Calibri"/>
      <family val="2"/>
    </font>
    <font>
      <u/>
      <sz val="11"/>
      <name val="Calibri"/>
      <family val="2"/>
    </font>
    <font>
      <b/>
      <sz val="16"/>
      <color theme="1"/>
      <name val="Calibri"/>
      <family val="2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charset val="1"/>
    </font>
    <font>
      <sz val="11"/>
      <color rgb="FF000000"/>
      <name val="Calibri"/>
      <scheme val="minor"/>
    </font>
    <font>
      <sz val="10"/>
      <name val="Calibri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</font>
    <font>
      <sz val="11"/>
      <color rgb="FF0070C0"/>
      <name val="Calibri"/>
      <family val="2"/>
      <scheme val="minor"/>
    </font>
    <font>
      <sz val="8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theme="0"/>
      <name val="Calibri"/>
      <family val="2"/>
      <scheme val="minor"/>
    </font>
    <font>
      <b/>
      <sz val="11"/>
      <color theme="1"/>
      <name val="Calibri"/>
    </font>
    <font>
      <sz val="11"/>
      <color rgb="FF222222"/>
      <name val="Calibri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10">
    <xf numFmtId="0" fontId="0" fillId="0" borderId="0"/>
    <xf numFmtId="0" fontId="13" fillId="0" borderId="0" applyNumberFormat="0" applyFill="0" applyBorder="0" applyAlignment="0" applyProtection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217">
    <xf numFmtId="0" fontId="0" fillId="0" borderId="0" xfId="0"/>
    <xf numFmtId="0" fontId="10" fillId="0" borderId="0" xfId="0" applyFont="1"/>
    <xf numFmtId="0" fontId="14" fillId="0" borderId="0" xfId="0" applyFont="1"/>
    <xf numFmtId="0" fontId="15" fillId="0" borderId="0" xfId="0" applyFont="1"/>
    <xf numFmtId="0" fontId="0" fillId="0" borderId="4" xfId="0" applyBorder="1"/>
    <xf numFmtId="164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9" fillId="0" borderId="7" xfId="0" applyNumberFormat="1" applyFont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 wrapText="1"/>
    </xf>
    <xf numFmtId="164" fontId="0" fillId="0" borderId="5" xfId="0" applyNumberFormat="1" applyBorder="1"/>
    <xf numFmtId="0" fontId="0" fillId="0" borderId="5" xfId="0" applyBorder="1" applyAlignment="1">
      <alignment horizontal="right"/>
    </xf>
    <xf numFmtId="1" fontId="0" fillId="0" borderId="5" xfId="0" applyNumberFormat="1" applyBorder="1" applyAlignment="1">
      <alignment horizontal="right"/>
    </xf>
    <xf numFmtId="0" fontId="19" fillId="0" borderId="0" xfId="0" applyFont="1" applyAlignment="1">
      <alignment horizontal="right" vertical="center" wrapText="1"/>
    </xf>
    <xf numFmtId="0" fontId="21" fillId="0" borderId="0" xfId="0" applyFont="1"/>
    <xf numFmtId="0" fontId="13" fillId="0" borderId="0" xfId="1"/>
    <xf numFmtId="0" fontId="0" fillId="0" borderId="5" xfId="0" applyBorder="1"/>
    <xf numFmtId="0" fontId="0" fillId="4" borderId="0" xfId="0" applyFill="1"/>
    <xf numFmtId="0" fontId="13" fillId="0" borderId="0" xfId="1" applyFill="1"/>
    <xf numFmtId="0" fontId="0" fillId="2" borderId="0" xfId="0" applyFill="1"/>
    <xf numFmtId="0" fontId="0" fillId="0" borderId="7" xfId="0" applyBorder="1"/>
    <xf numFmtId="0" fontId="10" fillId="0" borderId="4" xfId="0" applyFont="1" applyBorder="1"/>
    <xf numFmtId="49" fontId="9" fillId="0" borderId="10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vertical="center" textRotation="255"/>
    </xf>
    <xf numFmtId="0" fontId="26" fillId="0" borderId="7" xfId="0" applyFont="1" applyBorder="1"/>
    <xf numFmtId="165" fontId="26" fillId="0" borderId="7" xfId="0" applyNumberFormat="1" applyFont="1" applyBorder="1"/>
    <xf numFmtId="165" fontId="26" fillId="0" borderId="8" xfId="0" applyNumberFormat="1" applyFont="1" applyBorder="1"/>
    <xf numFmtId="0" fontId="23" fillId="0" borderId="10" xfId="0" applyFont="1" applyBorder="1"/>
    <xf numFmtId="0" fontId="27" fillId="0" borderId="10" xfId="0" applyFont="1" applyBorder="1"/>
    <xf numFmtId="167" fontId="27" fillId="0" borderId="11" xfId="0" applyNumberFormat="1" applyFont="1" applyBorder="1"/>
    <xf numFmtId="0" fontId="0" fillId="0" borderId="0" xfId="0" applyAlignment="1">
      <alignment horizontal="center"/>
    </xf>
    <xf numFmtId="0" fontId="27" fillId="0" borderId="10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23" fillId="0" borderId="1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7" fontId="27" fillId="0" borderId="11" xfId="0" applyNumberFormat="1" applyFont="1" applyBorder="1" applyAlignment="1">
      <alignment horizontal="center"/>
    </xf>
    <xf numFmtId="49" fontId="9" fillId="0" borderId="9" xfId="0" applyNumberFormat="1" applyFont="1" applyBorder="1" applyAlignment="1">
      <alignment horizontal="left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0" fontId="27" fillId="0" borderId="7" xfId="0" applyFont="1" applyBorder="1"/>
    <xf numFmtId="165" fontId="27" fillId="0" borderId="7" xfId="0" applyNumberFormat="1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3" fillId="0" borderId="7" xfId="0" applyFont="1" applyBorder="1"/>
    <xf numFmtId="167" fontId="27" fillId="0" borderId="8" xfId="0" applyNumberFormat="1" applyFont="1" applyBorder="1"/>
    <xf numFmtId="0" fontId="0" fillId="0" borderId="14" xfId="0" applyBorder="1" applyAlignment="1">
      <alignment horizontal="center"/>
    </xf>
    <xf numFmtId="0" fontId="0" fillId="0" borderId="0" xfId="0" applyAlignment="1">
      <alignment vertical="top"/>
    </xf>
    <xf numFmtId="1" fontId="0" fillId="0" borderId="0" xfId="0" applyNumberFormat="1" applyAlignment="1">
      <alignment horizontal="center" vertical="top"/>
    </xf>
    <xf numFmtId="1" fontId="12" fillId="0" borderId="0" xfId="0" applyNumberFormat="1" applyFont="1" applyAlignment="1">
      <alignment horizontal="center"/>
    </xf>
    <xf numFmtId="0" fontId="11" fillId="0" borderId="15" xfId="0" applyFont="1" applyBorder="1" applyAlignment="1">
      <alignment horizontal="right"/>
    </xf>
    <xf numFmtId="0" fontId="18" fillId="0" borderId="15" xfId="1" applyFont="1" applyFill="1" applyBorder="1" applyAlignment="1">
      <alignment horizontal="right"/>
    </xf>
    <xf numFmtId="0" fontId="13" fillId="0" borderId="15" xfId="1" applyFill="1" applyBorder="1" applyAlignment="1">
      <alignment horizontal="right"/>
    </xf>
    <xf numFmtId="166" fontId="0" fillId="0" borderId="5" xfId="0" applyNumberFormat="1" applyBorder="1" applyAlignment="1">
      <alignment horizontal="left"/>
    </xf>
    <xf numFmtId="166" fontId="10" fillId="0" borderId="5" xfId="0" applyNumberFormat="1" applyFont="1" applyBorder="1" applyAlignment="1">
      <alignment horizontal="left"/>
    </xf>
    <xf numFmtId="0" fontId="26" fillId="0" borderId="17" xfId="0" applyFont="1" applyBorder="1"/>
    <xf numFmtId="0" fontId="15" fillId="0" borderId="18" xfId="0" applyFont="1" applyBorder="1"/>
    <xf numFmtId="0" fontId="26" fillId="0" borderId="18" xfId="0" applyFont="1" applyBorder="1" applyAlignment="1">
      <alignment vertical="top"/>
    </xf>
    <xf numFmtId="0" fontId="26" fillId="0" borderId="18" xfId="0" applyFont="1" applyBorder="1"/>
    <xf numFmtId="167" fontId="26" fillId="0" borderId="19" xfId="0" applyNumberFormat="1" applyFont="1" applyBorder="1"/>
    <xf numFmtId="49" fontId="9" fillId="0" borderId="6" xfId="0" applyNumberFormat="1" applyFont="1" applyBorder="1" applyAlignment="1">
      <alignment horizontal="left" vertical="center" wrapText="1"/>
    </xf>
    <xf numFmtId="0" fontId="25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27" fillId="0" borderId="6" xfId="0" applyFont="1" applyBorder="1"/>
    <xf numFmtId="165" fontId="14" fillId="0" borderId="8" xfId="0" applyNumberFormat="1" applyFont="1" applyBorder="1"/>
    <xf numFmtId="0" fontId="0" fillId="5" borderId="0" xfId="0" applyFill="1"/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4" fontId="0" fillId="5" borderId="0" xfId="0" applyNumberFormat="1" applyFill="1"/>
    <xf numFmtId="0" fontId="27" fillId="0" borderId="9" xfId="0" applyFont="1" applyBorder="1"/>
    <xf numFmtId="49" fontId="9" fillId="0" borderId="20" xfId="0" applyNumberFormat="1" applyFont="1" applyBorder="1" applyAlignment="1">
      <alignment horizontal="center" vertical="center" wrapText="1"/>
    </xf>
    <xf numFmtId="0" fontId="0" fillId="0" borderId="8" xfId="0" applyBorder="1"/>
    <xf numFmtId="0" fontId="28" fillId="0" borderId="0" xfId="0" applyFont="1"/>
    <xf numFmtId="49" fontId="9" fillId="0" borderId="23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 wrapText="1"/>
    </xf>
    <xf numFmtId="0" fontId="8" fillId="0" borderId="0" xfId="2"/>
    <xf numFmtId="0" fontId="11" fillId="0" borderId="21" xfId="0" applyFont="1" applyBorder="1" applyAlignment="1">
      <alignment horizontal="right"/>
    </xf>
    <xf numFmtId="0" fontId="18" fillId="5" borderId="21" xfId="0" applyFont="1" applyFill="1" applyBorder="1" applyAlignment="1">
      <alignment horizontal="right"/>
    </xf>
    <xf numFmtId="0" fontId="18" fillId="0" borderId="21" xfId="0" applyFont="1" applyBorder="1" applyAlignment="1">
      <alignment horizontal="right"/>
    </xf>
    <xf numFmtId="0" fontId="21" fillId="0" borderId="0" xfId="0" applyFont="1" applyAlignment="1">
      <alignment horizontal="center"/>
    </xf>
    <xf numFmtId="1" fontId="21" fillId="0" borderId="0" xfId="0" applyNumberFormat="1" applyFont="1" applyAlignment="1">
      <alignment horizontal="center"/>
    </xf>
    <xf numFmtId="164" fontId="21" fillId="0" borderId="0" xfId="0" applyNumberFormat="1" applyFont="1"/>
    <xf numFmtId="0" fontId="24" fillId="0" borderId="21" xfId="0" applyFont="1" applyBorder="1" applyAlignment="1">
      <alignment horizontal="right"/>
    </xf>
    <xf numFmtId="0" fontId="29" fillId="0" borderId="0" xfId="0" applyFont="1"/>
    <xf numFmtId="164" fontId="0" fillId="0" borderId="0" xfId="0" applyNumberFormat="1" applyAlignment="1">
      <alignment horizontal="left"/>
    </xf>
    <xf numFmtId="164" fontId="0" fillId="0" borderId="5" xfId="0" applyNumberFormat="1" applyBorder="1" applyAlignment="1">
      <alignment horizontal="center"/>
    </xf>
    <xf numFmtId="0" fontId="11" fillId="0" borderId="4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4" xfId="1" applyFont="1" applyFill="1" applyBorder="1" applyAlignment="1">
      <alignment horizontal="right"/>
    </xf>
    <xf numFmtId="0" fontId="13" fillId="0" borderId="4" xfId="1" applyFill="1" applyBorder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1" applyFont="1" applyFill="1" applyBorder="1" applyAlignment="1">
      <alignment horizontal="right"/>
    </xf>
    <xf numFmtId="1" fontId="10" fillId="0" borderId="0" xfId="0" applyNumberFormat="1" applyFont="1" applyAlignment="1">
      <alignment horizontal="center"/>
    </xf>
    <xf numFmtId="164" fontId="10" fillId="0" borderId="0" xfId="0" applyNumberFormat="1" applyFont="1"/>
    <xf numFmtId="164" fontId="10" fillId="0" borderId="5" xfId="0" applyNumberFormat="1" applyFont="1" applyBorder="1"/>
    <xf numFmtId="0" fontId="23" fillId="0" borderId="0" xfId="0" applyFont="1" applyAlignment="1">
      <alignment horizontal="right"/>
    </xf>
    <xf numFmtId="0" fontId="30" fillId="0" borderId="0" xfId="0" applyFont="1"/>
    <xf numFmtId="0" fontId="31" fillId="0" borderId="0" xfId="0" applyFont="1"/>
    <xf numFmtId="0" fontId="7" fillId="0" borderId="0" xfId="3"/>
    <xf numFmtId="49" fontId="9" fillId="0" borderId="24" xfId="0" applyNumberFormat="1" applyFont="1" applyBorder="1" applyAlignment="1">
      <alignment horizontal="center" vertical="center" wrapText="1"/>
    </xf>
    <xf numFmtId="166" fontId="0" fillId="0" borderId="25" xfId="0" applyNumberFormat="1" applyBorder="1" applyAlignment="1">
      <alignment horizontal="left"/>
    </xf>
    <xf numFmtId="0" fontId="6" fillId="0" borderId="0" xfId="4"/>
    <xf numFmtId="0" fontId="6" fillId="0" borderId="0" xfId="4" applyAlignment="1">
      <alignment horizontal="center"/>
    </xf>
    <xf numFmtId="1" fontId="6" fillId="0" borderId="0" xfId="4" applyNumberFormat="1" applyAlignment="1">
      <alignment horizontal="center" vertical="top"/>
    </xf>
    <xf numFmtId="1" fontId="12" fillId="0" borderId="0" xfId="0" applyNumberFormat="1" applyFont="1" applyAlignment="1">
      <alignment horizontal="center" vertical="top"/>
    </xf>
    <xf numFmtId="0" fontId="5" fillId="0" borderId="0" xfId="5"/>
    <xf numFmtId="0" fontId="4" fillId="0" borderId="0" xfId="6"/>
    <xf numFmtId="0" fontId="11" fillId="0" borderId="16" xfId="0" applyFont="1" applyBorder="1" applyAlignment="1">
      <alignment horizontal="right"/>
    </xf>
    <xf numFmtId="166" fontId="10" fillId="0" borderId="25" xfId="0" applyNumberFormat="1" applyFont="1" applyBorder="1" applyAlignment="1">
      <alignment horizontal="left"/>
    </xf>
    <xf numFmtId="0" fontId="0" fillId="0" borderId="0" xfId="5" applyFont="1"/>
    <xf numFmtId="49" fontId="9" fillId="0" borderId="7" xfId="0" applyNumberFormat="1" applyFont="1" applyBorder="1" applyAlignment="1">
      <alignment vertical="center" wrapText="1"/>
    </xf>
    <xf numFmtId="0" fontId="4" fillId="0" borderId="0" xfId="6" applyAlignment="1">
      <alignment horizontal="center"/>
    </xf>
    <xf numFmtId="0" fontId="4" fillId="7" borderId="0" xfId="6" applyFill="1"/>
    <xf numFmtId="0" fontId="4" fillId="0" borderId="0" xfId="7"/>
    <xf numFmtId="0" fontId="6" fillId="0" borderId="0" xfId="4" applyAlignment="1">
      <alignment wrapText="1"/>
    </xf>
    <xf numFmtId="0" fontId="4" fillId="7" borderId="0" xfId="7" applyFill="1"/>
    <xf numFmtId="0" fontId="4" fillId="0" borderId="0" xfId="7" applyAlignment="1">
      <alignment horizontal="center"/>
    </xf>
    <xf numFmtId="0" fontId="0" fillId="0" borderId="0" xfId="6" applyFont="1"/>
    <xf numFmtId="0" fontId="0" fillId="0" borderId="0" xfId="7" applyFont="1"/>
    <xf numFmtId="1" fontId="0" fillId="0" borderId="0" xfId="6" applyNumberFormat="1" applyFont="1" applyAlignment="1">
      <alignment horizontal="center" vertical="top"/>
    </xf>
    <xf numFmtId="1" fontId="4" fillId="0" borderId="0" xfId="6" applyNumberFormat="1" applyAlignment="1">
      <alignment horizontal="center" vertical="top"/>
    </xf>
    <xf numFmtId="0" fontId="4" fillId="6" borderId="0" xfId="6" applyFill="1"/>
    <xf numFmtId="0" fontId="13" fillId="6" borderId="0" xfId="1" applyFill="1"/>
    <xf numFmtId="0" fontId="32" fillId="0" borderId="0" xfId="6" applyFont="1"/>
    <xf numFmtId="0" fontId="4" fillId="8" borderId="0" xfId="6" applyFill="1"/>
    <xf numFmtId="0" fontId="4" fillId="8" borderId="0" xfId="6" applyFill="1" applyAlignment="1">
      <alignment horizontal="center"/>
    </xf>
    <xf numFmtId="0" fontId="13" fillId="8" borderId="0" xfId="1" applyFill="1"/>
    <xf numFmtId="0" fontId="4" fillId="6" borderId="0" xfId="7" applyFill="1"/>
    <xf numFmtId="0" fontId="4" fillId="0" borderId="0" xfId="8"/>
    <xf numFmtId="0" fontId="0" fillId="0" borderId="0" xfId="8" applyFont="1"/>
    <xf numFmtId="0" fontId="4" fillId="0" borderId="0" xfId="8" applyAlignment="1">
      <alignment horizontal="center" vertical="center"/>
    </xf>
    <xf numFmtId="0" fontId="4" fillId="0" borderId="0" xfId="8" applyAlignment="1">
      <alignment horizontal="right"/>
    </xf>
    <xf numFmtId="0" fontId="0" fillId="0" borderId="26" xfId="0" applyBorder="1"/>
    <xf numFmtId="0" fontId="4" fillId="0" borderId="26" xfId="8" applyBorder="1"/>
    <xf numFmtId="0" fontId="0" fillId="0" borderId="21" xfId="0" applyBorder="1"/>
    <xf numFmtId="0" fontId="4" fillId="7" borderId="0" xfId="8" applyFill="1"/>
    <xf numFmtId="0" fontId="4" fillId="0" borderId="28" xfId="8" applyBorder="1" applyAlignment="1">
      <alignment horizontal="right"/>
    </xf>
    <xf numFmtId="0" fontId="4" fillId="6" borderId="0" xfId="8" applyFill="1"/>
    <xf numFmtId="0" fontId="0" fillId="0" borderId="22" xfId="0" applyBorder="1"/>
    <xf numFmtId="0" fontId="0" fillId="0" borderId="13" xfId="0" applyBorder="1"/>
    <xf numFmtId="0" fontId="4" fillId="0" borderId="13" xfId="8" applyBorder="1"/>
    <xf numFmtId="0" fontId="4" fillId="0" borderId="29" xfId="8" applyBorder="1" applyAlignment="1">
      <alignment horizontal="right"/>
    </xf>
    <xf numFmtId="0" fontId="11" fillId="0" borderId="0" xfId="0" applyFont="1" applyAlignment="1">
      <alignment horizontal="right"/>
    </xf>
    <xf numFmtId="0" fontId="11" fillId="3" borderId="13" xfId="0" applyFont="1" applyFill="1" applyBorder="1" applyAlignment="1">
      <alignment horizontal="right"/>
    </xf>
    <xf numFmtId="0" fontId="3" fillId="0" borderId="0" xfId="9"/>
    <xf numFmtId="0" fontId="30" fillId="0" borderId="0" xfId="0" applyFont="1" applyAlignment="1">
      <alignment wrapText="1"/>
    </xf>
    <xf numFmtId="0" fontId="3" fillId="7" borderId="0" xfId="9" applyFill="1"/>
    <xf numFmtId="0" fontId="3" fillId="6" borderId="0" xfId="9" applyFill="1"/>
    <xf numFmtId="0" fontId="8" fillId="7" borderId="0" xfId="2" applyFill="1"/>
    <xf numFmtId="0" fontId="33" fillId="0" borderId="30" xfId="5" applyFont="1" applyBorder="1"/>
    <xf numFmtId="0" fontId="0" fillId="3" borderId="0" xfId="5" applyFont="1" applyFill="1"/>
    <xf numFmtId="0" fontId="0" fillId="0" borderId="0" xfId="0" applyAlignment="1">
      <alignment wrapText="1"/>
    </xf>
    <xf numFmtId="0" fontId="3" fillId="0" borderId="0" xfId="9" applyAlignment="1">
      <alignment wrapText="1"/>
    </xf>
    <xf numFmtId="0" fontId="0" fillId="0" borderId="0" xfId="9" applyFont="1"/>
    <xf numFmtId="0" fontId="13" fillId="0" borderId="21" xfId="1" applyBorder="1" applyAlignment="1">
      <alignment horizontal="right"/>
    </xf>
    <xf numFmtId="49" fontId="8" fillId="0" borderId="0" xfId="2" applyNumberFormat="1"/>
    <xf numFmtId="0" fontId="0" fillId="6" borderId="0" xfId="9" applyFont="1" applyFill="1"/>
    <xf numFmtId="0" fontId="34" fillId="0" borderId="4" xfId="0" applyFont="1" applyBorder="1"/>
    <xf numFmtId="0" fontId="35" fillId="0" borderId="0" xfId="2" applyFont="1" applyAlignment="1">
      <alignment wrapText="1"/>
    </xf>
    <xf numFmtId="0" fontId="4" fillId="6" borderId="26" xfId="8" applyFill="1" applyBorder="1"/>
    <xf numFmtId="0" fontId="11" fillId="0" borderId="27" xfId="0" applyFont="1" applyBorder="1" applyAlignment="1">
      <alignment horizontal="right"/>
    </xf>
    <xf numFmtId="49" fontId="4" fillId="0" borderId="0" xfId="7" applyNumberFormat="1"/>
    <xf numFmtId="0" fontId="13" fillId="0" borderId="32" xfId="6" applyFont="1" applyBorder="1"/>
    <xf numFmtId="0" fontId="26" fillId="0" borderId="18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8" fillId="0" borderId="0" xfId="2" applyAlignment="1">
      <alignment vertical="center" wrapText="1"/>
    </xf>
    <xf numFmtId="0" fontId="6" fillId="0" borderId="0" xfId="4" applyAlignment="1">
      <alignment vertical="center" wrapText="1"/>
    </xf>
    <xf numFmtId="0" fontId="4" fillId="0" borderId="0" xfId="6" applyAlignment="1">
      <alignment vertical="center" wrapText="1"/>
    </xf>
    <xf numFmtId="0" fontId="4" fillId="0" borderId="0" xfId="7" applyAlignment="1">
      <alignment vertical="center" wrapText="1"/>
    </xf>
    <xf numFmtId="0" fontId="3" fillId="0" borderId="0" xfId="9" applyAlignment="1">
      <alignment vertical="center" wrapText="1"/>
    </xf>
    <xf numFmtId="0" fontId="0" fillId="0" borderId="0" xfId="7" applyFont="1" applyAlignment="1">
      <alignment vertical="center" wrapText="1"/>
    </xf>
    <xf numFmtId="49" fontId="6" fillId="0" borderId="0" xfId="4" applyNumberFormat="1"/>
    <xf numFmtId="49" fontId="6" fillId="6" borderId="0" xfId="4" applyNumberFormat="1" applyFill="1"/>
    <xf numFmtId="49" fontId="6" fillId="7" borderId="0" xfId="4" applyNumberFormat="1" applyFill="1"/>
    <xf numFmtId="49" fontId="6" fillId="8" borderId="0" xfId="4" applyNumberFormat="1" applyFill="1"/>
    <xf numFmtId="0" fontId="39" fillId="6" borderId="0" xfId="7" applyFont="1" applyFill="1"/>
    <xf numFmtId="0" fontId="29" fillId="0" borderId="4" xfId="0" applyFont="1" applyBorder="1"/>
    <xf numFmtId="164" fontId="0" fillId="0" borderId="15" xfId="6" applyNumberFormat="1" applyFont="1" applyBorder="1"/>
    <xf numFmtId="164" fontId="0" fillId="0" borderId="15" xfId="4" applyNumberFormat="1" applyFont="1" applyBorder="1"/>
    <xf numFmtId="0" fontId="13" fillId="0" borderId="0" xfId="1" applyFill="1" applyBorder="1" applyAlignment="1">
      <alignment horizontal="right"/>
    </xf>
    <xf numFmtId="0" fontId="2" fillId="0" borderId="0" xfId="7" applyFont="1"/>
    <xf numFmtId="0" fontId="4" fillId="9" borderId="0" xfId="7" applyFill="1"/>
    <xf numFmtId="0" fontId="2" fillId="9" borderId="0" xfId="7" applyFont="1" applyFill="1"/>
    <xf numFmtId="0" fontId="4" fillId="9" borderId="0" xfId="7" applyFill="1" applyAlignment="1">
      <alignment horizontal="center"/>
    </xf>
    <xf numFmtId="0" fontId="2" fillId="3" borderId="0" xfId="5" applyFont="1" applyFill="1"/>
    <xf numFmtId="0" fontId="2" fillId="7" borderId="0" xfId="5" applyFont="1" applyFill="1"/>
    <xf numFmtId="1" fontId="2" fillId="0" borderId="0" xfId="4" applyNumberFormat="1" applyFont="1" applyAlignment="1">
      <alignment horizontal="center" vertical="top"/>
    </xf>
    <xf numFmtId="0" fontId="2" fillId="0" borderId="0" xfId="2" applyFont="1"/>
    <xf numFmtId="0" fontId="2" fillId="0" borderId="0" xfId="9" applyFont="1"/>
    <xf numFmtId="0" fontId="2" fillId="0" borderId="0" xfId="5" applyFont="1"/>
    <xf numFmtId="0" fontId="2" fillId="0" borderId="0" xfId="5" applyFont="1" applyAlignment="1">
      <alignment vertical="center" wrapText="1"/>
    </xf>
    <xf numFmtId="0" fontId="2" fillId="0" borderId="0" xfId="7" applyFont="1" applyAlignment="1">
      <alignment horizontal="center"/>
    </xf>
    <xf numFmtId="0" fontId="2" fillId="6" borderId="0" xfId="9" applyFont="1" applyFill="1"/>
    <xf numFmtId="0" fontId="2" fillId="0" borderId="0" xfId="4" applyFont="1" applyAlignment="1">
      <alignment horizontal="center"/>
    </xf>
    <xf numFmtId="0" fontId="2" fillId="0" borderId="0" xfId="4" applyFont="1"/>
    <xf numFmtId="49" fontId="2" fillId="7" borderId="0" xfId="4" applyNumberFormat="1" applyFont="1" applyFill="1"/>
    <xf numFmtId="0" fontId="2" fillId="6" borderId="0" xfId="5" applyFont="1" applyFill="1"/>
    <xf numFmtId="0" fontId="2" fillId="0" borderId="0" xfId="5" applyFont="1" applyAlignment="1">
      <alignment wrapText="1"/>
    </xf>
    <xf numFmtId="0" fontId="2" fillId="0" borderId="0" xfId="6" applyFont="1"/>
    <xf numFmtId="0" fontId="2" fillId="0" borderId="31" xfId="6" applyFont="1" applyBorder="1"/>
    <xf numFmtId="0" fontId="2" fillId="0" borderId="30" xfId="6" applyFont="1" applyBorder="1" applyAlignment="1">
      <alignment horizontal="center"/>
    </xf>
    <xf numFmtId="0" fontId="2" fillId="0" borderId="30" xfId="6" applyFont="1" applyBorder="1"/>
    <xf numFmtId="0" fontId="2" fillId="6" borderId="30" xfId="6" applyFont="1" applyFill="1" applyBorder="1"/>
    <xf numFmtId="0" fontId="13" fillId="4" borderId="0" xfId="1" applyFill="1"/>
    <xf numFmtId="164" fontId="13" fillId="0" borderId="15" xfId="1" applyNumberFormat="1" applyBorder="1"/>
    <xf numFmtId="165" fontId="26" fillId="0" borderId="0" xfId="0" applyNumberFormat="1" applyFont="1"/>
    <xf numFmtId="49" fontId="40" fillId="0" borderId="33" xfId="0" applyNumberFormat="1" applyFont="1" applyBorder="1" applyAlignment="1">
      <alignment horizontal="center" vertical="center" wrapText="1"/>
    </xf>
    <xf numFmtId="166" fontId="0" fillId="0" borderId="0" xfId="0" applyNumberFormat="1" applyAlignment="1">
      <alignment horizontal="left"/>
    </xf>
    <xf numFmtId="0" fontId="13" fillId="0" borderId="15" xfId="1" applyBorder="1" applyAlignment="1">
      <alignment horizontal="right"/>
    </xf>
    <xf numFmtId="0" fontId="41" fillId="0" borderId="25" xfId="0" applyFont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0" fillId="0" borderId="0" xfId="0" applyFont="1" applyAlignment="1">
      <alignment horizontal="center" vertical="center"/>
    </xf>
    <xf numFmtId="0" fontId="13" fillId="0" borderId="24" xfId="1" applyFill="1" applyBorder="1" applyAlignment="1">
      <alignment horizontal="right"/>
    </xf>
  </cellXfs>
  <cellStyles count="10">
    <cellStyle name="Hyperlink" xfId="1" builtinId="8"/>
    <cellStyle name="Normal" xfId="0" builtinId="0"/>
    <cellStyle name="Normal 2" xfId="2" xr:uid="{1DC3D77C-7AFF-4F90-B2B7-3E13075D82B8}"/>
    <cellStyle name="Normal 3" xfId="3" xr:uid="{F3AE2A3A-6C07-4199-9658-1CFC5CDAAF07}"/>
    <cellStyle name="Normal 4" xfId="4" xr:uid="{84FFD53C-FD2B-42EA-87CA-AFD206ABEB12}"/>
    <cellStyle name="Normal 5" xfId="5" xr:uid="{0A8D205A-C2DA-4517-9B41-5FB46052F1B9}"/>
    <cellStyle name="Normal 6" xfId="6" xr:uid="{267FDCE9-DF9D-48AF-AA74-50193FB104B5}"/>
    <cellStyle name="Normal 7" xfId="7" xr:uid="{E067CCC3-37E1-4AF4-8448-FC5769A3ADF1}"/>
    <cellStyle name="Normal 8" xfId="8" xr:uid="{081623DE-E46D-4C5A-9B4A-C0DC2A05C210}"/>
    <cellStyle name="Normal 9" xfId="9" xr:uid="{40B67649-AC0A-4FC1-B41E-42AB5C2B58C9}"/>
  </cellStyles>
  <dxfs count="57">
    <dxf>
      <alignment horizontal="center"/>
    </dxf>
    <dxf>
      <numFmt numFmtId="30" formatCode="@"/>
    </dxf>
    <dxf>
      <alignment horizontal="center"/>
    </dxf>
    <dxf>
      <fill>
        <patternFill patternType="none"/>
      </fill>
      <alignment horizontal="center"/>
    </dxf>
    <dxf>
      <fill>
        <patternFill patternType="solid">
          <fgColor indexed="64"/>
          <bgColor rgb="FF00B050"/>
        </patternFill>
      </fill>
      <alignment horizontal="right" vertical="bottom" textRotation="0" wrapText="0" indent="0" justifyLastLine="0" shrinkToFit="0" readingOrder="0"/>
    </dxf>
    <dxf>
      <alignment horizontal="right"/>
    </dxf>
    <dxf>
      <font>
        <b/>
        <sz val="12"/>
        <family val="2"/>
      </font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>
        <left style="medium">
          <color rgb="FF000000"/>
        </left>
        <right style="medium">
          <color rgb="FF000000"/>
        </right>
      </border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numFmt numFmtId="1" formatCode="0"/>
      <alignment horizontal="center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70C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70C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70C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70C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rgb="FF000000"/>
        </left>
        <right/>
        <top/>
        <bottom/>
      </border>
    </dxf>
    <dxf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name val="Calibri"/>
        <scheme val="minor"/>
      </font>
      <fill>
        <patternFill patternType="none">
          <fgColor indexed="64"/>
          <bgColor auto="1"/>
        </patternFill>
      </fill>
      <alignment vertical="bottom"/>
    </dxf>
    <dxf>
      <fill>
        <patternFill patternType="none">
          <fgColor indexed="64"/>
          <bgColor auto="1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41</xdr:row>
      <xdr:rowOff>57150</xdr:rowOff>
    </xdr:from>
    <xdr:to>
      <xdr:col>4</xdr:col>
      <xdr:colOff>600075</xdr:colOff>
      <xdr:row>58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584C77-3CEB-59A1-EB40-D6FEC870B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8639175"/>
          <a:ext cx="4572000" cy="322897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</xdr:row>
      <xdr:rowOff>38100</xdr:rowOff>
    </xdr:from>
    <xdr:to>
      <xdr:col>4</xdr:col>
      <xdr:colOff>609600</xdr:colOff>
      <xdr:row>41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0E5A4D-7C15-8700-619F-2824DBB3E5FB}"/>
            </a:ext>
            <a:ext uri="{147F2762-F138-4A5C-976F-8EAC2B608ADB}">
              <a16:predDERef xmlns:a16="http://schemas.microsoft.com/office/drawing/2014/main" pred="{9A584C77-3CEB-59A1-EB40-D6FEC870B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5076825"/>
          <a:ext cx="4572000" cy="32289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D1EFC5-D195-41B9-9466-21417203E428}" name="Table3" displayName="Table3" ref="A3:H22" totalsRowShown="0" dataDxfId="56" tableBorderDxfId="55">
  <autoFilter ref="A3:H22" xr:uid="{ECD1EFC5-D195-41B9-9466-21417203E428}"/>
  <tableColumns count="8">
    <tableColumn id="1" xr3:uid="{E61DA832-A81F-4401-B393-0E85951FA2B2}" name="Tube" dataDxfId="54"/>
    <tableColumn id="2" xr3:uid="{8A627559-866C-46DF-AAA8-50AB86B31144}" name="X-Axis Tube Aluminum  20x20x18 " dataDxfId="53"/>
    <tableColumn id="3" xr3:uid="{62ECA868-C7E6-494F-AF61-43513D7E1C70}" name="410" dataDxfId="52"/>
    <tableColumn id="4" xr3:uid="{2952F382-51C9-44A0-A3A9-83B4F7833C87}" name="1" dataDxfId="51"/>
    <tableColumn id="5" xr3:uid="{CF61339B-5CE4-4520-87FA-D71399DE1D6B}" name="12" dataDxfId="50"/>
    <tableColumn id="6" xr3:uid="{1F32FDBA-D933-47CF-9D0F-91B2D88984AD}" name=" $8.00 " dataDxfId="49"/>
    <tableColumn id="7" xr3:uid="{7E86493D-A124-4E80-ABB3-730883207810}" name=" $8.00 3" dataDxfId="48"/>
    <tableColumn id="8" xr3:uid="{EF0FACA3-6530-408E-9D79-44DA70D2C412}" name="1x 20X20X1.5mm 500mm" dataDxfId="47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E9034FA-446E-4EFE-927F-D2363B651A79}" name="Table114" displayName="Table114" ref="A1:F70" totalsRowShown="0">
  <autoFilter ref="A1:F70" xr:uid="{CE9034FA-446E-4EFE-927F-D2363B651A79}"/>
  <sortState xmlns:xlrd2="http://schemas.microsoft.com/office/spreadsheetml/2017/richdata2" ref="A2:F70">
    <sortCondition ref="A2:A70"/>
  </sortState>
  <tableColumns count="6">
    <tableColumn id="1" xr3:uid="{940720FE-7E06-4CD1-9A94-C3BA93F9D697}" name="Part name"/>
    <tableColumn id="2" xr3:uid="{61893DB7-6C61-4238-A6A1-FBCF33464EB0}" name="Quantity" dataDxfId="2"/>
    <tableColumn id="3" xr3:uid="{0EDD1E80-D31B-482B-8E9C-C236B2E8C607}" name="Description"/>
    <tableColumn id="4" xr3:uid="{19236B81-8168-4C7A-BB15-0A4CF36ED864}" name="Column1" dataDxfId="1" dataCellStyle="Normal 4"/>
    <tableColumn id="5" xr3:uid="{B3B4889B-F4C3-416C-92EE-075F45B901DA}" name="Column2" dataCellStyle="Normal 4"/>
    <tableColumn id="6" xr3:uid="{86AA21A1-ACE2-4D96-A312-320D9C12066E}" name="Column3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5879BC-0EB8-4E93-A900-00CE3F226CA8}" name="Table10" displayName="Table10" ref="A1:E40" totalsRowShown="0" headerRowCellStyle="Normal 5" dataCellStyle="Normal 5">
  <autoFilter ref="A1:E40" xr:uid="{E25879BC-0EB8-4E93-A900-00CE3F226CA8}"/>
  <sortState xmlns:xlrd2="http://schemas.microsoft.com/office/spreadsheetml/2017/richdata2" ref="A2:E39">
    <sortCondition ref="A2:A39"/>
  </sortState>
  <tableColumns count="5">
    <tableColumn id="1" xr3:uid="{ECE460E0-8396-44E4-8153-EDDED0BC32A4}" name="Part name" dataCellStyle="Normal 5"/>
    <tableColumn id="2" xr3:uid="{6BB97C82-D10C-48A7-B111-7B2F2B6ACE4F}" name="Quantity" dataCellStyle="Normal 5"/>
    <tableColumn id="3" xr3:uid="{515B23EA-A0B4-4494-B8D5-CBAEF1C13805}" name="Description" dataCellStyle="Normal 5"/>
    <tableColumn id="4" xr3:uid="{91E1BB18-D0D2-4D60-8494-07F5C09EA186}" name="Column1" dataCellStyle="Normal 5"/>
    <tableColumn id="5" xr3:uid="{38A3AEB4-43C3-4672-8365-C833B829588E}" name="Column2" dataCellStyle="Normal 5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88F27C8-8BCF-4632-A43F-08868975AB27}" name="Table115" displayName="Table115" ref="A1:D18" totalsRowShown="0">
  <autoFilter ref="A1:D18" xr:uid="{14ED015C-A310-4445-B5F2-369224429255}"/>
  <sortState xmlns:xlrd2="http://schemas.microsoft.com/office/spreadsheetml/2017/richdata2" ref="A2:D18">
    <sortCondition ref="A2:A18"/>
  </sortState>
  <tableColumns count="4">
    <tableColumn id="1" xr3:uid="{400C5543-72BF-4970-8EC6-70A52F329698}" name="Part name"/>
    <tableColumn id="2" xr3:uid="{CB07962A-A2F5-4AA8-A30B-F5833FF86D2A}" name="Quantity" dataDxfId="0"/>
    <tableColumn id="3" xr3:uid="{0EE1E340-2770-42AA-9996-DBC155AAFB24}" name="Description"/>
    <tableColumn id="4" xr3:uid="{68279450-8469-4A9A-9305-57CB11E973E8}" name="Column1" dataCellStyle="Normal 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6F581E-E708-48F5-8382-04E260800B4B}" name="Table4" displayName="Table4" ref="A3:G8" totalsRowShown="0" tableBorderDxfId="46">
  <autoFilter ref="A3:G8" xr:uid="{D66F581E-E708-48F5-8382-04E260800B4B}"/>
  <tableColumns count="7">
    <tableColumn id="1" xr3:uid="{37110CCA-213C-438D-9BE5-ADAAF1898B7A}" name="PCB" dataDxfId="45"/>
    <tableColumn id="2" xr3:uid="{B2A954FC-CCF9-4343-9853-152D8C99418E}" name="LIS3DSH Accelerometer" dataDxfId="44"/>
    <tableColumn id="3" xr3:uid="{0249FDA2-79F7-46B3-9C92-CFDD44E144EB}" name="1" dataDxfId="43"/>
    <tableColumn id="4" xr3:uid="{0A27339D-44FD-4C65-8354-59C16E574BBB}" name="12" dataDxfId="42"/>
    <tableColumn id="5" xr3:uid="{533C7CA9-8CD3-46A8-B089-88F3FFDA64DD}" name=" $8.89 " dataDxfId="41"/>
    <tableColumn id="6" xr3:uid="{6AF16DB0-7975-4412-9CCE-51332B84E5CB}" name=" $8.89 3" dataDxfId="40">
      <calculatedColumnFormula>D4*E4</calculatedColumnFormula>
    </tableColumn>
    <tableColumn id="7" xr3:uid="{67A04467-8A0D-4375-9168-0C6F818C0C57}" name="1x LIS3DSH Accelerometer" dataDxfId="39" dataCellStyle="Hyperlink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E502DC-0735-4D04-812B-409E56E01CD6}" name="Table6" displayName="Table6" ref="A3:H9" totalsRowShown="0" tableBorderDxfId="38">
  <autoFilter ref="A3:H9" xr:uid="{04E502DC-0735-4D04-812B-409E56E01CD6}"/>
  <tableColumns count="8">
    <tableColumn id="1" xr3:uid="{7ECC1CFC-6456-45FA-8C78-6A769EF22586}" name="Column1" dataDxfId="37"/>
    <tableColumn id="2" xr3:uid="{15077990-2E57-4AFA-A573-80ECF1748D60}" name="Column2" dataDxfId="36"/>
    <tableColumn id="3" xr3:uid="{2E0A6373-B6C4-41D8-BBCF-21469037024A}" name="Column3" dataDxfId="35"/>
    <tableColumn id="4" xr3:uid="{E55EDB4F-500E-41BB-947E-4365C7A7E88A}" name="Column4" dataDxfId="34"/>
    <tableColumn id="5" xr3:uid="{2DF9FA29-C42B-4E51-BF74-3FB4C70CF835}" name="Column5" dataDxfId="33"/>
    <tableColumn id="6" xr3:uid="{BCCAF50A-C90A-4DDD-8D9D-0A975AF7B617}" name="Column6" dataDxfId="32"/>
    <tableColumn id="7" xr3:uid="{BCC9C240-85CB-4EFF-94AE-504622E4E60B}" name="Column7" dataDxfId="31">
      <calculatedColumnFormula>E4*F4</calculatedColumnFormula>
    </tableColumn>
    <tableColumn id="8" xr3:uid="{C682C3D9-5876-4742-BC06-54479771869F}" name="Column8" dataDxfId="3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FE6AB7-0B1D-4B3E-B37B-3EAB9F9EC1EE}" name="Table7" displayName="Table7" ref="A3:G11" totalsRowShown="0" tableBorderDxfId="29">
  <autoFilter ref="A3:G11" xr:uid="{51FE6AB7-0B1D-4B3E-B37B-3EAB9F9EC1EE}"/>
  <tableColumns count="7">
    <tableColumn id="1" xr3:uid="{08CFCE83-3AD4-423D-901F-713FDFC90FD9}" name="Column1" dataDxfId="28"/>
    <tableColumn id="2" xr3:uid="{B0B25BD3-A529-4403-9132-27655B1EC663}" name="Column2" dataDxfId="27"/>
    <tableColumn id="3" xr3:uid="{EB117778-52A9-4006-93E2-276310FB767B}" name="Column3" dataDxfId="26"/>
    <tableColumn id="4" xr3:uid="{C933FBA1-A326-4C65-87D6-82F7D282531D}" name="Column4" dataDxfId="25"/>
    <tableColumn id="5" xr3:uid="{C7475F0F-267C-4835-8D7B-B732889010B7}" name="Column5" dataDxfId="24"/>
    <tableColumn id="6" xr3:uid="{4DC147CA-BDA9-457E-86E9-E920D55FC025}" name="Column6" dataDxfId="23"/>
    <tableColumn id="7" xr3:uid="{3D001648-12B5-4C30-9FF3-C6F43B03A6E6}" name="Column7" dataDxfId="22" dataCellStyle="Hyperlink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L128" totalsRowShown="0" headerRowDxfId="21" dataDxfId="19" headerRowBorderDxfId="20" tableBorderDxfId="18">
  <autoFilter ref="A1:L128" xr:uid="{00000000-000C-0000-FFFF-FFFF00000000}"/>
  <sortState xmlns:xlrd2="http://schemas.microsoft.com/office/spreadsheetml/2017/richdata2" ref="A2:L128">
    <sortCondition ref="A2:A128"/>
  </sortState>
  <tableColumns count="12">
    <tableColumn id="3" xr3:uid="{00000000-0010-0000-0000-000003000000}" name="Part Type" dataDxfId="17"/>
    <tableColumn id="4" xr3:uid="{00000000-0010-0000-0000-000004000000}" name="Description" dataDxfId="16"/>
    <tableColumn id="1" xr3:uid="{AD0DAB8B-0243-4556-9452-C30AA53E2636}" name="Cut length" dataDxfId="15" dataCellStyle="Normal 7"/>
    <tableColumn id="7" xr3:uid="{00000000-0010-0000-0000-000007000000}" name="Quantity Required" dataDxfId="14"/>
    <tableColumn id="5" xr3:uid="{C1E0C50A-944E-43A4-8C01-A9959F7C41EB}" name="Pack Order Quantity" dataDxfId="13"/>
    <tableColumn id="8" xr3:uid="{00000000-0010-0000-0000-000008000000}" name="Pack Price $USD" dataDxfId="12"/>
    <tableColumn id="10" xr3:uid="{00000000-0010-0000-0000-00000A000000}" name="Line Price $USD" dataDxfId="11"/>
    <tableColumn id="11" xr3:uid="{00000000-0010-0000-0000-00000B000000}" name="Order Parts Link" dataDxfId="10"/>
    <tableColumn id="12" xr3:uid="{00000000-0010-0000-0000-00000C000000}" name="Supplier" dataDxfId="9"/>
    <tableColumn id="13" xr3:uid="{00000000-0010-0000-0000-00000D000000}" name="DIN" dataDxfId="8"/>
    <tableColumn id="14" xr3:uid="{00000000-0010-0000-0000-00000E000000}" name="ISO" dataDxfId="7"/>
    <tableColumn id="2" xr3:uid="{D4CF0C43-BC35-42AC-876A-EFE593466A5F}" name="TEST" dataDxfId="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FCF4A79-156B-41FF-A555-9328C94776F1}" name="Table112" displayName="Table112" ref="A1:G19" totalsRowShown="0">
  <autoFilter ref="A1:G19" xr:uid="{9FCF4A79-156B-41FF-A555-9328C94776F1}"/>
  <sortState xmlns:xlrd2="http://schemas.microsoft.com/office/spreadsheetml/2017/richdata2" ref="A2:G19">
    <sortCondition ref="A2:A19"/>
  </sortState>
  <tableColumns count="7">
    <tableColumn id="1" xr3:uid="{12342F44-8220-45C2-AC30-328741D516AB}" name="Part name"/>
    <tableColumn id="2" xr3:uid="{59176566-F320-409F-9AA9-17486015A49A}" name="Quantity"/>
    <tableColumn id="3" xr3:uid="{2385B826-F8C8-4362-89A6-95A38D685D6B}" name="Description"/>
    <tableColumn id="4" xr3:uid="{0FBBE615-D864-4E30-B741-3BE35C30458E}" name="Cut length" dataCellStyle="Normal 8"/>
    <tableColumn id="6" xr3:uid="{CCC7B1CB-77FB-4FB8-8D31-F5E969E2025F}" name="Roys Links " dataCellStyle="Normal 8"/>
    <tableColumn id="7" xr3:uid="{29DCE701-AC3A-4D41-B795-543D483AD158}" name="not Roys links " dataDxfId="5" dataCellStyle="Normal 8"/>
    <tableColumn id="5" xr3:uid="{A95141E3-9514-4975-991C-048B7D784FE8}" name="Color" dataDxfId="4" dataCellStyle="Normal 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AD2131D-41B2-42EA-A67B-FBB781AD12E7}" name="Table9" displayName="Table9" ref="A1:D41" totalsRowShown="0" headerRowCellStyle="Normal 2" dataCellStyle="Normal 2">
  <autoFilter ref="A1:D41" xr:uid="{BAD2131D-41B2-42EA-A67B-FBB781AD12E7}"/>
  <sortState xmlns:xlrd2="http://schemas.microsoft.com/office/spreadsheetml/2017/richdata2" ref="A2:D41">
    <sortCondition ref="A2:A41"/>
  </sortState>
  <tableColumns count="4">
    <tableColumn id="1" xr3:uid="{C5533925-B810-4F05-9221-5D5DC08A3846}" name="Part name" dataCellStyle="Normal 2"/>
    <tableColumn id="2" xr3:uid="{684CEE11-8A68-45FD-871F-FFCFA808FEBD}" name="Quantity" dataCellStyle="Normal 2"/>
    <tableColumn id="3" xr3:uid="{AF8F5093-3E95-494A-AA81-FE8086D1C62A}" name="Description" dataCellStyle="Normal 2"/>
    <tableColumn id="4" xr3:uid="{E9FF35DD-5C19-4CD6-B2A5-9BA584311B2C}" name="Color" dataCellStyle="Normal 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81B74A-1F1A-44A3-81E3-02AF9D9A1F4A}" name="Table16" displayName="Table16" ref="A1:D45" totalsRowShown="0">
  <autoFilter ref="A1:D45" xr:uid="{431B0CC2-A773-49E3-9113-E7CE1E829465}"/>
  <sortState xmlns:xlrd2="http://schemas.microsoft.com/office/spreadsheetml/2017/richdata2" ref="A2:D45">
    <sortCondition ref="A2:A45"/>
  </sortState>
  <tableColumns count="4">
    <tableColumn id="1" xr3:uid="{6C356CB2-919D-49DD-937E-9742E99B0B56}" name="Part name"/>
    <tableColumn id="2" xr3:uid="{BDD0CD92-6C2A-46CD-B7DE-865E7BF920D4}" name="Quantity"/>
    <tableColumn id="3" xr3:uid="{FE4A6E82-1603-4B1E-BB77-19EDA1109AE9}" name="Description"/>
    <tableColumn id="5" xr3:uid="{BBC5421D-E66F-4311-B31D-585F5AB49DBA}" name="Column1" dataCellStyle="Normal 9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6F057A1-365A-4E69-A56F-E02C3A633298}" name="Table8" displayName="Table8" ref="A1:H30" totalsRowShown="0" headerRowCellStyle="Normal 7" dataCellStyle="Normal 7">
  <autoFilter ref="A1:H30" xr:uid="{44DEE239-FAF9-47D0-BC13-1FD55AB9441B}"/>
  <sortState xmlns:xlrd2="http://schemas.microsoft.com/office/spreadsheetml/2017/richdata2" ref="A2:H30">
    <sortCondition ref="A2:A30"/>
  </sortState>
  <tableColumns count="8">
    <tableColumn id="1" xr3:uid="{96FF612C-0C73-459D-9C54-61C53427E71F}" name="Part name" dataCellStyle="Normal 7"/>
    <tableColumn id="2" xr3:uid="{16B58CD3-B744-4098-8FC1-25B160C8098A}" name="Quantity" dataDxfId="3" dataCellStyle="Normal 7"/>
    <tableColumn id="3" xr3:uid="{999AF31A-9FB9-4D7F-80E9-4027DF46139C}" name="Description" dataCellStyle="Normal 7"/>
    <tableColumn id="4" xr3:uid="{44521321-1BE0-47CE-B08F-014CBA351B13}" name="Column1" dataCellStyle="Normal 7"/>
    <tableColumn id="6" xr3:uid="{9ED1F15E-6A58-42C5-8256-B79B44111EDC}" name="Column3" dataCellStyle="Normal 7"/>
    <tableColumn id="7" xr3:uid="{23049F6F-8FF6-4243-BF25-3D3F77A5E0C4}" name="Column4" dataCellStyle="Normal 7"/>
    <tableColumn id="8" xr3:uid="{B65C160E-5AD3-487D-9649-F3CC41969C91}" name="Column5" dataCellStyle="Normal 7"/>
    <tableColumn id="9" xr3:uid="{51955945-C0FF-45A3-8237-2E01D223D73C}" name="Column6" dataCellStyle="Normal 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AM7dI0" TargetMode="External"/><Relationship Id="rId13" Type="http://schemas.openxmlformats.org/officeDocument/2006/relationships/hyperlink" Target="https://s.click.aliexpress.com/e/_9QsTsb" TargetMode="External"/><Relationship Id="rId3" Type="http://schemas.openxmlformats.org/officeDocument/2006/relationships/hyperlink" Target="https://s.click.aliexpress.com/e/_9gG5gi" TargetMode="External"/><Relationship Id="rId7" Type="http://schemas.openxmlformats.org/officeDocument/2006/relationships/hyperlink" Target="https://s.click.aliexpress.com/e/_ALKIWP" TargetMode="External"/><Relationship Id="rId12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s.click.aliexpress.com/e/_ABtzv6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s.click.aliexpress.com/e/_DeExHOR" TargetMode="External"/><Relationship Id="rId6" Type="http://schemas.openxmlformats.org/officeDocument/2006/relationships/hyperlink" Target="https://s.click.aliexpress.com/e/_c44ByfKL" TargetMode="External"/><Relationship Id="rId11" Type="http://schemas.openxmlformats.org/officeDocument/2006/relationships/hyperlink" Target="https://makersupplies.dk/en/aluminum-sheet/921-aluminum-sheet-8mm-cnc-milled-cast-aluminum-sheet-custom-cut.html" TargetMode="External"/><Relationship Id="rId5" Type="http://schemas.openxmlformats.org/officeDocument/2006/relationships/hyperlink" Target="https://s.click.aliexpress.com/e/_A6Q066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aliexpress.com/item/1005005970231547.html" TargetMode="External"/><Relationship Id="rId4" Type="http://schemas.openxmlformats.org/officeDocument/2006/relationships/hyperlink" Target="https://s.click.aliexpress.com/e/_9gG5gi" TargetMode="External"/><Relationship Id="rId9" Type="http://schemas.openxmlformats.org/officeDocument/2006/relationships/hyperlink" Target="https://s.click.aliexpress.com/e/_AM7dI0" TargetMode="External"/><Relationship Id="rId14" Type="http://schemas.openxmlformats.org/officeDocument/2006/relationships/hyperlink" Target="https://s.click.aliexpress.com/e/_AM7dI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hyperlink" Target="https://www.aliexpress.com/item/1005003339030118.html?spm=a2g0o.store_pc_home.promoteRecommendProducts_36734953.1005003339030118" TargetMode="External"/><Relationship Id="rId1" Type="http://schemas.openxmlformats.org/officeDocument/2006/relationships/hyperlink" Target="https://s.click.aliexpress.com/e/_c2Q8jfcT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hyperlink" Target="https://www.aliexpress.com/item/1005008379448870.html?spm=a2g0o.order_list.order_list_main.126.42a01802iIvUMX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s.click.aliexpress.com/e/_c4TcEdOJ" TargetMode="External"/><Relationship Id="rId2" Type="http://schemas.openxmlformats.org/officeDocument/2006/relationships/hyperlink" Target="https://s.click.aliexpress.com/e/_c3L3d1ir" TargetMode="External"/><Relationship Id="rId1" Type="http://schemas.openxmlformats.org/officeDocument/2006/relationships/hyperlink" Target="https://www.aliexpress.com/item/4001005737917.html?spm=a2g0o.order_list.order_list_main.10.17c018025ExawD" TargetMode="External"/><Relationship Id="rId4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same-sky-formerly-cui-devices/CBM-5015CF-175-459-20/19524839" TargetMode="External"/><Relationship Id="rId2" Type="http://schemas.openxmlformats.org/officeDocument/2006/relationships/hyperlink" Target="https://www.aliexpress.com/item/1005008196656532.html?spm=a2g0o.productlist.main.34.363c60b5HthufE&amp;algo_pvid=960698a9-d8e5-4bc5-aa7b-b61f9998ee24&amp;algo_exp_id=960698a9-d8e5-4bc5-aa7b-b61f9998ee24-31&amp;pdp_ext_f=%7B%22order%22%3A%2278%22%2C%22eval%22%3A%221%22%2C%22fromPage%22%3A%22search%22%7D&amp;pdp_npi=6%40dis%21NZD%215.42%213.90%21%21%2122.20%2115.98%21%402101c59517584931665812095eb77e%2112000048263248713%21sea%21NZ%213708695%21X%211%210%21n_tag%3A-29919%3Bd%3A6e213d4c%3Bm03_new_user%3A-29895&amp;curPageLogUid=RqGyarDteJ3t&amp;utparam-url=scene%3Asearch%7Cquery_from%3A%7Cx_object_id%3A1005008196656532%7C_p_origin_prod%3A" TargetMode="External"/><Relationship Id="rId1" Type="http://schemas.openxmlformats.org/officeDocument/2006/relationships/hyperlink" Target="https://www.aliexpress.com/item/1005009570686375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.click.aliexpress.com/e/_APFI3d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s.click.aliexpress.com/e/_9JVfyZ" TargetMode="External"/><Relationship Id="rId1" Type="http://schemas.openxmlformats.org/officeDocument/2006/relationships/hyperlink" Target="https://s.click.aliexpress.com/e/_DeyySPD" TargetMode="External"/><Relationship Id="rId6" Type="http://schemas.openxmlformats.org/officeDocument/2006/relationships/hyperlink" Target="https://s.click.aliexpress.com/e/_DnmpysP" TargetMode="External"/><Relationship Id="rId5" Type="http://schemas.openxmlformats.org/officeDocument/2006/relationships/hyperlink" Target="https://s.click.aliexpress.com/e/_DnmpysP" TargetMode="External"/><Relationship Id="rId4" Type="http://schemas.openxmlformats.org/officeDocument/2006/relationships/hyperlink" Target="https://s.click.aliexpress.com/e/_DBlHYS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s.click.aliexpress.com/e/_AoRWc1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s.click.aliexpress.com/e/_AX4lXw" TargetMode="External"/><Relationship Id="rId1" Type="http://schemas.openxmlformats.org/officeDocument/2006/relationships/hyperlink" Target="https://s.click.aliexpress.com/e/_DFJ8Ee7" TargetMode="External"/><Relationship Id="rId6" Type="http://schemas.openxmlformats.org/officeDocument/2006/relationships/hyperlink" Target="https://s.click.aliexpress.com/e/_DCq8m63" TargetMode="External"/><Relationship Id="rId5" Type="http://schemas.openxmlformats.org/officeDocument/2006/relationships/hyperlink" Target="https://s.click.aliexpress.com/e/_9v6vDi" TargetMode="External"/><Relationship Id="rId4" Type="http://schemas.openxmlformats.org/officeDocument/2006/relationships/hyperlink" Target="https://s.click.aliexpress.com/e/_AnVtSN" TargetMode="External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https://www.aliexpress.com/item/32885492280.html" TargetMode="External"/><Relationship Id="rId7" Type="http://schemas.openxmlformats.org/officeDocument/2006/relationships/hyperlink" Target="https://s.click.aliexpress.com/e/_DlWkD9l" TargetMode="External"/><Relationship Id="rId2" Type="http://schemas.openxmlformats.org/officeDocument/2006/relationships/hyperlink" Target="https://www.aliexpress.com/item/1005003758412972.html" TargetMode="External"/><Relationship Id="rId1" Type="http://schemas.openxmlformats.org/officeDocument/2006/relationships/hyperlink" Target="https://s.click.aliexpress.com/e/_9gb4OH" TargetMode="External"/><Relationship Id="rId6" Type="http://schemas.openxmlformats.org/officeDocument/2006/relationships/hyperlink" Target="https://s.click.aliexpress.com/e/_DmMW6hH" TargetMode="External"/><Relationship Id="rId5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s.click.aliexpress.com/e/_AbdgsT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s.click.aliexpress.com/e/_DloVAMP" TargetMode="External"/><Relationship Id="rId42" Type="http://schemas.openxmlformats.org/officeDocument/2006/relationships/hyperlink" Target="https://www.aliexpress.com/item/1005005957063312.html" TargetMode="External"/><Relationship Id="rId47" Type="http://schemas.openxmlformats.org/officeDocument/2006/relationships/hyperlink" Target="https://www.aliexpress.com/item/1005009630107645.html" TargetMode="External"/><Relationship Id="rId50" Type="http://schemas.openxmlformats.org/officeDocument/2006/relationships/hyperlink" Target="https://www.aliexpress.com/item/1005009594847685.html" TargetMode="External"/><Relationship Id="rId55" Type="http://schemas.openxmlformats.org/officeDocument/2006/relationships/table" Target="../tables/table5.xml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s.click.aliexpress.com/e/_DesnUZp" TargetMode="External"/><Relationship Id="rId37" Type="http://schemas.openxmlformats.org/officeDocument/2006/relationships/hyperlink" Target="https://s.click.aliexpress.com/e/_AZ42Hh" TargetMode="External"/><Relationship Id="rId40" Type="http://schemas.openxmlformats.org/officeDocument/2006/relationships/hyperlink" Target="https://s.click.aliexpress.com/e/_9x0mWr" TargetMode="External"/><Relationship Id="rId45" Type="http://schemas.openxmlformats.org/officeDocument/2006/relationships/hyperlink" Target="https://s.click.aliexpress.com/e/_c3L3d1ir" TargetMode="External"/><Relationship Id="rId53" Type="http://schemas.openxmlformats.org/officeDocument/2006/relationships/hyperlink" Target="https://www.aliexpress.com/item/1005008146846938.html" TargetMode="External"/><Relationship Id="rId5" Type="http://schemas.openxmlformats.org/officeDocument/2006/relationships/hyperlink" Target="https://s.click.aliexpress.com/e/_A2YDOx" TargetMode="Externa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s.click.aliexpress.com/e/_DkbO2A7" TargetMode="External"/><Relationship Id="rId44" Type="http://schemas.openxmlformats.org/officeDocument/2006/relationships/hyperlink" Target="https://www.aliexpress.com/item/1005006757725380.html" TargetMode="External"/><Relationship Id="rId52" Type="http://schemas.openxmlformats.org/officeDocument/2006/relationships/hyperlink" Target="https://www.aliexpress.com/item/1005009553915195.html" TargetMode="Externa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id.aliexpress.com/item/1005003078979017.html?spm=a2g0o.store_pc_allProduct.8148356.45.142d4eed63bc2A" TargetMode="External"/><Relationship Id="rId30" Type="http://schemas.openxmlformats.org/officeDocument/2006/relationships/hyperlink" Target="https://s.click.aliexpress.com/e/_Dmmm4hv" TargetMode="External"/><Relationship Id="rId35" Type="http://schemas.openxmlformats.org/officeDocument/2006/relationships/hyperlink" Target="https://www.aliexpress.com/store/912301249" TargetMode="External"/><Relationship Id="rId43" Type="http://schemas.openxmlformats.org/officeDocument/2006/relationships/hyperlink" Target="https://www.aliexpress.com/item/1005005957063312.html" TargetMode="External"/><Relationship Id="rId48" Type="http://schemas.openxmlformats.org/officeDocument/2006/relationships/hyperlink" Target="https://www.aliexpress.com/item/1005002307826257.html" TargetMode="External"/><Relationship Id="rId8" Type="http://schemas.openxmlformats.org/officeDocument/2006/relationships/hyperlink" Target="https://s.click.aliexpress.com/e/_AtAfsX" TargetMode="External"/><Relationship Id="rId51" Type="http://schemas.openxmlformats.org/officeDocument/2006/relationships/hyperlink" Target="https://www.aliexpress.com/item/1005009594847685.html" TargetMode="Externa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s.click.aliexpress.com/e/_Dmf08Nh" TargetMode="External"/><Relationship Id="rId38" Type="http://schemas.openxmlformats.org/officeDocument/2006/relationships/hyperlink" Target="https://s.click.aliexpress.com/e/_9gB9LL" TargetMode="External"/><Relationship Id="rId46" Type="http://schemas.openxmlformats.org/officeDocument/2006/relationships/hyperlink" Target="https://www.aliexpress.com/item/1005004456045545.htm" TargetMode="Externa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hyperlink" Target="https://s.click.aliexpress.com/e/_DkbO2A7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s.click.aliexpress.com/e/_9H0d0B" TargetMode="External"/><Relationship Id="rId36" Type="http://schemas.openxmlformats.org/officeDocument/2006/relationships/hyperlink" Target="https://s.click.aliexpress.com/e/_DCNVYyb" TargetMode="External"/><Relationship Id="rId49" Type="http://schemas.openxmlformats.org/officeDocument/2006/relationships/hyperlink" Target="https://www.aliexpress.com/item/100500778370353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A2kG7t" TargetMode="External"/><Relationship Id="rId3" Type="http://schemas.openxmlformats.org/officeDocument/2006/relationships/hyperlink" Target="https://s.click.aliexpress.com/e/_A2kG7t" TargetMode="External"/><Relationship Id="rId7" Type="http://schemas.openxmlformats.org/officeDocument/2006/relationships/hyperlink" Target="https://s.click.aliexpress.com/e/_AqN7dv" TargetMode="External"/><Relationship Id="rId2" Type="http://schemas.openxmlformats.org/officeDocument/2006/relationships/hyperlink" Target="https://s.click.aliexpress.com/e/_9xANon" TargetMode="External"/><Relationship Id="rId1" Type="http://schemas.openxmlformats.org/officeDocument/2006/relationships/hyperlink" Target="https://s.click.aliexpress.com/e/_9xANon" TargetMode="External"/><Relationship Id="rId6" Type="http://schemas.openxmlformats.org/officeDocument/2006/relationships/hyperlink" Target="https://s.click.aliexpress.com/e/_DdJj4Ej" TargetMode="External"/><Relationship Id="rId5" Type="http://schemas.openxmlformats.org/officeDocument/2006/relationships/hyperlink" Target="https://s.click.aliexpress.com/e/_A2kG7t" TargetMode="External"/><Relationship Id="rId4" Type="http://schemas.openxmlformats.org/officeDocument/2006/relationships/hyperlink" Target="https://s.click.aliexpress.com/e/_A2kG7t" TargetMode="External"/><Relationship Id="rId9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>
      <selection activeCell="H12" sqref="H12"/>
    </sheetView>
  </sheetViews>
  <sheetFormatPr defaultColWidth="9.140625" defaultRowHeight="15"/>
  <cols>
    <col min="1" max="1" width="17.28515625" customWidth="1"/>
    <col min="2" max="2" width="36.28515625" customWidth="1"/>
    <col min="3" max="3" width="12" style="30" customWidth="1"/>
    <col min="4" max="4" width="13.42578125" style="30" customWidth="1"/>
    <col min="5" max="5" width="13.7109375" style="30" customWidth="1"/>
    <col min="6" max="6" width="12.7109375" customWidth="1"/>
    <col min="7" max="7" width="11" customWidth="1"/>
    <col min="8" max="8" width="29.5703125" customWidth="1"/>
    <col min="10" max="10" width="13.7109375" bestFit="1" customWidth="1"/>
    <col min="11" max="11" width="8.85546875"/>
  </cols>
  <sheetData>
    <row r="1" spans="1:11" ht="21">
      <c r="A1" s="61" t="s">
        <v>0</v>
      </c>
      <c r="B1" s="62"/>
      <c r="C1" s="63"/>
      <c r="D1" s="63"/>
      <c r="E1" s="63"/>
      <c r="F1" s="62"/>
      <c r="G1" s="62"/>
      <c r="H1" s="64"/>
    </row>
    <row r="2" spans="1:11" ht="41.25" customHeight="1">
      <c r="A2" s="76" t="s">
        <v>1</v>
      </c>
      <c r="B2" s="39" t="s">
        <v>2</v>
      </c>
      <c r="C2" s="39" t="s">
        <v>3</v>
      </c>
      <c r="D2" s="39" t="s">
        <v>4</v>
      </c>
      <c r="E2" s="39" t="s">
        <v>5</v>
      </c>
      <c r="F2" s="39" t="s">
        <v>6</v>
      </c>
      <c r="G2" s="40" t="s">
        <v>7</v>
      </c>
      <c r="H2" s="75" t="s">
        <v>8</v>
      </c>
    </row>
    <row r="3" spans="1:11">
      <c r="A3" s="67" t="s">
        <v>9</v>
      </c>
      <c r="B3" s="67" t="s">
        <v>10</v>
      </c>
      <c r="C3" s="68" t="s">
        <v>11</v>
      </c>
      <c r="D3" s="69" t="s">
        <v>12</v>
      </c>
      <c r="E3" s="69" t="s">
        <v>13</v>
      </c>
      <c r="F3" s="70" t="s">
        <v>14</v>
      </c>
      <c r="G3" s="70" t="s">
        <v>15</v>
      </c>
      <c r="H3" s="79" t="s">
        <v>16</v>
      </c>
    </row>
    <row r="4" spans="1:11">
      <c r="A4" t="s">
        <v>17</v>
      </c>
      <c r="B4" s="213" t="s">
        <v>18</v>
      </c>
      <c r="D4" s="32"/>
      <c r="E4" s="32">
        <v>1</v>
      </c>
      <c r="F4" s="5">
        <v>1.4</v>
      </c>
      <c r="G4" s="5">
        <f t="shared" ref="G4:G14" si="0">E4*F4</f>
        <v>1.4</v>
      </c>
      <c r="H4" s="78" t="s">
        <v>19</v>
      </c>
      <c r="I4" t="s">
        <v>20</v>
      </c>
      <c r="J4" s="16"/>
    </row>
    <row r="5" spans="1:11">
      <c r="A5" t="s">
        <v>17</v>
      </c>
      <c r="B5" s="213" t="s">
        <v>21</v>
      </c>
      <c r="D5" s="32">
        <v>2</v>
      </c>
      <c r="E5" s="32">
        <v>3</v>
      </c>
      <c r="F5" s="5">
        <v>1.4</v>
      </c>
      <c r="G5" s="5">
        <f t="shared" si="0"/>
        <v>4.1999999999999993</v>
      </c>
      <c r="H5" s="78" t="s">
        <v>22</v>
      </c>
      <c r="I5" s="18" t="s">
        <v>20</v>
      </c>
      <c r="J5" s="16"/>
    </row>
    <row r="6" spans="1:11" ht="18" customHeight="1">
      <c r="A6" t="s">
        <v>17</v>
      </c>
      <c r="B6" s="214" t="s">
        <v>23</v>
      </c>
      <c r="D6" s="32">
        <v>4</v>
      </c>
      <c r="E6" s="32"/>
      <c r="F6" s="5"/>
      <c r="G6" s="5"/>
      <c r="H6" s="78"/>
      <c r="I6" s="18"/>
    </row>
    <row r="7" spans="1:11" ht="18" customHeight="1">
      <c r="A7" t="s">
        <v>17</v>
      </c>
      <c r="B7" s="98" t="s">
        <v>24</v>
      </c>
      <c r="D7" s="32">
        <v>6</v>
      </c>
      <c r="E7" s="32"/>
      <c r="F7" s="5"/>
      <c r="G7" s="5"/>
      <c r="H7" s="78"/>
      <c r="I7" s="18"/>
    </row>
    <row r="8" spans="1:11" ht="16.5" customHeight="1">
      <c r="A8" t="s">
        <v>25</v>
      </c>
      <c r="B8" s="213" t="s">
        <v>26</v>
      </c>
      <c r="D8" s="32"/>
      <c r="E8" s="32">
        <v>1</v>
      </c>
      <c r="F8" s="5">
        <v>59</v>
      </c>
      <c r="G8" s="5">
        <f t="shared" si="0"/>
        <v>59</v>
      </c>
      <c r="H8" s="80" t="s">
        <v>27</v>
      </c>
      <c r="I8" s="23"/>
    </row>
    <row r="9" spans="1:11" ht="13.5" customHeight="1">
      <c r="A9" t="s">
        <v>28</v>
      </c>
      <c r="B9" s="213" t="s">
        <v>29</v>
      </c>
      <c r="D9" s="32"/>
      <c r="E9" s="32">
        <v>10</v>
      </c>
      <c r="F9" s="5">
        <v>4.0999999999999996</v>
      </c>
      <c r="G9" s="5">
        <f t="shared" si="0"/>
        <v>41</v>
      </c>
      <c r="H9" s="80" t="s">
        <v>30</v>
      </c>
      <c r="I9" s="23"/>
    </row>
    <row r="10" spans="1:11" ht="12.75" customHeight="1">
      <c r="A10" t="s">
        <v>28</v>
      </c>
      <c r="B10" s="98" t="s">
        <v>31</v>
      </c>
      <c r="D10" s="32">
        <v>4</v>
      </c>
      <c r="E10" s="32">
        <v>5</v>
      </c>
      <c r="F10" s="5">
        <v>6</v>
      </c>
      <c r="G10" s="5">
        <f t="shared" si="0"/>
        <v>30</v>
      </c>
      <c r="H10" s="80" t="s">
        <v>32</v>
      </c>
      <c r="I10" s="23"/>
    </row>
    <row r="11" spans="1:11">
      <c r="A11" t="s">
        <v>33</v>
      </c>
      <c r="B11" s="213" t="s">
        <v>34</v>
      </c>
      <c r="D11" s="32"/>
      <c r="E11" s="32">
        <v>5</v>
      </c>
      <c r="F11" s="5">
        <v>4</v>
      </c>
      <c r="G11" s="5">
        <f t="shared" si="0"/>
        <v>20</v>
      </c>
      <c r="H11" s="80" t="s">
        <v>35</v>
      </c>
      <c r="I11" s="23"/>
    </row>
    <row r="12" spans="1:11">
      <c r="A12" t="s">
        <v>36</v>
      </c>
      <c r="B12" s="213" t="s">
        <v>37</v>
      </c>
      <c r="C12" s="30">
        <v>200</v>
      </c>
      <c r="D12" s="32"/>
      <c r="E12" s="32">
        <v>3</v>
      </c>
      <c r="F12" s="5">
        <v>16</v>
      </c>
      <c r="G12" s="5">
        <f t="shared" si="0"/>
        <v>48</v>
      </c>
      <c r="H12" s="156" t="s">
        <v>38</v>
      </c>
      <c r="I12" s="23"/>
    </row>
    <row r="13" spans="1:11">
      <c r="A13" t="s">
        <v>39</v>
      </c>
      <c r="B13" s="213" t="s">
        <v>40</v>
      </c>
      <c r="D13" s="32"/>
      <c r="E13" s="32">
        <v>5</v>
      </c>
      <c r="F13" s="5">
        <v>14.5</v>
      </c>
      <c r="G13" s="5">
        <f t="shared" si="0"/>
        <v>72.5</v>
      </c>
      <c r="H13" s="80" t="s">
        <v>41</v>
      </c>
      <c r="I13" s="1" t="s">
        <v>42</v>
      </c>
      <c r="J13" s="1" t="s">
        <v>43</v>
      </c>
    </row>
    <row r="14" spans="1:11" s="14" customFormat="1">
      <c r="A14" s="14" t="s">
        <v>39</v>
      </c>
      <c r="B14" s="99" t="s">
        <v>44</v>
      </c>
      <c r="C14" s="81"/>
      <c r="D14" s="82">
        <v>2</v>
      </c>
      <c r="E14" s="82">
        <v>2</v>
      </c>
      <c r="F14" s="83">
        <v>20</v>
      </c>
      <c r="G14" s="83">
        <f t="shared" si="0"/>
        <v>40</v>
      </c>
      <c r="H14" s="84"/>
      <c r="I14" s="14" t="s">
        <v>45</v>
      </c>
    </row>
    <row r="15" spans="1:11" ht="15" customHeight="1">
      <c r="A15" t="s">
        <v>46</v>
      </c>
      <c r="B15" s="213" t="s">
        <v>47</v>
      </c>
      <c r="C15" s="30">
        <v>350</v>
      </c>
      <c r="D15" s="32">
        <v>1225</v>
      </c>
      <c r="E15" s="32">
        <v>1225</v>
      </c>
      <c r="F15" s="5">
        <v>0.08</v>
      </c>
      <c r="G15" s="5">
        <v>104</v>
      </c>
      <c r="H15" s="80" t="s">
        <v>48</v>
      </c>
      <c r="I15" s="215"/>
      <c r="J15" s="215"/>
      <c r="K15" s="1" t="s">
        <v>49</v>
      </c>
    </row>
    <row r="16" spans="1:11">
      <c r="A16" t="s">
        <v>50</v>
      </c>
      <c r="B16" s="213" t="s">
        <v>51</v>
      </c>
      <c r="C16" s="30">
        <v>330</v>
      </c>
      <c r="D16" s="32"/>
      <c r="E16" s="32">
        <v>1</v>
      </c>
      <c r="F16" s="5">
        <v>46</v>
      </c>
      <c r="G16" s="5">
        <f>E16*F16</f>
        <v>46</v>
      </c>
      <c r="H16" s="78" t="s">
        <v>52</v>
      </c>
      <c r="I16" s="215"/>
      <c r="J16" s="215"/>
    </row>
    <row r="17" spans="1:12">
      <c r="A17" t="s">
        <v>17</v>
      </c>
      <c r="B17" s="213" t="s">
        <v>53</v>
      </c>
      <c r="D17" s="32"/>
      <c r="E17" s="32">
        <v>1</v>
      </c>
      <c r="F17" s="5">
        <v>4.2</v>
      </c>
      <c r="G17" s="5">
        <f>E17*F17</f>
        <v>4.2</v>
      </c>
      <c r="H17" s="78" t="s">
        <v>54</v>
      </c>
      <c r="K17" t="s">
        <v>55</v>
      </c>
      <c r="L17" s="16"/>
    </row>
    <row r="18" spans="1:12" ht="15" customHeight="1">
      <c r="A18" t="s">
        <v>56</v>
      </c>
      <c r="B18" s="213" t="s">
        <v>57</v>
      </c>
      <c r="D18" s="32"/>
      <c r="E18" s="32">
        <v>1</v>
      </c>
      <c r="F18" s="5">
        <v>3</v>
      </c>
      <c r="G18" s="5">
        <f>E18*F18</f>
        <v>3</v>
      </c>
      <c r="H18" s="80" t="s">
        <v>58</v>
      </c>
    </row>
    <row r="19" spans="1:12" ht="15" customHeight="1">
      <c r="A19" t="s">
        <v>59</v>
      </c>
      <c r="B19" s="98" t="s">
        <v>60</v>
      </c>
      <c r="D19" s="32">
        <v>2</v>
      </c>
      <c r="E19" s="32"/>
      <c r="F19" s="5"/>
      <c r="G19" s="5"/>
      <c r="H19" s="80"/>
    </row>
    <row r="20" spans="1:12" ht="15" customHeight="1">
      <c r="A20" s="85" t="s">
        <v>59</v>
      </c>
      <c r="B20" s="98" t="s">
        <v>61</v>
      </c>
      <c r="D20" s="32">
        <v>2</v>
      </c>
      <c r="E20" s="32"/>
      <c r="F20" s="5"/>
      <c r="G20" s="5"/>
      <c r="H20" s="80"/>
    </row>
    <row r="21" spans="1:12" ht="15" customHeight="1">
      <c r="A21" s="85" t="s">
        <v>59</v>
      </c>
      <c r="B21" s="98" t="s">
        <v>62</v>
      </c>
      <c r="D21" s="32">
        <v>1</v>
      </c>
      <c r="E21" s="32"/>
      <c r="F21" s="5"/>
      <c r="G21" s="5"/>
      <c r="H21" s="80"/>
    </row>
    <row r="22" spans="1:12" ht="15" customHeight="1">
      <c r="A22" s="85" t="s">
        <v>59</v>
      </c>
      <c r="B22" s="98" t="s">
        <v>63</v>
      </c>
      <c r="D22" s="32">
        <v>1</v>
      </c>
      <c r="E22" s="32"/>
      <c r="F22" s="5"/>
      <c r="G22" s="5"/>
      <c r="H22" s="80"/>
    </row>
    <row r="23" spans="1:12" ht="15.75">
      <c r="A23" s="65" t="s">
        <v>64</v>
      </c>
      <c r="B23" s="41"/>
      <c r="C23" s="43"/>
      <c r="D23" s="42"/>
      <c r="E23" s="43"/>
      <c r="F23" s="44"/>
      <c r="G23" s="45">
        <f>SUM(G11:G18)</f>
        <v>337.7</v>
      </c>
      <c r="H23" s="66"/>
    </row>
    <row r="25" spans="1:12">
      <c r="A25" s="1" t="s">
        <v>65</v>
      </c>
    </row>
  </sheetData>
  <mergeCells count="1">
    <mergeCell ref="I15:J16"/>
  </mergeCells>
  <hyperlinks>
    <hyperlink ref="H3" r:id="rId1" xr:uid="{00000000-0004-0000-0200-000000000000}"/>
    <hyperlink ref="H8" r:id="rId2" xr:uid="{00000000-0004-0000-0200-000001000000}"/>
    <hyperlink ref="H9" r:id="rId3" xr:uid="{00000000-0004-0000-0200-000002000000}"/>
    <hyperlink ref="H10" r:id="rId4" xr:uid="{00000000-0004-0000-0200-000003000000}"/>
    <hyperlink ref="H11" r:id="rId5" xr:uid="{00000000-0004-0000-0200-000004000000}"/>
    <hyperlink ref="H12" r:id="rId6" xr:uid="{00000000-0004-0000-0200-000005000000}"/>
    <hyperlink ref="H13" r:id="rId7" xr:uid="{00000000-0004-0000-0200-000006000000}"/>
    <hyperlink ref="H4" r:id="rId8" xr:uid="{00000000-0004-0000-0200-000007000000}"/>
    <hyperlink ref="H5" r:id="rId9" xr:uid="{00000000-0004-0000-0200-000008000000}"/>
    <hyperlink ref="I5" r:id="rId10" xr:uid="{00000000-0004-0000-0200-000009000000}"/>
    <hyperlink ref="H15" r:id="rId11" xr:uid="{00000000-0004-0000-0200-00000A000000}"/>
    <hyperlink ref="H18" r:id="rId12" xr:uid="{00000000-0004-0000-0200-00000B000000}"/>
    <hyperlink ref="H16" r:id="rId13" display="Size: 310x310mm" xr:uid="{00000000-0004-0000-0200-00000C000000}"/>
    <hyperlink ref="H17" r:id="rId14" xr:uid="{00000000-0004-0000-0200-00000D000000}"/>
  </hyperlinks>
  <pageMargins left="0.7" right="0.7" top="0.75" bottom="0.75" header="0.3" footer="0.3"/>
  <drawing r:id="rId15"/>
  <tableParts count="1">
    <tablePart r:id="rId1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EE239-FAF9-47D0-BC13-1FD55AB9441B}">
  <sheetPr>
    <tabColor rgb="FF00B050"/>
  </sheetPr>
  <dimension ref="A1:J30"/>
  <sheetViews>
    <sheetView topLeftCell="A2" zoomScaleNormal="100" workbookViewId="0">
      <selection activeCell="J14" sqref="J14"/>
    </sheetView>
  </sheetViews>
  <sheetFormatPr defaultRowHeight="15"/>
  <cols>
    <col min="1" max="1" width="39.140625" style="115" bestFit="1" customWidth="1"/>
    <col min="2" max="2" width="11" style="118" bestFit="1" customWidth="1"/>
    <col min="3" max="3" width="5.28515625" style="115" customWidth="1"/>
    <col min="4" max="4" width="15.28515625" style="115" customWidth="1"/>
    <col min="5" max="5" width="9.140625" style="115" hidden="1" customWidth="1"/>
    <col min="6" max="6" width="17.42578125" style="115" hidden="1" customWidth="1"/>
    <col min="7" max="7" width="13.42578125" style="115" hidden="1" customWidth="1"/>
    <col min="8" max="8" width="9.140625" style="115" hidden="1" customWidth="1"/>
    <col min="9" max="9" width="0" style="115" hidden="1" customWidth="1"/>
    <col min="10" max="10" width="49.42578125" style="115" bestFit="1" customWidth="1"/>
    <col min="11" max="16384" width="9.140625" style="115"/>
  </cols>
  <sheetData>
    <row r="1" spans="1:10">
      <c r="A1" s="115" t="s">
        <v>66</v>
      </c>
      <c r="B1" s="118" t="s">
        <v>375</v>
      </c>
      <c r="C1" s="115" t="s">
        <v>2</v>
      </c>
      <c r="D1" s="115" t="s">
        <v>68</v>
      </c>
      <c r="E1" s="115" t="s">
        <v>111</v>
      </c>
      <c r="F1" s="115" t="s">
        <v>112</v>
      </c>
      <c r="G1" s="115" t="s">
        <v>113</v>
      </c>
      <c r="H1" s="115" t="s">
        <v>114</v>
      </c>
      <c r="J1"/>
    </row>
    <row r="2" spans="1:10">
      <c r="A2" s="120" t="s">
        <v>222</v>
      </c>
      <c r="B2" s="118">
        <v>1</v>
      </c>
      <c r="D2" s="129" t="s">
        <v>462</v>
      </c>
      <c r="J2"/>
    </row>
    <row r="3" spans="1:10">
      <c r="A3" s="120" t="s">
        <v>463</v>
      </c>
      <c r="B3" s="118">
        <v>1</v>
      </c>
      <c r="D3" s="124" t="s">
        <v>464</v>
      </c>
      <c r="J3"/>
    </row>
    <row r="4" spans="1:10">
      <c r="A4" t="s">
        <v>465</v>
      </c>
      <c r="B4" s="30">
        <v>6</v>
      </c>
      <c r="C4" s="163"/>
      <c r="D4" s="129"/>
      <c r="J4"/>
    </row>
    <row r="5" spans="1:10">
      <c r="A5" s="183" t="s">
        <v>466</v>
      </c>
      <c r="B5" s="118">
        <v>2</v>
      </c>
      <c r="D5" s="129"/>
      <c r="J5"/>
    </row>
    <row r="6" spans="1:10">
      <c r="A6" s="115" t="s">
        <v>230</v>
      </c>
      <c r="B6" s="118">
        <v>5</v>
      </c>
      <c r="D6" s="129"/>
      <c r="J6"/>
    </row>
    <row r="7" spans="1:10">
      <c r="A7" t="s">
        <v>368</v>
      </c>
      <c r="B7" s="30">
        <v>8</v>
      </c>
      <c r="D7" s="129"/>
      <c r="J7"/>
    </row>
    <row r="8" spans="1:10">
      <c r="A8" s="115" t="s">
        <v>467</v>
      </c>
      <c r="B8" s="30">
        <v>3</v>
      </c>
      <c r="D8" s="178"/>
      <c r="J8"/>
    </row>
    <row r="9" spans="1:10">
      <c r="A9" t="s">
        <v>286</v>
      </c>
      <c r="B9" s="118">
        <v>6</v>
      </c>
      <c r="D9" s="129"/>
      <c r="J9"/>
    </row>
    <row r="10" spans="1:10">
      <c r="A10" t="s">
        <v>297</v>
      </c>
      <c r="B10" s="30">
        <v>7</v>
      </c>
      <c r="D10" s="129"/>
      <c r="J10"/>
    </row>
    <row r="11" spans="1:10">
      <c r="A11" s="115" t="s">
        <v>303</v>
      </c>
      <c r="B11" s="118">
        <v>1</v>
      </c>
      <c r="D11" s="129"/>
      <c r="J11"/>
    </row>
    <row r="12" spans="1:10">
      <c r="A12" s="120" t="s">
        <v>468</v>
      </c>
      <c r="B12" s="118">
        <v>1</v>
      </c>
      <c r="D12" s="129"/>
      <c r="J12"/>
    </row>
    <row r="13" spans="1:10">
      <c r="A13" s="120" t="s">
        <v>469</v>
      </c>
      <c r="B13" s="118">
        <v>1</v>
      </c>
      <c r="D13" s="129"/>
      <c r="J13"/>
    </row>
    <row r="14" spans="1:10">
      <c r="A14" s="183" t="s">
        <v>470</v>
      </c>
      <c r="B14" s="194">
        <v>2</v>
      </c>
      <c r="C14" s="183"/>
      <c r="D14" s="129"/>
      <c r="J14" s="15" t="s">
        <v>471</v>
      </c>
    </row>
    <row r="15" spans="1:10">
      <c r="A15" t="s">
        <v>472</v>
      </c>
      <c r="B15" s="30">
        <v>1</v>
      </c>
      <c r="D15" s="129"/>
    </row>
    <row r="16" spans="1:10" ht="15.75" customHeight="1">
      <c r="A16" t="s">
        <v>473</v>
      </c>
      <c r="B16" s="30">
        <v>1</v>
      </c>
      <c r="D16" s="129"/>
      <c r="J16"/>
    </row>
    <row r="17" spans="1:10">
      <c r="A17" s="183" t="s">
        <v>474</v>
      </c>
      <c r="B17" s="118">
        <v>1</v>
      </c>
      <c r="D17" s="129"/>
      <c r="J17" t="s">
        <v>475</v>
      </c>
    </row>
    <row r="18" spans="1:10">
      <c r="A18" s="183" t="s">
        <v>476</v>
      </c>
      <c r="B18" s="118">
        <v>1</v>
      </c>
      <c r="D18" s="129"/>
      <c r="J18"/>
    </row>
    <row r="19" spans="1:10">
      <c r="A19" s="185" t="s">
        <v>477</v>
      </c>
      <c r="B19" s="186">
        <v>1</v>
      </c>
      <c r="C19" s="184"/>
      <c r="D19" s="184"/>
      <c r="J19"/>
    </row>
    <row r="20" spans="1:10">
      <c r="A20" s="115" t="s">
        <v>207</v>
      </c>
      <c r="B20" s="118">
        <v>1</v>
      </c>
      <c r="D20" s="129"/>
      <c r="J20"/>
    </row>
    <row r="21" spans="1:10">
      <c r="A21" s="115" t="s">
        <v>357</v>
      </c>
      <c r="B21" s="118">
        <v>2</v>
      </c>
      <c r="D21" s="129"/>
      <c r="H21" s="115" t="s">
        <v>478</v>
      </c>
      <c r="J21"/>
    </row>
    <row r="22" spans="1:10">
      <c r="A22" s="183" t="s">
        <v>479</v>
      </c>
      <c r="B22" s="118">
        <v>1</v>
      </c>
      <c r="D22" s="117"/>
      <c r="J22"/>
    </row>
    <row r="23" spans="1:10">
      <c r="A23" s="115" t="s">
        <v>480</v>
      </c>
      <c r="B23" s="118">
        <v>1</v>
      </c>
      <c r="D23" s="117"/>
      <c r="J23"/>
    </row>
    <row r="24" spans="1:10">
      <c r="A24" s="183" t="s">
        <v>481</v>
      </c>
      <c r="B24" s="118">
        <v>1</v>
      </c>
      <c r="D24" s="117"/>
      <c r="J24"/>
    </row>
    <row r="25" spans="1:10">
      <c r="A25" s="115" t="s">
        <v>482</v>
      </c>
      <c r="B25" s="118">
        <v>1</v>
      </c>
      <c r="D25" s="117"/>
      <c r="J25"/>
    </row>
    <row r="26" spans="1:10">
      <c r="A26" s="120" t="s">
        <v>483</v>
      </c>
      <c r="B26" s="118">
        <v>2</v>
      </c>
      <c r="D26" s="117"/>
      <c r="J26"/>
    </row>
    <row r="27" spans="1:10">
      <c r="A27" s="120" t="s">
        <v>484</v>
      </c>
      <c r="B27" s="118">
        <v>1</v>
      </c>
      <c r="D27" s="117"/>
    </row>
    <row r="28" spans="1:10">
      <c r="A28" s="120" t="s">
        <v>485</v>
      </c>
      <c r="B28" s="118">
        <v>1</v>
      </c>
      <c r="D28" s="117"/>
    </row>
    <row r="29" spans="1:10">
      <c r="A29" s="115" t="s">
        <v>486</v>
      </c>
      <c r="B29" s="118">
        <v>1</v>
      </c>
      <c r="D29" s="117"/>
    </row>
    <row r="30" spans="1:10">
      <c r="A30" s="120" t="s">
        <v>227</v>
      </c>
      <c r="B30" s="118">
        <v>1</v>
      </c>
      <c r="D30" s="129"/>
    </row>
  </sheetData>
  <hyperlinks>
    <hyperlink ref="D3" r:id="rId1" xr:uid="{EEBE149D-34CC-48D1-AE39-2076C5D7F620}"/>
    <hyperlink ref="J14" r:id="rId2" xr:uid="{6DAFFAE4-854D-4A10-B313-AA801B7F33B1}"/>
  </hyperlinks>
  <pageMargins left="0.7" right="0.7" top="0.75" bottom="0.75" header="0.3" footer="0.3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066F-ED11-4DDB-B6AD-06C4053EEE67}">
  <sheetPr>
    <tabColor rgb="FF00B050"/>
  </sheetPr>
  <dimension ref="A1:G71"/>
  <sheetViews>
    <sheetView workbookViewId="0"/>
  </sheetViews>
  <sheetFormatPr defaultRowHeight="15"/>
  <cols>
    <col min="1" max="1" width="41.85546875" style="103" customWidth="1"/>
    <col min="2" max="2" width="13.28515625" style="104" customWidth="1"/>
    <col min="3" max="3" width="30.85546875" style="103" customWidth="1"/>
    <col min="4" max="4" width="9" style="174" customWidth="1"/>
    <col min="5" max="5" width="17.28515625" style="103" hidden="1" customWidth="1"/>
    <col min="6" max="6" width="14.28515625" style="103" hidden="1" customWidth="1"/>
    <col min="7" max="7" width="8.42578125" style="103" bestFit="1" customWidth="1"/>
    <col min="8" max="16380" width="9.140625" style="103"/>
    <col min="16381" max="16381" width="9.140625" style="103" bestFit="1" customWidth="1"/>
    <col min="16382" max="16384" width="9.140625" style="103"/>
  </cols>
  <sheetData>
    <row r="1" spans="1:7">
      <c r="A1" t="s">
        <v>66</v>
      </c>
      <c r="B1" s="30" t="s">
        <v>375</v>
      </c>
      <c r="C1" t="s">
        <v>2</v>
      </c>
      <c r="D1" s="174" t="s">
        <v>68</v>
      </c>
      <c r="E1" s="103" t="s">
        <v>69</v>
      </c>
      <c r="F1" t="s">
        <v>111</v>
      </c>
      <c r="G1"/>
    </row>
    <row r="2" spans="1:7">
      <c r="A2" t="s">
        <v>487</v>
      </c>
      <c r="B2" s="30">
        <v>4</v>
      </c>
      <c r="C2" t="s">
        <v>488</v>
      </c>
      <c r="D2" s="175"/>
      <c r="F2"/>
      <c r="G2"/>
    </row>
    <row r="3" spans="1:7">
      <c r="A3" t="s">
        <v>423</v>
      </c>
      <c r="B3" s="30">
        <v>12</v>
      </c>
      <c r="C3"/>
      <c r="D3" s="175"/>
      <c r="F3"/>
      <c r="G3"/>
    </row>
    <row r="4" spans="1:7">
      <c r="A4" t="s">
        <v>489</v>
      </c>
      <c r="B4" s="30">
        <v>2</v>
      </c>
      <c r="C4"/>
      <c r="D4" s="175"/>
      <c r="F4"/>
      <c r="G4"/>
    </row>
    <row r="5" spans="1:7">
      <c r="A5" t="s">
        <v>490</v>
      </c>
      <c r="B5" s="30">
        <v>1</v>
      </c>
      <c r="C5" t="s">
        <v>491</v>
      </c>
      <c r="D5" s="175"/>
      <c r="F5"/>
      <c r="G5"/>
    </row>
    <row r="6" spans="1:7">
      <c r="A6" t="s">
        <v>199</v>
      </c>
      <c r="B6" s="30">
        <v>1</v>
      </c>
      <c r="C6"/>
      <c r="D6" s="175" t="s">
        <v>200</v>
      </c>
      <c r="F6"/>
      <c r="G6"/>
    </row>
    <row r="7" spans="1:7">
      <c r="A7" t="s">
        <v>201</v>
      </c>
      <c r="B7" s="30">
        <v>1</v>
      </c>
      <c r="C7"/>
      <c r="D7" s="175" t="s">
        <v>200</v>
      </c>
      <c r="F7"/>
      <c r="G7"/>
    </row>
    <row r="8" spans="1:7">
      <c r="A8" t="s">
        <v>230</v>
      </c>
      <c r="B8" s="30">
        <v>33</v>
      </c>
      <c r="C8"/>
      <c r="D8" s="175"/>
      <c r="F8"/>
      <c r="G8"/>
    </row>
    <row r="9" spans="1:7">
      <c r="A9" t="s">
        <v>492</v>
      </c>
      <c r="B9" s="30">
        <v>19</v>
      </c>
      <c r="C9"/>
      <c r="D9" s="175"/>
      <c r="F9"/>
      <c r="G9"/>
    </row>
    <row r="10" spans="1:7">
      <c r="A10" t="s">
        <v>493</v>
      </c>
      <c r="B10" s="30">
        <v>19</v>
      </c>
      <c r="C10"/>
      <c r="D10" s="175"/>
      <c r="F10"/>
      <c r="G10"/>
    </row>
    <row r="11" spans="1:7">
      <c r="A11" t="s">
        <v>494</v>
      </c>
      <c r="B11" s="30">
        <v>6</v>
      </c>
      <c r="C11" t="s">
        <v>400</v>
      </c>
      <c r="D11" s="175"/>
      <c r="F11"/>
      <c r="G11"/>
    </row>
    <row r="12" spans="1:7">
      <c r="A12" t="s">
        <v>495</v>
      </c>
      <c r="B12" s="30">
        <v>8</v>
      </c>
      <c r="C12"/>
      <c r="D12" s="175"/>
      <c r="F12"/>
      <c r="G12"/>
    </row>
    <row r="13" spans="1:7">
      <c r="A13" t="s">
        <v>310</v>
      </c>
      <c r="B13" s="30">
        <v>6</v>
      </c>
      <c r="C13" t="s">
        <v>400</v>
      </c>
      <c r="D13" s="175"/>
      <c r="F13"/>
      <c r="G13"/>
    </row>
    <row r="14" spans="1:7">
      <c r="A14" t="s">
        <v>437</v>
      </c>
      <c r="B14" s="30">
        <v>14</v>
      </c>
      <c r="C14"/>
      <c r="D14" s="175"/>
      <c r="F14"/>
      <c r="G14"/>
    </row>
    <row r="15" spans="1:7">
      <c r="A15" t="s">
        <v>496</v>
      </c>
      <c r="B15" s="30">
        <v>4</v>
      </c>
      <c r="C15"/>
      <c r="D15" s="175"/>
      <c r="F15"/>
      <c r="G15"/>
    </row>
    <row r="16" spans="1:7">
      <c r="A16" t="s">
        <v>371</v>
      </c>
      <c r="B16" s="30">
        <v>6</v>
      </c>
      <c r="C16"/>
      <c r="D16" s="175"/>
      <c r="F16"/>
      <c r="G16"/>
    </row>
    <row r="17" spans="1:7">
      <c r="A17" t="s">
        <v>497</v>
      </c>
      <c r="B17" s="30">
        <v>4</v>
      </c>
      <c r="C17"/>
      <c r="D17" s="175"/>
      <c r="F17"/>
      <c r="G17"/>
    </row>
    <row r="18" spans="1:7">
      <c r="A18" t="s">
        <v>498</v>
      </c>
      <c r="B18" s="30">
        <v>4</v>
      </c>
      <c r="C18"/>
      <c r="D18" s="175"/>
      <c r="F18"/>
      <c r="G18"/>
    </row>
    <row r="19" spans="1:7">
      <c r="A19" t="s">
        <v>499</v>
      </c>
      <c r="B19" s="30">
        <v>4</v>
      </c>
      <c r="C19"/>
      <c r="D19" s="175"/>
      <c r="F19"/>
      <c r="G19"/>
    </row>
    <row r="20" spans="1:7">
      <c r="A20" t="s">
        <v>404</v>
      </c>
      <c r="B20" s="30">
        <v>16</v>
      </c>
      <c r="C20"/>
      <c r="D20" s="175"/>
      <c r="F20"/>
      <c r="G20"/>
    </row>
    <row r="21" spans="1:7">
      <c r="A21" t="s">
        <v>244</v>
      </c>
      <c r="B21" s="30">
        <v>56</v>
      </c>
      <c r="C21"/>
      <c r="D21" s="175"/>
      <c r="F21"/>
      <c r="G21"/>
    </row>
    <row r="22" spans="1:7">
      <c r="A22" t="s">
        <v>373</v>
      </c>
      <c r="B22" s="30">
        <v>76</v>
      </c>
      <c r="C22"/>
      <c r="D22" s="175"/>
      <c r="F22"/>
      <c r="G22"/>
    </row>
    <row r="23" spans="1:7">
      <c r="A23" t="s">
        <v>326</v>
      </c>
      <c r="B23" s="30">
        <v>16</v>
      </c>
      <c r="C23"/>
      <c r="D23" s="175"/>
      <c r="F23"/>
      <c r="G23"/>
    </row>
    <row r="24" spans="1:7">
      <c r="A24" t="s">
        <v>189</v>
      </c>
      <c r="B24" s="30">
        <v>44</v>
      </c>
      <c r="C24" t="s">
        <v>400</v>
      </c>
      <c r="D24" s="175"/>
      <c r="F24"/>
      <c r="G24"/>
    </row>
    <row r="25" spans="1:7">
      <c r="A25" t="s">
        <v>500</v>
      </c>
      <c r="B25" s="30">
        <v>16</v>
      </c>
      <c r="C25"/>
      <c r="D25" s="175"/>
      <c r="F25"/>
      <c r="G25"/>
    </row>
    <row r="26" spans="1:7">
      <c r="A26" t="s">
        <v>347</v>
      </c>
      <c r="B26" s="30">
        <v>12</v>
      </c>
      <c r="C26"/>
      <c r="D26" s="175"/>
      <c r="F26"/>
      <c r="G26"/>
    </row>
    <row r="27" spans="1:7">
      <c r="A27" t="s">
        <v>501</v>
      </c>
      <c r="B27" s="30">
        <v>2</v>
      </c>
      <c r="C27"/>
      <c r="D27" s="175"/>
      <c r="F27"/>
      <c r="G27"/>
    </row>
    <row r="28" spans="1:7">
      <c r="A28" t="s">
        <v>215</v>
      </c>
      <c r="B28" s="30">
        <v>6</v>
      </c>
      <c r="C28"/>
      <c r="D28" s="175"/>
      <c r="F28"/>
      <c r="G28"/>
    </row>
    <row r="29" spans="1:7">
      <c r="A29" t="s">
        <v>220</v>
      </c>
      <c r="B29" s="30">
        <v>6</v>
      </c>
      <c r="C29"/>
      <c r="D29" s="175"/>
      <c r="F29"/>
      <c r="G29"/>
    </row>
    <row r="30" spans="1:7">
      <c r="A30" t="s">
        <v>502</v>
      </c>
      <c r="B30" s="30">
        <v>1</v>
      </c>
      <c r="C30" t="s">
        <v>503</v>
      </c>
      <c r="D30" s="176"/>
      <c r="F30"/>
      <c r="G30"/>
    </row>
    <row r="31" spans="1:7">
      <c r="A31" t="s">
        <v>504</v>
      </c>
      <c r="B31" s="30">
        <v>1</v>
      </c>
      <c r="C31" t="s">
        <v>505</v>
      </c>
      <c r="D31" s="177"/>
      <c r="F31"/>
      <c r="G31"/>
    </row>
    <row r="32" spans="1:7">
      <c r="A32" t="s">
        <v>506</v>
      </c>
      <c r="B32" s="196">
        <v>2</v>
      </c>
      <c r="C32" s="197" t="s">
        <v>503</v>
      </c>
      <c r="D32" s="198"/>
      <c r="E32" s="197"/>
      <c r="F32"/>
      <c r="G32"/>
    </row>
    <row r="33" spans="1:7">
      <c r="A33" t="s">
        <v>507</v>
      </c>
      <c r="B33" s="196">
        <v>1</v>
      </c>
      <c r="C33" s="197" t="s">
        <v>503</v>
      </c>
      <c r="D33" s="198"/>
      <c r="E33" s="197"/>
      <c r="F33"/>
      <c r="G33"/>
    </row>
    <row r="34" spans="1:7">
      <c r="A34" t="s">
        <v>508</v>
      </c>
      <c r="B34" s="196">
        <v>1</v>
      </c>
      <c r="C34" s="197" t="s">
        <v>503</v>
      </c>
      <c r="D34" s="198"/>
      <c r="E34" s="197"/>
      <c r="F34"/>
      <c r="G34"/>
    </row>
    <row r="35" spans="1:7">
      <c r="A35" t="s">
        <v>509</v>
      </c>
      <c r="B35" s="30">
        <v>4</v>
      </c>
      <c r="C35" t="s">
        <v>503</v>
      </c>
      <c r="D35" s="176"/>
      <c r="F35"/>
      <c r="G35"/>
    </row>
    <row r="36" spans="1:7">
      <c r="A36" t="s">
        <v>510</v>
      </c>
      <c r="B36" s="30">
        <v>1</v>
      </c>
      <c r="C36" t="s">
        <v>503</v>
      </c>
      <c r="D36" s="176"/>
      <c r="F36"/>
      <c r="G36"/>
    </row>
    <row r="37" spans="1:7">
      <c r="A37" t="s">
        <v>511</v>
      </c>
      <c r="B37" s="30">
        <v>1</v>
      </c>
      <c r="C37" t="s">
        <v>503</v>
      </c>
      <c r="D37" s="176"/>
      <c r="F37"/>
      <c r="G37"/>
    </row>
    <row r="38" spans="1:7">
      <c r="A38" t="s">
        <v>512</v>
      </c>
      <c r="B38" s="30">
        <v>1</v>
      </c>
      <c r="C38" t="s">
        <v>503</v>
      </c>
      <c r="D38" s="176"/>
      <c r="F38"/>
      <c r="G38"/>
    </row>
    <row r="39" spans="1:7">
      <c r="A39" t="s">
        <v>513</v>
      </c>
      <c r="B39" s="30">
        <v>1</v>
      </c>
      <c r="C39" t="s">
        <v>503</v>
      </c>
      <c r="D39" s="176"/>
      <c r="F39"/>
      <c r="G39"/>
    </row>
    <row r="40" spans="1:7">
      <c r="A40" t="s">
        <v>514</v>
      </c>
      <c r="B40" s="30">
        <v>1</v>
      </c>
      <c r="C40" t="s">
        <v>503</v>
      </c>
      <c r="D40" s="176"/>
      <c r="F40"/>
      <c r="G40"/>
    </row>
    <row r="41" spans="1:7">
      <c r="A41" t="s">
        <v>515</v>
      </c>
      <c r="B41" s="30">
        <v>1</v>
      </c>
      <c r="C41" t="s">
        <v>503</v>
      </c>
      <c r="D41" s="176"/>
      <c r="F41"/>
      <c r="G41"/>
    </row>
    <row r="42" spans="1:7">
      <c r="A42" t="s">
        <v>516</v>
      </c>
      <c r="B42" s="196">
        <v>1</v>
      </c>
      <c r="C42" s="197" t="s">
        <v>503</v>
      </c>
      <c r="D42" s="198"/>
      <c r="E42" s="197"/>
      <c r="F42"/>
      <c r="G42"/>
    </row>
    <row r="43" spans="1:7">
      <c r="A43" t="s">
        <v>517</v>
      </c>
      <c r="B43" s="196">
        <v>1</v>
      </c>
      <c r="C43" s="197" t="s">
        <v>503</v>
      </c>
      <c r="D43" s="198"/>
      <c r="E43" s="197"/>
      <c r="F43"/>
      <c r="G43"/>
    </row>
    <row r="44" spans="1:7">
      <c r="A44" t="s">
        <v>518</v>
      </c>
      <c r="B44" s="30">
        <v>2</v>
      </c>
      <c r="C44" t="s">
        <v>503</v>
      </c>
      <c r="D44" s="176"/>
      <c r="F44"/>
      <c r="G44"/>
    </row>
    <row r="45" spans="1:7">
      <c r="A45" t="s">
        <v>519</v>
      </c>
      <c r="B45" s="30">
        <v>1</v>
      </c>
      <c r="C45" t="s">
        <v>503</v>
      </c>
      <c r="D45" s="176"/>
      <c r="F45"/>
      <c r="G45"/>
    </row>
    <row r="46" spans="1:7">
      <c r="A46" t="s">
        <v>520</v>
      </c>
      <c r="B46" s="30">
        <v>1</v>
      </c>
      <c r="C46" t="s">
        <v>503</v>
      </c>
      <c r="D46" s="176"/>
      <c r="F46"/>
      <c r="G46"/>
    </row>
    <row r="47" spans="1:7">
      <c r="A47" t="s">
        <v>521</v>
      </c>
      <c r="B47" s="30">
        <v>1</v>
      </c>
      <c r="C47" t="s">
        <v>503</v>
      </c>
      <c r="D47" s="176"/>
      <c r="F47"/>
      <c r="G47"/>
    </row>
    <row r="48" spans="1:7">
      <c r="A48" t="s">
        <v>522</v>
      </c>
      <c r="B48" s="30">
        <v>1</v>
      </c>
      <c r="C48" t="s">
        <v>503</v>
      </c>
      <c r="D48" s="176"/>
      <c r="F48"/>
      <c r="G48"/>
    </row>
    <row r="49" spans="1:7">
      <c r="A49" t="s">
        <v>523</v>
      </c>
      <c r="B49" s="30">
        <v>1</v>
      </c>
      <c r="C49" t="s">
        <v>503</v>
      </c>
      <c r="D49" s="176"/>
      <c r="F49"/>
      <c r="G49"/>
    </row>
    <row r="50" spans="1:7">
      <c r="A50" t="s">
        <v>524</v>
      </c>
      <c r="B50" s="30">
        <v>1</v>
      </c>
      <c r="C50" t="s">
        <v>503</v>
      </c>
      <c r="D50" s="176"/>
      <c r="F50"/>
      <c r="G50"/>
    </row>
    <row r="51" spans="1:7">
      <c r="A51" t="s">
        <v>525</v>
      </c>
      <c r="B51" s="30">
        <v>1</v>
      </c>
      <c r="C51" t="s">
        <v>526</v>
      </c>
      <c r="D51" s="176"/>
      <c r="F51"/>
      <c r="G51"/>
    </row>
    <row r="52" spans="1:7">
      <c r="A52" t="s">
        <v>527</v>
      </c>
      <c r="B52" s="30">
        <v>1</v>
      </c>
      <c r="C52" t="s">
        <v>526</v>
      </c>
      <c r="D52" s="176"/>
      <c r="F52"/>
      <c r="G52"/>
    </row>
    <row r="53" spans="1:7">
      <c r="A53" t="s">
        <v>528</v>
      </c>
      <c r="B53" s="30">
        <v>1</v>
      </c>
      <c r="C53" t="s">
        <v>526</v>
      </c>
      <c r="D53" s="176"/>
      <c r="F53"/>
      <c r="G53"/>
    </row>
    <row r="54" spans="1:7">
      <c r="A54" t="s">
        <v>529</v>
      </c>
      <c r="B54" s="30">
        <v>1</v>
      </c>
      <c r="C54" t="s">
        <v>526</v>
      </c>
      <c r="D54" s="176"/>
      <c r="F54"/>
      <c r="G54"/>
    </row>
    <row r="55" spans="1:7">
      <c r="A55" t="s">
        <v>530</v>
      </c>
      <c r="B55" s="30">
        <v>1</v>
      </c>
      <c r="C55" t="s">
        <v>526</v>
      </c>
      <c r="D55" s="176"/>
      <c r="F55"/>
      <c r="G55"/>
    </row>
    <row r="56" spans="1:7">
      <c r="A56" t="s">
        <v>531</v>
      </c>
      <c r="B56" s="30">
        <v>1</v>
      </c>
      <c r="C56" t="s">
        <v>526</v>
      </c>
      <c r="D56" s="176"/>
      <c r="F56"/>
      <c r="G56"/>
    </row>
    <row r="57" spans="1:7">
      <c r="A57" t="s">
        <v>532</v>
      </c>
      <c r="B57" s="30">
        <v>1</v>
      </c>
      <c r="C57" t="s">
        <v>533</v>
      </c>
      <c r="D57" s="176"/>
      <c r="F57"/>
    </row>
    <row r="58" spans="1:7">
      <c r="A58" t="s">
        <v>534</v>
      </c>
      <c r="B58" s="30">
        <v>2</v>
      </c>
      <c r="C58" t="s">
        <v>533</v>
      </c>
      <c r="D58" s="176"/>
      <c r="F58"/>
    </row>
    <row r="59" spans="1:7">
      <c r="A59" t="s">
        <v>535</v>
      </c>
      <c r="B59" s="30">
        <v>1</v>
      </c>
      <c r="C59" t="s">
        <v>533</v>
      </c>
      <c r="D59" s="176"/>
      <c r="F59"/>
    </row>
    <row r="60" spans="1:7">
      <c r="A60" t="s">
        <v>536</v>
      </c>
      <c r="B60" s="30">
        <v>1</v>
      </c>
      <c r="C60" t="s">
        <v>533</v>
      </c>
      <c r="D60" s="176"/>
      <c r="F60"/>
    </row>
    <row r="61" spans="1:7">
      <c r="A61" t="s">
        <v>537</v>
      </c>
      <c r="B61" s="30">
        <v>1</v>
      </c>
      <c r="C61" t="s">
        <v>533</v>
      </c>
      <c r="D61" s="176"/>
      <c r="F61"/>
    </row>
    <row r="62" spans="1:7">
      <c r="A62" t="s">
        <v>538</v>
      </c>
      <c r="B62" s="30">
        <v>1</v>
      </c>
      <c r="C62" t="s">
        <v>533</v>
      </c>
      <c r="D62" s="176"/>
      <c r="F62"/>
    </row>
    <row r="63" spans="1:7">
      <c r="A63" t="s">
        <v>539</v>
      </c>
      <c r="B63" s="30">
        <v>1</v>
      </c>
      <c r="C63" t="s">
        <v>533</v>
      </c>
      <c r="D63" s="176"/>
      <c r="F63"/>
    </row>
    <row r="64" spans="1:7">
      <c r="A64" t="s">
        <v>540</v>
      </c>
      <c r="B64" s="30">
        <v>1</v>
      </c>
      <c r="C64" t="s">
        <v>533</v>
      </c>
      <c r="D64" s="176"/>
      <c r="F64"/>
    </row>
    <row r="65" spans="1:6">
      <c r="A65" t="s">
        <v>541</v>
      </c>
      <c r="B65" s="30">
        <v>1</v>
      </c>
      <c r="C65" t="s">
        <v>533</v>
      </c>
      <c r="D65" s="176"/>
      <c r="F65"/>
    </row>
    <row r="66" spans="1:6">
      <c r="A66" t="s">
        <v>542</v>
      </c>
      <c r="B66" s="30">
        <v>6</v>
      </c>
      <c r="C66" t="s">
        <v>503</v>
      </c>
      <c r="D66" s="176"/>
      <c r="F66"/>
    </row>
    <row r="67" spans="1:6">
      <c r="A67" t="s">
        <v>543</v>
      </c>
      <c r="B67" s="30">
        <v>1</v>
      </c>
      <c r="C67" t="s">
        <v>533</v>
      </c>
      <c r="D67" s="176"/>
      <c r="F67"/>
    </row>
    <row r="68" spans="1:6">
      <c r="A68" t="s">
        <v>251</v>
      </c>
      <c r="B68" s="30">
        <v>2</v>
      </c>
      <c r="C68" t="s">
        <v>544</v>
      </c>
      <c r="D68" s="175"/>
      <c r="F68"/>
    </row>
    <row r="69" spans="1:6">
      <c r="A69" t="s">
        <v>545</v>
      </c>
      <c r="B69" s="30">
        <v>2</v>
      </c>
      <c r="C69" t="s">
        <v>503</v>
      </c>
      <c r="D69" s="176"/>
      <c r="F69"/>
    </row>
    <row r="70" spans="1:6">
      <c r="A70" t="s">
        <v>546</v>
      </c>
      <c r="B70" s="30">
        <v>1</v>
      </c>
      <c r="C70" t="s">
        <v>503</v>
      </c>
      <c r="D70" s="176"/>
      <c r="F70"/>
    </row>
    <row r="71" spans="1:6">
      <c r="F71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C8B1-0EAA-41B1-91D2-5649DEA17318}">
  <sheetPr>
    <tabColor rgb="FFFFC000"/>
  </sheetPr>
  <dimension ref="A1:E40"/>
  <sheetViews>
    <sheetView topLeftCell="A14" workbookViewId="0">
      <selection activeCell="G34" sqref="G34"/>
    </sheetView>
  </sheetViews>
  <sheetFormatPr defaultRowHeight="15"/>
  <cols>
    <col min="1" max="1" width="28.42578125" style="107" bestFit="1" customWidth="1"/>
    <col min="2" max="2" width="10.85546875" style="107" customWidth="1"/>
    <col min="3" max="3" width="13.28515625" style="107" customWidth="1"/>
    <col min="4" max="4" width="9.140625" style="107"/>
    <col min="5" max="5" width="55.7109375" style="107" customWidth="1"/>
    <col min="6" max="16384" width="9.140625" style="107"/>
  </cols>
  <sheetData>
    <row r="1" spans="1:5">
      <c r="A1" s="107" t="s">
        <v>66</v>
      </c>
      <c r="B1" s="107" t="s">
        <v>375</v>
      </c>
      <c r="C1" s="107" t="s">
        <v>2</v>
      </c>
      <c r="D1" s="192" t="s">
        <v>68</v>
      </c>
      <c r="E1" s="192" t="s">
        <v>69</v>
      </c>
    </row>
    <row r="2" spans="1:5">
      <c r="A2" s="107" t="s">
        <v>547</v>
      </c>
      <c r="B2" s="107">
        <v>2</v>
      </c>
      <c r="D2" s="188"/>
      <c r="E2" s="111" t="s">
        <v>548</v>
      </c>
    </row>
    <row r="3" spans="1:5">
      <c r="A3" s="107" t="s">
        <v>549</v>
      </c>
      <c r="B3" s="107">
        <v>2</v>
      </c>
      <c r="D3" s="199"/>
      <c r="E3" s="192"/>
    </row>
    <row r="4" spans="1:5">
      <c r="A4" s="107" t="s">
        <v>550</v>
      </c>
      <c r="B4" s="107">
        <v>1</v>
      </c>
      <c r="D4" s="188"/>
      <c r="E4" s="111" t="s">
        <v>551</v>
      </c>
    </row>
    <row r="5" spans="1:5">
      <c r="A5" s="107" t="s">
        <v>552</v>
      </c>
      <c r="B5" s="107">
        <v>1</v>
      </c>
      <c r="D5" s="188"/>
      <c r="E5" s="192"/>
    </row>
    <row r="6" spans="1:5">
      <c r="A6" s="107" t="s">
        <v>553</v>
      </c>
      <c r="B6" s="107">
        <v>1</v>
      </c>
      <c r="D6" s="192" t="s">
        <v>554</v>
      </c>
      <c r="E6" s="192"/>
    </row>
    <row r="7" spans="1:5" ht="13.5" customHeight="1">
      <c r="A7" s="107" t="s">
        <v>555</v>
      </c>
      <c r="B7" s="107">
        <v>3</v>
      </c>
      <c r="D7" s="192" t="s">
        <v>554</v>
      </c>
      <c r="E7" s="200" t="s">
        <v>556</v>
      </c>
    </row>
    <row r="8" spans="1:5">
      <c r="A8" s="107" t="s">
        <v>557</v>
      </c>
      <c r="B8" s="107">
        <v>3</v>
      </c>
      <c r="D8" s="188"/>
      <c r="E8" s="192"/>
    </row>
    <row r="9" spans="1:5">
      <c r="A9" s="107" t="s">
        <v>558</v>
      </c>
      <c r="B9" s="107">
        <v>1</v>
      </c>
      <c r="D9" s="188"/>
      <c r="E9" s="192"/>
    </row>
    <row r="10" spans="1:5">
      <c r="A10" s="107" t="s">
        <v>559</v>
      </c>
      <c r="B10" s="107">
        <v>1</v>
      </c>
      <c r="D10" s="188"/>
      <c r="E10" s="192"/>
    </row>
    <row r="11" spans="1:5">
      <c r="A11" s="107" t="s">
        <v>560</v>
      </c>
      <c r="B11" s="107">
        <v>1</v>
      </c>
      <c r="D11" s="199"/>
      <c r="E11" s="192"/>
    </row>
    <row r="12" spans="1:5">
      <c r="A12" s="107" t="s">
        <v>561</v>
      </c>
      <c r="B12" s="107">
        <v>4</v>
      </c>
      <c r="D12" s="188"/>
      <c r="E12" s="192"/>
    </row>
    <row r="13" spans="1:5">
      <c r="A13" s="107" t="s">
        <v>562</v>
      </c>
      <c r="B13" s="107">
        <v>1</v>
      </c>
      <c r="D13" s="188"/>
      <c r="E13" s="192"/>
    </row>
    <row r="14" spans="1:5">
      <c r="A14" s="107" t="s">
        <v>563</v>
      </c>
      <c r="B14" s="107">
        <v>1</v>
      </c>
      <c r="D14" s="188"/>
      <c r="E14" s="192"/>
    </row>
    <row r="15" spans="1:5">
      <c r="A15" s="111" t="s">
        <v>564</v>
      </c>
      <c r="B15" s="107">
        <v>1</v>
      </c>
      <c r="D15" s="192" t="s">
        <v>554</v>
      </c>
      <c r="E15" s="192" t="s">
        <v>565</v>
      </c>
    </row>
    <row r="16" spans="1:5">
      <c r="A16" s="107" t="s">
        <v>566</v>
      </c>
      <c r="B16" s="107">
        <v>2</v>
      </c>
      <c r="D16" s="188"/>
      <c r="E16" s="192"/>
    </row>
    <row r="17" spans="1:5">
      <c r="A17" s="107" t="s">
        <v>567</v>
      </c>
      <c r="B17" s="107">
        <v>1</v>
      </c>
      <c r="D17" s="188"/>
      <c r="E17" s="192"/>
    </row>
    <row r="18" spans="1:5">
      <c r="A18" s="107" t="s">
        <v>568</v>
      </c>
      <c r="B18" s="107">
        <v>1</v>
      </c>
      <c r="D18" s="188"/>
      <c r="E18" s="192"/>
    </row>
    <row r="19" spans="1:5">
      <c r="A19" s="107" t="s">
        <v>569</v>
      </c>
      <c r="B19" s="107">
        <v>1</v>
      </c>
      <c r="D19" s="188"/>
      <c r="E19" s="192"/>
    </row>
    <row r="20" spans="1:5">
      <c r="A20" s="107" t="s">
        <v>570</v>
      </c>
      <c r="B20" s="107">
        <v>1</v>
      </c>
      <c r="D20" s="188"/>
      <c r="E20" s="192"/>
    </row>
    <row r="21" spans="1:5">
      <c r="A21" s="107" t="s">
        <v>571</v>
      </c>
      <c r="B21" s="107">
        <v>1</v>
      </c>
      <c r="D21" s="188"/>
      <c r="E21" s="192"/>
    </row>
    <row r="22" spans="1:5">
      <c r="A22" s="107" t="s">
        <v>572</v>
      </c>
      <c r="B22" s="107">
        <v>1</v>
      </c>
      <c r="D22" s="188"/>
      <c r="E22" s="192"/>
    </row>
    <row r="23" spans="1:5">
      <c r="A23" s="107" t="s">
        <v>573</v>
      </c>
      <c r="B23" s="107">
        <v>1</v>
      </c>
      <c r="D23" s="188"/>
      <c r="E23" s="192"/>
    </row>
    <row r="24" spans="1:5">
      <c r="A24" s="107" t="s">
        <v>203</v>
      </c>
      <c r="B24" s="107">
        <v>1</v>
      </c>
      <c r="D24" s="199"/>
      <c r="E24" s="192"/>
    </row>
    <row r="25" spans="1:5">
      <c r="A25" s="107" t="s">
        <v>230</v>
      </c>
      <c r="B25" s="107">
        <v>4</v>
      </c>
      <c r="D25" s="199"/>
      <c r="E25" s="192"/>
    </row>
    <row r="26" spans="1:5">
      <c r="A26" s="107" t="s">
        <v>492</v>
      </c>
      <c r="B26" s="107">
        <v>9</v>
      </c>
      <c r="D26" s="199"/>
      <c r="E26" s="192"/>
    </row>
    <row r="27" spans="1:5">
      <c r="A27" s="107" t="s">
        <v>402</v>
      </c>
      <c r="B27" s="107">
        <v>8</v>
      </c>
      <c r="D27" s="199"/>
      <c r="E27" s="192"/>
    </row>
    <row r="28" spans="1:5">
      <c r="A28" s="107" t="s">
        <v>290</v>
      </c>
      <c r="B28" s="107">
        <v>5</v>
      </c>
      <c r="D28" s="199"/>
      <c r="E28" s="192"/>
    </row>
    <row r="29" spans="1:5">
      <c r="A29" s="107" t="s">
        <v>294</v>
      </c>
      <c r="B29" s="107">
        <v>7</v>
      </c>
      <c r="D29" s="199"/>
      <c r="E29" s="192"/>
    </row>
    <row r="30" spans="1:5">
      <c r="A30" s="107" t="s">
        <v>574</v>
      </c>
      <c r="B30" s="107">
        <v>4</v>
      </c>
      <c r="D30" s="192" t="s">
        <v>554</v>
      </c>
      <c r="E30" s="192" t="s">
        <v>575</v>
      </c>
    </row>
    <row r="31" spans="1:5">
      <c r="A31" s="107" t="s">
        <v>576</v>
      </c>
      <c r="B31" s="107">
        <v>4</v>
      </c>
      <c r="D31" s="192" t="s">
        <v>554</v>
      </c>
      <c r="E31" s="192" t="s">
        <v>577</v>
      </c>
    </row>
    <row r="32" spans="1:5">
      <c r="A32" s="107" t="s">
        <v>578</v>
      </c>
      <c r="B32" s="107">
        <v>1</v>
      </c>
      <c r="D32" s="199"/>
      <c r="E32" s="192"/>
    </row>
    <row r="33" spans="1:5">
      <c r="A33" s="107" t="s">
        <v>579</v>
      </c>
      <c r="B33" s="107">
        <v>1</v>
      </c>
      <c r="D33" s="192" t="s">
        <v>554</v>
      </c>
      <c r="E33" s="192" t="s">
        <v>580</v>
      </c>
    </row>
    <row r="34" spans="1:5">
      <c r="A34" s="107" t="s">
        <v>581</v>
      </c>
      <c r="B34" s="107">
        <v>1</v>
      </c>
      <c r="D34" s="199"/>
      <c r="E34" s="192"/>
    </row>
    <row r="35" spans="1:5">
      <c r="A35" s="107" t="s">
        <v>582</v>
      </c>
      <c r="B35" s="107">
        <v>1</v>
      </c>
      <c r="D35" s="192" t="s">
        <v>554</v>
      </c>
      <c r="E35" s="192" t="s">
        <v>577</v>
      </c>
    </row>
    <row r="36" spans="1:5">
      <c r="A36" s="107" t="s">
        <v>583</v>
      </c>
      <c r="B36" s="107">
        <v>5</v>
      </c>
      <c r="D36" s="188"/>
      <c r="E36" s="192"/>
    </row>
    <row r="37" spans="1:5">
      <c r="A37" s="107" t="s">
        <v>584</v>
      </c>
      <c r="B37" s="107">
        <v>1</v>
      </c>
      <c r="D37" s="188"/>
      <c r="E37" s="192"/>
    </row>
    <row r="38" spans="1:5">
      <c r="A38" s="107" t="s">
        <v>585</v>
      </c>
      <c r="B38" s="107">
        <v>1</v>
      </c>
      <c r="D38" s="188"/>
      <c r="E38" s="192"/>
    </row>
    <row r="39" spans="1:5">
      <c r="A39" s="107" t="s">
        <v>586</v>
      </c>
      <c r="B39" s="107">
        <v>1</v>
      </c>
      <c r="D39" s="188"/>
      <c r="E39" s="192"/>
    </row>
    <row r="40" spans="1:5">
      <c r="A40" s="107" t="s">
        <v>587</v>
      </c>
      <c r="B40" s="107">
        <v>1</v>
      </c>
      <c r="E40" s="18" t="s">
        <v>588</v>
      </c>
    </row>
  </sheetData>
  <sortState xmlns:xlrd2="http://schemas.microsoft.com/office/spreadsheetml/2017/richdata2" ref="A2:C39">
    <sortCondition ref="A2:A39"/>
  </sortState>
  <hyperlinks>
    <hyperlink ref="E40" r:id="rId1" xr:uid="{8331AF54-AFAF-4CA5-AEF7-38A6BB8F31A9}"/>
  </hyperlinks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39EC-5553-41D5-8638-04D8E8A926F1}">
  <sheetPr>
    <tabColor rgb="FF00B050"/>
  </sheetPr>
  <dimension ref="A1:I20"/>
  <sheetViews>
    <sheetView workbookViewId="0"/>
  </sheetViews>
  <sheetFormatPr defaultRowHeight="15"/>
  <cols>
    <col min="1" max="1" width="26.28515625" style="108" bestFit="1" customWidth="1"/>
    <col min="2" max="2" width="10.5703125" style="113" customWidth="1"/>
    <col min="3" max="3" width="45.28515625" style="108" bestFit="1" customWidth="1"/>
    <col min="4" max="4" width="35.28515625" style="108" bestFit="1" customWidth="1"/>
    <col min="5" max="9" width="9.140625" style="108"/>
    <col min="10" max="10" width="33.5703125" style="108" customWidth="1"/>
    <col min="11" max="16384" width="9.140625" style="108"/>
  </cols>
  <sheetData>
    <row r="1" spans="1:9">
      <c r="A1" s="108" t="s">
        <v>66</v>
      </c>
      <c r="B1" s="113" t="s">
        <v>375</v>
      </c>
      <c r="C1" s="108" t="s">
        <v>2</v>
      </c>
      <c r="D1" s="108" t="s">
        <v>68</v>
      </c>
    </row>
    <row r="2" spans="1:9">
      <c r="A2" s="119" t="s">
        <v>589</v>
      </c>
      <c r="B2" s="113">
        <v>3</v>
      </c>
      <c r="C2" s="119" t="s">
        <v>590</v>
      </c>
      <c r="D2" s="123" t="s">
        <v>255</v>
      </c>
    </row>
    <row r="3" spans="1:9">
      <c r="A3" s="119" t="s">
        <v>591</v>
      </c>
      <c r="B3" s="113">
        <v>3</v>
      </c>
      <c r="C3" s="108" t="s">
        <v>592</v>
      </c>
      <c r="D3" s="124" t="s">
        <v>255</v>
      </c>
    </row>
    <row r="4" spans="1:9">
      <c r="A4" s="201" t="s">
        <v>593</v>
      </c>
      <c r="B4" s="113">
        <v>2</v>
      </c>
      <c r="D4" s="123"/>
    </row>
    <row r="5" spans="1:9">
      <c r="A5" s="126" t="s">
        <v>594</v>
      </c>
      <c r="B5" s="127">
        <v>1</v>
      </c>
      <c r="C5" s="126"/>
      <c r="D5" s="123" t="s">
        <v>595</v>
      </c>
      <c r="E5" s="126"/>
      <c r="F5" s="126"/>
      <c r="G5" s="126"/>
      <c r="H5" s="126"/>
      <c r="I5" s="126"/>
    </row>
    <row r="6" spans="1:9">
      <c r="A6" s="108" t="s">
        <v>368</v>
      </c>
      <c r="B6" s="113">
        <v>4</v>
      </c>
      <c r="C6" s="108" t="s">
        <v>400</v>
      </c>
      <c r="D6" s="123"/>
    </row>
    <row r="7" spans="1:9">
      <c r="A7" s="108" t="s">
        <v>290</v>
      </c>
      <c r="B7" s="113">
        <v>6</v>
      </c>
      <c r="D7" s="123"/>
    </row>
    <row r="8" spans="1:9">
      <c r="A8" s="108" t="s">
        <v>294</v>
      </c>
      <c r="B8" s="113">
        <v>2</v>
      </c>
      <c r="D8" s="123"/>
    </row>
    <row r="9" spans="1:9">
      <c r="A9" s="108" t="s">
        <v>244</v>
      </c>
      <c r="B9" s="113">
        <v>4</v>
      </c>
      <c r="D9" s="123"/>
    </row>
    <row r="10" spans="1:9">
      <c r="A10" s="108" t="s">
        <v>373</v>
      </c>
      <c r="B10" s="113">
        <v>4</v>
      </c>
      <c r="D10" s="123"/>
    </row>
    <row r="11" spans="1:9">
      <c r="A11" s="108" t="s">
        <v>326</v>
      </c>
      <c r="B11" s="113">
        <v>4</v>
      </c>
      <c r="D11" s="123"/>
    </row>
    <row r="12" spans="1:9">
      <c r="A12" s="108" t="s">
        <v>596</v>
      </c>
      <c r="B12" s="113">
        <v>1</v>
      </c>
      <c r="D12" s="114"/>
    </row>
    <row r="13" spans="1:9">
      <c r="A13" s="108" t="s">
        <v>597</v>
      </c>
      <c r="B13" s="113">
        <v>1</v>
      </c>
      <c r="D13" s="114"/>
    </row>
    <row r="14" spans="1:9">
      <c r="A14" s="119" t="s">
        <v>259</v>
      </c>
      <c r="B14" s="113">
        <v>1</v>
      </c>
      <c r="C14" s="119" t="s">
        <v>260</v>
      </c>
      <c r="D14" s="123" t="s">
        <v>598</v>
      </c>
    </row>
    <row r="15" spans="1:9">
      <c r="A15" s="119" t="s">
        <v>261</v>
      </c>
      <c r="B15" s="113">
        <v>1</v>
      </c>
      <c r="C15" s="119" t="s">
        <v>262</v>
      </c>
      <c r="D15" s="123" t="s">
        <v>598</v>
      </c>
    </row>
    <row r="16" spans="1:9">
      <c r="A16" s="108" t="s">
        <v>263</v>
      </c>
      <c r="B16" s="113">
        <v>1</v>
      </c>
      <c r="D16" s="124" t="s">
        <v>599</v>
      </c>
    </row>
    <row r="17" spans="1:4">
      <c r="A17" s="108" t="s">
        <v>600</v>
      </c>
      <c r="B17" s="113">
        <v>2</v>
      </c>
      <c r="D17" s="114"/>
    </row>
    <row r="18" spans="1:4">
      <c r="A18" s="119" t="s">
        <v>264</v>
      </c>
      <c r="B18" s="113">
        <v>1</v>
      </c>
      <c r="C18" s="108" t="s">
        <v>601</v>
      </c>
      <c r="D18" s="124" t="s">
        <v>602</v>
      </c>
    </row>
    <row r="20" spans="1:4">
      <c r="D20" s="125"/>
    </row>
  </sheetData>
  <hyperlinks>
    <hyperlink ref="D18" r:id="rId1" xr:uid="{CAF37EE7-0991-42BE-978A-B7298A896877}"/>
    <hyperlink ref="D3" r:id="rId2" xr:uid="{F6F7D950-C5DD-4682-8842-5BC71F859A56}"/>
    <hyperlink ref="D16" r:id="rId3" xr:uid="{9766E4D5-D5B9-47FD-BA61-A8AB989B7E54}"/>
  </hyperlinks>
  <pageMargins left="0.7" right="0.7" top="0.75" bottom="0.75" header="0.3" footer="0.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87B40-5764-495B-91C2-481E07A96D78}">
  <dimension ref="A2:L11"/>
  <sheetViews>
    <sheetView workbookViewId="0">
      <selection activeCell="E15" sqref="E15"/>
    </sheetView>
  </sheetViews>
  <sheetFormatPr defaultRowHeight="15"/>
  <cols>
    <col min="1" max="1" width="24.140625" bestFit="1" customWidth="1"/>
  </cols>
  <sheetData>
    <row r="2" spans="1:12">
      <c r="A2" t="s">
        <v>603</v>
      </c>
    </row>
    <row r="3" spans="1:12">
      <c r="A3" s="108" t="s">
        <v>604</v>
      </c>
      <c r="B3" s="113"/>
      <c r="C3" s="108"/>
      <c r="D3" s="108"/>
      <c r="E3" s="108"/>
      <c r="F3" s="108"/>
      <c r="G3" s="108"/>
      <c r="H3" s="108"/>
      <c r="I3" s="108"/>
      <c r="J3" s="108"/>
      <c r="K3" s="108"/>
      <c r="L3" s="108"/>
    </row>
    <row r="4" spans="1:12">
      <c r="A4" s="126" t="s">
        <v>605</v>
      </c>
      <c r="B4" s="127">
        <v>1</v>
      </c>
      <c r="C4" s="126"/>
      <c r="D4" s="126"/>
      <c r="E4" s="126"/>
      <c r="F4" s="128" t="s">
        <v>606</v>
      </c>
      <c r="G4" s="126"/>
      <c r="H4" s="126"/>
      <c r="I4" s="126"/>
      <c r="J4" s="126"/>
      <c r="K4" s="126"/>
      <c r="L4" s="108"/>
    </row>
    <row r="5" spans="1:12">
      <c r="A5" s="126" t="s">
        <v>607</v>
      </c>
      <c r="B5" s="127">
        <v>2</v>
      </c>
      <c r="C5" s="108"/>
      <c r="D5" s="126"/>
      <c r="E5" s="126"/>
      <c r="F5" s="128" t="s">
        <v>608</v>
      </c>
      <c r="G5" s="126"/>
      <c r="H5" s="126"/>
      <c r="I5" s="126"/>
      <c r="J5" s="126"/>
      <c r="K5" s="126"/>
      <c r="L5" s="108"/>
    </row>
    <row r="10" spans="1:12">
      <c r="A10" t="s">
        <v>609</v>
      </c>
    </row>
    <row r="11" spans="1:12">
      <c r="A11" s="202" t="s">
        <v>610</v>
      </c>
      <c r="B11" s="203">
        <v>1</v>
      </c>
      <c r="C11" s="204"/>
      <c r="D11" s="205"/>
      <c r="E11" s="164" t="s">
        <v>611</v>
      </c>
    </row>
  </sheetData>
  <hyperlinks>
    <hyperlink ref="F4" r:id="rId1" xr:uid="{E4EF89F2-18E9-4B27-AD8A-2EDDCD59C9D4}"/>
    <hyperlink ref="F5" r:id="rId2" display="https://www.aliexpress.com/item/1005008196656532.html?spm=a2g0o.productlist.main.34.363c60b5HthufE&amp;algo_pvid=960698a9-d8e5-4bc5-aa7b-b61f9998ee24&amp;algo_exp_id=960698a9-d8e5-4bc5-aa7b-b61f9998ee24-31&amp;pdp_ext_f=%7B%22order%22%3A%2278%22%2C%22eval%22%3A%221%22%2C%22fromPage%22%3A%22search%22%7D&amp;pdp_npi=6%40dis%21NZD%215.42%213.90%21%21%2122.20%2115.98%21%402101c59517584931665812095eb77e%2112000048263248713%21sea%21NZ%213708695%21X%211%210%21n_tag%3A-29919%3Bd%3A6e213d4c%3Bm03_new_user%3A-29895&amp;curPageLogUid=RqGyarDteJ3t&amp;utparam-url=scene%3Asearch%7Cquery_from%3A%7Cx_object_id%3A1005008196656532%7C_p_origin_prod%3A" xr:uid="{7E8FD79B-40B3-4D5F-BE5E-7B6A1F0297C3}"/>
    <hyperlink ref="E11" r:id="rId3" xr:uid="{2651FB23-95B3-4565-A052-14C591AC5B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1214-FEDF-4959-B6B1-8C60CA48A0FC}">
  <dimension ref="A1:E20"/>
  <sheetViews>
    <sheetView workbookViewId="0">
      <selection activeCell="A23" sqref="A23"/>
    </sheetView>
  </sheetViews>
  <sheetFormatPr defaultRowHeight="15"/>
  <cols>
    <col min="1" max="1" width="42.7109375" customWidth="1"/>
    <col min="2" max="2" width="20.42578125" customWidth="1"/>
    <col min="3" max="3" width="19.140625" customWidth="1"/>
    <col min="4" max="4" width="19.42578125" customWidth="1"/>
    <col min="5" max="5" width="34.42578125" customWidth="1"/>
  </cols>
  <sheetData>
    <row r="1" spans="1:5">
      <c r="A1" s="151" t="s">
        <v>66</v>
      </c>
      <c r="B1" s="151" t="s">
        <v>67</v>
      </c>
      <c r="C1" s="151" t="s">
        <v>2</v>
      </c>
      <c r="D1" s="151" t="s">
        <v>68</v>
      </c>
      <c r="E1" s="151" t="s">
        <v>69</v>
      </c>
    </row>
    <row r="2" spans="1:5">
      <c r="A2" s="187" t="s">
        <v>70</v>
      </c>
      <c r="B2" s="187"/>
      <c r="C2" s="187"/>
      <c r="D2" s="188"/>
      <c r="E2" s="152"/>
    </row>
    <row r="3" spans="1:5">
      <c r="A3" s="187" t="s">
        <v>71</v>
      </c>
    </row>
    <row r="4" spans="1:5">
      <c r="A4" s="187" t="s">
        <v>72</v>
      </c>
    </row>
    <row r="5" spans="1:5">
      <c r="A5" s="187" t="s">
        <v>73</v>
      </c>
    </row>
    <row r="6" spans="1:5">
      <c r="A6" s="187" t="s">
        <v>70</v>
      </c>
    </row>
    <row r="7" spans="1:5">
      <c r="A7" s="187" t="s">
        <v>71</v>
      </c>
    </row>
    <row r="8" spans="1:5">
      <c r="A8" s="187" t="s">
        <v>74</v>
      </c>
    </row>
    <row r="9" spans="1:5">
      <c r="A9" t="s">
        <v>75</v>
      </c>
      <c r="C9" t="s">
        <v>76</v>
      </c>
    </row>
    <row r="10" spans="1:5">
      <c r="A10" t="s">
        <v>77</v>
      </c>
    </row>
    <row r="12" spans="1:5">
      <c r="A12" t="s">
        <v>78</v>
      </c>
    </row>
    <row r="13" spans="1:5">
      <c r="A13" t="s">
        <v>79</v>
      </c>
    </row>
    <row r="14" spans="1:5">
      <c r="A14" t="s">
        <v>80</v>
      </c>
    </row>
    <row r="15" spans="1:5">
      <c r="A15" t="s">
        <v>81</v>
      </c>
    </row>
    <row r="16" spans="1:5">
      <c r="A16" t="s">
        <v>82</v>
      </c>
    </row>
    <row r="17" spans="1:1">
      <c r="A17" t="s">
        <v>83</v>
      </c>
    </row>
    <row r="18" spans="1:1">
      <c r="A18" t="s">
        <v>84</v>
      </c>
    </row>
    <row r="19" spans="1:1">
      <c r="A19" t="s">
        <v>85</v>
      </c>
    </row>
    <row r="20" spans="1:1" ht="14.25" customHeight="1">
      <c r="A20" s="153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workbookViewId="0">
      <selection activeCell="A4" sqref="A4"/>
    </sheetView>
  </sheetViews>
  <sheetFormatPr defaultColWidth="9.140625" defaultRowHeight="15"/>
  <cols>
    <col min="1" max="1" width="16.85546875" customWidth="1"/>
    <col min="2" max="2" width="37.7109375" customWidth="1"/>
    <col min="3" max="3" width="9.28515625" style="30" customWidth="1"/>
    <col min="4" max="4" width="11.42578125" style="30" customWidth="1"/>
    <col min="5" max="5" width="11.7109375" customWidth="1"/>
    <col min="6" max="6" width="11.85546875" customWidth="1"/>
    <col min="7" max="7" width="27.42578125" bestFit="1" customWidth="1"/>
  </cols>
  <sheetData>
    <row r="1" spans="1:9" ht="21.75" thickBot="1">
      <c r="A1" s="61" t="s">
        <v>87</v>
      </c>
      <c r="B1" s="62"/>
      <c r="C1" s="63"/>
      <c r="D1" s="63"/>
      <c r="E1" s="62"/>
      <c r="F1" s="62"/>
      <c r="G1" s="64"/>
    </row>
    <row r="2" spans="1:9" ht="30">
      <c r="A2" s="76" t="s">
        <v>1</v>
      </c>
      <c r="B2" s="39" t="s">
        <v>2</v>
      </c>
      <c r="C2" s="39" t="s">
        <v>88</v>
      </c>
      <c r="D2" s="39" t="s">
        <v>5</v>
      </c>
      <c r="E2" s="39" t="s">
        <v>6</v>
      </c>
      <c r="F2" s="40" t="s">
        <v>7</v>
      </c>
      <c r="G2" s="75" t="s">
        <v>8</v>
      </c>
    </row>
    <row r="3" spans="1:9">
      <c r="A3" t="s">
        <v>89</v>
      </c>
      <c r="B3" t="s">
        <v>90</v>
      </c>
      <c r="C3" s="32" t="s">
        <v>12</v>
      </c>
      <c r="D3" s="32" t="s">
        <v>13</v>
      </c>
      <c r="E3" s="86" t="s">
        <v>91</v>
      </c>
      <c r="F3" s="87" t="s">
        <v>92</v>
      </c>
      <c r="G3" s="88" t="s">
        <v>93</v>
      </c>
      <c r="H3" s="18" t="s">
        <v>94</v>
      </c>
      <c r="I3" s="16"/>
    </row>
    <row r="4" spans="1:9">
      <c r="A4" t="s">
        <v>95</v>
      </c>
      <c r="B4" s="1" t="s">
        <v>96</v>
      </c>
      <c r="C4" s="32">
        <v>1</v>
      </c>
      <c r="D4" s="32">
        <v>1</v>
      </c>
      <c r="E4" s="86">
        <v>74.599999999999994</v>
      </c>
      <c r="F4" s="87">
        <f t="shared" ref="F4:F8" si="0">D4*E4</f>
        <v>74.599999999999994</v>
      </c>
      <c r="G4" s="89" t="s">
        <v>97</v>
      </c>
      <c r="H4" t="s">
        <v>98</v>
      </c>
      <c r="I4" s="16"/>
    </row>
    <row r="5" spans="1:9" ht="13.5" customHeight="1">
      <c r="A5" t="s">
        <v>99</v>
      </c>
      <c r="B5" t="s">
        <v>100</v>
      </c>
      <c r="C5" s="32">
        <v>1</v>
      </c>
      <c r="D5" s="32">
        <v>1</v>
      </c>
      <c r="E5" s="86">
        <v>13.5</v>
      </c>
      <c r="F5" s="87">
        <f t="shared" si="0"/>
        <v>13.5</v>
      </c>
      <c r="G5" s="89" t="s">
        <v>101</v>
      </c>
      <c r="H5" s="23"/>
    </row>
    <row r="6" spans="1:9" ht="15" customHeight="1">
      <c r="A6" t="s">
        <v>102</v>
      </c>
      <c r="B6" s="1" t="s">
        <v>103</v>
      </c>
      <c r="C6" s="32">
        <v>1</v>
      </c>
      <c r="D6" s="32">
        <v>1</v>
      </c>
      <c r="E6" s="86">
        <v>45</v>
      </c>
      <c r="F6" s="87">
        <f t="shared" si="0"/>
        <v>45</v>
      </c>
      <c r="G6" s="90" t="s">
        <v>103</v>
      </c>
      <c r="H6" s="23"/>
    </row>
    <row r="7" spans="1:9" ht="14.45" customHeight="1">
      <c r="A7" t="s">
        <v>9</v>
      </c>
      <c r="B7" t="s">
        <v>104</v>
      </c>
      <c r="C7" s="32">
        <v>1</v>
      </c>
      <c r="D7" s="32">
        <v>1</v>
      </c>
      <c r="E7" s="86">
        <v>3.78</v>
      </c>
      <c r="F7" s="87">
        <f t="shared" si="0"/>
        <v>3.78</v>
      </c>
      <c r="G7" s="91" t="s">
        <v>105</v>
      </c>
      <c r="H7" t="s">
        <v>106</v>
      </c>
      <c r="I7" s="16"/>
    </row>
    <row r="8" spans="1:9" ht="14.45" customHeight="1" thickBot="1">
      <c r="A8" t="s">
        <v>9</v>
      </c>
      <c r="B8" t="s">
        <v>104</v>
      </c>
      <c r="C8" s="32">
        <v>2</v>
      </c>
      <c r="D8" s="32">
        <v>1</v>
      </c>
      <c r="E8" s="86">
        <v>10</v>
      </c>
      <c r="F8" s="87">
        <f t="shared" si="0"/>
        <v>10</v>
      </c>
      <c r="G8" s="90" t="s">
        <v>107</v>
      </c>
      <c r="H8" t="s">
        <v>106</v>
      </c>
      <c r="I8" s="16"/>
    </row>
    <row r="9" spans="1:9" ht="16.5" thickBot="1">
      <c r="A9" s="71" t="s">
        <v>64</v>
      </c>
      <c r="B9" s="20"/>
      <c r="C9" s="33"/>
      <c r="D9" s="35"/>
      <c r="E9" s="28"/>
      <c r="F9" s="37">
        <f>SUM(F1:F8)</f>
        <v>146.88</v>
      </c>
      <c r="G9" s="66"/>
    </row>
    <row r="11" spans="1:9">
      <c r="A11" t="s">
        <v>108</v>
      </c>
    </row>
    <row r="12" spans="1:9">
      <c r="D12" s="46" t="s">
        <v>109</v>
      </c>
    </row>
  </sheetData>
  <hyperlinks>
    <hyperlink ref="G6" r:id="rId1" xr:uid="{00000000-0004-0000-0500-000000000000}"/>
    <hyperlink ref="G5" r:id="rId2" xr:uid="{00000000-0004-0000-0500-000001000000}"/>
    <hyperlink ref="G3" r:id="rId3" xr:uid="{00000000-0004-0000-0500-000002000000}"/>
    <hyperlink ref="H3" display="https://www.digikey.co.nz/en/products/detail/adafruit-industries-llc/2809/5774319?gclsrc=aw.ds&amp;gad_source=1&amp;gad_campaignid=20104923089&amp;gbraid=0AAAAADrbLlgdi87UGAUglUogkgR_6w3hi&amp;gclid=Cj0KCQjwndHEBhDVARIsAGh0g3Ak6uH_wsV3wheOwtP_PRij5CktZlySrxDYMnLAm9yqdaVE" xr:uid="{00000000-0004-0000-0500-000003000000}"/>
    <hyperlink ref="G4" r:id="rId4" xr:uid="{00000000-0004-0000-0500-000004000000}"/>
    <hyperlink ref="G8" r:id="rId5" xr:uid="{00000000-0004-0000-0500-000005000000}"/>
    <hyperlink ref="G7" r:id="rId6" xr:uid="{00000000-0004-0000-0500-000006000000}"/>
  </hyperlinks>
  <pageMargins left="0.7" right="0.7" top="0.75" bottom="0.75" header="0.3" footer="0.3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A3" sqref="A3:H9"/>
    </sheetView>
  </sheetViews>
  <sheetFormatPr defaultColWidth="9.140625" defaultRowHeight="15"/>
  <cols>
    <col min="1" max="1" width="20" customWidth="1"/>
    <col min="2" max="2" width="35.85546875" customWidth="1"/>
    <col min="3" max="3" width="11" style="30" customWidth="1"/>
    <col min="4" max="4" width="12.140625" style="30" customWidth="1"/>
    <col min="5" max="5" width="12.28515625" style="30" customWidth="1"/>
    <col min="6" max="7" width="12.42578125" customWidth="1"/>
    <col min="8" max="8" width="28.140625" bestFit="1" customWidth="1"/>
  </cols>
  <sheetData>
    <row r="1" spans="1:8" ht="21.75" thickBot="1">
      <c r="A1" s="61" t="s">
        <v>110</v>
      </c>
      <c r="B1" s="62"/>
      <c r="C1" s="63"/>
      <c r="D1" s="63"/>
      <c r="E1" s="63"/>
      <c r="F1" s="62"/>
      <c r="G1" s="62"/>
      <c r="H1" s="64"/>
    </row>
    <row r="2" spans="1:8" ht="30">
      <c r="A2" s="76" t="s">
        <v>1</v>
      </c>
      <c r="B2" s="39" t="s">
        <v>2</v>
      </c>
      <c r="C2" s="39" t="s">
        <v>3</v>
      </c>
      <c r="D2" s="39" t="s">
        <v>4</v>
      </c>
      <c r="E2" s="39" t="s">
        <v>5</v>
      </c>
      <c r="F2" s="39" t="s">
        <v>6</v>
      </c>
      <c r="G2" s="40" t="s">
        <v>7</v>
      </c>
      <c r="H2" s="75" t="s">
        <v>8</v>
      </c>
    </row>
    <row r="3" spans="1:8">
      <c r="A3" s="1" t="s">
        <v>68</v>
      </c>
      <c r="B3" s="1" t="s">
        <v>69</v>
      </c>
      <c r="C3" s="34" t="s">
        <v>111</v>
      </c>
      <c r="D3" s="94" t="s">
        <v>112</v>
      </c>
      <c r="E3" s="94" t="s">
        <v>113</v>
      </c>
      <c r="F3" s="95" t="s">
        <v>114</v>
      </c>
      <c r="G3" s="96" t="s">
        <v>115</v>
      </c>
      <c r="H3" s="89" t="s">
        <v>116</v>
      </c>
    </row>
    <row r="4" spans="1:8">
      <c r="A4" s="1" t="s">
        <v>117</v>
      </c>
      <c r="B4" s="1" t="s">
        <v>118</v>
      </c>
      <c r="C4" s="34"/>
      <c r="D4" s="94">
        <v>1</v>
      </c>
      <c r="E4" s="94">
        <v>1</v>
      </c>
      <c r="F4" s="95">
        <v>145</v>
      </c>
      <c r="G4" s="96">
        <f t="shared" ref="G4:G9" si="0">E4*F4</f>
        <v>145</v>
      </c>
      <c r="H4" s="89" t="s">
        <v>119</v>
      </c>
    </row>
    <row r="5" spans="1:8">
      <c r="A5" s="1" t="s">
        <v>120</v>
      </c>
      <c r="B5" s="1" t="s">
        <v>121</v>
      </c>
      <c r="C5" s="34"/>
      <c r="D5" s="94">
        <v>1</v>
      </c>
      <c r="E5" s="94">
        <v>1</v>
      </c>
      <c r="F5" s="95">
        <v>36.22</v>
      </c>
      <c r="G5" s="96">
        <f t="shared" si="0"/>
        <v>36.22</v>
      </c>
      <c r="H5" s="88" t="s">
        <v>122</v>
      </c>
    </row>
    <row r="6" spans="1:8">
      <c r="A6" s="1" t="s">
        <v>123</v>
      </c>
      <c r="B6" s="1" t="s">
        <v>124</v>
      </c>
      <c r="C6" s="34"/>
      <c r="D6" s="94">
        <v>1</v>
      </c>
      <c r="E6" s="94">
        <v>1</v>
      </c>
      <c r="F6" s="95">
        <v>7.5</v>
      </c>
      <c r="G6" s="96">
        <f t="shared" si="0"/>
        <v>7.5</v>
      </c>
      <c r="H6" s="89" t="s">
        <v>125</v>
      </c>
    </row>
    <row r="7" spans="1:8">
      <c r="A7" s="1" t="s">
        <v>126</v>
      </c>
      <c r="B7" s="1" t="s">
        <v>127</v>
      </c>
      <c r="C7" s="34">
        <v>300</v>
      </c>
      <c r="D7" s="94">
        <v>1</v>
      </c>
      <c r="E7" s="94">
        <v>1</v>
      </c>
      <c r="F7" s="95">
        <v>78.39</v>
      </c>
      <c r="G7" s="96">
        <f t="shared" si="0"/>
        <v>78.39</v>
      </c>
      <c r="H7" s="89" t="s">
        <v>128</v>
      </c>
    </row>
    <row r="8" spans="1:8">
      <c r="A8" s="1" t="s">
        <v>123</v>
      </c>
      <c r="B8" s="1" t="s">
        <v>129</v>
      </c>
      <c r="C8" s="34"/>
      <c r="D8" s="94">
        <v>2</v>
      </c>
      <c r="E8" s="94">
        <v>1</v>
      </c>
      <c r="F8" s="95">
        <v>16</v>
      </c>
      <c r="G8" s="96">
        <f t="shared" si="0"/>
        <v>16</v>
      </c>
      <c r="H8" s="91" t="s">
        <v>130</v>
      </c>
    </row>
    <row r="9" spans="1:8" ht="15.75" thickBot="1">
      <c r="A9" s="1" t="s">
        <v>131</v>
      </c>
      <c r="B9" s="1" t="s">
        <v>132</v>
      </c>
      <c r="C9" s="34"/>
      <c r="D9" s="94">
        <v>1</v>
      </c>
      <c r="E9" s="94">
        <v>1</v>
      </c>
      <c r="F9" s="95">
        <v>3</v>
      </c>
      <c r="G9" s="96">
        <f t="shared" si="0"/>
        <v>3</v>
      </c>
      <c r="H9" s="89" t="s">
        <v>133</v>
      </c>
    </row>
    <row r="10" spans="1:8" ht="16.5" thickBot="1">
      <c r="A10" s="71" t="s">
        <v>64</v>
      </c>
      <c r="B10" s="20"/>
      <c r="C10" s="31"/>
      <c r="D10" s="33"/>
      <c r="E10" s="35"/>
      <c r="F10" s="28"/>
      <c r="G10" s="29">
        <f>SUM(G1:G9)</f>
        <v>286.11</v>
      </c>
      <c r="H10" s="66"/>
    </row>
    <row r="12" spans="1:8">
      <c r="A12" t="s">
        <v>108</v>
      </c>
    </row>
    <row r="13" spans="1:8">
      <c r="C13" s="46" t="s">
        <v>109</v>
      </c>
    </row>
  </sheetData>
  <hyperlinks>
    <hyperlink ref="H4" r:id="rId1" xr:uid="{00000000-0004-0000-0400-000000000000}"/>
    <hyperlink ref="H6" r:id="rId2" xr:uid="{00000000-0004-0000-0400-000001000000}"/>
    <hyperlink ref="H7" r:id="rId3" display="1x Select Color: 220V/110V" xr:uid="{00000000-0004-0000-0400-000002000000}"/>
    <hyperlink ref="H9" r:id="rId4" display="1x 10Pcs Temperature: 160 degree" xr:uid="{00000000-0004-0000-0400-000003000000}"/>
    <hyperlink ref="H5" r:id="rId5" xr:uid="{00000000-0004-0000-0400-000004000000}"/>
    <hyperlink ref="H8" r:id="rId6" display="Genuine Omron Solid State Relay" xr:uid="{00000000-0004-0000-0400-000005000000}"/>
  </hyperlinks>
  <pageMargins left="0.7" right="0.7" top="0.75" bottom="0.75" header="0.3" footer="0.3"/>
  <legacyDrawing r:id="rId7"/>
  <tableParts count="1"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"/>
  <sheetViews>
    <sheetView workbookViewId="0">
      <selection activeCell="E15" sqref="E15"/>
    </sheetView>
  </sheetViews>
  <sheetFormatPr defaultColWidth="9.140625" defaultRowHeight="15"/>
  <cols>
    <col min="1" max="1" width="21" customWidth="1"/>
    <col min="2" max="2" width="34.140625" customWidth="1"/>
    <col min="3" max="4" width="11" style="30" customWidth="1"/>
    <col min="5" max="6" width="12.42578125" customWidth="1"/>
    <col min="7" max="7" width="27.7109375" bestFit="1" customWidth="1"/>
  </cols>
  <sheetData>
    <row r="1" spans="1:9" ht="21.75" thickBot="1">
      <c r="A1" s="61" t="s">
        <v>134</v>
      </c>
      <c r="B1" s="62"/>
      <c r="C1" s="63"/>
      <c r="D1" s="63"/>
      <c r="E1" s="62"/>
      <c r="F1" s="62"/>
      <c r="G1" s="64"/>
    </row>
    <row r="2" spans="1:9" ht="30.75" thickBot="1">
      <c r="A2" s="38" t="s">
        <v>1</v>
      </c>
      <c r="B2" s="22" t="s">
        <v>2</v>
      </c>
      <c r="C2" s="22" t="s">
        <v>88</v>
      </c>
      <c r="D2" s="22" t="s">
        <v>5</v>
      </c>
      <c r="E2" s="22" t="s">
        <v>6</v>
      </c>
      <c r="F2" s="22" t="s">
        <v>7</v>
      </c>
      <c r="G2" s="72" t="s">
        <v>8</v>
      </c>
    </row>
    <row r="3" spans="1:9" ht="18.75" customHeight="1">
      <c r="A3" t="s">
        <v>68</v>
      </c>
      <c r="B3" t="s">
        <v>69</v>
      </c>
      <c r="C3" s="32" t="s">
        <v>111</v>
      </c>
      <c r="D3" s="32" t="s">
        <v>112</v>
      </c>
      <c r="E3" s="5" t="s">
        <v>113</v>
      </c>
      <c r="F3" s="10" t="s">
        <v>114</v>
      </c>
      <c r="G3" s="92" t="s">
        <v>115</v>
      </c>
      <c r="H3" s="23"/>
    </row>
    <row r="4" spans="1:9" ht="15.75" customHeight="1">
      <c r="A4" t="s">
        <v>135</v>
      </c>
      <c r="B4" t="s">
        <v>136</v>
      </c>
      <c r="C4" s="32">
        <v>1</v>
      </c>
      <c r="D4" s="32">
        <v>1</v>
      </c>
      <c r="E4" s="5">
        <v>3</v>
      </c>
      <c r="F4" s="10">
        <f t="shared" ref="F4:F10" si="0">D4*E4</f>
        <v>3</v>
      </c>
      <c r="G4" s="92" t="s">
        <v>137</v>
      </c>
      <c r="H4" s="23"/>
    </row>
    <row r="5" spans="1:9" ht="17.25" customHeight="1">
      <c r="A5" t="s">
        <v>126</v>
      </c>
      <c r="B5" t="s">
        <v>138</v>
      </c>
      <c r="C5" s="32">
        <v>1</v>
      </c>
      <c r="D5" s="32">
        <v>1</v>
      </c>
      <c r="E5" s="5">
        <v>12</v>
      </c>
      <c r="F5" s="10">
        <f t="shared" si="0"/>
        <v>12</v>
      </c>
      <c r="G5" s="92" t="s">
        <v>139</v>
      </c>
      <c r="H5" s="23"/>
      <c r="I5" t="s">
        <v>140</v>
      </c>
    </row>
    <row r="6" spans="1:9" ht="14.45" customHeight="1">
      <c r="A6" t="s">
        <v>131</v>
      </c>
      <c r="B6" t="s">
        <v>141</v>
      </c>
      <c r="C6" s="32">
        <v>1</v>
      </c>
      <c r="D6" s="32">
        <v>1</v>
      </c>
      <c r="E6" s="5">
        <f>(3+0.96)</f>
        <v>3.96</v>
      </c>
      <c r="F6" s="10">
        <f t="shared" si="0"/>
        <v>3.96</v>
      </c>
      <c r="G6" s="92" t="s">
        <v>142</v>
      </c>
      <c r="H6" s="23"/>
    </row>
    <row r="7" spans="1:9" ht="14.45" customHeight="1">
      <c r="A7" t="s">
        <v>143</v>
      </c>
      <c r="B7" t="s">
        <v>144</v>
      </c>
      <c r="C7" s="32">
        <v>1</v>
      </c>
      <c r="D7" s="32">
        <v>1</v>
      </c>
      <c r="E7" s="5">
        <v>3.72</v>
      </c>
      <c r="F7" s="10">
        <f t="shared" si="0"/>
        <v>3.72</v>
      </c>
      <c r="G7" s="93" t="s">
        <v>145</v>
      </c>
      <c r="H7" s="23"/>
    </row>
    <row r="8" spans="1:9" ht="14.45" customHeight="1">
      <c r="A8" t="s">
        <v>117</v>
      </c>
      <c r="B8" t="s">
        <v>146</v>
      </c>
      <c r="C8" s="32">
        <v>1</v>
      </c>
      <c r="D8" s="32">
        <v>1</v>
      </c>
      <c r="E8" s="5">
        <v>4</v>
      </c>
      <c r="F8" s="10">
        <f t="shared" si="0"/>
        <v>4</v>
      </c>
      <c r="G8" s="92" t="s">
        <v>147</v>
      </c>
      <c r="H8" s="23"/>
    </row>
    <row r="9" spans="1:9" ht="14.45" customHeight="1">
      <c r="A9" t="s">
        <v>117</v>
      </c>
      <c r="B9" t="s">
        <v>148</v>
      </c>
      <c r="C9" s="32">
        <v>1</v>
      </c>
      <c r="D9" s="32">
        <v>1</v>
      </c>
      <c r="E9" s="5">
        <v>3</v>
      </c>
      <c r="F9" s="10">
        <f t="shared" si="0"/>
        <v>3</v>
      </c>
      <c r="G9" s="92" t="s">
        <v>149</v>
      </c>
      <c r="H9" s="23"/>
    </row>
    <row r="10" spans="1:9" ht="14.45" customHeight="1">
      <c r="A10" t="s">
        <v>135</v>
      </c>
      <c r="B10" t="s">
        <v>150</v>
      </c>
      <c r="C10" s="32">
        <v>1</v>
      </c>
      <c r="D10" s="32">
        <v>1</v>
      </c>
      <c r="E10" s="5">
        <v>3</v>
      </c>
      <c r="F10" s="10">
        <f t="shared" si="0"/>
        <v>3</v>
      </c>
      <c r="G10" s="93" t="s">
        <v>151</v>
      </c>
      <c r="H10" s="23"/>
    </row>
    <row r="11" spans="1:9" ht="15.75" thickBot="1">
      <c r="A11" t="s">
        <v>152</v>
      </c>
      <c r="B11" s="1" t="s">
        <v>153</v>
      </c>
      <c r="C11" s="32">
        <v>1</v>
      </c>
      <c r="D11" s="32">
        <v>1</v>
      </c>
      <c r="E11" s="5">
        <v>15</v>
      </c>
      <c r="F11" s="10">
        <f>E11*D11</f>
        <v>15</v>
      </c>
      <c r="G11" s="97" t="s">
        <v>154</v>
      </c>
    </row>
    <row r="12" spans="1:9" ht="16.5" thickBot="1">
      <c r="A12" s="71" t="s">
        <v>64</v>
      </c>
      <c r="B12" s="20"/>
      <c r="C12" s="31"/>
      <c r="D12" s="31"/>
      <c r="E12" s="27"/>
      <c r="F12" s="29">
        <f>SUM(F4:F11)</f>
        <v>47.68</v>
      </c>
      <c r="G12" s="73"/>
    </row>
    <row r="14" spans="1:9" ht="15.75" thickBot="1">
      <c r="A14" s="1" t="s">
        <v>108</v>
      </c>
    </row>
    <row r="15" spans="1:9" ht="15.75" thickBot="1">
      <c r="C15" s="36" t="s">
        <v>155</v>
      </c>
    </row>
  </sheetData>
  <hyperlinks>
    <hyperlink ref="G4" r:id="rId1" xr:uid="{00000000-0004-0000-0600-000000000000}"/>
    <hyperlink ref="G5" r:id="rId2" xr:uid="{00000000-0004-0000-0600-000001000000}"/>
    <hyperlink ref="G6" r:id="rId3" xr:uid="{00000000-0004-0000-0600-000002000000}"/>
    <hyperlink ref="G8" r:id="rId4" display="https://www.aliexpress.com/item/4000071762309.html?spm=a2g0o.store_pc_allProduct.8148356.15.1894c53dn19kw8&amp;pdp_npi=2%40dis%21USD%21US%20%241.48%21US%20%241.26%21%21%21%21%21%402100bde116564933129322644e26f5%2112000029019588359%21sh" xr:uid="{00000000-0004-0000-0600-000003000000}"/>
    <hyperlink ref="G9" r:id="rId5" display="https://www.aliexpress.com/item/4000071762309.html?spm=a2g0o.store_pc_allProduct.8148356.15.1894c53dn19kw8&amp;pdp_npi=2%40dis%21USD%21US%20%241.48%21US%20%241.26%21%21%21%21%21%402100bde116564933129322644e26f5%2112000029019588359%21sh" xr:uid="{00000000-0004-0000-0600-000004000000}"/>
    <hyperlink ref="G10" r:id="rId6" display="1xAHT25+AHT21 Sensor" xr:uid="{00000000-0004-0000-0600-000005000000}"/>
    <hyperlink ref="G7" r:id="rId7" xr:uid="{00000000-0004-0000-0600-000006000000}"/>
  </hyperlinks>
  <pageMargins left="0.7" right="0.7" top="0.75" bottom="0.75" header="0.3" footer="0.3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29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14.42578125" defaultRowHeight="15"/>
  <cols>
    <col min="1" max="1" width="15.28515625" bestFit="1" customWidth="1"/>
    <col min="2" max="2" width="45.85546875" bestFit="1" customWidth="1"/>
    <col min="3" max="3" width="12.42578125" bestFit="1" customWidth="1"/>
    <col min="4" max="4" width="19.85546875" style="166" bestFit="1" customWidth="1"/>
    <col min="5" max="5" width="23.7109375" style="47" bestFit="1" customWidth="1"/>
    <col min="6" max="6" width="20.28515625" bestFit="1" customWidth="1"/>
    <col min="7" max="7" width="19.85546875" bestFit="1" customWidth="1"/>
    <col min="8" max="8" width="55.42578125" bestFit="1" customWidth="1"/>
    <col min="9" max="9" width="22" bestFit="1" customWidth="1"/>
    <col min="10" max="10" width="9.7109375" bestFit="1" customWidth="1"/>
    <col min="11" max="11" width="9.42578125" bestFit="1" customWidth="1"/>
    <col min="12" max="12" width="55.42578125" bestFit="1" customWidth="1"/>
  </cols>
  <sheetData>
    <row r="1" spans="1:12" ht="28.5" customHeight="1">
      <c r="A1" s="60" t="s">
        <v>1</v>
      </c>
      <c r="B1" s="8" t="s">
        <v>2</v>
      </c>
      <c r="C1" s="112" t="s">
        <v>156</v>
      </c>
      <c r="D1" s="112" t="s">
        <v>88</v>
      </c>
      <c r="E1" s="8" t="s">
        <v>5</v>
      </c>
      <c r="F1" s="8" t="s">
        <v>6</v>
      </c>
      <c r="G1" s="8" t="s">
        <v>157</v>
      </c>
      <c r="H1" s="101" t="s">
        <v>8</v>
      </c>
      <c r="I1" s="8" t="s">
        <v>158</v>
      </c>
      <c r="J1" s="8" t="s">
        <v>159</v>
      </c>
      <c r="K1" s="9" t="s">
        <v>160</v>
      </c>
      <c r="L1" s="209" t="s">
        <v>161</v>
      </c>
    </row>
    <row r="2" spans="1:12">
      <c r="A2" s="21" t="s">
        <v>166</v>
      </c>
      <c r="B2" t="s">
        <v>167</v>
      </c>
      <c r="D2" s="166">
        <v>2</v>
      </c>
      <c r="E2" s="49">
        <v>1</v>
      </c>
      <c r="F2" s="5">
        <f>5.01</f>
        <v>5.01</v>
      </c>
      <c r="G2" s="5">
        <f>E2*F2</f>
        <v>5.01</v>
      </c>
      <c r="H2" s="216" t="s">
        <v>168</v>
      </c>
      <c r="I2" s="53"/>
      <c r="J2" s="7"/>
      <c r="K2" s="11"/>
      <c r="L2" s="17"/>
    </row>
    <row r="3" spans="1:12">
      <c r="A3" s="21" t="s">
        <v>166</v>
      </c>
      <c r="B3" s="1" t="s">
        <v>169</v>
      </c>
      <c r="C3" s="1"/>
      <c r="D3" s="167">
        <v>30</v>
      </c>
      <c r="E3" s="32">
        <v>1</v>
      </c>
      <c r="F3" s="5">
        <v>7.5</v>
      </c>
      <c r="G3" s="5">
        <f>E3*F3</f>
        <v>7.5</v>
      </c>
      <c r="H3" s="52" t="s">
        <v>170</v>
      </c>
      <c r="I3" s="53" t="s">
        <v>171</v>
      </c>
      <c r="J3" s="7"/>
      <c r="K3" s="11"/>
      <c r="L3" s="17"/>
    </row>
    <row r="4" spans="1:12">
      <c r="A4" s="21" t="s">
        <v>166</v>
      </c>
      <c r="B4" t="s">
        <v>172</v>
      </c>
      <c r="E4" s="49"/>
      <c r="F4" s="5">
        <v>0</v>
      </c>
      <c r="G4" s="5">
        <f>E4*F4</f>
        <v>0</v>
      </c>
      <c r="H4" s="52"/>
      <c r="I4" s="53"/>
      <c r="J4" s="6"/>
      <c r="K4" s="12"/>
      <c r="L4" s="17"/>
    </row>
    <row r="5" spans="1:12">
      <c r="A5" s="4" t="s">
        <v>166</v>
      </c>
      <c r="B5" t="s">
        <v>173</v>
      </c>
      <c r="D5" s="166">
        <v>2</v>
      </c>
      <c r="E5" s="49">
        <v>1</v>
      </c>
      <c r="F5" s="5">
        <v>24</v>
      </c>
      <c r="G5" s="5">
        <f>E5*F5</f>
        <v>24</v>
      </c>
      <c r="H5" s="50" t="s">
        <v>174</v>
      </c>
      <c r="I5" s="53" t="s">
        <v>175</v>
      </c>
      <c r="J5" s="6"/>
      <c r="K5" s="12"/>
      <c r="L5" s="17"/>
    </row>
    <row r="6" spans="1:12">
      <c r="A6" s="4" t="s">
        <v>162</v>
      </c>
      <c r="B6" t="s">
        <v>163</v>
      </c>
      <c r="D6" s="167"/>
      <c r="E6" s="32">
        <v>1</v>
      </c>
      <c r="F6" s="5">
        <f>(2.8+1.51)</f>
        <v>4.3099999999999996</v>
      </c>
      <c r="G6" s="5">
        <f>E6*F6</f>
        <v>4.3099999999999996</v>
      </c>
      <c r="H6" s="50" t="s">
        <v>164</v>
      </c>
      <c r="I6" s="53" t="s">
        <v>165</v>
      </c>
      <c r="J6" s="6"/>
      <c r="K6" s="12"/>
      <c r="L6" s="17"/>
    </row>
    <row r="7" spans="1:12">
      <c r="A7" s="21" t="s">
        <v>162</v>
      </c>
      <c r="B7" s="146" t="s">
        <v>176</v>
      </c>
      <c r="C7" s="120"/>
      <c r="D7" s="171">
        <v>3</v>
      </c>
      <c r="E7" s="105"/>
      <c r="F7" s="5"/>
      <c r="G7" s="5"/>
      <c r="H7" s="50"/>
      <c r="I7" s="53" t="s">
        <v>177</v>
      </c>
      <c r="J7" s="7"/>
      <c r="K7" s="11"/>
      <c r="L7" s="206" t="s">
        <v>178</v>
      </c>
    </row>
    <row r="8" spans="1:12">
      <c r="A8" s="21" t="s">
        <v>162</v>
      </c>
      <c r="B8" s="115" t="s">
        <v>179</v>
      </c>
      <c r="C8" s="120"/>
      <c r="D8" s="171">
        <v>1</v>
      </c>
      <c r="E8" s="105"/>
      <c r="F8" s="5"/>
      <c r="G8" s="10"/>
      <c r="H8" s="50"/>
      <c r="I8" s="102"/>
      <c r="J8" s="7"/>
      <c r="K8" s="11"/>
      <c r="L8" s="17"/>
    </row>
    <row r="9" spans="1:12">
      <c r="A9" s="21" t="s">
        <v>162</v>
      </c>
      <c r="B9" s="74" t="s">
        <v>180</v>
      </c>
      <c r="C9" s="74"/>
      <c r="D9" s="167">
        <v>20</v>
      </c>
      <c r="E9" s="48"/>
      <c r="F9" s="5"/>
      <c r="G9" s="10"/>
      <c r="H9" s="52"/>
      <c r="I9" s="102"/>
      <c r="J9" s="7"/>
      <c r="K9" s="11"/>
      <c r="L9" t="s">
        <v>181</v>
      </c>
    </row>
    <row r="10" spans="1:12" ht="15.75">
      <c r="A10" s="21" t="s">
        <v>162</v>
      </c>
      <c r="B10" s="146" t="s">
        <v>182</v>
      </c>
      <c r="C10" s="120"/>
      <c r="D10" s="172">
        <v>3</v>
      </c>
      <c r="E10" s="48"/>
      <c r="F10" s="5"/>
      <c r="G10" s="10"/>
      <c r="H10" s="52"/>
      <c r="I10" s="102"/>
      <c r="J10" s="7"/>
      <c r="K10" s="11"/>
      <c r="L10" s="2"/>
    </row>
    <row r="11" spans="1:12" ht="15.75">
      <c r="A11" s="21" t="s">
        <v>162</v>
      </c>
      <c r="B11" s="77" t="s">
        <v>183</v>
      </c>
      <c r="C11" s="77"/>
      <c r="D11" s="168">
        <v>2</v>
      </c>
      <c r="E11" s="77"/>
      <c r="F11" s="5"/>
      <c r="G11" s="10"/>
      <c r="H11" s="52"/>
      <c r="I11" s="102"/>
      <c r="J11" s="7"/>
      <c r="K11" s="11"/>
      <c r="L11" s="2"/>
    </row>
    <row r="12" spans="1:12" ht="15.75">
      <c r="A12" s="21" t="s">
        <v>162</v>
      </c>
      <c r="B12" s="146" t="s">
        <v>61</v>
      </c>
      <c r="C12" s="120"/>
      <c r="D12" s="172">
        <v>3</v>
      </c>
      <c r="E12" s="48"/>
      <c r="F12" s="5"/>
      <c r="G12" s="10"/>
      <c r="H12" s="52"/>
      <c r="I12" s="102"/>
      <c r="J12" s="7"/>
      <c r="K12" s="11"/>
      <c r="L12" s="2"/>
    </row>
    <row r="13" spans="1:12" ht="15.75">
      <c r="A13" s="21" t="s">
        <v>162</v>
      </c>
      <c r="B13" s="77" t="s">
        <v>61</v>
      </c>
      <c r="C13" s="77"/>
      <c r="D13" s="168">
        <v>2</v>
      </c>
      <c r="E13" s="77"/>
      <c r="F13" s="5"/>
      <c r="G13" s="10"/>
      <c r="H13" s="52"/>
      <c r="I13" s="102"/>
      <c r="J13" s="7"/>
      <c r="K13" s="11"/>
      <c r="L13" s="2"/>
    </row>
    <row r="14" spans="1:12" ht="15.75">
      <c r="A14" s="21" t="s">
        <v>162</v>
      </c>
      <c r="B14" s="77" t="s">
        <v>184</v>
      </c>
      <c r="C14" s="77"/>
      <c r="D14" s="168">
        <v>1</v>
      </c>
      <c r="E14" s="77"/>
      <c r="F14" s="5"/>
      <c r="G14" s="10"/>
      <c r="H14" s="52"/>
      <c r="I14" s="102"/>
      <c r="J14" s="7"/>
      <c r="K14" s="11"/>
      <c r="L14" s="2"/>
    </row>
    <row r="15" spans="1:12" ht="15.75">
      <c r="A15" s="21" t="s">
        <v>162</v>
      </c>
      <c r="B15" s="77" t="s">
        <v>63</v>
      </c>
      <c r="C15" s="77"/>
      <c r="D15" s="168">
        <v>1</v>
      </c>
      <c r="E15" s="77"/>
      <c r="F15" s="5"/>
      <c r="G15" s="5"/>
      <c r="H15" s="52"/>
      <c r="I15" s="53"/>
      <c r="J15" s="7"/>
      <c r="K15" s="11"/>
      <c r="L15" s="2"/>
    </row>
    <row r="16" spans="1:12">
      <c r="A16" s="4" t="s">
        <v>185</v>
      </c>
      <c r="B16" s="74" t="s">
        <v>186</v>
      </c>
      <c r="C16" s="74"/>
      <c r="E16" s="49">
        <v>1</v>
      </c>
      <c r="F16" s="5">
        <v>2.57</v>
      </c>
      <c r="G16" s="5">
        <f>E16*F16</f>
        <v>2.57</v>
      </c>
      <c r="H16" s="50" t="s">
        <v>187</v>
      </c>
      <c r="I16" s="54" t="s">
        <v>188</v>
      </c>
      <c r="J16" s="7">
        <v>912</v>
      </c>
      <c r="K16" s="11">
        <v>4762</v>
      </c>
      <c r="L16" s="17"/>
    </row>
    <row r="17" spans="1:12">
      <c r="A17" s="4" t="s">
        <v>185</v>
      </c>
      <c r="B17" s="100" t="s">
        <v>189</v>
      </c>
      <c r="C17" s="100"/>
      <c r="E17" s="106"/>
      <c r="F17" s="5"/>
      <c r="G17" s="5"/>
      <c r="H17" s="50"/>
      <c r="I17" s="53" t="s">
        <v>188</v>
      </c>
      <c r="J17" s="7"/>
      <c r="K17" s="11">
        <v>7380</v>
      </c>
      <c r="L17" s="17"/>
    </row>
    <row r="18" spans="1:12">
      <c r="A18" s="21" t="s">
        <v>185</v>
      </c>
      <c r="B18" t="s">
        <v>190</v>
      </c>
      <c r="E18" s="49">
        <v>0</v>
      </c>
      <c r="F18" s="5">
        <v>0</v>
      </c>
      <c r="G18" s="5">
        <f>E18*F18</f>
        <v>0</v>
      </c>
      <c r="H18" s="52"/>
      <c r="I18" s="53" t="s">
        <v>188</v>
      </c>
      <c r="J18" s="6">
        <v>912</v>
      </c>
      <c r="K18" s="12"/>
      <c r="L18" s="17"/>
    </row>
    <row r="19" spans="1:12">
      <c r="A19" s="4" t="s">
        <v>191</v>
      </c>
      <c r="B19" t="s">
        <v>192</v>
      </c>
      <c r="D19" s="167">
        <v>1</v>
      </c>
      <c r="E19" s="32">
        <v>1</v>
      </c>
      <c r="F19" s="5">
        <f>2.03+1.59</f>
        <v>3.62</v>
      </c>
      <c r="G19" s="10">
        <f>E19*F19</f>
        <v>3.62</v>
      </c>
      <c r="H19" s="50" t="s">
        <v>193</v>
      </c>
      <c r="I19" s="102" t="s">
        <v>194</v>
      </c>
      <c r="J19" s="7"/>
      <c r="K19" s="11"/>
      <c r="L19" s="15" t="s">
        <v>195</v>
      </c>
    </row>
    <row r="20" spans="1:12">
      <c r="A20" s="4" t="s">
        <v>196</v>
      </c>
      <c r="B20" s="115" t="s">
        <v>197</v>
      </c>
      <c r="C20" s="115"/>
      <c r="D20" s="171">
        <v>1</v>
      </c>
      <c r="E20" s="105"/>
      <c r="F20" s="5"/>
      <c r="G20" s="10"/>
      <c r="H20" s="50"/>
      <c r="I20" s="102"/>
      <c r="J20" s="7"/>
      <c r="K20" s="11"/>
      <c r="L20" s="17"/>
    </row>
    <row r="21" spans="1:12">
      <c r="A21" s="4" t="s">
        <v>196</v>
      </c>
      <c r="B21" s="108" t="s">
        <v>198</v>
      </c>
      <c r="C21" s="108"/>
      <c r="D21" s="170">
        <v>2</v>
      </c>
      <c r="E21" s="105"/>
      <c r="F21" s="5"/>
      <c r="G21" s="10"/>
      <c r="H21" s="50"/>
      <c r="I21" s="102"/>
      <c r="J21" s="7"/>
      <c r="K21" s="11"/>
      <c r="L21" s="17"/>
    </row>
    <row r="22" spans="1:12" ht="14.45" customHeight="1">
      <c r="A22" s="4" t="s">
        <v>196</v>
      </c>
      <c r="B22" t="s">
        <v>199</v>
      </c>
      <c r="D22" s="166">
        <v>1</v>
      </c>
      <c r="E22" s="48"/>
      <c r="F22" s="5"/>
      <c r="G22" s="5"/>
      <c r="H22" s="181" t="s">
        <v>200</v>
      </c>
      <c r="I22" s="53"/>
      <c r="J22" s="7"/>
      <c r="K22" s="11"/>
      <c r="L22" s="17"/>
    </row>
    <row r="23" spans="1:12" ht="14.45" customHeight="1">
      <c r="A23" s="4" t="s">
        <v>196</v>
      </c>
      <c r="B23" t="s">
        <v>201</v>
      </c>
      <c r="D23" s="166">
        <v>1</v>
      </c>
      <c r="E23" s="48"/>
      <c r="F23" s="5"/>
      <c r="G23" s="10"/>
      <c r="H23" s="181" t="s">
        <v>200</v>
      </c>
      <c r="I23" s="102"/>
      <c r="J23" s="7"/>
      <c r="K23" s="11"/>
      <c r="L23" s="17"/>
    </row>
    <row r="24" spans="1:12" ht="14.45" customHeight="1">
      <c r="A24" s="4" t="s">
        <v>196</v>
      </c>
      <c r="B24" s="146" t="s">
        <v>202</v>
      </c>
      <c r="C24" s="120"/>
      <c r="D24" s="167">
        <v>1</v>
      </c>
      <c r="E24" s="48"/>
      <c r="F24" s="5"/>
      <c r="G24" s="5"/>
      <c r="H24" s="51"/>
      <c r="I24" s="53"/>
      <c r="J24" s="7"/>
      <c r="K24" s="11"/>
      <c r="L24" s="17"/>
    </row>
    <row r="25" spans="1:12" ht="14.45" customHeight="1">
      <c r="A25" s="4" t="s">
        <v>196</v>
      </c>
      <c r="B25" s="192" t="s">
        <v>203</v>
      </c>
      <c r="C25" s="192"/>
      <c r="D25" s="193">
        <v>1</v>
      </c>
      <c r="E25" s="189"/>
      <c r="F25" s="5"/>
      <c r="G25" s="5"/>
      <c r="H25" s="50"/>
      <c r="I25" s="54" t="s">
        <v>204</v>
      </c>
      <c r="J25" s="7"/>
      <c r="K25" s="11"/>
      <c r="L25" s="17"/>
    </row>
    <row r="26" spans="1:12" ht="15.75">
      <c r="A26" s="4" t="s">
        <v>196</v>
      </c>
      <c r="B26" s="77" t="s">
        <v>205</v>
      </c>
      <c r="C26" s="120"/>
      <c r="D26" s="168">
        <v>3</v>
      </c>
      <c r="E26" s="189"/>
      <c r="F26" s="5"/>
      <c r="G26" s="5"/>
      <c r="H26" s="50"/>
      <c r="I26" s="53"/>
      <c r="J26" s="7"/>
      <c r="K26" s="11"/>
      <c r="L26" s="2"/>
    </row>
    <row r="27" spans="1:12" ht="14.45" customHeight="1">
      <c r="A27" s="4" t="s">
        <v>196</v>
      </c>
      <c r="B27" s="77" t="s">
        <v>206</v>
      </c>
      <c r="C27" s="77"/>
      <c r="D27" s="168">
        <v>2</v>
      </c>
      <c r="E27" s="189"/>
      <c r="F27" s="5"/>
      <c r="G27" s="5"/>
      <c r="H27" s="50"/>
      <c r="I27" s="53"/>
      <c r="J27" s="7"/>
      <c r="K27" s="11"/>
      <c r="L27" s="2"/>
    </row>
    <row r="28" spans="1:12" ht="14.45" customHeight="1">
      <c r="A28" s="4" t="s">
        <v>196</v>
      </c>
      <c r="B28" s="115" t="s">
        <v>207</v>
      </c>
      <c r="C28" s="120"/>
      <c r="D28" s="173">
        <v>1</v>
      </c>
      <c r="E28" s="105"/>
      <c r="F28" s="5"/>
      <c r="G28" s="5"/>
      <c r="H28" s="50"/>
      <c r="I28" s="53"/>
      <c r="J28" s="7"/>
      <c r="K28" s="11"/>
      <c r="L28" s="2"/>
    </row>
    <row r="29" spans="1:12" ht="30">
      <c r="A29" s="4" t="s">
        <v>208</v>
      </c>
      <c r="B29" s="147" t="s">
        <v>209</v>
      </c>
      <c r="C29" s="120"/>
      <c r="D29" s="168">
        <v>10</v>
      </c>
      <c r="E29" s="189"/>
      <c r="F29" s="5"/>
      <c r="G29" s="5"/>
      <c r="H29" s="50"/>
      <c r="I29" s="53" t="s">
        <v>177</v>
      </c>
      <c r="J29" s="7"/>
      <c r="K29" s="11"/>
      <c r="L29" s="206" t="s">
        <v>210</v>
      </c>
    </row>
    <row r="30" spans="1:12" ht="14.45" customHeight="1">
      <c r="A30" s="4" t="s">
        <v>208</v>
      </c>
      <c r="B30" s="77" t="s">
        <v>31</v>
      </c>
      <c r="C30" s="77"/>
      <c r="D30" s="167">
        <v>10</v>
      </c>
      <c r="E30" s="48"/>
      <c r="F30" s="5"/>
      <c r="G30" s="5"/>
      <c r="H30" s="52"/>
      <c r="I30" s="53"/>
      <c r="J30" s="7"/>
      <c r="K30" s="11"/>
      <c r="L30" t="s">
        <v>211</v>
      </c>
    </row>
    <row r="31" spans="1:12" ht="14.45" customHeight="1">
      <c r="A31" s="159" t="s">
        <v>208</v>
      </c>
      <c r="B31" s="160" t="s">
        <v>212</v>
      </c>
      <c r="C31" s="120"/>
      <c r="D31" s="167">
        <v>3</v>
      </c>
      <c r="E31" s="48" t="s">
        <v>213</v>
      </c>
      <c r="F31" s="5"/>
      <c r="G31" s="5"/>
      <c r="H31" s="52"/>
      <c r="I31" s="53"/>
      <c r="J31" s="7"/>
      <c r="K31" s="11"/>
      <c r="L31" s="15" t="s">
        <v>211</v>
      </c>
    </row>
    <row r="32" spans="1:12" ht="15.75">
      <c r="A32" s="21" t="s">
        <v>214</v>
      </c>
      <c r="B32" t="s">
        <v>215</v>
      </c>
      <c r="D32" s="167">
        <v>6</v>
      </c>
      <c r="E32" s="32"/>
      <c r="F32" s="5">
        <v>9.1999999999999993</v>
      </c>
      <c r="G32" s="5">
        <v>9.1999999999999993</v>
      </c>
      <c r="H32" s="52" t="s">
        <v>216</v>
      </c>
      <c r="I32" s="53" t="s">
        <v>188</v>
      </c>
      <c r="J32" s="13" t="s">
        <v>217</v>
      </c>
      <c r="K32" s="11"/>
      <c r="L32" s="2"/>
    </row>
    <row r="33" spans="1:12" ht="15.75">
      <c r="A33" s="21" t="s">
        <v>214</v>
      </c>
      <c r="B33" t="s">
        <v>218</v>
      </c>
      <c r="D33" s="166">
        <v>6</v>
      </c>
      <c r="E33" s="49">
        <v>1</v>
      </c>
      <c r="F33" s="5">
        <v>4.5</v>
      </c>
      <c r="G33" s="5">
        <f>E33*F33</f>
        <v>4.5</v>
      </c>
      <c r="H33" s="52" t="s">
        <v>219</v>
      </c>
      <c r="I33" s="53" t="s">
        <v>188</v>
      </c>
      <c r="J33" s="6"/>
      <c r="K33" s="12"/>
      <c r="L33" s="2"/>
    </row>
    <row r="34" spans="1:12" ht="15.75">
      <c r="A34" s="21" t="s">
        <v>214</v>
      </c>
      <c r="B34" t="s">
        <v>220</v>
      </c>
      <c r="D34" s="167">
        <v>6</v>
      </c>
      <c r="E34" s="48"/>
      <c r="F34" s="5"/>
      <c r="G34" s="5"/>
      <c r="H34" s="52"/>
      <c r="I34" s="210" t="s">
        <v>188</v>
      </c>
      <c r="J34" s="7"/>
      <c r="K34" s="11">
        <v>10511</v>
      </c>
      <c r="L34" s="2"/>
    </row>
    <row r="35" spans="1:12">
      <c r="A35" s="4" t="s">
        <v>221</v>
      </c>
      <c r="B35" s="115" t="s">
        <v>222</v>
      </c>
      <c r="C35" s="115"/>
      <c r="D35" s="171">
        <v>1</v>
      </c>
      <c r="E35" s="105"/>
      <c r="F35" s="5"/>
      <c r="G35" s="5"/>
      <c r="H35" s="50"/>
      <c r="I35" s="53"/>
      <c r="J35" s="7"/>
      <c r="K35" s="11"/>
      <c r="L35" s="17"/>
    </row>
    <row r="36" spans="1:12">
      <c r="A36" s="4" t="s">
        <v>221</v>
      </c>
      <c r="B36" t="s">
        <v>223</v>
      </c>
      <c r="C36" s="120"/>
      <c r="D36" s="171">
        <v>1</v>
      </c>
      <c r="E36" s="105"/>
      <c r="F36" s="5"/>
      <c r="G36" s="10"/>
      <c r="H36" s="50"/>
      <c r="I36" s="102"/>
      <c r="J36" s="7"/>
      <c r="K36" s="11"/>
      <c r="L36" s="17"/>
    </row>
    <row r="37" spans="1:12">
      <c r="A37" s="4" t="s">
        <v>221</v>
      </c>
      <c r="B37" t="s">
        <v>224</v>
      </c>
      <c r="C37" s="120"/>
      <c r="D37" s="171">
        <v>1</v>
      </c>
      <c r="E37" s="105"/>
      <c r="F37" s="5"/>
      <c r="G37" s="5"/>
      <c r="H37" s="50"/>
      <c r="I37" s="53"/>
      <c r="J37" s="7"/>
      <c r="K37" s="11"/>
      <c r="L37" s="17"/>
    </row>
    <row r="38" spans="1:12">
      <c r="A38" s="4" t="s">
        <v>221</v>
      </c>
      <c r="B38" s="115" t="s">
        <v>225</v>
      </c>
      <c r="C38" s="120"/>
      <c r="D38" s="173">
        <v>2</v>
      </c>
      <c r="E38" s="105"/>
      <c r="F38" s="5"/>
      <c r="G38" s="10"/>
      <c r="H38" s="50"/>
      <c r="I38" s="102"/>
      <c r="J38" s="7"/>
      <c r="K38" s="11"/>
      <c r="L38" s="17"/>
    </row>
    <row r="39" spans="1:12" ht="15.75">
      <c r="A39" s="4" t="s">
        <v>221</v>
      </c>
      <c r="B39" s="115" t="s">
        <v>226</v>
      </c>
      <c r="C39" s="120"/>
      <c r="D39" s="173">
        <v>1</v>
      </c>
      <c r="E39" s="105"/>
      <c r="F39" s="5"/>
      <c r="G39" s="5"/>
      <c r="H39" s="50"/>
      <c r="I39" s="53"/>
      <c r="J39" s="7"/>
      <c r="K39" s="11"/>
      <c r="L39" s="2"/>
    </row>
    <row r="40" spans="1:12" ht="15.75">
      <c r="A40" s="4" t="s">
        <v>221</v>
      </c>
      <c r="B40" s="120" t="s">
        <v>227</v>
      </c>
      <c r="C40" s="120"/>
      <c r="D40" s="171">
        <v>1</v>
      </c>
      <c r="E40" s="105"/>
      <c r="F40" s="5"/>
      <c r="G40" s="5"/>
      <c r="H40" s="50"/>
      <c r="I40" s="53"/>
      <c r="J40" s="7"/>
      <c r="K40" s="11"/>
      <c r="L40" s="2"/>
    </row>
    <row r="41" spans="1:12">
      <c r="A41" s="4" t="s">
        <v>228</v>
      </c>
      <c r="B41" t="s">
        <v>229</v>
      </c>
      <c r="D41" s="166">
        <v>2</v>
      </c>
      <c r="E41" s="48"/>
      <c r="F41" s="5"/>
      <c r="G41" s="10"/>
      <c r="H41" s="50"/>
      <c r="I41" s="102"/>
      <c r="J41" s="7"/>
      <c r="K41" s="11"/>
      <c r="L41" s="17"/>
    </row>
    <row r="42" spans="1:12">
      <c r="A42" s="4" t="s">
        <v>228</v>
      </c>
      <c r="B42" t="s">
        <v>230</v>
      </c>
      <c r="D42" s="166">
        <v>42</v>
      </c>
      <c r="E42" s="32">
        <v>1</v>
      </c>
      <c r="F42" s="5">
        <v>1</v>
      </c>
      <c r="G42" s="5">
        <f>E42*F42</f>
        <v>1</v>
      </c>
      <c r="H42" s="50" t="s">
        <v>231</v>
      </c>
      <c r="I42" s="53"/>
      <c r="J42" s="7"/>
      <c r="K42" s="11"/>
      <c r="L42" s="17"/>
    </row>
    <row r="43" spans="1:12">
      <c r="A43" s="4" t="s">
        <v>228</v>
      </c>
      <c r="B43" t="s">
        <v>232</v>
      </c>
      <c r="D43" s="166">
        <v>96</v>
      </c>
      <c r="E43" s="32">
        <v>2</v>
      </c>
      <c r="F43" s="5">
        <v>3</v>
      </c>
      <c r="G43" s="10">
        <f>E43*F43</f>
        <v>6</v>
      </c>
      <c r="H43" s="50" t="s">
        <v>233</v>
      </c>
      <c r="I43" s="102" t="s">
        <v>234</v>
      </c>
      <c r="J43" s="7"/>
      <c r="K43" s="11"/>
      <c r="L43" s="17"/>
    </row>
    <row r="44" spans="1:12">
      <c r="A44" s="4" t="s">
        <v>228</v>
      </c>
      <c r="B44" s="1" t="s">
        <v>235</v>
      </c>
      <c r="C44" s="1"/>
      <c r="D44" s="167">
        <v>11</v>
      </c>
      <c r="E44" s="32">
        <v>1</v>
      </c>
      <c r="F44" s="5">
        <f>0.49</f>
        <v>0.49</v>
      </c>
      <c r="G44" s="10">
        <f>E44*F44</f>
        <v>0.49</v>
      </c>
      <c r="H44" s="50" t="s">
        <v>236</v>
      </c>
      <c r="I44" s="102" t="s">
        <v>237</v>
      </c>
      <c r="J44" s="6"/>
      <c r="K44" s="12"/>
      <c r="L44" s="17"/>
    </row>
    <row r="45" spans="1:12">
      <c r="A45" s="4" t="s">
        <v>228</v>
      </c>
      <c r="B45" t="s">
        <v>238</v>
      </c>
      <c r="D45" s="166">
        <v>4</v>
      </c>
      <c r="E45" s="32">
        <v>1</v>
      </c>
      <c r="F45" s="5">
        <v>1.5</v>
      </c>
      <c r="G45" s="10">
        <f>E45*F45</f>
        <v>1.5</v>
      </c>
      <c r="H45" s="50" t="s">
        <v>239</v>
      </c>
      <c r="I45" s="102" t="s">
        <v>188</v>
      </c>
      <c r="J45" s="6"/>
      <c r="K45" s="12"/>
    </row>
    <row r="46" spans="1:12">
      <c r="A46" s="4" t="s">
        <v>228</v>
      </c>
      <c r="B46" s="1" t="s">
        <v>240</v>
      </c>
      <c r="C46" s="1"/>
      <c r="D46" s="166">
        <v>17</v>
      </c>
      <c r="E46" s="32">
        <v>1</v>
      </c>
      <c r="F46" s="5">
        <v>1.5</v>
      </c>
      <c r="G46" s="10">
        <f>E46*F46</f>
        <v>1.5</v>
      </c>
      <c r="H46" s="50" t="s">
        <v>241</v>
      </c>
      <c r="I46" s="102" t="s">
        <v>188</v>
      </c>
      <c r="J46" s="7">
        <v>985</v>
      </c>
      <c r="K46" s="11">
        <v>10511</v>
      </c>
    </row>
    <row r="47" spans="1:12">
      <c r="A47" s="4" t="s">
        <v>228</v>
      </c>
      <c r="B47" s="74" t="s">
        <v>242</v>
      </c>
      <c r="C47" s="74"/>
      <c r="D47" s="166">
        <v>27</v>
      </c>
      <c r="E47" s="32">
        <v>1</v>
      </c>
      <c r="F47" s="5">
        <v>2</v>
      </c>
      <c r="G47" s="10">
        <f>E47*F47</f>
        <v>2</v>
      </c>
      <c r="H47" s="50" t="s">
        <v>243</v>
      </c>
      <c r="I47" s="102"/>
      <c r="J47" s="6"/>
      <c r="K47" s="12"/>
    </row>
    <row r="48" spans="1:12">
      <c r="A48" s="4" t="s">
        <v>228</v>
      </c>
      <c r="B48" t="s">
        <v>244</v>
      </c>
      <c r="D48" s="166">
        <v>185</v>
      </c>
      <c r="E48" s="32">
        <v>7</v>
      </c>
      <c r="F48" s="5">
        <v>3.64</v>
      </c>
      <c r="G48" s="10">
        <f>E48*F48</f>
        <v>25.48</v>
      </c>
      <c r="H48" s="50" t="s">
        <v>245</v>
      </c>
      <c r="I48" s="102" t="s">
        <v>188</v>
      </c>
      <c r="J48" s="6">
        <v>125</v>
      </c>
      <c r="K48" s="12">
        <v>7089</v>
      </c>
    </row>
    <row r="49" spans="1:12">
      <c r="A49" s="4" t="s">
        <v>228</v>
      </c>
      <c r="B49" t="s">
        <v>246</v>
      </c>
      <c r="D49" s="166">
        <v>13</v>
      </c>
      <c r="E49" s="32">
        <v>1</v>
      </c>
      <c r="F49" s="5">
        <v>2.81</v>
      </c>
      <c r="G49" s="5">
        <f>E49*F49</f>
        <v>2.81</v>
      </c>
      <c r="H49" s="50" t="s">
        <v>247</v>
      </c>
      <c r="I49" s="53" t="s">
        <v>188</v>
      </c>
      <c r="J49" s="7">
        <v>985</v>
      </c>
      <c r="K49" s="11">
        <v>10511</v>
      </c>
    </row>
    <row r="50" spans="1:12">
      <c r="A50" s="4" t="s">
        <v>228</v>
      </c>
      <c r="B50" t="s">
        <v>248</v>
      </c>
      <c r="E50" s="32">
        <v>1</v>
      </c>
      <c r="F50" s="5">
        <v>13.5</v>
      </c>
      <c r="G50" s="10">
        <f>E50*F50</f>
        <v>13.5</v>
      </c>
      <c r="H50" s="50" t="s">
        <v>249</v>
      </c>
      <c r="I50" s="102" t="s">
        <v>188</v>
      </c>
      <c r="J50" s="6">
        <v>934</v>
      </c>
      <c r="K50" s="12">
        <v>4032</v>
      </c>
    </row>
    <row r="51" spans="1:12" ht="15.75">
      <c r="A51" s="4" t="s">
        <v>250</v>
      </c>
      <c r="B51" t="s">
        <v>251</v>
      </c>
      <c r="C51" s="120"/>
      <c r="D51" s="171">
        <v>1</v>
      </c>
      <c r="E51" s="105"/>
      <c r="F51" s="5"/>
      <c r="G51" s="5"/>
      <c r="H51" s="50"/>
      <c r="I51" s="53"/>
      <c r="J51" s="7"/>
      <c r="K51" s="11"/>
      <c r="L51" s="2"/>
    </row>
    <row r="52" spans="1:12">
      <c r="A52" s="4" t="s">
        <v>46</v>
      </c>
      <c r="B52" s="191" t="s">
        <v>252</v>
      </c>
      <c r="C52" s="120"/>
      <c r="D52" s="173">
        <v>1</v>
      </c>
      <c r="E52" s="189"/>
      <c r="F52" s="5"/>
      <c r="G52" s="5"/>
      <c r="H52" s="50"/>
      <c r="I52" s="53"/>
      <c r="J52" s="7"/>
      <c r="K52" s="11"/>
      <c r="L52" s="17"/>
    </row>
    <row r="53" spans="1:12">
      <c r="A53" s="4" t="s">
        <v>253</v>
      </c>
      <c r="B53" s="119" t="s">
        <v>254</v>
      </c>
      <c r="C53" s="119"/>
      <c r="D53" s="170">
        <v>3</v>
      </c>
      <c r="E53" s="121"/>
      <c r="F53" s="5"/>
      <c r="G53" s="10"/>
      <c r="H53" s="207" t="s">
        <v>255</v>
      </c>
      <c r="I53" s="102"/>
      <c r="J53" s="7"/>
      <c r="K53" s="11"/>
      <c r="L53" s="17"/>
    </row>
    <row r="54" spans="1:12">
      <c r="A54" s="4" t="s">
        <v>253</v>
      </c>
      <c r="B54" s="119" t="s">
        <v>256</v>
      </c>
      <c r="C54" s="119"/>
      <c r="D54" s="170">
        <v>3</v>
      </c>
      <c r="E54" s="122"/>
      <c r="F54" s="5"/>
      <c r="G54" s="5"/>
      <c r="H54" s="180" t="s">
        <v>255</v>
      </c>
      <c r="I54" s="53"/>
      <c r="J54" s="7"/>
      <c r="K54" s="11"/>
      <c r="L54" s="17"/>
    </row>
    <row r="55" spans="1:12">
      <c r="A55" s="4" t="s">
        <v>253</v>
      </c>
      <c r="B55" s="115" t="s">
        <v>257</v>
      </c>
      <c r="C55" s="120"/>
      <c r="D55" s="173">
        <v>1</v>
      </c>
      <c r="E55" s="105"/>
      <c r="F55" s="5"/>
      <c r="G55" s="10"/>
      <c r="H55" s="50"/>
      <c r="I55" s="102"/>
      <c r="J55" s="7"/>
      <c r="K55" s="11"/>
      <c r="L55" s="17"/>
    </row>
    <row r="56" spans="1:12">
      <c r="A56" s="4" t="s">
        <v>253</v>
      </c>
      <c r="B56" s="115" t="s">
        <v>258</v>
      </c>
      <c r="C56" s="115"/>
      <c r="D56" s="171">
        <v>1</v>
      </c>
      <c r="E56" s="105"/>
      <c r="F56" s="5"/>
      <c r="G56" s="5"/>
      <c r="H56" s="50"/>
      <c r="I56" s="53"/>
      <c r="J56" s="7"/>
      <c r="K56" s="11"/>
      <c r="L56" s="17"/>
    </row>
    <row r="57" spans="1:12">
      <c r="A57" s="4" t="s">
        <v>253</v>
      </c>
      <c r="B57" s="183" t="s">
        <v>225</v>
      </c>
      <c r="C57" s="120"/>
      <c r="D57" s="120">
        <v>2</v>
      </c>
      <c r="E57" s="105"/>
      <c r="F57" s="5"/>
      <c r="G57" s="5"/>
      <c r="H57" s="50"/>
      <c r="I57" s="53"/>
      <c r="J57" s="7"/>
      <c r="K57" s="11"/>
      <c r="L57" s="17"/>
    </row>
    <row r="58" spans="1:12" ht="15.75">
      <c r="A58" s="4" t="s">
        <v>253</v>
      </c>
      <c r="B58" s="119" t="s">
        <v>259</v>
      </c>
      <c r="C58" s="119"/>
      <c r="D58" s="170">
        <v>1</v>
      </c>
      <c r="E58" s="121" t="s">
        <v>260</v>
      </c>
      <c r="F58" s="5"/>
      <c r="G58" s="10"/>
      <c r="H58" s="50"/>
      <c r="I58" s="102"/>
      <c r="J58" s="7"/>
      <c r="K58" s="11"/>
      <c r="L58" s="2"/>
    </row>
    <row r="59" spans="1:12" ht="15.75">
      <c r="A59" s="4" t="s">
        <v>253</v>
      </c>
      <c r="B59" s="119" t="s">
        <v>261</v>
      </c>
      <c r="C59" s="119"/>
      <c r="D59" s="170">
        <v>1</v>
      </c>
      <c r="E59" s="121" t="s">
        <v>262</v>
      </c>
      <c r="F59" s="5"/>
      <c r="G59" s="5"/>
      <c r="H59" s="50"/>
      <c r="I59" s="102"/>
      <c r="J59" s="7"/>
      <c r="K59" s="11"/>
      <c r="L59" s="2"/>
    </row>
    <row r="60" spans="1:12" ht="15.75">
      <c r="A60" s="4" t="s">
        <v>253</v>
      </c>
      <c r="B60" s="108" t="s">
        <v>263</v>
      </c>
      <c r="C60" s="108"/>
      <c r="D60" s="170">
        <v>1</v>
      </c>
      <c r="E60" s="105"/>
      <c r="F60" s="5"/>
      <c r="G60" s="10"/>
      <c r="H60" s="50"/>
      <c r="I60" s="102"/>
      <c r="J60" s="7"/>
      <c r="K60" s="11"/>
      <c r="L60" s="2"/>
    </row>
    <row r="61" spans="1:12" ht="15.75">
      <c r="A61" s="4" t="s">
        <v>253</v>
      </c>
      <c r="B61" s="119" t="s">
        <v>264</v>
      </c>
      <c r="C61" s="119"/>
      <c r="D61" s="170">
        <v>1</v>
      </c>
      <c r="E61" s="105"/>
      <c r="F61" s="5"/>
      <c r="G61" s="5"/>
      <c r="H61" s="50"/>
      <c r="I61" s="53"/>
      <c r="J61" s="7"/>
      <c r="K61" s="11"/>
      <c r="L61" s="2"/>
    </row>
    <row r="62" spans="1:12">
      <c r="A62" s="4" t="s">
        <v>265</v>
      </c>
      <c r="B62" t="s">
        <v>266</v>
      </c>
      <c r="C62" s="120"/>
      <c r="D62" s="171">
        <v>34</v>
      </c>
      <c r="E62" s="105"/>
      <c r="F62" s="5"/>
      <c r="G62" s="5"/>
      <c r="H62" s="50"/>
      <c r="I62" s="53" t="s">
        <v>267</v>
      </c>
      <c r="J62" s="7"/>
      <c r="K62" s="11"/>
      <c r="L62" s="206" t="s">
        <v>268</v>
      </c>
    </row>
    <row r="63" spans="1:12" ht="30">
      <c r="A63" s="4" t="s">
        <v>265</v>
      </c>
      <c r="B63" t="s">
        <v>269</v>
      </c>
      <c r="C63" s="120"/>
      <c r="D63" s="171">
        <v>2</v>
      </c>
      <c r="E63" s="105"/>
      <c r="F63" s="5"/>
      <c r="G63" s="10"/>
      <c r="H63" s="50"/>
      <c r="I63" s="212" t="s">
        <v>270</v>
      </c>
      <c r="J63" s="7"/>
      <c r="K63" s="11"/>
      <c r="L63" s="206" t="s">
        <v>271</v>
      </c>
    </row>
    <row r="64" spans="1:12" ht="15.75">
      <c r="A64" s="4" t="s">
        <v>272</v>
      </c>
      <c r="B64" t="s">
        <v>273</v>
      </c>
      <c r="C64" s="132">
        <v>420</v>
      </c>
      <c r="D64" s="166">
        <v>1</v>
      </c>
      <c r="E64" s="105"/>
      <c r="F64" s="5"/>
      <c r="G64" s="10"/>
      <c r="H64" s="50"/>
      <c r="I64" s="102"/>
      <c r="J64" s="7"/>
      <c r="K64" s="11"/>
      <c r="L64" s="2"/>
    </row>
    <row r="65" spans="1:12" ht="15.75">
      <c r="A65" s="4" t="s">
        <v>272</v>
      </c>
      <c r="B65" t="s">
        <v>274</v>
      </c>
      <c r="C65" s="132">
        <v>368</v>
      </c>
      <c r="D65" s="166">
        <v>1</v>
      </c>
      <c r="E65" s="105"/>
      <c r="F65" s="5"/>
      <c r="G65" s="10"/>
      <c r="H65" s="50"/>
      <c r="I65" s="102"/>
      <c r="J65" s="7"/>
      <c r="K65" s="11"/>
      <c r="L65" s="2"/>
    </row>
    <row r="66" spans="1:12" ht="15.75">
      <c r="A66" s="4" t="s">
        <v>272</v>
      </c>
      <c r="B66" t="s">
        <v>275</v>
      </c>
      <c r="C66" s="132">
        <v>172</v>
      </c>
      <c r="D66" s="166">
        <v>1</v>
      </c>
      <c r="E66" s="105"/>
      <c r="F66" s="5"/>
      <c r="G66" s="10"/>
      <c r="H66" s="50"/>
      <c r="I66" s="102"/>
      <c r="J66" s="7"/>
      <c r="K66" s="11"/>
      <c r="L66" s="2"/>
    </row>
    <row r="67" spans="1:12" ht="15.75">
      <c r="A67" s="179" t="s">
        <v>276</v>
      </c>
      <c r="B67" t="s">
        <v>277</v>
      </c>
      <c r="C67" s="132">
        <v>420</v>
      </c>
      <c r="D67" s="166">
        <v>4</v>
      </c>
      <c r="E67" s="105"/>
      <c r="F67" s="5"/>
      <c r="G67" s="5"/>
      <c r="H67" s="50"/>
      <c r="I67" s="102"/>
      <c r="J67" s="7"/>
      <c r="K67" s="11"/>
      <c r="L67" s="2"/>
    </row>
    <row r="68" spans="1:12" ht="15.75">
      <c r="A68" s="179" t="s">
        <v>276</v>
      </c>
      <c r="B68" t="s">
        <v>278</v>
      </c>
      <c r="C68" s="132">
        <v>480</v>
      </c>
      <c r="D68" s="166">
        <v>4</v>
      </c>
      <c r="E68" s="105"/>
      <c r="F68" s="5"/>
      <c r="G68" s="5"/>
      <c r="H68" s="50"/>
      <c r="I68" s="53"/>
      <c r="J68" s="7"/>
      <c r="K68" s="11"/>
      <c r="L68" s="2"/>
    </row>
    <row r="69" spans="1:12" ht="15.75">
      <c r="A69" s="4" t="s">
        <v>276</v>
      </c>
      <c r="B69" t="s">
        <v>279</v>
      </c>
      <c r="C69" s="132">
        <v>750</v>
      </c>
      <c r="D69" s="166">
        <v>4</v>
      </c>
      <c r="E69" s="105"/>
      <c r="F69" s="5"/>
      <c r="G69" s="5"/>
      <c r="H69" s="50"/>
      <c r="I69" s="53"/>
      <c r="J69" s="7"/>
      <c r="K69" s="11"/>
      <c r="L69" s="2"/>
    </row>
    <row r="70" spans="1:12">
      <c r="A70" s="21" t="s">
        <v>280</v>
      </c>
      <c r="B70" t="s">
        <v>281</v>
      </c>
      <c r="C70" s="120"/>
      <c r="D70" s="166">
        <v>4</v>
      </c>
      <c r="E70" s="48"/>
      <c r="F70" s="5"/>
      <c r="G70" s="10"/>
      <c r="H70" s="52"/>
      <c r="I70" s="102"/>
      <c r="J70" s="7"/>
      <c r="K70" s="11"/>
      <c r="L70" s="17"/>
    </row>
    <row r="71" spans="1:12">
      <c r="A71" s="4" t="s">
        <v>280</v>
      </c>
      <c r="B71" s="14" t="s">
        <v>282</v>
      </c>
      <c r="C71" s="14"/>
      <c r="D71" s="166">
        <v>2</v>
      </c>
      <c r="E71" s="48"/>
      <c r="F71" s="5"/>
      <c r="G71" s="10"/>
      <c r="H71" s="52"/>
      <c r="I71" s="102"/>
      <c r="J71" s="7"/>
      <c r="K71" s="11"/>
      <c r="L71" t="s">
        <v>283</v>
      </c>
    </row>
    <row r="72" spans="1:12">
      <c r="A72" s="21" t="s">
        <v>280</v>
      </c>
      <c r="B72" s="1" t="s">
        <v>284</v>
      </c>
      <c r="C72" s="1"/>
      <c r="D72" s="166">
        <v>2</v>
      </c>
      <c r="E72" s="48"/>
      <c r="F72" s="5"/>
      <c r="G72" s="10"/>
      <c r="H72" s="52"/>
      <c r="I72" s="102"/>
      <c r="J72" s="7"/>
      <c r="K72" s="11"/>
      <c r="L72" s="17"/>
    </row>
    <row r="73" spans="1:12">
      <c r="A73" s="21" t="s">
        <v>280</v>
      </c>
      <c r="B73" t="s">
        <v>285</v>
      </c>
      <c r="C73" s="120"/>
      <c r="D73" s="167">
        <v>11</v>
      </c>
      <c r="E73" s="48"/>
      <c r="F73" s="5"/>
      <c r="G73" s="10"/>
      <c r="H73" s="52"/>
      <c r="I73" s="102"/>
      <c r="J73" s="7"/>
      <c r="K73" s="11"/>
      <c r="L73" s="17"/>
    </row>
    <row r="74" spans="1:12">
      <c r="A74" s="21" t="s">
        <v>280</v>
      </c>
      <c r="B74" t="s">
        <v>286</v>
      </c>
      <c r="C74" s="1"/>
      <c r="D74" s="166">
        <v>6</v>
      </c>
      <c r="E74" s="32">
        <v>1</v>
      </c>
      <c r="F74" s="5">
        <v>1.1200000000000001</v>
      </c>
      <c r="G74" s="5">
        <v>1.1200000000000001</v>
      </c>
      <c r="H74" s="52" t="s">
        <v>287</v>
      </c>
      <c r="I74" s="102" t="s">
        <v>288</v>
      </c>
      <c r="J74" s="7"/>
      <c r="K74" s="11"/>
      <c r="L74" s="17"/>
    </row>
    <row r="75" spans="1:12">
      <c r="A75" s="21" t="s">
        <v>280</v>
      </c>
      <c r="B75" s="1" t="s">
        <v>289</v>
      </c>
      <c r="C75" s="1"/>
      <c r="E75" s="48"/>
      <c r="F75" s="5"/>
      <c r="G75" s="10"/>
      <c r="H75" s="52"/>
      <c r="I75" s="102"/>
      <c r="J75" s="7"/>
      <c r="K75" s="11"/>
      <c r="L75" s="17"/>
    </row>
    <row r="76" spans="1:12">
      <c r="A76" s="4" t="s">
        <v>280</v>
      </c>
      <c r="B76" s="74" t="s">
        <v>290</v>
      </c>
      <c r="C76" s="74"/>
      <c r="D76" s="166">
        <v>117</v>
      </c>
      <c r="E76" s="32">
        <v>1</v>
      </c>
      <c r="F76" s="5">
        <v>1</v>
      </c>
      <c r="G76" s="10">
        <f>E76*F76</f>
        <v>1</v>
      </c>
      <c r="H76" s="50" t="s">
        <v>291</v>
      </c>
      <c r="I76" s="102"/>
      <c r="J76" s="7"/>
      <c r="K76" s="11"/>
      <c r="L76" s="17"/>
    </row>
    <row r="77" spans="1:12" ht="13.5" customHeight="1">
      <c r="A77" s="4" t="s">
        <v>280</v>
      </c>
      <c r="B77" t="s">
        <v>292</v>
      </c>
      <c r="E77" s="32">
        <v>1</v>
      </c>
      <c r="F77" s="5">
        <v>1</v>
      </c>
      <c r="G77" s="5">
        <f>E77*F77</f>
        <v>1</v>
      </c>
      <c r="H77" s="50" t="s">
        <v>293</v>
      </c>
      <c r="I77" s="53"/>
      <c r="J77" s="6"/>
      <c r="K77" s="12"/>
      <c r="L77" s="17"/>
    </row>
    <row r="78" spans="1:12">
      <c r="A78" s="21" t="s">
        <v>280</v>
      </c>
      <c r="B78" s="74" t="s">
        <v>294</v>
      </c>
      <c r="C78" s="74"/>
      <c r="D78" s="166">
        <v>49</v>
      </c>
      <c r="E78" s="32">
        <v>1</v>
      </c>
      <c r="F78" s="5">
        <v>1.07</v>
      </c>
      <c r="G78" s="10">
        <v>1.07</v>
      </c>
      <c r="H78" s="52" t="s">
        <v>295</v>
      </c>
      <c r="I78" s="102"/>
      <c r="J78" s="6"/>
      <c r="K78" s="12"/>
      <c r="L78" s="17"/>
    </row>
    <row r="79" spans="1:12">
      <c r="A79" s="21" t="s">
        <v>280</v>
      </c>
      <c r="B79" s="1" t="s">
        <v>296</v>
      </c>
      <c r="C79" s="1"/>
      <c r="D79" s="166">
        <v>6</v>
      </c>
      <c r="E79" s="48"/>
      <c r="F79" s="5"/>
      <c r="G79" s="10"/>
      <c r="H79" s="50"/>
      <c r="I79" s="102"/>
      <c r="J79" s="7"/>
      <c r="K79" s="11"/>
      <c r="L79" s="17"/>
    </row>
    <row r="80" spans="1:12">
      <c r="A80" s="21" t="s">
        <v>280</v>
      </c>
      <c r="B80" t="s">
        <v>297</v>
      </c>
      <c r="C80" s="120"/>
      <c r="D80" s="166">
        <v>7</v>
      </c>
      <c r="E80" s="48"/>
      <c r="F80" s="5"/>
      <c r="G80" s="10"/>
      <c r="H80" s="50"/>
      <c r="I80" s="102"/>
      <c r="J80" s="7"/>
      <c r="K80" s="11"/>
      <c r="L80" s="17"/>
    </row>
    <row r="81" spans="1:12">
      <c r="A81" s="4" t="s">
        <v>280</v>
      </c>
      <c r="B81" t="s">
        <v>298</v>
      </c>
      <c r="C81" s="120"/>
      <c r="D81" s="166">
        <v>2</v>
      </c>
      <c r="E81" s="48"/>
      <c r="F81" s="5"/>
      <c r="G81" s="10"/>
      <c r="H81" s="50"/>
      <c r="I81" s="102"/>
      <c r="J81" s="7"/>
      <c r="K81" s="11"/>
      <c r="L81" s="17"/>
    </row>
    <row r="82" spans="1:12">
      <c r="A82" s="4" t="s">
        <v>280</v>
      </c>
      <c r="B82" t="s">
        <v>299</v>
      </c>
      <c r="C82" s="120"/>
      <c r="D82" s="166">
        <v>2</v>
      </c>
      <c r="E82" s="48"/>
      <c r="F82" s="5"/>
      <c r="G82" s="5"/>
      <c r="H82" s="50"/>
      <c r="I82" s="53"/>
      <c r="J82" s="7"/>
      <c r="K82" s="11"/>
      <c r="L82" s="17"/>
    </row>
    <row r="83" spans="1:12">
      <c r="A83" s="4" t="s">
        <v>280</v>
      </c>
      <c r="B83" s="74" t="s">
        <v>300</v>
      </c>
      <c r="C83" s="74"/>
      <c r="D83" s="166">
        <v>4</v>
      </c>
      <c r="E83" s="32">
        <v>1</v>
      </c>
      <c r="F83" s="5">
        <v>2</v>
      </c>
      <c r="G83" s="10">
        <f>E83*F83</f>
        <v>2</v>
      </c>
      <c r="H83" s="50" t="s">
        <v>301</v>
      </c>
      <c r="I83" s="102" t="s">
        <v>188</v>
      </c>
      <c r="J83" s="6">
        <v>933</v>
      </c>
      <c r="K83" s="12"/>
      <c r="L83" s="19" t="s">
        <v>302</v>
      </c>
    </row>
    <row r="84" spans="1:12">
      <c r="A84" s="4" t="s">
        <v>280</v>
      </c>
      <c r="B84" s="115" t="s">
        <v>303</v>
      </c>
      <c r="C84" s="115"/>
      <c r="D84" s="168">
        <v>1</v>
      </c>
      <c r="E84" s="48"/>
      <c r="F84" s="5"/>
      <c r="G84" s="5"/>
      <c r="H84" s="50"/>
      <c r="I84" s="53"/>
      <c r="J84" s="7"/>
      <c r="K84" s="11"/>
      <c r="L84" s="19"/>
    </row>
    <row r="85" spans="1:12">
      <c r="A85" s="4" t="s">
        <v>280</v>
      </c>
      <c r="B85" s="115" t="s">
        <v>303</v>
      </c>
      <c r="C85" s="120"/>
      <c r="D85" s="166">
        <v>1</v>
      </c>
      <c r="E85" s="48"/>
      <c r="F85" s="5"/>
      <c r="G85" s="5"/>
      <c r="H85" s="50"/>
      <c r="I85" s="53"/>
      <c r="J85" s="6"/>
      <c r="K85" s="12"/>
      <c r="L85" s="19"/>
    </row>
    <row r="86" spans="1:12">
      <c r="A86" s="21" t="s">
        <v>280</v>
      </c>
      <c r="B86" s="1" t="s">
        <v>304</v>
      </c>
      <c r="C86" s="1"/>
      <c r="D86" s="166">
        <v>11</v>
      </c>
      <c r="E86" s="32">
        <v>1</v>
      </c>
      <c r="F86" s="5">
        <v>1.5</v>
      </c>
      <c r="G86" s="5">
        <f>E86*F86</f>
        <v>1.5</v>
      </c>
      <c r="H86" s="52">
        <v>0</v>
      </c>
      <c r="I86" s="53" t="s">
        <v>305</v>
      </c>
      <c r="J86" s="7"/>
      <c r="K86" s="11">
        <v>7380</v>
      </c>
      <c r="L86" t="s">
        <v>302</v>
      </c>
    </row>
    <row r="87" spans="1:12">
      <c r="A87" s="21" t="s">
        <v>280</v>
      </c>
      <c r="B87" s="1" t="s">
        <v>306</v>
      </c>
      <c r="C87" s="1"/>
      <c r="E87" s="32">
        <v>1</v>
      </c>
      <c r="F87" s="5">
        <v>1.5</v>
      </c>
      <c r="G87" s="5">
        <f>E87*F87</f>
        <v>1.5</v>
      </c>
      <c r="H87" s="52" t="s">
        <v>307</v>
      </c>
      <c r="I87" s="53"/>
      <c r="J87" s="7"/>
      <c r="K87" s="11"/>
    </row>
    <row r="88" spans="1:12">
      <c r="A88" s="4" t="s">
        <v>280</v>
      </c>
      <c r="B88" s="74" t="s">
        <v>308</v>
      </c>
      <c r="C88" s="74"/>
      <c r="D88" s="166">
        <v>7</v>
      </c>
      <c r="E88" s="48"/>
      <c r="F88" s="5"/>
      <c r="G88" s="10"/>
      <c r="H88" s="50"/>
      <c r="I88" s="102"/>
      <c r="J88" s="6"/>
      <c r="K88" s="12"/>
      <c r="L88" s="17"/>
    </row>
    <row r="89" spans="1:12" ht="13.5" customHeight="1">
      <c r="A89" s="4" t="s">
        <v>280</v>
      </c>
      <c r="B89" s="74" t="s">
        <v>309</v>
      </c>
      <c r="C89" s="74"/>
      <c r="D89" s="166">
        <v>17</v>
      </c>
      <c r="E89" s="32">
        <v>1</v>
      </c>
      <c r="F89" s="5">
        <v>1</v>
      </c>
      <c r="G89" s="5">
        <f>E89*F89</f>
        <v>1</v>
      </c>
      <c r="H89" s="50" t="s">
        <v>291</v>
      </c>
      <c r="I89" s="102" t="s">
        <v>188</v>
      </c>
      <c r="J89" s="6"/>
      <c r="K89" s="12">
        <v>7380</v>
      </c>
      <c r="L89" s="17"/>
    </row>
    <row r="90" spans="1:12">
      <c r="A90" s="21" t="s">
        <v>280</v>
      </c>
      <c r="B90" s="1" t="s">
        <v>310</v>
      </c>
      <c r="C90" s="1"/>
      <c r="D90" s="166">
        <v>6</v>
      </c>
      <c r="E90" s="48"/>
      <c r="F90" s="5"/>
      <c r="G90" s="10"/>
      <c r="H90" s="50"/>
      <c r="I90" s="102"/>
      <c r="J90" s="7"/>
      <c r="K90" s="11"/>
      <c r="L90" s="17"/>
    </row>
    <row r="91" spans="1:12">
      <c r="A91" s="21" t="s">
        <v>280</v>
      </c>
      <c r="B91" s="1" t="s">
        <v>311</v>
      </c>
      <c r="C91" s="1"/>
      <c r="D91" s="166">
        <v>1</v>
      </c>
      <c r="E91" s="32">
        <v>1</v>
      </c>
      <c r="F91" s="5">
        <v>4.49</v>
      </c>
      <c r="G91" s="5">
        <f>E91*F91</f>
        <v>4.49</v>
      </c>
      <c r="H91" s="109" t="s">
        <v>312</v>
      </c>
      <c r="I91" s="53" t="s">
        <v>188</v>
      </c>
      <c r="J91" s="7">
        <v>125</v>
      </c>
      <c r="K91" s="11">
        <v>7089</v>
      </c>
      <c r="L91" s="17"/>
    </row>
    <row r="92" spans="1:12">
      <c r="A92" s="4" t="s">
        <v>280</v>
      </c>
      <c r="B92" t="s">
        <v>313</v>
      </c>
      <c r="D92" s="166">
        <v>3</v>
      </c>
      <c r="E92" s="32">
        <v>3</v>
      </c>
      <c r="F92" s="5">
        <v>3.75</v>
      </c>
      <c r="G92" s="10">
        <f>E92*F92</f>
        <v>11.25</v>
      </c>
      <c r="H92" s="50" t="s">
        <v>314</v>
      </c>
      <c r="I92" s="102" t="s">
        <v>315</v>
      </c>
      <c r="J92" s="7"/>
      <c r="K92" s="11"/>
      <c r="L92" t="s">
        <v>316</v>
      </c>
    </row>
    <row r="93" spans="1:12">
      <c r="A93" s="21" t="s">
        <v>280</v>
      </c>
      <c r="B93" s="1" t="s">
        <v>317</v>
      </c>
      <c r="C93" s="1"/>
      <c r="D93" s="166">
        <v>1</v>
      </c>
      <c r="E93" s="48"/>
      <c r="F93" s="5"/>
      <c r="G93" s="10"/>
      <c r="H93" s="50"/>
      <c r="I93" s="102"/>
      <c r="J93" s="7"/>
      <c r="K93" s="11"/>
    </row>
    <row r="94" spans="1:12">
      <c r="A94" s="4" t="s">
        <v>280</v>
      </c>
      <c r="B94" t="s">
        <v>318</v>
      </c>
      <c r="D94" s="166">
        <v>4</v>
      </c>
      <c r="E94" s="32"/>
      <c r="F94" s="5"/>
      <c r="G94" s="10">
        <f>E94*F94</f>
        <v>0</v>
      </c>
      <c r="H94" s="50"/>
      <c r="I94" s="102" t="s">
        <v>188</v>
      </c>
      <c r="J94" s="7">
        <v>934</v>
      </c>
      <c r="K94" s="11">
        <v>4032</v>
      </c>
    </row>
    <row r="95" spans="1:12">
      <c r="A95" s="4" t="s">
        <v>280</v>
      </c>
      <c r="B95" t="s">
        <v>319</v>
      </c>
      <c r="E95" s="32">
        <v>1</v>
      </c>
      <c r="F95" s="5">
        <v>2</v>
      </c>
      <c r="G95" s="10">
        <f>E95*F95</f>
        <v>2</v>
      </c>
      <c r="H95" s="50" t="s">
        <v>320</v>
      </c>
      <c r="I95" s="102" t="s">
        <v>188</v>
      </c>
      <c r="J95" s="6">
        <v>7991</v>
      </c>
      <c r="K95" s="12"/>
    </row>
    <row r="96" spans="1:12">
      <c r="A96" s="4" t="s">
        <v>280</v>
      </c>
      <c r="B96" t="s">
        <v>321</v>
      </c>
      <c r="D96" s="166">
        <v>4</v>
      </c>
      <c r="E96" s="32">
        <v>1</v>
      </c>
      <c r="F96" s="5">
        <v>2</v>
      </c>
      <c r="G96" s="10">
        <f>E96*F96</f>
        <v>2</v>
      </c>
      <c r="H96" s="144" t="s">
        <v>322</v>
      </c>
      <c r="I96" s="102" t="s">
        <v>188</v>
      </c>
      <c r="J96" s="6">
        <v>7991</v>
      </c>
      <c r="K96" s="12">
        <v>10642</v>
      </c>
      <c r="L96" t="s">
        <v>20</v>
      </c>
    </row>
    <row r="97" spans="1:12">
      <c r="A97" s="4" t="s">
        <v>280</v>
      </c>
      <c r="B97" s="146" t="s">
        <v>323</v>
      </c>
      <c r="C97" s="120"/>
      <c r="D97" s="166">
        <v>3</v>
      </c>
      <c r="E97" s="48"/>
      <c r="F97" s="5"/>
      <c r="G97" s="10"/>
      <c r="H97" s="144"/>
      <c r="I97" s="102"/>
      <c r="J97" s="6"/>
      <c r="K97" s="12"/>
    </row>
    <row r="98" spans="1:12">
      <c r="A98" s="4" t="s">
        <v>280</v>
      </c>
      <c r="B98" s="14" t="s">
        <v>324</v>
      </c>
      <c r="C98" s="14"/>
      <c r="D98" s="166">
        <v>4</v>
      </c>
      <c r="E98" s="32">
        <v>1</v>
      </c>
      <c r="F98" s="5">
        <v>3.28</v>
      </c>
      <c r="G98" s="10">
        <f>E98*F98</f>
        <v>3.28</v>
      </c>
      <c r="H98" s="182" t="s">
        <v>325</v>
      </c>
      <c r="I98" s="102" t="s">
        <v>188</v>
      </c>
      <c r="J98" s="7">
        <v>7991</v>
      </c>
      <c r="K98" s="11">
        <v>10642</v>
      </c>
    </row>
    <row r="99" spans="1:12">
      <c r="A99" s="4" t="s">
        <v>280</v>
      </c>
      <c r="B99" s="74" t="s">
        <v>326</v>
      </c>
      <c r="C99" s="74"/>
      <c r="D99" s="166">
        <v>155</v>
      </c>
      <c r="E99" s="32">
        <v>15</v>
      </c>
      <c r="F99" s="5">
        <v>2.69</v>
      </c>
      <c r="G99" s="10">
        <f>E99*F99</f>
        <v>40.35</v>
      </c>
      <c r="H99" s="144" t="s">
        <v>327</v>
      </c>
      <c r="I99" s="102" t="s">
        <v>188</v>
      </c>
      <c r="J99" s="7"/>
      <c r="K99" s="11"/>
      <c r="L99" s="17"/>
    </row>
    <row r="100" spans="1:12" s="3" customFormat="1" ht="15.75">
      <c r="A100" s="4" t="s">
        <v>280</v>
      </c>
      <c r="B100" s="74" t="s">
        <v>328</v>
      </c>
      <c r="C100" s="120"/>
      <c r="D100" s="166">
        <v>3</v>
      </c>
      <c r="E100" s="48"/>
      <c r="F100" s="5"/>
      <c r="G100" s="10"/>
      <c r="H100" s="50"/>
      <c r="I100" s="102"/>
      <c r="J100" s="6"/>
      <c r="K100" s="12"/>
      <c r="L100" s="17"/>
    </row>
    <row r="101" spans="1:12" s="3" customFormat="1" ht="15.75">
      <c r="A101" s="4" t="s">
        <v>280</v>
      </c>
      <c r="B101" s="74" t="s">
        <v>329</v>
      </c>
      <c r="C101" s="74"/>
      <c r="D101" s="166">
        <v>4</v>
      </c>
      <c r="E101" s="49">
        <v>1</v>
      </c>
      <c r="F101" s="5">
        <v>8</v>
      </c>
      <c r="G101" s="10">
        <f>E101*F101</f>
        <v>8</v>
      </c>
      <c r="H101" s="50" t="s">
        <v>330</v>
      </c>
      <c r="I101" s="102" t="s">
        <v>188</v>
      </c>
      <c r="J101" s="6">
        <v>912</v>
      </c>
      <c r="K101" s="12"/>
      <c r="L101" s="17"/>
    </row>
    <row r="102" spans="1:12" s="3" customFormat="1" ht="15.75">
      <c r="A102" s="4" t="s">
        <v>280</v>
      </c>
      <c r="B102" s="190" t="s">
        <v>331</v>
      </c>
      <c r="C102" s="120"/>
      <c r="D102" s="168">
        <v>3</v>
      </c>
      <c r="E102" s="48"/>
      <c r="F102" s="5"/>
      <c r="G102" s="10"/>
      <c r="H102" s="50"/>
      <c r="I102" s="102"/>
      <c r="J102" s="7"/>
      <c r="K102" s="11"/>
      <c r="L102" s="17"/>
    </row>
    <row r="103" spans="1:12" s="3" customFormat="1" ht="15.75">
      <c r="A103" s="4" t="s">
        <v>280</v>
      </c>
      <c r="B103" s="74" t="s">
        <v>332</v>
      </c>
      <c r="C103" s="74"/>
      <c r="D103" s="166"/>
      <c r="E103" s="49">
        <v>0</v>
      </c>
      <c r="F103" s="5">
        <v>0</v>
      </c>
      <c r="G103" s="10">
        <f>E103*F103</f>
        <v>0</v>
      </c>
      <c r="H103" s="50"/>
      <c r="I103" s="102" t="s">
        <v>188</v>
      </c>
      <c r="J103" s="6">
        <v>912</v>
      </c>
      <c r="K103" s="12"/>
      <c r="L103" s="17"/>
    </row>
    <row r="104" spans="1:12" s="3" customFormat="1" ht="15.75">
      <c r="A104" s="21" t="s">
        <v>280</v>
      </c>
      <c r="B104" s="14" t="s">
        <v>333</v>
      </c>
      <c r="C104" s="14"/>
      <c r="D104" s="166"/>
      <c r="E104" s="49">
        <v>1</v>
      </c>
      <c r="F104" s="5">
        <v>1.64</v>
      </c>
      <c r="G104" s="10">
        <v>1.64</v>
      </c>
      <c r="H104" s="52" t="s">
        <v>334</v>
      </c>
      <c r="I104" s="102" t="s">
        <v>188</v>
      </c>
      <c r="J104" s="6"/>
      <c r="K104" s="12">
        <v>7380</v>
      </c>
      <c r="L104" s="17"/>
    </row>
    <row r="105" spans="1:12" s="3" customFormat="1" ht="15.75">
      <c r="A105" s="4" t="s">
        <v>280</v>
      </c>
      <c r="B105" t="s">
        <v>333</v>
      </c>
      <c r="C105" s="120"/>
      <c r="D105" s="168">
        <v>4</v>
      </c>
      <c r="E105" s="48"/>
      <c r="F105" s="5"/>
      <c r="G105" s="10"/>
      <c r="H105" s="50"/>
      <c r="I105" s="102"/>
      <c r="J105" s="7"/>
      <c r="K105" s="11"/>
      <c r="L105" s="17"/>
    </row>
    <row r="106" spans="1:12" s="3" customFormat="1" ht="15.75">
      <c r="A106" s="4" t="s">
        <v>280</v>
      </c>
      <c r="B106" s="190" t="s">
        <v>186</v>
      </c>
      <c r="C106" s="77"/>
      <c r="D106" s="168">
        <v>2</v>
      </c>
      <c r="E106" s="48"/>
      <c r="F106" s="5"/>
      <c r="G106" s="10"/>
      <c r="H106" s="50"/>
      <c r="I106" s="102"/>
      <c r="J106" s="7"/>
      <c r="K106" s="11"/>
      <c r="L106" s="17"/>
    </row>
    <row r="107" spans="1:12" s="3" customFormat="1" ht="15.75">
      <c r="A107" s="4" t="s">
        <v>280</v>
      </c>
      <c r="B107" s="77" t="s">
        <v>335</v>
      </c>
      <c r="C107" s="77"/>
      <c r="D107" s="168">
        <v>44</v>
      </c>
      <c r="E107" s="48"/>
      <c r="F107" s="5"/>
      <c r="G107" s="10"/>
      <c r="H107" s="50"/>
      <c r="I107" s="102"/>
      <c r="J107" s="7"/>
      <c r="K107" s="11"/>
      <c r="L107" s="17"/>
    </row>
    <row r="108" spans="1:12" s="3" customFormat="1" ht="15.75">
      <c r="A108" t="s">
        <v>280</v>
      </c>
      <c r="B108" s="77" t="s">
        <v>336</v>
      </c>
      <c r="C108" s="77"/>
      <c r="D108" s="168">
        <v>16</v>
      </c>
      <c r="E108" s="48"/>
      <c r="F108" s="5"/>
      <c r="G108" s="10"/>
      <c r="H108" s="50"/>
      <c r="I108" s="102"/>
      <c r="J108" s="7"/>
      <c r="K108" s="11"/>
      <c r="L108" s="17"/>
    </row>
    <row r="109" spans="1:12" s="3" customFormat="1" ht="15.75">
      <c r="A109" s="1" t="s">
        <v>280</v>
      </c>
      <c r="B109" s="14" t="s">
        <v>337</v>
      </c>
      <c r="C109" s="120"/>
      <c r="D109" s="166">
        <v>6</v>
      </c>
      <c r="E109" s="106"/>
      <c r="F109" s="5"/>
      <c r="G109" s="10"/>
      <c r="H109" s="52"/>
      <c r="I109" s="102"/>
      <c r="J109" s="6"/>
      <c r="K109" s="12"/>
      <c r="L109" s="2"/>
    </row>
    <row r="110" spans="1:12" s="3" customFormat="1" ht="15.75">
      <c r="A110" s="1" t="s">
        <v>338</v>
      </c>
      <c r="B110" s="77" t="s">
        <v>339</v>
      </c>
      <c r="C110" s="77"/>
      <c r="D110" s="167">
        <v>3</v>
      </c>
      <c r="E110" s="48">
        <v>2</v>
      </c>
      <c r="F110" s="5"/>
      <c r="G110" s="10"/>
      <c r="H110" s="52"/>
      <c r="I110" s="102"/>
      <c r="J110" s="6"/>
      <c r="K110" s="12"/>
      <c r="L110" s="17"/>
    </row>
    <row r="111" spans="1:12" s="3" customFormat="1" ht="15.75">
      <c r="A111" t="s">
        <v>338</v>
      </c>
      <c r="B111" s="190" t="s">
        <v>340</v>
      </c>
      <c r="C111" s="120"/>
      <c r="D111" s="167">
        <v>6</v>
      </c>
      <c r="E111" s="48"/>
      <c r="F111" s="5"/>
      <c r="G111" s="10"/>
      <c r="H111" s="52"/>
      <c r="I111" s="102"/>
      <c r="J111" s="6"/>
      <c r="K111" s="12"/>
      <c r="L111" s="17"/>
    </row>
    <row r="112" spans="1:12" s="3" customFormat="1" ht="15.75">
      <c r="A112" s="1" t="s">
        <v>338</v>
      </c>
      <c r="B112" s="77" t="s">
        <v>341</v>
      </c>
      <c r="C112" s="77"/>
      <c r="D112" s="167"/>
      <c r="E112" s="48">
        <v>4</v>
      </c>
      <c r="F112" s="5"/>
      <c r="G112" s="10"/>
      <c r="H112" s="52"/>
      <c r="I112" s="102"/>
      <c r="J112" s="6"/>
      <c r="K112" s="12"/>
      <c r="L112" s="17"/>
    </row>
    <row r="113" spans="1:12" s="3" customFormat="1" ht="15.75">
      <c r="A113" s="1" t="s">
        <v>338</v>
      </c>
      <c r="B113" s="77" t="s">
        <v>342</v>
      </c>
      <c r="C113" s="77"/>
      <c r="D113" s="167"/>
      <c r="E113" s="48">
        <v>6</v>
      </c>
      <c r="F113" s="5"/>
      <c r="G113" s="10"/>
      <c r="H113" s="52"/>
      <c r="I113" s="102"/>
      <c r="J113" s="6"/>
      <c r="K113" s="12"/>
      <c r="L113" s="17"/>
    </row>
    <row r="114" spans="1:12" s="3" customFormat="1" ht="90">
      <c r="A114" s="21" t="s">
        <v>338</v>
      </c>
      <c r="B114" s="153" t="s">
        <v>343</v>
      </c>
      <c r="C114" s="1"/>
      <c r="D114" s="167">
        <v>1</v>
      </c>
      <c r="E114" s="32">
        <v>1</v>
      </c>
      <c r="F114" s="5">
        <v>3.78</v>
      </c>
      <c r="G114" s="10">
        <f>E114*F114</f>
        <v>3.78</v>
      </c>
      <c r="H114" s="52" t="s">
        <v>344</v>
      </c>
      <c r="I114" s="102" t="s">
        <v>345</v>
      </c>
      <c r="J114" s="6"/>
      <c r="K114" s="12"/>
      <c r="L114" s="17"/>
    </row>
    <row r="115" spans="1:12" s="3" customFormat="1" ht="15.75">
      <c r="A115" s="21" t="s">
        <v>346</v>
      </c>
      <c r="B115" s="74" t="s">
        <v>347</v>
      </c>
      <c r="C115" s="74"/>
      <c r="D115" s="167">
        <v>26</v>
      </c>
      <c r="E115" s="32">
        <v>1</v>
      </c>
      <c r="F115" s="5">
        <v>16</v>
      </c>
      <c r="G115" s="10">
        <f>E115*F115</f>
        <v>16</v>
      </c>
      <c r="H115" s="211" t="s">
        <v>348</v>
      </c>
      <c r="I115" s="110" t="s">
        <v>188</v>
      </c>
      <c r="J115" s="7">
        <v>7991</v>
      </c>
      <c r="K115" s="11">
        <v>10642</v>
      </c>
      <c r="L115" s="17"/>
    </row>
    <row r="116" spans="1:12" s="3" customFormat="1" ht="15.75">
      <c r="A116" s="21" t="s">
        <v>346</v>
      </c>
      <c r="B116" s="1" t="s">
        <v>349</v>
      </c>
      <c r="C116" s="1"/>
      <c r="D116" s="167"/>
      <c r="E116" s="48">
        <v>30</v>
      </c>
      <c r="F116" s="5"/>
      <c r="G116" s="10">
        <f>D116*F116</f>
        <v>0</v>
      </c>
      <c r="H116" s="52" t="s">
        <v>348</v>
      </c>
      <c r="I116" s="102" t="s">
        <v>188</v>
      </c>
      <c r="J116" s="7"/>
      <c r="K116" s="11">
        <v>7380</v>
      </c>
      <c r="L116" s="17"/>
    </row>
    <row r="117" spans="1:12" s="3" customFormat="1" ht="15.75">
      <c r="A117" s="21" t="s">
        <v>346</v>
      </c>
      <c r="B117" s="1" t="s">
        <v>350</v>
      </c>
      <c r="C117" s="1"/>
      <c r="D117" s="167">
        <v>2</v>
      </c>
      <c r="E117" s="48"/>
      <c r="F117" s="5"/>
      <c r="G117" s="10">
        <f>D117*F117</f>
        <v>0</v>
      </c>
      <c r="H117" s="52" t="s">
        <v>351</v>
      </c>
      <c r="I117" s="102" t="s">
        <v>188</v>
      </c>
      <c r="J117" s="13">
        <v>916</v>
      </c>
      <c r="K117" s="11"/>
      <c r="L117" s="2"/>
    </row>
    <row r="118" spans="1:12" s="3" customFormat="1" ht="15.75">
      <c r="A118" s="4" t="s">
        <v>352</v>
      </c>
      <c r="B118" t="s">
        <v>353</v>
      </c>
      <c r="C118"/>
      <c r="D118" s="167"/>
      <c r="E118" s="32">
        <v>1</v>
      </c>
      <c r="F118" s="5">
        <f>3.27</f>
        <v>3.27</v>
      </c>
      <c r="G118" s="10">
        <f>E118*F118</f>
        <v>3.27</v>
      </c>
      <c r="H118" s="50" t="s">
        <v>354</v>
      </c>
      <c r="I118" s="102" t="s">
        <v>188</v>
      </c>
      <c r="J118" s="7"/>
      <c r="K118" s="11">
        <v>7380</v>
      </c>
      <c r="L118" s="17"/>
    </row>
    <row r="119" spans="1:12" s="3" customFormat="1" ht="15.75">
      <c r="A119" s="4" t="s">
        <v>352</v>
      </c>
      <c r="B119" t="s">
        <v>355</v>
      </c>
      <c r="C119"/>
      <c r="D119" s="167"/>
      <c r="E119" s="32">
        <v>1</v>
      </c>
      <c r="F119" s="5">
        <f>2.57</f>
        <v>2.57</v>
      </c>
      <c r="G119" s="10">
        <f>E119*F119</f>
        <v>2.57</v>
      </c>
      <c r="H119" s="50" t="s">
        <v>356</v>
      </c>
      <c r="I119" s="102"/>
      <c r="J119" s="6"/>
      <c r="K119" s="12"/>
      <c r="L119" s="17"/>
    </row>
    <row r="120" spans="1:12" s="3" customFormat="1" ht="15.75">
      <c r="A120" s="4" t="s">
        <v>357</v>
      </c>
      <c r="B120" t="s">
        <v>358</v>
      </c>
      <c r="C120" s="120"/>
      <c r="D120" s="167">
        <v>1</v>
      </c>
      <c r="E120" s="48"/>
      <c r="F120" s="5"/>
      <c r="G120" s="10"/>
      <c r="H120" s="50"/>
      <c r="I120" s="102"/>
      <c r="J120" s="7"/>
      <c r="K120" s="11"/>
      <c r="L120" s="17"/>
    </row>
    <row r="121" spans="1:12" s="3" customFormat="1" ht="15.75">
      <c r="A121" s="4" t="s">
        <v>357</v>
      </c>
      <c r="B121" t="s">
        <v>359</v>
      </c>
      <c r="C121"/>
      <c r="D121" s="167">
        <v>1</v>
      </c>
      <c r="E121" s="32">
        <v>1</v>
      </c>
      <c r="F121" s="5">
        <f>1.72</f>
        <v>1.72</v>
      </c>
      <c r="G121" s="10">
        <f>E121*F121</f>
        <v>1.72</v>
      </c>
      <c r="H121" s="50" t="s">
        <v>360</v>
      </c>
      <c r="I121" s="102" t="s">
        <v>188</v>
      </c>
      <c r="J121" s="7">
        <v>934</v>
      </c>
      <c r="K121" s="11">
        <v>4032</v>
      </c>
      <c r="L121" s="2"/>
    </row>
    <row r="122" spans="1:12" s="3" customFormat="1" ht="45">
      <c r="A122" s="4" t="s">
        <v>361</v>
      </c>
      <c r="B122" s="116" t="s">
        <v>362</v>
      </c>
      <c r="C122" s="116"/>
      <c r="D122" s="169">
        <v>1</v>
      </c>
      <c r="E122" s="105"/>
      <c r="F122" s="5"/>
      <c r="G122" s="10"/>
      <c r="H122" s="50"/>
      <c r="I122" s="102" t="s">
        <v>363</v>
      </c>
      <c r="J122" s="7"/>
      <c r="K122" s="11"/>
      <c r="L122" s="206" t="s">
        <v>364</v>
      </c>
    </row>
    <row r="123" spans="1:12" s="3" customFormat="1" ht="15.75">
      <c r="A123" s="4" t="s">
        <v>361</v>
      </c>
      <c r="B123" s="77" t="s">
        <v>365</v>
      </c>
      <c r="C123" s="77"/>
      <c r="D123" s="168">
        <v>1</v>
      </c>
      <c r="E123" s="105"/>
      <c r="F123" s="5"/>
      <c r="G123" s="10"/>
      <c r="H123" s="50"/>
      <c r="I123" s="102" t="s">
        <v>363</v>
      </c>
      <c r="J123" s="7"/>
      <c r="K123" s="11"/>
      <c r="L123" s="206" t="s">
        <v>364</v>
      </c>
    </row>
    <row r="124" spans="1:12" s="3" customFormat="1" ht="15.75">
      <c r="A124" s="4" t="s">
        <v>366</v>
      </c>
      <c r="B124" s="74" t="s">
        <v>367</v>
      </c>
      <c r="C124" s="74"/>
      <c r="D124" s="167">
        <v>4</v>
      </c>
      <c r="E124" s="48"/>
      <c r="F124" s="5"/>
      <c r="G124" s="10"/>
      <c r="H124" s="51"/>
      <c r="I124" s="102"/>
      <c r="J124" s="7"/>
      <c r="K124" s="11"/>
      <c r="L124" s="17"/>
    </row>
    <row r="125" spans="1:12" s="3" customFormat="1" ht="15.75">
      <c r="A125" s="4" t="s">
        <v>366</v>
      </c>
      <c r="B125" s="74" t="s">
        <v>368</v>
      </c>
      <c r="C125" s="74"/>
      <c r="D125" s="167">
        <v>81</v>
      </c>
      <c r="E125" s="32">
        <v>1</v>
      </c>
      <c r="F125" s="5">
        <v>0.74</v>
      </c>
      <c r="G125" s="10">
        <f>E125*F125</f>
        <v>0.74</v>
      </c>
      <c r="H125" s="51" t="s">
        <v>369</v>
      </c>
      <c r="I125" s="110" t="s">
        <v>370</v>
      </c>
      <c r="J125" s="7"/>
      <c r="K125" s="11"/>
      <c r="L125" s="17"/>
    </row>
    <row r="126" spans="1:12" s="3" customFormat="1" ht="15.75">
      <c r="A126" s="4" t="s">
        <v>366</v>
      </c>
      <c r="B126" t="s">
        <v>371</v>
      </c>
      <c r="C126"/>
      <c r="D126" s="166">
        <v>6</v>
      </c>
      <c r="E126" s="32">
        <v>1</v>
      </c>
      <c r="F126" s="5">
        <v>1</v>
      </c>
      <c r="G126" s="10">
        <f>E126*F126</f>
        <v>1</v>
      </c>
      <c r="H126" s="50" t="s">
        <v>372</v>
      </c>
      <c r="I126" s="102" t="s">
        <v>188</v>
      </c>
      <c r="J126" s="6"/>
      <c r="K126" s="12"/>
      <c r="L126"/>
    </row>
    <row r="127" spans="1:12" s="3" customFormat="1" ht="15.75">
      <c r="A127" s="4" t="s">
        <v>366</v>
      </c>
      <c r="B127" s="74" t="s">
        <v>373</v>
      </c>
      <c r="C127" s="74"/>
      <c r="D127" s="166">
        <v>168</v>
      </c>
      <c r="E127" s="32">
        <v>2</v>
      </c>
      <c r="F127" s="5">
        <v>1.28</v>
      </c>
      <c r="G127" s="10">
        <f>E127*F127</f>
        <v>2.56</v>
      </c>
      <c r="H127" s="50" t="s">
        <v>374</v>
      </c>
      <c r="I127" s="110" t="s">
        <v>194</v>
      </c>
      <c r="J127" s="7"/>
      <c r="K127" s="11"/>
      <c r="L127" s="15"/>
    </row>
    <row r="128" spans="1:12">
      <c r="A128" s="4"/>
      <c r="C128" s="120"/>
      <c r="E128" s="189"/>
      <c r="F128" s="5"/>
      <c r="G128" s="10"/>
      <c r="H128" s="50"/>
      <c r="I128" s="102"/>
      <c r="J128" s="7"/>
      <c r="K128" s="11"/>
    </row>
    <row r="129" spans="1:12" ht="15.75">
      <c r="A129" s="55" t="s">
        <v>64</v>
      </c>
      <c r="B129" s="56"/>
      <c r="C129" s="56"/>
      <c r="D129" s="165"/>
      <c r="E129" s="57"/>
      <c r="F129" s="58"/>
      <c r="G129" s="59">
        <f>SUBTOTAL(109,Table13[Line Price $USD])</f>
        <v>229.82999999999998</v>
      </c>
      <c r="H129" s="24"/>
      <c r="I129" s="25"/>
      <c r="J129" s="25"/>
      <c r="K129" s="26"/>
      <c r="L129" s="208"/>
    </row>
  </sheetData>
  <hyperlinks>
    <hyperlink ref="H42" r:id="rId1" xr:uid="{00000000-0004-0000-0000-000000000000}"/>
    <hyperlink ref="H43" r:id="rId2" display="1x Size: 20-m3 50pcs" xr:uid="{00000000-0004-0000-0000-000001000000}"/>
    <hyperlink ref="H89" r:id="rId3" xr:uid="{00000000-0004-0000-0000-000002000000}"/>
    <hyperlink ref="H76" r:id="rId4" xr:uid="{00000000-0004-0000-0000-000003000000}"/>
    <hyperlink ref="H77" r:id="rId5" xr:uid="{00000000-0004-0000-0000-000004000000}"/>
    <hyperlink ref="H83" r:id="rId6" xr:uid="{00000000-0004-0000-0000-000005000000}"/>
    <hyperlink ref="H92" r:id="rId7" display="3x Size: M4-D5mm" xr:uid="{00000000-0004-0000-0000-000006000000}"/>
    <hyperlink ref="H45" r:id="rId8" xr:uid="{00000000-0004-0000-0000-000007000000}"/>
    <hyperlink ref="H46" r:id="rId9" xr:uid="{00000000-0004-0000-0000-000008000000}"/>
    <hyperlink ref="H126" r:id="rId10" xr:uid="{00000000-0004-0000-0000-000009000000}"/>
    <hyperlink ref="H95" r:id="rId11" xr:uid="{00000000-0004-0000-0000-00000A000000}"/>
    <hyperlink ref="H96" r:id="rId12" xr:uid="{00000000-0004-0000-0000-00000B000000}"/>
    <hyperlink ref="H47" r:id="rId13" xr:uid="{00000000-0004-0000-0000-00000C000000}"/>
    <hyperlink ref="H48" r:id="rId14" xr:uid="{00000000-0004-0000-0000-00000D000000}"/>
    <hyperlink ref="H49" r:id="rId15" xr:uid="{00000000-0004-0000-0000-00000E000000}"/>
    <hyperlink ref="H50" r:id="rId16" xr:uid="{00000000-0004-0000-0000-00000F000000}"/>
    <hyperlink ref="H127" r:id="rId17" xr:uid="{00000000-0004-0000-0000-000010000000}"/>
    <hyperlink ref="H99" r:id="rId18" xr:uid="{00000000-0004-0000-0000-000011000000}"/>
    <hyperlink ref="H101" r:id="rId19" xr:uid="{00000000-0004-0000-0000-000012000000}"/>
    <hyperlink ref="H16" r:id="rId20" xr:uid="{00000000-0004-0000-0000-000013000000}"/>
    <hyperlink ref="H44" r:id="rId21" xr:uid="{00000000-0004-0000-0000-000014000000}"/>
    <hyperlink ref="H19" r:id="rId22" xr:uid="{00000000-0004-0000-0000-000015000000}"/>
    <hyperlink ref="H6" r:id="rId23" display="1x Bushings 5x8x2.5" xr:uid="{00000000-0004-0000-0000-000016000000}"/>
    <hyperlink ref="H121" r:id="rId24" display="1x Length 15mm - Wire 0.7 - OD 7" xr:uid="{00000000-0004-0000-0000-000017000000}"/>
    <hyperlink ref="H118" r:id="rId25" xr:uid="{00000000-0004-0000-0000-000018000000}"/>
    <hyperlink ref="H119" r:id="rId26" display="1x Size: M3 - 30mm" xr:uid="{00000000-0004-0000-0000-000019000000}"/>
    <hyperlink ref="H125" r:id="rId27" display="M3 ss washer" xr:uid="{00000000-0004-0000-0000-00001B000000}"/>
    <hyperlink ref="H33" r:id="rId28" xr:uid="{00000000-0004-0000-0000-00001C000000}"/>
    <hyperlink ref="H74" r:id="rId29" xr:uid="{00000000-0004-0000-0000-00001E000000}"/>
    <hyperlink ref="H78" r:id="rId30" xr:uid="{00000000-0004-0000-0000-00001F000000}"/>
    <hyperlink ref="H87" r:id="rId31" xr:uid="{00000000-0004-0000-0000-000020000000}"/>
    <hyperlink ref="H104" r:id="rId32" xr:uid="{00000000-0004-0000-0000-000021000000}"/>
    <hyperlink ref="H114" r:id="rId33" xr:uid="{00000000-0004-0000-0000-000023000000}"/>
    <hyperlink ref="H32" r:id="rId34" xr:uid="{00000000-0004-0000-0000-000024000000}"/>
    <hyperlink ref="I43" r:id="rId35" display="https://www.aliexpress.com/store/912301249" xr:uid="{00000000-0004-0000-0000-000025000000}"/>
    <hyperlink ref="H98" r:id="rId36" display="1x(D5) M4 x 50mm (2pcs)" xr:uid="{00000000-0004-0000-0000-000026000000}"/>
    <hyperlink ref="H3" r:id="rId37" xr:uid="{00000000-0004-0000-0000-000027000000}"/>
    <hyperlink ref="H5" r:id="rId38" display="Color: Buffer 14inch 35cm" xr:uid="{00000000-0004-0000-0000-000028000000}"/>
    <hyperlink ref="H2" r:id="rId39" xr:uid="{00000000-0004-0000-0000-000029000000}"/>
    <hyperlink ref="H91" r:id="rId40" display="3x Size: M4-D5mm" xr:uid="{00000000-0004-0000-0000-00002A000000}"/>
    <hyperlink ref="H86" r:id="rId41" display="1 x 50 Pcs M3 x 25 SS" xr:uid="{00000000-0004-0000-0000-00002D000000}"/>
    <hyperlink ref="H115" r:id="rId42" xr:uid="{B5BE8174-8195-49D4-BCCF-9FA27F08F375}"/>
    <hyperlink ref="H116" r:id="rId43" xr:uid="{732AC357-F815-4048-A2EC-5F22BA06CC7C}"/>
    <hyperlink ref="H117" r:id="rId44" xr:uid="{4F9CBF40-0E6E-477B-B510-EA39FA5AC1C1}"/>
    <hyperlink ref="H53" r:id="rId45" xr:uid="{2775E3FF-4942-4424-A542-AFE4B44940A9}"/>
    <hyperlink ref="L31" r:id="rId46" xr:uid="{ECEC6504-A204-4983-93A9-903579BC2C0F}"/>
    <hyperlink ref="L19" r:id="rId47" xr:uid="{AD339D5E-AB49-4D9F-9C48-05F37F0D8228}"/>
    <hyperlink ref="L29" r:id="rId48" xr:uid="{2F9D3D35-13A6-4565-B668-6BD70CA55283}"/>
    <hyperlink ref="L7" r:id="rId49" xr:uid="{3E5F1ED4-D860-498F-858B-05395595B860}"/>
    <hyperlink ref="L122" r:id="rId50" xr:uid="{4246C08B-05CE-4625-9B1F-B1224C2A2A6E}"/>
    <hyperlink ref="L123" r:id="rId51" xr:uid="{3BC924ED-7BD5-48AE-AE30-F21A76A0C152}"/>
    <hyperlink ref="L63" r:id="rId52" xr:uid="{FD1E5DA0-14B1-4C32-BF61-F7413584A993}"/>
    <hyperlink ref="L62" r:id="rId53" xr:uid="{6AFE51A3-AFD5-4070-8A13-B7758FCD9AA4}"/>
  </hyperlinks>
  <printOptions horizontalCentered="1" verticalCentered="1"/>
  <pageMargins left="0.19685039370078741" right="0.19685039370078741" top="0.19685039370078741" bottom="0.19685039370078741" header="0" footer="0"/>
  <pageSetup paperSize="9" scale="79" orientation="landscape" r:id="rId54"/>
  <tableParts count="1">
    <tablePart r:id="rId5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5025-82C4-4460-8F2A-5E53734E3978}">
  <sheetPr>
    <tabColor rgb="FF00B050"/>
  </sheetPr>
  <dimension ref="A1:M22"/>
  <sheetViews>
    <sheetView workbookViewId="0">
      <selection activeCell="A3" sqref="A3"/>
    </sheetView>
  </sheetViews>
  <sheetFormatPr defaultColWidth="11" defaultRowHeight="15"/>
  <cols>
    <col min="1" max="1" width="29.140625" style="130" bestFit="1" customWidth="1"/>
    <col min="2" max="2" width="11" style="130"/>
    <col min="3" max="3" width="14.85546875" style="130" bestFit="1" customWidth="1"/>
    <col min="4" max="4" width="12.42578125" style="130" bestFit="1" customWidth="1"/>
    <col min="5" max="5" width="13.7109375" bestFit="1" customWidth="1"/>
    <col min="6" max="6" width="18.7109375" style="130" bestFit="1" customWidth="1"/>
    <col min="7" max="7" width="8" style="133" bestFit="1" customWidth="1"/>
    <col min="8" max="8" width="11.140625" style="130" bestFit="1" customWidth="1"/>
    <col min="9" max="16384" width="11" style="130"/>
  </cols>
  <sheetData>
    <row r="1" spans="1:12" ht="15.75" thickBot="1">
      <c r="A1" t="s">
        <v>66</v>
      </c>
      <c r="B1" t="s">
        <v>375</v>
      </c>
      <c r="C1" t="s">
        <v>2</v>
      </c>
      <c r="D1" s="131" t="s">
        <v>156</v>
      </c>
      <c r="E1" s="130" t="s">
        <v>376</v>
      </c>
      <c r="F1" s="133" t="s">
        <v>377</v>
      </c>
      <c r="G1" s="131" t="s">
        <v>378</v>
      </c>
      <c r="J1"/>
      <c r="K1"/>
      <c r="L1"/>
    </row>
    <row r="2" spans="1:12">
      <c r="A2" t="s">
        <v>266</v>
      </c>
      <c r="B2" s="134">
        <v>34</v>
      </c>
      <c r="C2" s="134" t="s">
        <v>379</v>
      </c>
      <c r="D2" s="135"/>
      <c r="E2" s="135"/>
      <c r="F2" s="162" t="s">
        <v>380</v>
      </c>
      <c r="G2" s="161"/>
      <c r="J2"/>
      <c r="K2"/>
      <c r="L2"/>
    </row>
    <row r="3" spans="1:12">
      <c r="A3" t="s">
        <v>269</v>
      </c>
      <c r="B3">
        <v>2</v>
      </c>
      <c r="C3" t="s">
        <v>381</v>
      </c>
      <c r="E3" s="130"/>
      <c r="F3" s="138" t="s">
        <v>382</v>
      </c>
      <c r="G3" s="139"/>
      <c r="J3"/>
      <c r="K3"/>
      <c r="L3"/>
    </row>
    <row r="4" spans="1:12">
      <c r="A4" t="s">
        <v>244</v>
      </c>
      <c r="B4">
        <v>81</v>
      </c>
      <c r="C4"/>
      <c r="E4" s="130"/>
      <c r="F4" s="138"/>
      <c r="G4" s="139"/>
      <c r="J4"/>
      <c r="K4"/>
      <c r="L4"/>
    </row>
    <row r="5" spans="1:12">
      <c r="A5" s="136" t="s">
        <v>246</v>
      </c>
      <c r="B5">
        <v>8</v>
      </c>
      <c r="C5"/>
      <c r="E5" s="130"/>
      <c r="F5" s="138"/>
      <c r="G5" s="139"/>
      <c r="J5"/>
      <c r="K5"/>
      <c r="L5"/>
    </row>
    <row r="6" spans="1:12">
      <c r="A6" t="s">
        <v>373</v>
      </c>
      <c r="B6">
        <v>78</v>
      </c>
      <c r="C6"/>
      <c r="E6" s="130"/>
      <c r="F6" s="138"/>
      <c r="G6" s="139"/>
      <c r="J6"/>
      <c r="K6"/>
      <c r="L6"/>
    </row>
    <row r="7" spans="1:12">
      <c r="A7" s="136" t="s">
        <v>326</v>
      </c>
      <c r="B7">
        <v>89</v>
      </c>
      <c r="C7"/>
      <c r="E7" s="130"/>
      <c r="F7" s="138"/>
      <c r="G7" s="139"/>
      <c r="J7"/>
      <c r="K7"/>
      <c r="L7"/>
    </row>
    <row r="8" spans="1:12">
      <c r="A8" s="136" t="s">
        <v>333</v>
      </c>
      <c r="B8">
        <v>4</v>
      </c>
      <c r="C8"/>
      <c r="E8" s="130"/>
      <c r="F8" s="138"/>
      <c r="G8" s="139"/>
      <c r="J8"/>
      <c r="K8"/>
      <c r="L8"/>
    </row>
    <row r="9" spans="1:12">
      <c r="A9" s="136" t="s">
        <v>337</v>
      </c>
      <c r="B9">
        <v>16</v>
      </c>
      <c r="C9"/>
      <c r="E9" s="130"/>
      <c r="F9" s="138"/>
      <c r="G9" s="139"/>
      <c r="J9"/>
      <c r="K9"/>
      <c r="L9"/>
    </row>
    <row r="10" spans="1:12">
      <c r="A10" s="136" t="s">
        <v>383</v>
      </c>
      <c r="B10">
        <v>1</v>
      </c>
      <c r="C10" t="s">
        <v>384</v>
      </c>
      <c r="E10" s="130"/>
      <c r="F10" s="138"/>
      <c r="G10" s="137"/>
      <c r="J10"/>
      <c r="K10"/>
      <c r="L10"/>
    </row>
    <row r="11" spans="1:12">
      <c r="A11" s="136" t="s">
        <v>385</v>
      </c>
      <c r="B11">
        <v>4</v>
      </c>
      <c r="C11" t="s">
        <v>386</v>
      </c>
      <c r="E11" s="130"/>
      <c r="F11" s="138"/>
      <c r="G11" s="137"/>
      <c r="J11"/>
      <c r="K11"/>
      <c r="L11"/>
    </row>
    <row r="12" spans="1:12">
      <c r="A12" s="136" t="s">
        <v>387</v>
      </c>
      <c r="B12">
        <v>4</v>
      </c>
      <c r="C12" t="s">
        <v>384</v>
      </c>
      <c r="E12" s="130"/>
      <c r="F12" s="138"/>
      <c r="G12" s="137"/>
      <c r="J12"/>
      <c r="K12"/>
      <c r="L12"/>
    </row>
    <row r="13" spans="1:12">
      <c r="A13" t="s">
        <v>388</v>
      </c>
      <c r="B13">
        <v>4</v>
      </c>
      <c r="C13" t="s">
        <v>384</v>
      </c>
      <c r="E13" s="130"/>
      <c r="F13" s="133"/>
      <c r="G13" s="137"/>
      <c r="J13"/>
      <c r="K13"/>
      <c r="L13"/>
    </row>
    <row r="14" spans="1:12">
      <c r="A14" s="136" t="s">
        <v>277</v>
      </c>
      <c r="B14">
        <v>4</v>
      </c>
      <c r="C14" t="s">
        <v>389</v>
      </c>
      <c r="D14" s="130">
        <v>420</v>
      </c>
      <c r="E14" s="144" t="s">
        <v>390</v>
      </c>
      <c r="F14" s="138"/>
      <c r="G14" s="139"/>
      <c r="J14"/>
      <c r="K14"/>
      <c r="L14"/>
    </row>
    <row r="15" spans="1:12">
      <c r="A15" s="136" t="s">
        <v>273</v>
      </c>
      <c r="B15">
        <v>1</v>
      </c>
      <c r="C15" t="s">
        <v>391</v>
      </c>
      <c r="D15" s="130">
        <v>420</v>
      </c>
      <c r="E15" s="144" t="s">
        <v>390</v>
      </c>
      <c r="F15" s="138"/>
      <c r="G15" s="139"/>
      <c r="J15"/>
      <c r="K15"/>
      <c r="L15"/>
    </row>
    <row r="16" spans="1:12">
      <c r="A16" s="136" t="s">
        <v>278</v>
      </c>
      <c r="B16">
        <v>4</v>
      </c>
      <c r="C16" t="s">
        <v>389</v>
      </c>
      <c r="D16" s="130">
        <v>480</v>
      </c>
      <c r="E16" s="144" t="s">
        <v>392</v>
      </c>
      <c r="F16" s="138"/>
      <c r="G16" s="139"/>
      <c r="J16"/>
      <c r="K16"/>
      <c r="L16"/>
    </row>
    <row r="17" spans="1:13">
      <c r="A17" s="136" t="s">
        <v>274</v>
      </c>
      <c r="B17">
        <v>1</v>
      </c>
      <c r="C17" t="s">
        <v>391</v>
      </c>
      <c r="D17" s="130">
        <v>368</v>
      </c>
      <c r="E17" s="144" t="s">
        <v>393</v>
      </c>
      <c r="F17" s="138"/>
      <c r="G17" s="139"/>
      <c r="J17"/>
      <c r="K17"/>
      <c r="L17"/>
    </row>
    <row r="18" spans="1:13">
      <c r="A18" s="136" t="s">
        <v>275</v>
      </c>
      <c r="B18">
        <v>1</v>
      </c>
      <c r="C18" t="s">
        <v>391</v>
      </c>
      <c r="D18" s="130">
        <v>172</v>
      </c>
      <c r="E18" s="144" t="s">
        <v>394</v>
      </c>
      <c r="F18" s="138"/>
      <c r="G18" s="139"/>
      <c r="J18"/>
      <c r="K18"/>
      <c r="L18"/>
    </row>
    <row r="19" spans="1:13" ht="15.75" thickBot="1">
      <c r="A19" s="140" t="s">
        <v>279</v>
      </c>
      <c r="B19" s="141">
        <v>4</v>
      </c>
      <c r="C19" s="141" t="s">
        <v>389</v>
      </c>
      <c r="D19" s="142">
        <v>750</v>
      </c>
      <c r="E19" s="145" t="s">
        <v>395</v>
      </c>
      <c r="F19" s="143"/>
      <c r="G19" s="139"/>
      <c r="J19"/>
      <c r="K19"/>
      <c r="L19"/>
    </row>
    <row r="20" spans="1:13">
      <c r="K20"/>
      <c r="L20"/>
      <c r="M20"/>
    </row>
    <row r="21" spans="1:13">
      <c r="K21"/>
      <c r="L21"/>
      <c r="M21"/>
    </row>
    <row r="22" spans="1:13">
      <c r="K22"/>
      <c r="L22"/>
      <c r="M22"/>
    </row>
  </sheetData>
  <hyperlinks>
    <hyperlink ref="E17" r:id="rId1" xr:uid="{00000000-0004-0000-0100-000000000000}"/>
    <hyperlink ref="E15" r:id="rId2" xr:uid="{00000000-0004-0000-0100-000001000000}"/>
    <hyperlink ref="E14" r:id="rId3" xr:uid="{00000000-0004-0000-0100-000002000000}"/>
    <hyperlink ref="E16" r:id="rId4" xr:uid="{00000000-0004-0000-0100-000003000000}"/>
    <hyperlink ref="E19" r:id="rId5" xr:uid="{00000000-0004-0000-0100-000004000000}"/>
    <hyperlink ref="F3" r:id="rId6" xr:uid="{00000000-0004-0000-0100-000006000000}"/>
    <hyperlink ref="F2" r:id="rId7" display="Color: 10pcs 2028" xr:uid="{00000000-0004-0000-0100-000005000000}"/>
    <hyperlink ref="E18" r:id="rId8" display="Color: 420 mm" xr:uid="{CA8EC60E-B1D8-4E8B-852C-6FD397F2464D}"/>
  </hyperlinks>
  <pageMargins left="0.7" right="0.7" top="0.75" bottom="0.75" header="0.3" footer="0.3"/>
  <tableParts count="1"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FF31-85FB-4A31-AEF5-1275190E33B8}">
  <sheetPr>
    <tabColor rgb="FF00B050"/>
  </sheetPr>
  <dimension ref="A1:F41"/>
  <sheetViews>
    <sheetView topLeftCell="A31" workbookViewId="0"/>
  </sheetViews>
  <sheetFormatPr defaultColWidth="11.42578125" defaultRowHeight="15"/>
  <cols>
    <col min="1" max="1" width="26" style="77" bestFit="1" customWidth="1"/>
    <col min="2" max="2" width="10.85546875" style="77" customWidth="1"/>
    <col min="3" max="3" width="21.7109375" style="77" bestFit="1" customWidth="1"/>
    <col min="4" max="4" width="5.140625" style="77" customWidth="1"/>
    <col min="5" max="5" width="11.42578125" style="157"/>
    <col min="6" max="16378" width="11.42578125" style="77"/>
    <col min="16379" max="16384" width="11.42578125" style="77" bestFit="1" customWidth="1"/>
  </cols>
  <sheetData>
    <row r="1" spans="1:6">
      <c r="A1" s="77" t="s">
        <v>66</v>
      </c>
      <c r="B1" s="77" t="s">
        <v>375</v>
      </c>
      <c r="C1" s="77" t="s">
        <v>2</v>
      </c>
      <c r="D1" s="77" t="s">
        <v>378</v>
      </c>
    </row>
    <row r="2" spans="1:6">
      <c r="A2" s="77" t="s">
        <v>396</v>
      </c>
      <c r="B2" s="77">
        <v>2</v>
      </c>
      <c r="F2"/>
    </row>
    <row r="3" spans="1:6">
      <c r="A3" s="77" t="s">
        <v>397</v>
      </c>
      <c r="B3" s="77">
        <v>6</v>
      </c>
      <c r="F3"/>
    </row>
    <row r="4" spans="1:6">
      <c r="A4" s="77" t="s">
        <v>398</v>
      </c>
      <c r="B4" s="77">
        <v>30</v>
      </c>
      <c r="F4"/>
    </row>
    <row r="5" spans="1:6">
      <c r="A5" s="77" t="s">
        <v>23</v>
      </c>
      <c r="B5" s="77">
        <v>4</v>
      </c>
      <c r="F5"/>
    </row>
    <row r="6" spans="1:6">
      <c r="A6" s="77" t="s">
        <v>24</v>
      </c>
      <c r="B6" s="77">
        <v>6</v>
      </c>
      <c r="F6"/>
    </row>
    <row r="7" spans="1:6">
      <c r="A7" s="77" t="s">
        <v>399</v>
      </c>
      <c r="B7" s="77">
        <v>20</v>
      </c>
      <c r="C7" s="77" t="s">
        <v>400</v>
      </c>
      <c r="F7"/>
    </row>
    <row r="8" spans="1:6">
      <c r="A8" s="77" t="s">
        <v>31</v>
      </c>
      <c r="B8" s="77">
        <v>4</v>
      </c>
      <c r="F8"/>
    </row>
    <row r="9" spans="1:6">
      <c r="A9" s="77" t="s">
        <v>232</v>
      </c>
      <c r="B9" s="77">
        <v>52</v>
      </c>
      <c r="F9"/>
    </row>
    <row r="10" spans="1:6">
      <c r="A10" s="77" t="s">
        <v>401</v>
      </c>
      <c r="B10" s="77">
        <v>8</v>
      </c>
      <c r="F10"/>
    </row>
    <row r="11" spans="1:6">
      <c r="A11" s="77" t="s">
        <v>368</v>
      </c>
      <c r="B11" s="77">
        <v>8</v>
      </c>
      <c r="C11" s="77" t="s">
        <v>400</v>
      </c>
      <c r="F11"/>
    </row>
    <row r="12" spans="1:6">
      <c r="A12" s="77" t="s">
        <v>402</v>
      </c>
      <c r="B12" s="77">
        <v>8</v>
      </c>
      <c r="F12"/>
    </row>
    <row r="13" spans="1:6">
      <c r="A13" s="77" t="s">
        <v>290</v>
      </c>
      <c r="B13" s="77">
        <v>52</v>
      </c>
      <c r="F13"/>
    </row>
    <row r="14" spans="1:6">
      <c r="A14" s="77" t="s">
        <v>294</v>
      </c>
      <c r="B14" s="77">
        <v>8</v>
      </c>
      <c r="F14"/>
    </row>
    <row r="15" spans="1:6">
      <c r="A15" s="77" t="s">
        <v>300</v>
      </c>
      <c r="B15" s="77">
        <v>4</v>
      </c>
      <c r="F15"/>
    </row>
    <row r="16" spans="1:6">
      <c r="A16" s="77" t="s">
        <v>403</v>
      </c>
      <c r="B16" s="77">
        <v>2</v>
      </c>
      <c r="F16"/>
    </row>
    <row r="17" spans="1:6">
      <c r="A17" s="77" t="s">
        <v>404</v>
      </c>
      <c r="B17" s="77">
        <v>11</v>
      </c>
      <c r="F17"/>
    </row>
    <row r="18" spans="1:6">
      <c r="A18" s="77" t="s">
        <v>244</v>
      </c>
      <c r="B18" s="77">
        <v>19</v>
      </c>
      <c r="F18"/>
    </row>
    <row r="19" spans="1:6">
      <c r="A19" s="77" t="s">
        <v>373</v>
      </c>
      <c r="B19" s="77">
        <v>4</v>
      </c>
      <c r="F19"/>
    </row>
    <row r="20" spans="1:6">
      <c r="A20" s="77" t="s">
        <v>326</v>
      </c>
      <c r="B20" s="77">
        <v>27</v>
      </c>
      <c r="F20"/>
    </row>
    <row r="21" spans="1:6">
      <c r="A21" s="77" t="s">
        <v>329</v>
      </c>
      <c r="B21" s="77">
        <v>4</v>
      </c>
      <c r="F21"/>
    </row>
    <row r="22" spans="1:6">
      <c r="A22" s="77" t="s">
        <v>186</v>
      </c>
      <c r="B22" s="77">
        <v>2</v>
      </c>
      <c r="F22"/>
    </row>
    <row r="23" spans="1:6">
      <c r="A23" s="77" t="s">
        <v>347</v>
      </c>
      <c r="B23" s="77">
        <v>2</v>
      </c>
      <c r="F23"/>
    </row>
    <row r="24" spans="1:6">
      <c r="A24" s="77" t="s">
        <v>405</v>
      </c>
      <c r="B24" s="77">
        <v>2</v>
      </c>
      <c r="C24" s="77" t="s">
        <v>183</v>
      </c>
      <c r="F24"/>
    </row>
    <row r="25" spans="1:6">
      <c r="A25" s="77" t="s">
        <v>63</v>
      </c>
      <c r="B25" s="77">
        <v>1</v>
      </c>
      <c r="F25"/>
    </row>
    <row r="26" spans="1:6">
      <c r="A26" s="77" t="s">
        <v>206</v>
      </c>
      <c r="B26" s="77">
        <v>2</v>
      </c>
      <c r="C26" s="77" t="s">
        <v>406</v>
      </c>
    </row>
    <row r="27" spans="1:6">
      <c r="A27" s="77" t="s">
        <v>407</v>
      </c>
      <c r="B27" s="77">
        <v>1</v>
      </c>
      <c r="D27" s="150"/>
      <c r="F27"/>
    </row>
    <row r="28" spans="1:6">
      <c r="A28" s="77" t="s">
        <v>408</v>
      </c>
      <c r="B28" s="77">
        <v>4</v>
      </c>
      <c r="D28" s="150"/>
      <c r="F28"/>
    </row>
    <row r="29" spans="1:6">
      <c r="A29" s="77" t="s">
        <v>409</v>
      </c>
      <c r="B29" s="77">
        <v>2</v>
      </c>
      <c r="D29" s="150"/>
      <c r="F29"/>
    </row>
    <row r="30" spans="1:6">
      <c r="A30" s="77" t="s">
        <v>410</v>
      </c>
      <c r="B30" s="77">
        <v>1</v>
      </c>
      <c r="D30" s="150"/>
      <c r="F30"/>
    </row>
    <row r="31" spans="1:6">
      <c r="A31" s="77" t="s">
        <v>411</v>
      </c>
      <c r="B31" s="77">
        <v>1</v>
      </c>
      <c r="D31" s="150"/>
      <c r="F31"/>
    </row>
    <row r="32" spans="1:6">
      <c r="A32" s="77" t="s">
        <v>412</v>
      </c>
      <c r="B32" s="77">
        <v>2</v>
      </c>
      <c r="D32" s="150"/>
      <c r="F32"/>
    </row>
    <row r="33" spans="1:6">
      <c r="A33" s="77" t="s">
        <v>413</v>
      </c>
      <c r="B33" s="77">
        <v>1</v>
      </c>
      <c r="D33" s="150"/>
      <c r="F33"/>
    </row>
    <row r="34" spans="1:6">
      <c r="A34" s="77" t="s">
        <v>414</v>
      </c>
      <c r="B34" s="77">
        <v>1</v>
      </c>
      <c r="D34" s="150"/>
      <c r="F34"/>
    </row>
    <row r="35" spans="1:6">
      <c r="A35" s="77" t="s">
        <v>415</v>
      </c>
      <c r="B35" s="77">
        <v>1</v>
      </c>
      <c r="D35" s="150"/>
      <c r="F35"/>
    </row>
    <row r="36" spans="1:6">
      <c r="A36" s="77" t="s">
        <v>416</v>
      </c>
      <c r="B36" s="77">
        <v>1</v>
      </c>
      <c r="D36" s="150"/>
      <c r="F36"/>
    </row>
    <row r="37" spans="1:6">
      <c r="A37" s="77" t="s">
        <v>416</v>
      </c>
      <c r="B37" s="77">
        <v>1</v>
      </c>
      <c r="D37" s="150"/>
      <c r="F37"/>
    </row>
    <row r="38" spans="1:6">
      <c r="A38" s="77" t="s">
        <v>417</v>
      </c>
      <c r="B38" s="77">
        <v>2</v>
      </c>
      <c r="D38" s="150"/>
      <c r="F38"/>
    </row>
    <row r="39" spans="1:6">
      <c r="A39" s="77" t="s">
        <v>418</v>
      </c>
      <c r="B39" s="77">
        <v>1</v>
      </c>
      <c r="D39" s="150"/>
      <c r="F39"/>
    </row>
    <row r="40" spans="1:6">
      <c r="A40" s="77" t="s">
        <v>419</v>
      </c>
      <c r="B40" s="77">
        <v>1</v>
      </c>
      <c r="D40" s="150"/>
      <c r="F40"/>
    </row>
    <row r="41" spans="1:6">
      <c r="A41" s="77" t="s">
        <v>420</v>
      </c>
      <c r="B41" s="77">
        <v>1</v>
      </c>
      <c r="F4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2443-E064-4150-B51E-D6535A81DA7E}">
  <sheetPr>
    <tabColor rgb="FF00B050"/>
  </sheetPr>
  <dimension ref="A1:D45"/>
  <sheetViews>
    <sheetView workbookViewId="0"/>
  </sheetViews>
  <sheetFormatPr defaultRowHeight="15"/>
  <cols>
    <col min="1" max="1" width="45.5703125" style="146" customWidth="1"/>
    <col min="2" max="2" width="10.5703125" style="146" customWidth="1"/>
    <col min="3" max="3" width="15.42578125" style="146" bestFit="1" customWidth="1"/>
    <col min="4" max="4" width="15.28515625" style="146" customWidth="1"/>
    <col min="5" max="16379" width="9.140625" style="146"/>
    <col min="16380" max="16383" width="9.140625" style="146" bestFit="1" customWidth="1"/>
    <col min="16384" max="16384" width="9.140625" style="146"/>
  </cols>
  <sheetData>
    <row r="1" spans="1:4">
      <c r="A1" s="146" t="s">
        <v>66</v>
      </c>
      <c r="B1" s="146" t="s">
        <v>375</v>
      </c>
      <c r="C1" s="146" t="s">
        <v>2</v>
      </c>
      <c r="D1" s="146" t="s">
        <v>68</v>
      </c>
    </row>
    <row r="2" spans="1:4">
      <c r="A2" s="146" t="s">
        <v>396</v>
      </c>
      <c r="B2" s="146">
        <v>3</v>
      </c>
      <c r="C2" s="191" t="s">
        <v>421</v>
      </c>
      <c r="D2" s="149"/>
    </row>
    <row r="3" spans="1:4">
      <c r="A3" s="146" t="s">
        <v>422</v>
      </c>
      <c r="B3" s="146">
        <v>6</v>
      </c>
      <c r="C3" s="191" t="s">
        <v>421</v>
      </c>
      <c r="D3" s="149"/>
    </row>
    <row r="4" spans="1:4">
      <c r="A4" s="146" t="s">
        <v>423</v>
      </c>
      <c r="B4" s="146">
        <v>12</v>
      </c>
      <c r="C4" s="191" t="s">
        <v>59</v>
      </c>
      <c r="D4" s="149"/>
    </row>
    <row r="5" spans="1:4">
      <c r="A5" s="146" t="s">
        <v>252</v>
      </c>
      <c r="B5" s="146">
        <v>1</v>
      </c>
      <c r="C5" s="191" t="s">
        <v>424</v>
      </c>
      <c r="D5" s="149"/>
    </row>
    <row r="6" spans="1:4">
      <c r="A6" s="147" t="s">
        <v>425</v>
      </c>
      <c r="B6" s="146">
        <v>1</v>
      </c>
      <c r="C6" s="191" t="s">
        <v>426</v>
      </c>
      <c r="D6" s="149" t="s">
        <v>427</v>
      </c>
    </row>
    <row r="7" spans="1:4">
      <c r="A7" s="191" t="s">
        <v>31</v>
      </c>
      <c r="B7" s="146">
        <v>6</v>
      </c>
      <c r="C7" s="191" t="s">
        <v>428</v>
      </c>
      <c r="D7" s="149"/>
    </row>
    <row r="8" spans="1:4">
      <c r="A8" s="191" t="s">
        <v>429</v>
      </c>
      <c r="B8" s="146">
        <v>3</v>
      </c>
      <c r="C8" s="191" t="s">
        <v>428</v>
      </c>
      <c r="D8" s="149" t="s">
        <v>430</v>
      </c>
    </row>
    <row r="9" spans="1:4" ht="15" customHeight="1">
      <c r="A9" s="191" t="s">
        <v>431</v>
      </c>
      <c r="B9" s="146">
        <v>3</v>
      </c>
      <c r="C9" s="191" t="s">
        <v>428</v>
      </c>
      <c r="D9" s="158" t="s">
        <v>430</v>
      </c>
    </row>
    <row r="10" spans="1:4" ht="15" customHeight="1">
      <c r="A10" s="155" t="s">
        <v>432</v>
      </c>
      <c r="B10" s="146">
        <v>3</v>
      </c>
      <c r="C10" s="191" t="s">
        <v>426</v>
      </c>
      <c r="D10" s="158" t="s">
        <v>430</v>
      </c>
    </row>
    <row r="11" spans="1:4">
      <c r="A11" s="154" t="s">
        <v>433</v>
      </c>
      <c r="B11" s="146">
        <v>1</v>
      </c>
      <c r="C11" s="191" t="s">
        <v>434</v>
      </c>
      <c r="D11" s="149"/>
    </row>
    <row r="12" spans="1:4">
      <c r="A12" s="146" t="s">
        <v>232</v>
      </c>
      <c r="B12" s="146">
        <v>42</v>
      </c>
      <c r="C12" s="191" t="s">
        <v>435</v>
      </c>
      <c r="D12" s="149"/>
    </row>
    <row r="13" spans="1:4">
      <c r="A13" s="146" t="s">
        <v>401</v>
      </c>
      <c r="B13" s="146">
        <v>3</v>
      </c>
      <c r="C13" s="191" t="s">
        <v>435</v>
      </c>
      <c r="D13" s="149"/>
    </row>
    <row r="14" spans="1:4">
      <c r="A14" s="146" t="s">
        <v>368</v>
      </c>
      <c r="B14" s="146">
        <v>27</v>
      </c>
      <c r="C14" s="191" t="s">
        <v>435</v>
      </c>
      <c r="D14" s="149"/>
    </row>
    <row r="15" spans="1:4">
      <c r="A15" s="146" t="s">
        <v>290</v>
      </c>
      <c r="B15" s="146">
        <v>54</v>
      </c>
      <c r="C15" s="191" t="s">
        <v>435</v>
      </c>
      <c r="D15" s="149"/>
    </row>
    <row r="16" spans="1:4">
      <c r="A16" s="146" t="s">
        <v>294</v>
      </c>
      <c r="B16" s="146">
        <v>8</v>
      </c>
      <c r="C16" s="191" t="s">
        <v>435</v>
      </c>
      <c r="D16" s="149"/>
    </row>
    <row r="17" spans="1:4">
      <c r="A17" s="191" t="s">
        <v>436</v>
      </c>
      <c r="B17" s="146">
        <v>7</v>
      </c>
      <c r="C17" s="191" t="s">
        <v>435</v>
      </c>
      <c r="D17" s="195"/>
    </row>
    <row r="18" spans="1:4">
      <c r="A18" s="146" t="s">
        <v>313</v>
      </c>
      <c r="B18" s="146">
        <v>3</v>
      </c>
      <c r="C18" s="191" t="s">
        <v>435</v>
      </c>
      <c r="D18" s="149"/>
    </row>
    <row r="19" spans="1:4">
      <c r="A19" s="146" t="s">
        <v>437</v>
      </c>
      <c r="B19" s="146">
        <v>3</v>
      </c>
      <c r="C19" s="191" t="s">
        <v>435</v>
      </c>
      <c r="D19" s="149"/>
    </row>
    <row r="20" spans="1:4">
      <c r="A20" s="191" t="s">
        <v>438</v>
      </c>
      <c r="B20" s="146">
        <v>3</v>
      </c>
      <c r="C20" s="191" t="s">
        <v>439</v>
      </c>
      <c r="D20" s="149"/>
    </row>
    <row r="21" spans="1:4">
      <c r="A21" s="146" t="s">
        <v>440</v>
      </c>
      <c r="B21" s="146">
        <v>3</v>
      </c>
      <c r="C21" s="191" t="s">
        <v>435</v>
      </c>
      <c r="D21" s="149"/>
    </row>
    <row r="22" spans="1:4">
      <c r="A22" s="146" t="s">
        <v>403</v>
      </c>
      <c r="B22" s="146">
        <v>3</v>
      </c>
      <c r="C22" s="191" t="s">
        <v>435</v>
      </c>
      <c r="D22" s="149"/>
    </row>
    <row r="23" spans="1:4">
      <c r="A23" s="146" t="s">
        <v>244</v>
      </c>
      <c r="B23" s="146">
        <v>24</v>
      </c>
      <c r="C23" s="191" t="s">
        <v>435</v>
      </c>
      <c r="D23" s="149"/>
    </row>
    <row r="24" spans="1:4">
      <c r="A24" s="146" t="s">
        <v>373</v>
      </c>
      <c r="B24" s="146">
        <v>6</v>
      </c>
      <c r="C24" s="191" t="s">
        <v>435</v>
      </c>
      <c r="D24" s="149"/>
    </row>
    <row r="25" spans="1:4">
      <c r="A25" s="146" t="s">
        <v>326</v>
      </c>
      <c r="B25" s="146">
        <v>21</v>
      </c>
      <c r="C25" s="191" t="s">
        <v>435</v>
      </c>
      <c r="D25" s="149"/>
    </row>
    <row r="26" spans="1:4">
      <c r="A26" s="146" t="s">
        <v>328</v>
      </c>
      <c r="B26" s="146">
        <v>3</v>
      </c>
      <c r="C26" s="191" t="s">
        <v>435</v>
      </c>
      <c r="D26" s="149"/>
    </row>
    <row r="27" spans="1:4">
      <c r="A27" s="146" t="s">
        <v>441</v>
      </c>
      <c r="B27" s="146">
        <v>3</v>
      </c>
      <c r="C27" s="191" t="s">
        <v>435</v>
      </c>
      <c r="D27" s="149"/>
    </row>
    <row r="28" spans="1:4">
      <c r="A28" s="146" t="s">
        <v>347</v>
      </c>
      <c r="B28" s="146">
        <v>12</v>
      </c>
      <c r="C28" s="191" t="s">
        <v>435</v>
      </c>
      <c r="D28" s="149"/>
    </row>
    <row r="29" spans="1:4">
      <c r="A29" s="146" t="s">
        <v>442</v>
      </c>
      <c r="B29" s="146">
        <v>3</v>
      </c>
      <c r="C29" s="191" t="s">
        <v>443</v>
      </c>
      <c r="D29" s="149"/>
    </row>
    <row r="30" spans="1:4">
      <c r="A30" s="146" t="s">
        <v>444</v>
      </c>
      <c r="B30" s="146">
        <v>3</v>
      </c>
      <c r="C30" s="191" t="s">
        <v>445</v>
      </c>
      <c r="D30" s="149"/>
    </row>
    <row r="31" spans="1:4">
      <c r="A31" s="146" t="s">
        <v>446</v>
      </c>
      <c r="B31" s="146">
        <v>1</v>
      </c>
      <c r="C31" s="191" t="s">
        <v>447</v>
      </c>
      <c r="D31" s="148"/>
    </row>
    <row r="32" spans="1:4">
      <c r="A32" s="146" t="s">
        <v>448</v>
      </c>
      <c r="B32" s="146">
        <v>1</v>
      </c>
      <c r="C32" s="191" t="s">
        <v>447</v>
      </c>
      <c r="D32" s="148"/>
    </row>
    <row r="33" spans="1:4">
      <c r="A33" s="146" t="s">
        <v>449</v>
      </c>
      <c r="B33" s="146">
        <v>1</v>
      </c>
      <c r="C33" s="191" t="s">
        <v>447</v>
      </c>
      <c r="D33" s="148"/>
    </row>
    <row r="34" spans="1:4">
      <c r="A34" s="146" t="s">
        <v>450</v>
      </c>
      <c r="B34" s="146">
        <v>2</v>
      </c>
      <c r="C34" s="191" t="s">
        <v>447</v>
      </c>
      <c r="D34" s="148"/>
    </row>
    <row r="35" spans="1:4">
      <c r="A35" s="146" t="s">
        <v>451</v>
      </c>
      <c r="B35" s="146">
        <v>1</v>
      </c>
      <c r="C35" s="191" t="s">
        <v>447</v>
      </c>
      <c r="D35" s="148"/>
    </row>
    <row r="36" spans="1:4">
      <c r="A36" s="146" t="s">
        <v>452</v>
      </c>
      <c r="B36" s="146">
        <v>1</v>
      </c>
      <c r="C36" s="191" t="s">
        <v>447</v>
      </c>
      <c r="D36" s="148"/>
    </row>
    <row r="37" spans="1:4">
      <c r="A37" s="146" t="s">
        <v>453</v>
      </c>
      <c r="B37" s="146">
        <v>1</v>
      </c>
      <c r="C37" s="191" t="s">
        <v>447</v>
      </c>
      <c r="D37" s="148"/>
    </row>
    <row r="38" spans="1:4">
      <c r="A38" s="146" t="s">
        <v>454</v>
      </c>
      <c r="B38" s="146">
        <v>1</v>
      </c>
      <c r="C38" s="191" t="s">
        <v>447</v>
      </c>
      <c r="D38" s="148"/>
    </row>
    <row r="39" spans="1:4">
      <c r="A39" s="146" t="s">
        <v>455</v>
      </c>
      <c r="B39" s="146">
        <v>1</v>
      </c>
      <c r="C39" s="191" t="s">
        <v>447</v>
      </c>
      <c r="D39" s="148"/>
    </row>
    <row r="40" spans="1:4">
      <c r="A40" s="191" t="s">
        <v>456</v>
      </c>
      <c r="B40" s="146">
        <v>1</v>
      </c>
      <c r="C40" s="191" t="s">
        <v>447</v>
      </c>
      <c r="D40" s="148"/>
    </row>
    <row r="41" spans="1:4">
      <c r="A41" s="191" t="s">
        <v>457</v>
      </c>
      <c r="B41" s="146">
        <v>1</v>
      </c>
      <c r="C41" s="191" t="s">
        <v>447</v>
      </c>
      <c r="D41" s="148"/>
    </row>
    <row r="42" spans="1:4">
      <c r="A42" s="191" t="s">
        <v>458</v>
      </c>
      <c r="B42" s="146">
        <v>3</v>
      </c>
      <c r="C42" s="191" t="s">
        <v>447</v>
      </c>
      <c r="D42" s="148"/>
    </row>
    <row r="43" spans="1:4">
      <c r="A43" s="146" t="s">
        <v>459</v>
      </c>
      <c r="B43" s="146">
        <v>1</v>
      </c>
      <c r="C43" s="191" t="s">
        <v>447</v>
      </c>
      <c r="D43" s="148"/>
    </row>
    <row r="44" spans="1:4">
      <c r="A44" s="146" t="s">
        <v>460</v>
      </c>
      <c r="B44" s="146">
        <v>1</v>
      </c>
      <c r="C44" s="191" t="s">
        <v>447</v>
      </c>
      <c r="D44" s="148"/>
    </row>
    <row r="45" spans="1:4">
      <c r="A45" s="146" t="s">
        <v>461</v>
      </c>
      <c r="B45" s="146">
        <v>1</v>
      </c>
      <c r="C45" s="191" t="s">
        <v>447</v>
      </c>
      <c r="D45" s="148"/>
    </row>
  </sheetData>
  <phoneticPr fontId="3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2.</vt:lpstr>
      <vt:lpstr>MISC</vt:lpstr>
      <vt:lpstr>3. </vt:lpstr>
      <vt:lpstr>5. </vt:lpstr>
      <vt:lpstr>6. </vt:lpstr>
      <vt:lpstr>Hardware</vt:lpstr>
      <vt:lpstr>V2 Frame BOM</vt:lpstr>
      <vt:lpstr>V2 AB Gantry BOM</vt:lpstr>
      <vt:lpstr>V2 Z System BOM</vt:lpstr>
      <vt:lpstr>V2 Toolhead BOM</vt:lpstr>
      <vt:lpstr>V2 Enclosure BOM 00</vt:lpstr>
      <vt:lpstr>V2 Drybox BOM</vt:lpstr>
      <vt:lpstr>V2 Liquid Cooling BOM</vt:lpstr>
      <vt:lpstr>V2 Option 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 Berntsen</dc:creator>
  <cp:keywords/>
  <dc:description/>
  <cp:lastModifiedBy>Roy Berntsen</cp:lastModifiedBy>
  <cp:revision/>
  <dcterms:created xsi:type="dcterms:W3CDTF">2021-11-13T13:18:32Z</dcterms:created>
  <dcterms:modified xsi:type="dcterms:W3CDTF">2025-10-04T11:01:06Z</dcterms:modified>
  <cp:category/>
  <cp:contentStatus/>
</cp:coreProperties>
</file>