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gi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0.xml" ContentType="application/vnd.openxmlformats-officedocument.drawing+xml"/>
  <Override PartName="/xl/tables/table14.xml" ContentType="application/vnd.openxmlformats-officedocument.spreadsheetml.table+xml"/>
  <Override PartName="/xl/drawings/drawing11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drawings/drawing12.xml" ContentType="application/vnd.openxmlformats-officedocument.drawing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837cd5b4a1a02ac/Document Library/GitHub/Project-Valkyrie/V2 BETA/BOM/"/>
    </mc:Choice>
  </mc:AlternateContent>
  <xr:revisionPtr revIDLastSave="9012" documentId="8_{5107759B-8870-48A8-933E-C4A7F6F41B8D}" xr6:coauthVersionLast="47" xr6:coauthVersionMax="47" xr10:uidLastSave="{7B8D648B-5BB1-474E-8F03-D76D85C55089}"/>
  <bookViews>
    <workbookView xWindow="-120" yWindow="-120" windowWidth="29040" windowHeight="15720" firstSheet="6" activeTab="7" xr2:uid="{00000000-000D-0000-FFFF-FFFF00000000}"/>
  </bookViews>
  <sheets>
    <sheet name="INDEX" sheetId="52" r:id="rId1"/>
    <sheet name="COMPLETE PARTS LIST" sheetId="43" r:id="rId2"/>
    <sheet name="V2 Frame BOM" sheetId="28" r:id="rId3"/>
    <sheet name="V2 AB Gantry BOM" sheetId="20" r:id="rId4"/>
    <sheet name="V2 Toolhead BOM" sheetId="36" r:id="rId5"/>
    <sheet name="V2 Z System BOM" sheetId="38" r:id="rId6"/>
    <sheet name="V2 Electronics BOM" sheetId="42" r:id="rId7"/>
    <sheet name="V2 Chamber Heater BOM" sheetId="58" r:id="rId8"/>
    <sheet name="V2 Liquid Cooling BOM" sheetId="41" r:id="rId9"/>
    <sheet name="V2 Drybox BOM" sheetId="40" r:id="rId10"/>
    <sheet name="V2 Enclosure BOM" sheetId="39" r:id="rId11"/>
    <sheet name="V2 Printed Parts" sheetId="45" r:id="rId12"/>
    <sheet name="Duet 3 6HC Configuration" sheetId="54" r:id="rId13"/>
    <sheet name="Duet 3 6HC Connections" sheetId="50" r:id="rId14"/>
    <sheet name="Mains Wiring" sheetId="51" r:id="rId15"/>
    <sheet name="Macro &amp; system files " sheetId="44" r:id="rId16"/>
    <sheet name="Filament Material Guide" sheetId="48" r:id="rId17"/>
    <sheet name="V2 NEW FEATURES" sheetId="46" r:id="rId18"/>
    <sheet name="Industrial 3DP Comparison Table" sheetId="53" r:id="rId19"/>
    <sheet name="DIY 3DP Comparison Table" sheetId="47" r:id="rId20"/>
    <sheet name="Complete List of Drawings" sheetId="57" r:id="rId21"/>
    <sheet name="To Do" sheetId="34" r:id="rId22"/>
    <sheet name="MISC" sheetId="30" r:id="rId23"/>
    <sheet name="RECOMMEND SPARES" sheetId="55" r:id="rId24"/>
    <sheet name="ROADMAP" sheetId="56" r:id="rId25"/>
  </sheets>
  <definedNames>
    <definedName name="_xlnm._FilterDatabase" localSheetId="1" hidden="1">'COMPLETE PARTS LIST'!$A$1:$J$157</definedName>
    <definedName name="_xlnm._FilterDatabase" localSheetId="16" hidden="1">'Filament Material Guide'!$B$4:$L$37</definedName>
    <definedName name="ExternalData_1" localSheetId="12" hidden="1">'Duet 3 6HC Configuration'!$A$1:$B$162</definedName>
    <definedName name="_xlnm.Print_Area" localSheetId="11">'V2 Printed Parts'!$A$1:$H$96</definedName>
    <definedName name="_xlnm.Print_Titles" localSheetId="1">'COMPLETE PARTS LIST'!$1:$1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30" roundtripDataSignature="AMtx7mjXg2aXlIlZtHiGIVqqlSvDo2t44g=="/>
    </ext>
  </extLst>
</workbook>
</file>

<file path=xl/calcChain.xml><?xml version="1.0" encoding="utf-8"?>
<calcChain xmlns="http://schemas.openxmlformats.org/spreadsheetml/2006/main">
  <c r="C18" i="34" l="1"/>
  <c r="C19" i="34"/>
  <c r="C20" i="34"/>
  <c r="C21" i="34"/>
  <c r="C22" i="34"/>
  <c r="C23" i="34"/>
  <c r="C24" i="34"/>
  <c r="C25" i="34"/>
  <c r="C26" i="34"/>
  <c r="C27" i="34"/>
  <c r="C28" i="34"/>
  <c r="C29" i="34"/>
  <c r="C17" i="34"/>
  <c r="F126" i="43"/>
  <c r="F121" i="43"/>
  <c r="I2" i="45"/>
  <c r="I3" i="45"/>
  <c r="I4" i="45"/>
  <c r="I5" i="45"/>
  <c r="I6" i="45"/>
  <c r="I7" i="45"/>
  <c r="I8" i="45"/>
  <c r="I9" i="45"/>
  <c r="I10" i="45"/>
  <c r="I11" i="45"/>
  <c r="I12" i="45"/>
  <c r="I13" i="45"/>
  <c r="I14" i="45"/>
  <c r="I15" i="45"/>
  <c r="I16" i="45"/>
  <c r="I17" i="45"/>
  <c r="I18" i="45"/>
  <c r="I19" i="45"/>
  <c r="I20" i="45"/>
  <c r="I21" i="45"/>
  <c r="I22" i="45"/>
  <c r="I23" i="45"/>
  <c r="I24" i="45"/>
  <c r="I25" i="45"/>
  <c r="I26" i="45"/>
  <c r="I27" i="45"/>
  <c r="I28" i="45"/>
  <c r="I29" i="45"/>
  <c r="I30" i="45"/>
  <c r="I31" i="45"/>
  <c r="I32" i="45"/>
  <c r="I33" i="45"/>
  <c r="I39" i="45"/>
  <c r="I40" i="45"/>
  <c r="I41" i="45"/>
  <c r="I42" i="45"/>
  <c r="I43" i="45"/>
  <c r="I44" i="45"/>
  <c r="I45" i="45"/>
  <c r="I46" i="45"/>
  <c r="I47" i="45"/>
  <c r="I48" i="45"/>
  <c r="I49" i="45"/>
  <c r="I50" i="45"/>
  <c r="I51" i="45"/>
  <c r="I52" i="45"/>
  <c r="I53" i="45"/>
  <c r="I54" i="45"/>
  <c r="I55" i="45"/>
  <c r="I34" i="45"/>
  <c r="I35" i="45"/>
  <c r="I56" i="45"/>
  <c r="I57" i="45"/>
  <c r="I58" i="45"/>
  <c r="I59" i="45"/>
  <c r="I60" i="45"/>
  <c r="I61" i="45"/>
  <c r="I62" i="45"/>
  <c r="I63" i="45"/>
  <c r="I64" i="45"/>
  <c r="I65" i="45"/>
  <c r="I66" i="45"/>
  <c r="I67" i="45"/>
  <c r="I68" i="45"/>
  <c r="I69" i="45"/>
  <c r="I70" i="45"/>
  <c r="I71" i="45"/>
  <c r="I72" i="45"/>
  <c r="I73" i="45"/>
  <c r="I74" i="45"/>
  <c r="I75" i="45"/>
  <c r="I76" i="45"/>
  <c r="I77" i="45"/>
  <c r="I78" i="45"/>
  <c r="I79" i="45"/>
  <c r="I80" i="45"/>
  <c r="I81" i="45"/>
  <c r="I82" i="45"/>
  <c r="I83" i="45"/>
  <c r="I84" i="45"/>
  <c r="I85" i="45"/>
  <c r="I86" i="45"/>
  <c r="I87" i="45"/>
  <c r="I88" i="45"/>
  <c r="I89" i="45"/>
  <c r="I90" i="45"/>
  <c r="I91" i="45"/>
  <c r="I92" i="45"/>
  <c r="I93" i="45"/>
  <c r="I36" i="45"/>
  <c r="I37" i="45"/>
  <c r="I38" i="45"/>
  <c r="I94" i="45"/>
  <c r="I95" i="45"/>
  <c r="G36" i="45"/>
  <c r="F36" i="45"/>
  <c r="G37" i="45"/>
  <c r="F37" i="45"/>
  <c r="G38" i="45"/>
  <c r="F38" i="45"/>
  <c r="F27" i="45"/>
  <c r="G27" i="45"/>
  <c r="F45" i="43"/>
  <c r="M14" i="45"/>
  <c r="F141" i="43"/>
  <c r="F73" i="43"/>
  <c r="F28" i="43"/>
  <c r="F25" i="43"/>
  <c r="F27" i="43"/>
  <c r="F19" i="43"/>
  <c r="F21" i="43"/>
  <c r="F22" i="43"/>
  <c r="F23" i="43"/>
  <c r="F14" i="43"/>
  <c r="F17" i="43"/>
  <c r="F18" i="43"/>
  <c r="F16" i="43"/>
  <c r="F15" i="43"/>
  <c r="F12" i="43"/>
  <c r="F139" i="43"/>
  <c r="F39" i="43"/>
  <c r="F149" i="43"/>
  <c r="F95" i="45"/>
  <c r="G95" i="45"/>
  <c r="F94" i="45"/>
  <c r="G94" i="45"/>
  <c r="F154" i="43"/>
  <c r="F95" i="43"/>
  <c r="F47" i="43"/>
  <c r="F31" i="43"/>
  <c r="F70" i="43"/>
  <c r="F144" i="43"/>
  <c r="F65" i="43"/>
  <c r="F113" i="43"/>
  <c r="F32" i="43"/>
  <c r="F41" i="43"/>
  <c r="F13" i="43"/>
  <c r="F38" i="43"/>
  <c r="L14" i="45"/>
  <c r="L12" i="45"/>
  <c r="L11" i="45"/>
  <c r="G2" i="45"/>
  <c r="G3" i="45"/>
  <c r="G4" i="45"/>
  <c r="G5" i="45"/>
  <c r="G6" i="45"/>
  <c r="G7" i="45"/>
  <c r="G8" i="45"/>
  <c r="G9" i="45"/>
  <c r="G10" i="45"/>
  <c r="G11" i="45"/>
  <c r="G12" i="45"/>
  <c r="G13" i="45"/>
  <c r="G14" i="45"/>
  <c r="G15" i="45"/>
  <c r="G16" i="45"/>
  <c r="G17" i="45"/>
  <c r="G18" i="45"/>
  <c r="G19" i="45"/>
  <c r="G20" i="45"/>
  <c r="G21" i="45"/>
  <c r="G22" i="45"/>
  <c r="G23" i="45"/>
  <c r="G24" i="45"/>
  <c r="G25" i="45"/>
  <c r="G26" i="45"/>
  <c r="G28" i="45"/>
  <c r="G29" i="45"/>
  <c r="G30" i="45"/>
  <c r="G31" i="45"/>
  <c r="G32" i="45"/>
  <c r="G33" i="45"/>
  <c r="G39" i="45"/>
  <c r="G40" i="45"/>
  <c r="G41" i="45"/>
  <c r="G42" i="45"/>
  <c r="G43" i="45"/>
  <c r="G44" i="45"/>
  <c r="G45" i="45"/>
  <c r="G46" i="45"/>
  <c r="G47" i="45"/>
  <c r="G48" i="45"/>
  <c r="G49" i="45"/>
  <c r="G50" i="45"/>
  <c r="G51" i="45"/>
  <c r="G52" i="45"/>
  <c r="G53" i="45"/>
  <c r="G54" i="45"/>
  <c r="G55" i="45"/>
  <c r="G34" i="45"/>
  <c r="G35" i="45"/>
  <c r="G56" i="45"/>
  <c r="G57" i="45"/>
  <c r="G58" i="45"/>
  <c r="G59" i="45"/>
  <c r="G60" i="45"/>
  <c r="G61" i="45"/>
  <c r="G62" i="45"/>
  <c r="G63" i="45"/>
  <c r="G64" i="45"/>
  <c r="G65" i="45"/>
  <c r="G66" i="45"/>
  <c r="G67" i="45"/>
  <c r="G68" i="45"/>
  <c r="G69" i="45"/>
  <c r="G70" i="45"/>
  <c r="G71" i="45"/>
  <c r="G72" i="45"/>
  <c r="G73" i="45"/>
  <c r="G74" i="45"/>
  <c r="G75" i="45"/>
  <c r="G76" i="45"/>
  <c r="G77" i="45"/>
  <c r="G78" i="45"/>
  <c r="G79" i="45"/>
  <c r="G80" i="45"/>
  <c r="G81" i="45"/>
  <c r="G82" i="45"/>
  <c r="G83" i="45"/>
  <c r="G84" i="45"/>
  <c r="G85" i="45"/>
  <c r="G86" i="45"/>
  <c r="G87" i="45"/>
  <c r="G88" i="45"/>
  <c r="G89" i="45"/>
  <c r="G90" i="45"/>
  <c r="G91" i="45"/>
  <c r="G92" i="45"/>
  <c r="G93" i="45"/>
  <c r="F78" i="45"/>
  <c r="F2" i="45"/>
  <c r="F3" i="45"/>
  <c r="F4" i="45"/>
  <c r="F5" i="45"/>
  <c r="F6" i="45"/>
  <c r="F7" i="45"/>
  <c r="F39" i="45"/>
  <c r="F40" i="45"/>
  <c r="F41" i="45"/>
  <c r="F18" i="45"/>
  <c r="F19" i="45"/>
  <c r="F20" i="45"/>
  <c r="F21" i="45"/>
  <c r="F22" i="45"/>
  <c r="F23" i="45"/>
  <c r="F61" i="45"/>
  <c r="F42" i="45"/>
  <c r="F69" i="45"/>
  <c r="F24" i="45"/>
  <c r="F25" i="45"/>
  <c r="F26" i="45"/>
  <c r="F28" i="45"/>
  <c r="F29" i="45"/>
  <c r="F30" i="45"/>
  <c r="F31" i="45"/>
  <c r="F43" i="45"/>
  <c r="F44" i="45"/>
  <c r="F45" i="45"/>
  <c r="F46" i="45"/>
  <c r="F47" i="45"/>
  <c r="F48" i="45"/>
  <c r="F49" i="45"/>
  <c r="F50" i="45"/>
  <c r="F51" i="45"/>
  <c r="F62" i="45"/>
  <c r="F32" i="45"/>
  <c r="F70" i="45"/>
  <c r="F71" i="45"/>
  <c r="F72" i="45"/>
  <c r="F52" i="45"/>
  <c r="F53" i="45"/>
  <c r="F54" i="45"/>
  <c r="F55" i="45"/>
  <c r="F8" i="45"/>
  <c r="F9" i="45"/>
  <c r="F79" i="45"/>
  <c r="F80" i="45"/>
  <c r="F81" i="45"/>
  <c r="F34" i="45"/>
  <c r="F35" i="45"/>
  <c r="F33" i="45"/>
  <c r="F10" i="45"/>
  <c r="F11" i="45"/>
  <c r="F12" i="45"/>
  <c r="F13" i="45"/>
  <c r="F65" i="45"/>
  <c r="F63" i="45"/>
  <c r="F64" i="45"/>
  <c r="F14" i="45"/>
  <c r="F15" i="45"/>
  <c r="F56" i="45"/>
  <c r="F73" i="45"/>
  <c r="F74" i="45"/>
  <c r="F57" i="45"/>
  <c r="F58" i="45"/>
  <c r="F66" i="45"/>
  <c r="F67" i="45"/>
  <c r="F68" i="45"/>
  <c r="F75" i="45"/>
  <c r="F76" i="45"/>
  <c r="F77" i="45"/>
  <c r="F59" i="45"/>
  <c r="F60" i="45"/>
  <c r="F16" i="45"/>
  <c r="F17" i="45"/>
  <c r="F82" i="45"/>
  <c r="F83" i="45"/>
  <c r="F84" i="45"/>
  <c r="F85" i="45"/>
  <c r="F86" i="45"/>
  <c r="F87" i="45"/>
  <c r="F88" i="45"/>
  <c r="F89" i="45"/>
  <c r="F90" i="45"/>
  <c r="F91" i="45"/>
  <c r="F92" i="45"/>
  <c r="F93" i="45"/>
  <c r="H96" i="45"/>
  <c r="E96" i="45"/>
  <c r="F150" i="43"/>
  <c r="F115" i="43"/>
  <c r="F52" i="43"/>
  <c r="F53" i="43"/>
  <c r="F54" i="43"/>
  <c r="F55" i="43"/>
  <c r="F140" i="43"/>
  <c r="F59" i="43"/>
  <c r="F43" i="43"/>
  <c r="F71" i="43"/>
  <c r="F40" i="43"/>
  <c r="F68" i="43"/>
  <c r="F69" i="43"/>
  <c r="F66" i="43"/>
  <c r="F64" i="43"/>
  <c r="F67" i="43"/>
  <c r="F37" i="43"/>
  <c r="F20" i="43"/>
  <c r="F24" i="43"/>
  <c r="F26" i="43"/>
  <c r="F34" i="43"/>
  <c r="F35" i="43"/>
  <c r="F36" i="43"/>
  <c r="F29" i="43"/>
  <c r="F30" i="43"/>
  <c r="F33" i="43"/>
  <c r="F91" i="43"/>
  <c r="F11" i="43"/>
  <c r="F156" i="43"/>
  <c r="F153" i="43"/>
  <c r="F155" i="43"/>
  <c r="F49" i="43"/>
  <c r="F102" i="43"/>
  <c r="F90" i="43"/>
  <c r="F80" i="43"/>
  <c r="F148" i="43"/>
  <c r="F77" i="43"/>
  <c r="F76" i="43"/>
  <c r="F74" i="43"/>
  <c r="F147" i="43"/>
  <c r="F146" i="43"/>
  <c r="F145" i="43"/>
  <c r="F143" i="43"/>
  <c r="F142" i="43"/>
  <c r="F108" i="43"/>
  <c r="F107" i="43"/>
  <c r="F106" i="43"/>
  <c r="F105" i="43"/>
  <c r="F104" i="43"/>
  <c r="F103" i="43"/>
  <c r="F98" i="43"/>
  <c r="F97" i="43"/>
  <c r="F96" i="43"/>
  <c r="F94" i="43"/>
  <c r="F93" i="43"/>
  <c r="F92" i="43"/>
  <c r="F87" i="43"/>
  <c r="F86" i="43"/>
  <c r="F85" i="43"/>
  <c r="F84" i="43"/>
  <c r="F83" i="43"/>
  <c r="F82" i="43"/>
  <c r="F81" i="43"/>
  <c r="F135" i="43"/>
  <c r="F134" i="43"/>
  <c r="F133" i="43"/>
  <c r="F131" i="43"/>
  <c r="F130" i="43"/>
  <c r="F129" i="43"/>
  <c r="F136" i="43"/>
  <c r="F132" i="43"/>
  <c r="F128" i="43"/>
  <c r="F127" i="43"/>
  <c r="F122" i="43"/>
  <c r="F125" i="43"/>
  <c r="F123" i="43"/>
  <c r="F119" i="43"/>
  <c r="F118" i="43"/>
  <c r="F46" i="43"/>
  <c r="F124" i="43"/>
  <c r="F120" i="43"/>
  <c r="F138" i="43"/>
  <c r="F137" i="43"/>
  <c r="F101" i="43"/>
  <c r="F99" i="43"/>
  <c r="F100" i="43"/>
  <c r="F89" i="43"/>
  <c r="F88" i="43"/>
  <c r="F78" i="43"/>
  <c r="F79" i="43"/>
  <c r="F152" i="43"/>
  <c r="F151" i="43"/>
  <c r="F117" i="43"/>
  <c r="F116" i="43"/>
  <c r="F114" i="43"/>
  <c r="F111" i="43"/>
  <c r="F109" i="43"/>
  <c r="F110" i="43"/>
  <c r="F112" i="43"/>
  <c r="F72" i="43"/>
  <c r="F63" i="43"/>
  <c r="F62" i="43"/>
  <c r="F61" i="43"/>
  <c r="F60" i="43"/>
  <c r="F57" i="43"/>
  <c r="F56" i="43"/>
  <c r="F51" i="43"/>
  <c r="F50" i="43"/>
  <c r="F48" i="43"/>
  <c r="F44" i="43"/>
  <c r="F42" i="43"/>
  <c r="F58" i="43"/>
  <c r="F75" i="43"/>
  <c r="F10" i="43"/>
  <c r="F9" i="43"/>
  <c r="F8" i="43"/>
  <c r="F7" i="43"/>
  <c r="F4" i="43"/>
  <c r="F2" i="43"/>
  <c r="F6" i="43"/>
  <c r="F5" i="43"/>
  <c r="F3" i="43"/>
  <c r="I96" i="45" l="1"/>
  <c r="F96" i="45"/>
  <c r="G96" i="45"/>
  <c r="F157" i="4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8F2974-0214-4531-BD32-D580B83F6686}" keepAlive="1" name="Query - config" description="Connection to the 'config' query in the workbook." type="5" refreshedVersion="8" background="1" saveData="1">
    <dbPr connection="Provider=Microsoft.Mashup.OleDb.1;Data Source=$Workbook$;Location=config;Extended Properties=&quot;&quot;" command="SELECT * FROM [config]"/>
  </connection>
</connections>
</file>

<file path=xl/sharedStrings.xml><?xml version="1.0" encoding="utf-8"?>
<sst xmlns="http://schemas.openxmlformats.org/spreadsheetml/2006/main" count="3763" uniqueCount="1973">
  <si>
    <t>BULD ORDER RECOMMENDATION</t>
  </si>
  <si>
    <t>-</t>
  </si>
  <si>
    <t>COMPLETE PARTS LIST</t>
  </si>
  <si>
    <t>FRAME BOM</t>
  </si>
  <si>
    <t>AB GANTRY BOM</t>
  </si>
  <si>
    <t>Z SYSTEM BOM</t>
  </si>
  <si>
    <t>TOOLHEAD BOM</t>
  </si>
  <si>
    <t>ELECTRONICS BOM</t>
  </si>
  <si>
    <t>COOLING BOM</t>
  </si>
  <si>
    <t>DRYBOX BOM</t>
  </si>
  <si>
    <t>ENCLOSURE BOM</t>
  </si>
  <si>
    <t>MAINS WIRING TABLE</t>
  </si>
  <si>
    <t>LIST OF PRINTED PARTS</t>
  </si>
  <si>
    <t>DUET 3 6HC CONFIGURATION</t>
  </si>
  <si>
    <t>DUET 3 6HC CONNECTION TABLE</t>
  </si>
  <si>
    <t>RRF MACRO AND SYSTEM FILES</t>
  </si>
  <si>
    <t>FILAMENT MATERIAL GUIDE</t>
  </si>
  <si>
    <t>V2 UPGRADE LIST</t>
  </si>
  <si>
    <t>HIGH TEMP INDUSTRIAL PRINTERS COMPARISON TABLE</t>
  </si>
  <si>
    <t>RECOMMENDED SPARES</t>
  </si>
  <si>
    <t>ROADMAP</t>
  </si>
  <si>
    <t>TO DO LIST</t>
  </si>
  <si>
    <t>Type</t>
  </si>
  <si>
    <t>Part</t>
  </si>
  <si>
    <t>Qty Required</t>
  </si>
  <si>
    <t>Pack Order Qty</t>
  </si>
  <si>
    <t>Pack Price $USD</t>
  </si>
  <si>
    <t>*Cost Price $USD</t>
  </si>
  <si>
    <t>Order Link</t>
  </si>
  <si>
    <t>Supplier</t>
  </si>
  <si>
    <t>Pack Size</t>
  </si>
  <si>
    <t>DIN / ISO</t>
  </si>
  <si>
    <t>Bearing</t>
  </si>
  <si>
    <t>04.5 mm Bearing Ball Mothend</t>
  </si>
  <si>
    <t>OD: 4.5mm G100 - N: 10PCS</t>
  </si>
  <si>
    <t>Gosenballs</t>
  </si>
  <si>
    <t>05x16x5 Bearing 625ZZ</t>
  </si>
  <si>
    <t>625ZZ - 10PCS</t>
  </si>
  <si>
    <t>APE</t>
  </si>
  <si>
    <t>06x17x6 Bearing F606ZZ</t>
  </si>
  <si>
    <t>F606ZZ - 10PCS</t>
  </si>
  <si>
    <t>08x16x5 Bearing 688ZZ</t>
  </si>
  <si>
    <t>688ZZ - 10PCS</t>
  </si>
  <si>
    <t>16x400 Draw Slides Drybox</t>
  </si>
  <si>
    <t>C: Buffer 16in - 40cm</t>
  </si>
  <si>
    <t>Naierdi</t>
  </si>
  <si>
    <t>M4x10mm Ball Bearing tapped</t>
  </si>
  <si>
    <t>M4x10 Ball Bearing - 20PCS</t>
  </si>
  <si>
    <t>Mellow 3D</t>
  </si>
  <si>
    <t>MGN 12H 350 Linear Rail</t>
  </si>
  <si>
    <t>C: L350 - MGN12H - PL Light</t>
  </si>
  <si>
    <t>CNA</t>
  </si>
  <si>
    <t>MGN 12H 400 Linear Rail</t>
  </si>
  <si>
    <t>C: L400 - MGN12H - PL Light</t>
  </si>
  <si>
    <t>MGN 9H 400 Linear Rail</t>
  </si>
  <si>
    <t>C: L400 - MGN9H - PL Medium</t>
  </si>
  <si>
    <t>Electrical</t>
  </si>
  <si>
    <t>Buffer - LLL Plus Filament Buffer</t>
  </si>
  <si>
    <t>Color: LLL Plus Buffer</t>
  </si>
  <si>
    <t xml:space="preserve">Cable 14AWG Black </t>
  </si>
  <si>
    <t>Black - 2M - AWG 14</t>
  </si>
  <si>
    <t>Mechatrix Store</t>
  </si>
  <si>
    <t>Cable 14AWG Red</t>
  </si>
  <si>
    <t>Red - 2M - AWG 14</t>
  </si>
  <si>
    <t>Cable 18AWG Black</t>
  </si>
  <si>
    <t>Black - 5M - 18AWG</t>
  </si>
  <si>
    <t>Cable 18AWG Blue</t>
  </si>
  <si>
    <t>Blue - 2M - 18AWG</t>
  </si>
  <si>
    <t>Cable 18AWG Green</t>
  </si>
  <si>
    <t>Green - 2M - 18AWG</t>
  </si>
  <si>
    <t>Cable 18AWG Red</t>
  </si>
  <si>
    <t>Red - 5M - 18AWG</t>
  </si>
  <si>
    <t>Cable 18AWG White</t>
  </si>
  <si>
    <t>White - 2M - 18AWG</t>
  </si>
  <si>
    <t>Cable 22AWG Black</t>
  </si>
  <si>
    <t>Black - 10M - 22AWG</t>
  </si>
  <si>
    <t>Cable 22AWG Blue</t>
  </si>
  <si>
    <t>Blue - 10M - 22AWG</t>
  </si>
  <si>
    <t>Cable 22AWG Red</t>
  </si>
  <si>
    <t>Red - 10M - 22AWG</t>
  </si>
  <si>
    <t>Cable 22AWG White</t>
  </si>
  <si>
    <t>White - 5M - 22AWG</t>
  </si>
  <si>
    <t>Cable 22AWG Yellow</t>
  </si>
  <si>
    <t>Yellow - 5M - 22AWG</t>
  </si>
  <si>
    <t>Cable 24AWG Black</t>
  </si>
  <si>
    <t>Black - 2M - 24AWG</t>
  </si>
  <si>
    <t>Cable 24AWG Blue</t>
  </si>
  <si>
    <t>Blue - 2M - 24AWG</t>
  </si>
  <si>
    <t>Cable 24AWG Green</t>
  </si>
  <si>
    <t>Green - 2M - 24AWG</t>
  </si>
  <si>
    <t>Cable 24AWG White</t>
  </si>
  <si>
    <t>White - 2M - 24AWG</t>
  </si>
  <si>
    <t>Cable AC 18AWG Blue 600V 200C</t>
  </si>
  <si>
    <t>Blue - 1M - 18AWG</t>
  </si>
  <si>
    <t>Cable AC 18AWG Brown 600V 200C</t>
  </si>
  <si>
    <t>Brown - 1M - 18AWG</t>
  </si>
  <si>
    <t>Cable AC 18AWG Green 600V 200C</t>
  </si>
  <si>
    <t>Green - 1M - 18AWG</t>
  </si>
  <si>
    <t>Cable Connector JST PH 2-Pin</t>
  </si>
  <si>
    <t>C: Straight pin socket PQ: 10set Pins: 2P</t>
  </si>
  <si>
    <t>ZSDZFYLLK</t>
  </si>
  <si>
    <t>Cable Connector JST PH 4-Pin</t>
  </si>
  <si>
    <t>C: Straight pin socket PQ: 10set Pins: 4P</t>
  </si>
  <si>
    <t>Cable Connector JST PH 6-Pin</t>
  </si>
  <si>
    <t>C: Straight pin socket PQ: 10set Pins: 6P</t>
  </si>
  <si>
    <t>Cable Heat Shrink Tube 2:1 3mm</t>
  </si>
  <si>
    <t>Color: black - ID: 3mm - L: 1M</t>
  </si>
  <si>
    <t>Cable Heat Shrink Tube 2:1 4mm</t>
  </si>
  <si>
    <t>Color: black - ID: 4mm - L: 1M</t>
  </si>
  <si>
    <t>Cable Heat Shrink Tube 2:1 8mm</t>
  </si>
  <si>
    <t>Color: black - ID: 8mm - L: 1M</t>
  </si>
  <si>
    <t>Cable Sleeve Braided PET</t>
  </si>
  <si>
    <t>Color: Black Silver - L: 5M</t>
  </si>
  <si>
    <t>Cable tie 80 x 2.5mm 150C rated</t>
  </si>
  <si>
    <t>PLT1M-C76</t>
  </si>
  <si>
    <t>Digikey</t>
  </si>
  <si>
    <t>Chamber Heater 750W PTC</t>
  </si>
  <si>
    <t>220V 750W Electric Heater PTC</t>
  </si>
  <si>
    <t>Tony Tang Store</t>
  </si>
  <si>
    <t>Control Board Super8/Duet 3 6hc</t>
  </si>
  <si>
    <t>Color: Duet 3 6HC</t>
  </si>
  <si>
    <t>XJW TECH</t>
  </si>
  <si>
    <t>DC 5.5mmx2.1mm Power Jack 1M 22AWG</t>
  </si>
  <si>
    <t>Color: Black 22AWG Pins: 0.5m</t>
  </si>
  <si>
    <t>ACPOWERCORD</t>
  </si>
  <si>
    <t xml:space="preserve">No Stock left </t>
  </si>
  <si>
    <t>DHT 22 temp/humid sensor</t>
  </si>
  <si>
    <t>C: 1PC DHT22 AM2302</t>
  </si>
  <si>
    <t>Wxinko ES</t>
  </si>
  <si>
    <t>DIN Rail + terminal block kit UK2.5</t>
  </si>
  <si>
    <t>Din Rail Terminal Block</t>
  </si>
  <si>
    <t>ESP32 + Expansion Board</t>
  </si>
  <si>
    <t>ESP32 + Expansion Board Combo</t>
  </si>
  <si>
    <t>EZ-Electro</t>
  </si>
  <si>
    <t>Fan 12V 06025 Drybox</t>
  </si>
  <si>
    <t>SUNON 6025</t>
  </si>
  <si>
    <t>SXDOOL</t>
  </si>
  <si>
    <t>Fan 12V 12025 Radiator LC</t>
  </si>
  <si>
    <t>Color: RGB Rainbow-B</t>
  </si>
  <si>
    <t>Manmu</t>
  </si>
  <si>
    <t>Fan 12V 9238 Chamber</t>
  </si>
  <si>
    <t>Sunon PSD1209PMB1-A</t>
  </si>
  <si>
    <t>Fan 12V CPAP Blower ROBO</t>
  </si>
  <si>
    <t>Color: 20N704V170</t>
  </si>
  <si>
    <t>VCR Store</t>
  </si>
  <si>
    <t>Fan 24V 04010 MB CPU Cooler</t>
  </si>
  <si>
    <t>Size: 24V</t>
  </si>
  <si>
    <t>GX20 flange mount &amp; Plug 10pin</t>
  </si>
  <si>
    <t>Color: 10Pin</t>
  </si>
  <si>
    <t>MannHwa</t>
  </si>
  <si>
    <t>GX20 flange mount &amp; Plug 6pin</t>
  </si>
  <si>
    <t>Color: 6Pin</t>
  </si>
  <si>
    <t>HDC-HE-10core HD connector female</t>
  </si>
  <si>
    <t>Color: 10 female core</t>
  </si>
  <si>
    <t>Shop4055013</t>
  </si>
  <si>
    <t>HDC-HE-10core HD connector male</t>
  </si>
  <si>
    <t>Color: 10 male core</t>
  </si>
  <si>
    <t>HDC-HE-6core HD connector female</t>
  </si>
  <si>
    <t>Color: 6 female core</t>
  </si>
  <si>
    <t>HDC-HE-6core HD connector male</t>
  </si>
  <si>
    <t>Color: 6 male core</t>
  </si>
  <si>
    <t>Heater - Nozzle Heater 24v 70W</t>
  </si>
  <si>
    <t>Heater - PTC 220V 350W Drybox</t>
  </si>
  <si>
    <t>Color: 220V 24V 350W</t>
  </si>
  <si>
    <t>Heater - Buildplate 750w Silicon Heater</t>
  </si>
  <si>
    <t>310 220V(110V) 750W NO 3M!</t>
  </si>
  <si>
    <t>3D-Future Store</t>
  </si>
  <si>
    <t>Lighting - 24v led strip 5M</t>
  </si>
  <si>
    <t>Color: DC 24V - L: 5M</t>
  </si>
  <si>
    <t>Dengsum</t>
  </si>
  <si>
    <t>Load Cell 5kg</t>
  </si>
  <si>
    <t>Adafruit Industries LLC 4541</t>
  </si>
  <si>
    <t>Load cell amplifier HX711</t>
  </si>
  <si>
    <t>1pcs HX711</t>
  </si>
  <si>
    <t>Shenzhen MS</t>
  </si>
  <si>
    <t>Nema 17 40mm Z motor</t>
  </si>
  <si>
    <t>C: 17HS16 2004S1</t>
  </si>
  <si>
    <t>STEPPERONLINE</t>
  </si>
  <si>
    <t>Nema 17 48 S55 AB motor</t>
  </si>
  <si>
    <t>C: 17HS19-2504S</t>
  </si>
  <si>
    <t>Power Fuse holder 15A</t>
  </si>
  <si>
    <t>C: RT14-20 Fuse Holder AMP: 10A380V</t>
  </si>
  <si>
    <t>XS MALL</t>
  </si>
  <si>
    <t>Power IEC</t>
  </si>
  <si>
    <t>https://www.digikey.co.nz/en/products/detail/qualtek/703W-00-08/1164207</t>
  </si>
  <si>
    <t>Power IEC extension lead</t>
  </si>
  <si>
    <t>Color: 0.5m</t>
  </si>
  <si>
    <t>Power Rocker  switch AC 15A</t>
  </si>
  <si>
    <t>https://www.digikey.co.nz/en/products/detail/e-switch/R5BBLKREDFF1/301978?gclsrc=aw.ds&amp;gad_source=1&amp;gad_campaignid=20117537002&amp;gbraid=0AAAAADrbLlhF9XWX160D7O5JEBZRLgjYx&amp;gclid=CjwKCAjwtIfPBhAzEiwAv9RTJrot9Kpsljgr4msQA9GaoCfndkaaK9v7HRfMcTRtg0NafZijEij3ZBoC8MwQAvD_BwE</t>
  </si>
  <si>
    <t>PSU 12V DC 75W meanwell</t>
  </si>
  <si>
    <t>Power (W): LRS-75-12</t>
  </si>
  <si>
    <t>MEANWELL</t>
  </si>
  <si>
    <t>PSU 24V DC 350W meanwell</t>
  </si>
  <si>
    <t>Output Voltage: 24V Power: LRS-350</t>
  </si>
  <si>
    <t>Rubber Gromet 14mm</t>
  </si>
  <si>
    <t>Inner Diameter: 14mm (40Pcs)</t>
  </si>
  <si>
    <t xml:space="preserve">DMJ Store </t>
  </si>
  <si>
    <t>Solid State Relay</t>
  </si>
  <si>
    <t>DC5-24V Solid State Relay</t>
  </si>
  <si>
    <t>Temp Sensor PT 1000</t>
  </si>
  <si>
    <t>HT PT1000 Thermistor</t>
  </si>
  <si>
    <t>Thermal Fuse 95C</t>
  </si>
  <si>
    <t>C: Ceramics-10A T: 95C</t>
  </si>
  <si>
    <t>ETERNALFAR</t>
  </si>
  <si>
    <t>Fastener</t>
  </si>
  <si>
    <t>05x08x1 Precision Shim</t>
  </si>
  <si>
    <t>ID: M5x8x50PCS OD: 1mm</t>
  </si>
  <si>
    <t>TINGOO HS</t>
  </si>
  <si>
    <t>05x10 D5 Shaft Collar DIN 705</t>
  </si>
  <si>
    <t>ID: 5x10x6xM3</t>
  </si>
  <si>
    <t>Hui Xing HW</t>
  </si>
  <si>
    <t>06x12x1 Precision Shim</t>
  </si>
  <si>
    <t>ID: M6x12x50PCS OD: 1mm</t>
  </si>
  <si>
    <t>08x12x1 Precision Shim</t>
  </si>
  <si>
    <t>ID: M8x12x50PCS OD: 1mm</t>
  </si>
  <si>
    <t>M3 Nut DIN 934</t>
  </si>
  <si>
    <t>Size: M3 50pcs</t>
  </si>
  <si>
    <t>NINDEJIN</t>
  </si>
  <si>
    <t>M3 Nut Hammer</t>
  </si>
  <si>
    <t>Size M3-20 30Pcs</t>
  </si>
  <si>
    <t>M3 Washer DIN 125</t>
  </si>
  <si>
    <t>ID: M3x7x0.5 100pcs</t>
  </si>
  <si>
    <t>M3x05 Set Screw DIN 913</t>
  </si>
  <si>
    <t>Size: M3 50pcs - Length: 5mm</t>
  </si>
  <si>
    <t>M3x08 BH ISO 7380</t>
  </si>
  <si>
    <t>Size: M3 50pcs - Length: 8mm</t>
  </si>
  <si>
    <t>M3x08 FH DIN 7991</t>
  </si>
  <si>
    <t>Size: M3 20pcs - Length: 8mm</t>
  </si>
  <si>
    <t>M3x08 SH DIN 912</t>
  </si>
  <si>
    <t>D: M3 30pcs - Length: 8mm</t>
  </si>
  <si>
    <t>M3x10 SH DIN 912</t>
  </si>
  <si>
    <t>D: M3 30pcs - Length: 10mm</t>
  </si>
  <si>
    <t>M3x12 SH DIN 912</t>
  </si>
  <si>
    <t>D: M3 30pcs - Length: 12mm</t>
  </si>
  <si>
    <t>M3x20 SH DIN 912</t>
  </si>
  <si>
    <t>D: M3 30pcs - Length: 20mm</t>
  </si>
  <si>
    <t>M4 Nut DIN 934</t>
  </si>
  <si>
    <t>Size: M4 50pcs</t>
  </si>
  <si>
    <t>M4 Nut Locknut</t>
  </si>
  <si>
    <t>S: M4 30pcs - C: 304 ss</t>
  </si>
  <si>
    <t>M4 Washer DIN 125</t>
  </si>
  <si>
    <t>ID: M4x9x0.8 100pcs</t>
  </si>
  <si>
    <t>M4x12 FH DIN 7991</t>
  </si>
  <si>
    <t>Size: M4 20pcs - Length: 12mm</t>
  </si>
  <si>
    <t>M4x14 SH DIN 912</t>
  </si>
  <si>
    <t>D: M4 20pcs - Length: 14mm</t>
  </si>
  <si>
    <t>M4x16 D5 Shoulder Screw</t>
  </si>
  <si>
    <t>Size: 5Pcs 5-M4 - Length: 16mm</t>
  </si>
  <si>
    <t>M4x25 FH DIN 7991</t>
  </si>
  <si>
    <t>Size: M4 20pcs - Length: 25mm</t>
  </si>
  <si>
    <t>M4x25 HEX DIN 933</t>
  </si>
  <si>
    <t>Size: M4 10pcs - Length: 25mm</t>
  </si>
  <si>
    <t>M4x35 HEX DIN 933</t>
  </si>
  <si>
    <t>Size: M4 10pcs - Length: 35mm</t>
  </si>
  <si>
    <t>M4x50 FH DIN 7991</t>
  </si>
  <si>
    <t>Size: M4 20pcs - Length: 50mm</t>
  </si>
  <si>
    <t>M4x55 D5 Shoulder Screw</t>
  </si>
  <si>
    <t>S: 5PCS 5-M4 - L: 55mm</t>
  </si>
  <si>
    <t>M5 Nut DIN 934</t>
  </si>
  <si>
    <t>Size: M5 50pcs</t>
  </si>
  <si>
    <t>M5 Nut Hammer</t>
  </si>
  <si>
    <t>Size M5-20 30Pcs</t>
  </si>
  <si>
    <t>M5 Nut Locknut</t>
  </si>
  <si>
    <t>S: M5 30pcs - C: 304 ss</t>
  </si>
  <si>
    <t>M5 Washer DIN 125</t>
  </si>
  <si>
    <t>ID: M5x9x1 100pcs</t>
  </si>
  <si>
    <t>M5x10 BH ISO 7380</t>
  </si>
  <si>
    <t>Size: M5 10pcs - Length: 10mm</t>
  </si>
  <si>
    <t>M5x25 BH ISO 7380</t>
  </si>
  <si>
    <t>Size: M5 10pcs - Length: 25mm</t>
  </si>
  <si>
    <t>M5x30 HEX DIN 933</t>
  </si>
  <si>
    <t>Size: M5 10pcs - Length: 30mm</t>
  </si>
  <si>
    <t>M5x40 HEX DIN 933</t>
  </si>
  <si>
    <t>Size: M5 10pcs - Length: 40mm</t>
  </si>
  <si>
    <t>M5x55 HEX DIN 933</t>
  </si>
  <si>
    <t>Size: M5 10pcs - Length: 55mm</t>
  </si>
  <si>
    <t>M6x10 BH ISO 7380</t>
  </si>
  <si>
    <t>Size: M6 10pcs - Length: 10mm</t>
  </si>
  <si>
    <t>Kinematics</t>
  </si>
  <si>
    <t>GT2 Gear 20T(5mm)-80T(5mm)-W:6-200</t>
  </si>
  <si>
    <t>BD:20T(5mm)-80T(5mm)-W:6mm-200</t>
  </si>
  <si>
    <t>POWGE</t>
  </si>
  <si>
    <t>GT2 Pulley 20T 11mm</t>
  </si>
  <si>
    <t>BD: 5mm BW: 10mm N: 10PCS</t>
  </si>
  <si>
    <t>GT2 Timing Belt Z EPDM 9mm</t>
  </si>
  <si>
    <t>W: Red 9mm-EPDM L: 10M</t>
  </si>
  <si>
    <t>GT2 Timing Pulley 16T 11mm</t>
  </si>
  <si>
    <t>BD: 5mm BW: 10mm PCS: 2</t>
  </si>
  <si>
    <t>GT2 Timing Pulley 16T 7mm</t>
  </si>
  <si>
    <t>BD: 5mm BW: 6mm PCS: 3</t>
  </si>
  <si>
    <t>Magnet</t>
  </si>
  <si>
    <t>Magnet 06x05 Z Probe</t>
  </si>
  <si>
    <t>C: 50pcs 6x5mm</t>
  </si>
  <si>
    <t>HW Store</t>
  </si>
  <si>
    <t>Magnet 15x03 Buildplate</t>
  </si>
  <si>
    <t>Color: 50pcs 15x3mm</t>
  </si>
  <si>
    <t>Magnet 20x05 Doorlift</t>
  </si>
  <si>
    <t>Color: 6PCS S: A20</t>
  </si>
  <si>
    <t>SZ-Ming</t>
  </si>
  <si>
    <t>Magnet Keeper 20x03 Doorlift</t>
  </si>
  <si>
    <t>Size: 5pcs M4</t>
  </si>
  <si>
    <t>Plumbing</t>
  </si>
  <si>
    <t>LC - Flowmeter</t>
  </si>
  <si>
    <t>Flow Liquid Monitoring LSJ-ZNBJ</t>
  </si>
  <si>
    <t>FREEZEMOD</t>
  </si>
  <si>
    <t>LC - Waterpump</t>
  </si>
  <si>
    <t>C: 65mm-Black</t>
  </si>
  <si>
    <t>SysCooling</t>
  </si>
  <si>
    <t>LC - 04mm ID Barb 1/4"</t>
  </si>
  <si>
    <t>S: 4mm Barb - TS: 1/4"</t>
  </si>
  <si>
    <t>EES Store</t>
  </si>
  <si>
    <t>LC - 06mm ID Barb 1/4"</t>
  </si>
  <si>
    <t>S: 6mm Barb - TS: 1/4"</t>
  </si>
  <si>
    <t>LC - M5-4ID Elbow Fitting</t>
  </si>
  <si>
    <t>C: WX-KPC6-M5</t>
  </si>
  <si>
    <t>ZGUA Store</t>
  </si>
  <si>
    <t>LC - Radiator 120mm</t>
  </si>
  <si>
    <t>AS120-T 120mm radiator 22mm</t>
  </si>
  <si>
    <t>LC - Radiator Extruder 30x30x9.5</t>
  </si>
  <si>
    <t>Color: 30x30</t>
  </si>
  <si>
    <t>Cynzo</t>
  </si>
  <si>
    <t>LC - Tubing 4x6 mm IDxOD 5M</t>
  </si>
  <si>
    <t>C: 4x6mm - L: 5M</t>
  </si>
  <si>
    <t>ANHI Store</t>
  </si>
  <si>
    <t>C: 6x8mm - L: 5M</t>
  </si>
  <si>
    <t>Profile</t>
  </si>
  <si>
    <t>15x15x1 Aluminum Tube L: 230mm</t>
  </si>
  <si>
    <t>L: 500mm - S: 15x15x1mm</t>
  </si>
  <si>
    <t>18th Gw</t>
  </si>
  <si>
    <t>2020 Joining Plate 90 Deg</t>
  </si>
  <si>
    <t>Color: Silver L - Size: 2020 (4pcs)</t>
  </si>
  <si>
    <t>BULK-MAN</t>
  </si>
  <si>
    <t>2020 T-Slot X Profile Top Rear</t>
  </si>
  <si>
    <t>Color: L 420mm - 2020</t>
  </si>
  <si>
    <t>HighQ Store</t>
  </si>
  <si>
    <t>2020 T-Slot Z Center Rear</t>
  </si>
  <si>
    <t>Color: L 368mm - 2020</t>
  </si>
  <si>
    <t>2020 T-Slot Z Center Rear Top</t>
  </si>
  <si>
    <t>Color: L 172mm - 2020</t>
  </si>
  <si>
    <t>2028 T-Slot L-Bracket</t>
  </si>
  <si>
    <t>Color: 10PCS 2028 Silver</t>
  </si>
  <si>
    <t>HTCC Store</t>
  </si>
  <si>
    <t>2040 T-Slot X Length Profile</t>
  </si>
  <si>
    <t>Color: L 420mm - 2040</t>
  </si>
  <si>
    <t>2040 T-Slot Y Length Profile</t>
  </si>
  <si>
    <t>Color: L 480mm - 2040</t>
  </si>
  <si>
    <t>2040 T-Slot Z Height Profile</t>
  </si>
  <si>
    <t>Color: L 750mm - 2040</t>
  </si>
  <si>
    <t>20x20x1 Aluminum Tube L: 410mm</t>
  </si>
  <si>
    <t>L: 500mm - S: 20x20x1mm</t>
  </si>
  <si>
    <t>300x300x3mm - PC Sheet</t>
  </si>
  <si>
    <t>S: 300x300x3mm2</t>
  </si>
  <si>
    <t>Shop110</t>
  </si>
  <si>
    <t>Buildplate Cast AL 5083 8mm</t>
  </si>
  <si>
    <t>Source locally or ask MELLOW</t>
  </si>
  <si>
    <t>Local</t>
  </si>
  <si>
    <t>Buildplate Print Surface Sheet</t>
  </si>
  <si>
    <t>Size: 350x350mm</t>
  </si>
  <si>
    <t>3D Printing MS</t>
  </si>
  <si>
    <t>Plate - Aluminum for DIN &amp; SSR</t>
  </si>
  <si>
    <t>Color: 200x200mm - S: 3mm 1pc</t>
  </si>
  <si>
    <t>V2 Insulation Drybox</t>
  </si>
  <si>
    <t>10MM Thermal Insulation</t>
  </si>
  <si>
    <t xml:space="preserve">V2 dbx insulation FB_2x </t>
  </si>
  <si>
    <t>Shaft</t>
  </si>
  <si>
    <t>03x25 Bearing Shaft</t>
  </si>
  <si>
    <t>M3x10pcs - 25mm</t>
  </si>
  <si>
    <t>Victor HW</t>
  </si>
  <si>
    <t>05x40 Bearing Shaft</t>
  </si>
  <si>
    <t>M5x40 (20pcs)</t>
  </si>
  <si>
    <t>HGKL</t>
  </si>
  <si>
    <t>05x50 Bearing Shaft</t>
  </si>
  <si>
    <t>M5x50 (20pcs)</t>
  </si>
  <si>
    <t>06x30 Bearing Shaft</t>
  </si>
  <si>
    <t>M6x30 (20pcs)</t>
  </si>
  <si>
    <t>06x40 Bearing Shaft</t>
  </si>
  <si>
    <t>M6x40 (20pcs)</t>
  </si>
  <si>
    <t>08x400 Steel Rod - Door Link</t>
  </si>
  <si>
    <t>L: 400 D: 8mm</t>
  </si>
  <si>
    <t>YUNSHUO</t>
  </si>
  <si>
    <t>Spring</t>
  </si>
  <si>
    <t>07x10 Spring 0.4 WD</t>
  </si>
  <si>
    <t>L: 10mm(10pcs) - WD: 0.4 - OD: 7mm</t>
  </si>
  <si>
    <t>AZ-hw</t>
  </si>
  <si>
    <t>Toolpart</t>
  </si>
  <si>
    <t>Milk White PTFE Tube</t>
  </si>
  <si>
    <t>ID: ID 2 x OD 4mm L: 3 meter</t>
  </si>
  <si>
    <t>Brush 40 x12.5 x 9.5mm</t>
  </si>
  <si>
    <t>Nozzle Cleaning Brush</t>
  </si>
  <si>
    <t>FYSETC</t>
  </si>
  <si>
    <t>Extruder - BIQU H2 V2X</t>
  </si>
  <si>
    <t>BTT H2 V2X Extruder</t>
  </si>
  <si>
    <t>BIGTREETECH</t>
  </si>
  <si>
    <t>Fan CPAP tube for part air</t>
  </si>
  <si>
    <t>C: Black Closed - ID 17xAD 21.2 - L:1m</t>
  </si>
  <si>
    <t>ORIGWOOD</t>
  </si>
  <si>
    <t>Mothend V2</t>
  </si>
  <si>
    <t>JLC</t>
  </si>
  <si>
    <t>JLC CNC</t>
  </si>
  <si>
    <t>NF Crazy-Heater Block Copper</t>
  </si>
  <si>
    <t>Color: Copper</t>
  </si>
  <si>
    <t>Phaetus Silicon Carbide Volcano Nozzle</t>
  </si>
  <si>
    <t>Size: 0.6MM Volcano</t>
  </si>
  <si>
    <t>V6 Bimetal Heatbreak</t>
  </si>
  <si>
    <t>Color: Bi-Metal Short</t>
  </si>
  <si>
    <t>Lerge</t>
  </si>
  <si>
    <t>Price exl Taxes - exl insulation/paneling</t>
  </si>
  <si>
    <t>*shipping cost may vary</t>
  </si>
  <si>
    <t>INDEX</t>
  </si>
  <si>
    <t>Look in the complete parts list for the total number of parts needed</t>
  </si>
  <si>
    <t>Part name</t>
  </si>
  <si>
    <t>Description</t>
  </si>
  <si>
    <t>Length</t>
  </si>
  <si>
    <t>QTY</t>
  </si>
  <si>
    <t>Support Links:</t>
  </si>
  <si>
    <t>2020 T-Slot Profile</t>
  </si>
  <si>
    <t>X Top Rear</t>
  </si>
  <si>
    <t>DEV TEAM</t>
  </si>
  <si>
    <t>Buy Me a Coffee</t>
  </si>
  <si>
    <t>Z Center Rear</t>
  </si>
  <si>
    <t>Roy Berntsen</t>
  </si>
  <si>
    <t>By Patreon</t>
  </si>
  <si>
    <t>Z Center Rear Top</t>
  </si>
  <si>
    <t>Mark Bridgewater</t>
  </si>
  <si>
    <t>By PayPal</t>
  </si>
  <si>
    <t>2040 T-Slot Profile</t>
  </si>
  <si>
    <t>X Length Profile</t>
  </si>
  <si>
    <t>Y Length Profile</t>
  </si>
  <si>
    <t>Z Height Profile</t>
  </si>
  <si>
    <t>2028 L-Bracket</t>
  </si>
  <si>
    <t>Corner Bracket</t>
  </si>
  <si>
    <t>Joining Plate 90 Deg</t>
  </si>
  <si>
    <t>Joining plate 90</t>
  </si>
  <si>
    <t>M5 Nut Hammer Nut</t>
  </si>
  <si>
    <t>YouTube</t>
  </si>
  <si>
    <t>M5 WASHER DIN 125</t>
  </si>
  <si>
    <t>Printed Parts Link</t>
  </si>
  <si>
    <t>V2 Center Z Support Bracket_1x</t>
  </si>
  <si>
    <t>Print</t>
  </si>
  <si>
    <t>V2 DoorStop_4x</t>
  </si>
  <si>
    <t>Print/Buy</t>
  </si>
  <si>
    <t>V2 Leg Base_4x</t>
  </si>
  <si>
    <t>V2 Leg Nut_4x</t>
  </si>
  <si>
    <t>BOM Quantity</t>
  </si>
  <si>
    <t>06x25 Bearing Shaft</t>
  </si>
  <si>
    <t>20x20x1 X Axis AL Tube 410</t>
  </si>
  <si>
    <t>GT2 Pulley 16T 11mm</t>
  </si>
  <si>
    <t>GT2 Timing Belt AB</t>
  </si>
  <si>
    <t>M3 Nut Hammer Nut</t>
  </si>
  <si>
    <t>M3 Nut Lock Nut DIN 985</t>
  </si>
  <si>
    <t>M3 Washer  DIN 125 ISO 7089</t>
  </si>
  <si>
    <t>V2 Drawings</t>
  </si>
  <si>
    <t>M3x08 SH DIN 912 ISO 4762</t>
  </si>
  <si>
    <t>M3x10 SH DIN 912 ISO 4762</t>
  </si>
  <si>
    <t>M3x20 SH DIN 912 ISO 4762</t>
  </si>
  <si>
    <t>M5 LOCK NUT</t>
  </si>
  <si>
    <t>M5 Nut DIN</t>
  </si>
  <si>
    <t>M5x30 HEX ISO 4017 DIN 933</t>
  </si>
  <si>
    <t>Magnet 06x05 SmCo</t>
  </si>
  <si>
    <t>MGN12H 400</t>
  </si>
  <si>
    <t>Preload - Light</t>
  </si>
  <si>
    <t>MGN9H 400</t>
  </si>
  <si>
    <t>Preload - Medium</t>
  </si>
  <si>
    <t>Nema 17 48 S55</t>
  </si>
  <si>
    <t>Nozzle Brush</t>
  </si>
  <si>
    <t>V2 AB Idler Spacer_4x</t>
  </si>
  <si>
    <t>V2 AB Idler Tension Tower A</t>
  </si>
  <si>
    <t>V2 AB Idler Tension Tower B</t>
  </si>
  <si>
    <t>V2 AB Motor Brace Bearing Buddy_2x</t>
  </si>
  <si>
    <t>V2 AB Motor Brace_1x</t>
  </si>
  <si>
    <t>V2 AB Motor Bracket_1x</t>
  </si>
  <si>
    <t>V2 Idler Bracket Front A_1X</t>
  </si>
  <si>
    <t>V2 Idler Bracket Front B_1X</t>
  </si>
  <si>
    <t>V2 Idler Bracket Rear AB_2X</t>
  </si>
  <si>
    <t>V2 Idler Tension Fork_2x</t>
  </si>
  <si>
    <t>V2 Nozzle Brushing Bracket_1x</t>
  </si>
  <si>
    <t>V2 Nozzle Brushing Bucket_1x</t>
  </si>
  <si>
    <t>V2 Y Carrier A1_1x</t>
  </si>
  <si>
    <t>V2 Y Carrier A2_1x</t>
  </si>
  <si>
    <t>V2 Y Carrier B1_1x</t>
  </si>
  <si>
    <t>V2 Y Carrier B2_1x</t>
  </si>
  <si>
    <t>V2 Z Probe Docking Bracket_1x</t>
  </si>
  <si>
    <t>V2 Z Probe Docking_1x</t>
  </si>
  <si>
    <t>CPAP Tube HT</t>
  </si>
  <si>
    <t>Extruder radiator 30x30x9.5</t>
  </si>
  <si>
    <t>Fan CPAP Blower Robo</t>
  </si>
  <si>
    <t>Fan blower</t>
  </si>
  <si>
    <t>Fan ROBO 12V 4010 fan</t>
  </si>
  <si>
    <t>Fan axial</t>
  </si>
  <si>
    <t>Fan CPAP Tube</t>
  </si>
  <si>
    <t>Fan blower tube</t>
  </si>
  <si>
    <t xml:space="preserve">M3 Nut DIN 934 </t>
  </si>
  <si>
    <t>M3x25 Bearing shaft</t>
  </si>
  <si>
    <t>M4 NUT DIN 934 v3</t>
  </si>
  <si>
    <t>M4 WASHER v1</t>
  </si>
  <si>
    <t>M4x35 HEX DIN 933 v2</t>
  </si>
  <si>
    <t>Magnet 06x05 SamCo HT</t>
  </si>
  <si>
    <t xml:space="preserve">Ø7x10 Spring 0.4 WD </t>
  </si>
  <si>
    <t xml:space="preserve">V2 CPAP ROBO Fan Buddy_1x </t>
  </si>
  <si>
    <t>V2 FlintZone Probe_1x</t>
  </si>
  <si>
    <t>V2 FlintZone_1x</t>
  </si>
  <si>
    <t>V2 Part Fan CPAP Chimney_1x</t>
  </si>
  <si>
    <t>V2 Part Fan Duct_1x</t>
  </si>
  <si>
    <t>V2 Tool Carrier_1x</t>
  </si>
  <si>
    <t>V2 Tool Head Cable Chimney_1x</t>
  </si>
  <si>
    <t>V2 Tool Head Cable Clip_2x</t>
  </si>
  <si>
    <t>V2 Tool Plate _1x</t>
  </si>
  <si>
    <t>V2 Tool Plate Cable Channel_1x</t>
  </si>
  <si>
    <t>V2 Toolhead Cover_1x</t>
  </si>
  <si>
    <t>MOTHEND HOTEND BOM</t>
  </si>
  <si>
    <t>Heater Cartridge</t>
  </si>
  <si>
    <t>M3x03 Set Screw DIN 913</t>
  </si>
  <si>
    <t>2</t>
  </si>
  <si>
    <t>M5-6OD Elbow Fitting</t>
  </si>
  <si>
    <t>Mothblock V2</t>
  </si>
  <si>
    <t>Mothend Ball plug Ø4.5</t>
  </si>
  <si>
    <t>NF crazy Screw Kit</t>
  </si>
  <si>
    <t>NF crazy Tubes Kit</t>
  </si>
  <si>
    <t>NF-Crazy Volcano heat block</t>
  </si>
  <si>
    <t>PT 1000 - 1.3M</t>
  </si>
  <si>
    <t>Volcano Nozzle V6 Hardened</t>
  </si>
  <si>
    <t>03x25 Bearing shaft</t>
  </si>
  <si>
    <t>tool sensor</t>
  </si>
  <si>
    <t>1</t>
  </si>
  <si>
    <t>bearings</t>
  </si>
  <si>
    <t>05x16x05 625-2ZZ Bearing</t>
  </si>
  <si>
    <t>idlers &amp; gears</t>
  </si>
  <si>
    <t>idlers</t>
  </si>
  <si>
    <t>350x350x8</t>
  </si>
  <si>
    <t>Buildplate Print Plate</t>
  </si>
  <si>
    <t>Spring steel</t>
  </si>
  <si>
    <t>Buildplate Sheet Magnet</t>
  </si>
  <si>
    <t>15x3 SmCo</t>
  </si>
  <si>
    <t xml:space="preserve">GT2 EPDM 10mm +135℃ </t>
  </si>
  <si>
    <t>GT2 Gears 20T(5mm)-80T(5mm) - W: 6-200</t>
  </si>
  <si>
    <t>GT2 Pulley 16T 7mm</t>
  </si>
  <si>
    <t>GT2 Timing Belt Z</t>
  </si>
  <si>
    <t>9/10 mm</t>
  </si>
  <si>
    <t>Heater Pad - 300x300 750w</t>
  </si>
  <si>
    <t>M3 Washer DIN 433</t>
  </si>
  <si>
    <t>M4 D5 L55 Shoulder Screw</t>
  </si>
  <si>
    <t>M4 LOCK NUT</t>
  </si>
  <si>
    <t>M4 Ø10 Ball tapped</t>
  </si>
  <si>
    <t>M5x30 HEX DIN 933 ISO 4017</t>
  </si>
  <si>
    <t>MGN12H 350 Linear Rail</t>
  </si>
  <si>
    <t>Nema 17 40mm</t>
  </si>
  <si>
    <t>Ø7x10 spring</t>
  </si>
  <si>
    <t>V2 Bed Strain Relief</t>
  </si>
  <si>
    <t>print</t>
  </si>
  <si>
    <t>V2 Gearbox Cover A_1x</t>
  </si>
  <si>
    <t>V2 Gearbox Cover B_1x</t>
  </si>
  <si>
    <t>V2 Gearbox Cover C_1x</t>
  </si>
  <si>
    <t>V2 Tool Sensor Buddy_1x</t>
  </si>
  <si>
    <t>V2 Tool Sensor Probe_1x</t>
  </si>
  <si>
    <t>V2 Z Belt Clamp AB_2x</t>
  </si>
  <si>
    <t>V2 Z Belt Clamp C_1x</t>
  </si>
  <si>
    <t>V2 Z Carrier A_1x</t>
  </si>
  <si>
    <t>V2 Z Carrier B_1x</t>
  </si>
  <si>
    <t>V2 Z Carrier C_1x</t>
  </si>
  <si>
    <t>V2 Z Gearbox  Bracket A_1x</t>
  </si>
  <si>
    <t>V2 Z Gearbox  Bracket B_1x</t>
  </si>
  <si>
    <t>V2 Z Gearbox  Bracket C_1x</t>
  </si>
  <si>
    <t>V2 Z Gearbox Dust Cover_3x</t>
  </si>
  <si>
    <t>V2 Z Idler Pulley Fork_3x</t>
  </si>
  <si>
    <t>V2 Z Idler Tower A_1x</t>
  </si>
  <si>
    <t>V2 Z Idler Tower B_1x</t>
  </si>
  <si>
    <t>V2 Z Idler Tower C_1x</t>
  </si>
  <si>
    <t>Cable 2:1 Heat Shrink Tube </t>
  </si>
  <si>
    <t>3mm</t>
  </si>
  <si>
    <t>4mm</t>
  </si>
  <si>
    <t>8mm</t>
  </si>
  <si>
    <t>Cable Black</t>
  </si>
  <si>
    <t>AWG 20</t>
  </si>
  <si>
    <t>AWG 24</t>
  </si>
  <si>
    <t>AWG 18</t>
  </si>
  <si>
    <t>AWG 14</t>
  </si>
  <si>
    <t>Cable Blue</t>
  </si>
  <si>
    <t>LLL Buffer</t>
  </si>
  <si>
    <t>ROBO Fan</t>
  </si>
  <si>
    <t>Extruder motor</t>
  </si>
  <si>
    <t>Cable Connector JST XH 3-Pin</t>
  </si>
  <si>
    <t>Cable Connector JST XH 4-Pin</t>
  </si>
  <si>
    <t>Cable Green</t>
  </si>
  <si>
    <t>Cable mains PVC Brown</t>
  </si>
  <si>
    <t>1.5mm^2</t>
  </si>
  <si>
    <t>Cable mains PVC green/yellow</t>
  </si>
  <si>
    <t>Cable mains PVC RED</t>
  </si>
  <si>
    <t xml:space="preserve">Cable PET Braid sleeve </t>
  </si>
  <si>
    <t>Cable Loom</t>
  </si>
  <si>
    <t xml:space="preserve">Cable Red </t>
  </si>
  <si>
    <t>Cable White</t>
  </si>
  <si>
    <t>AWG 16</t>
  </si>
  <si>
    <t>Motherboard</t>
  </si>
  <si>
    <t>Esp32 Shield</t>
  </si>
  <si>
    <t>DIN Rail + terminal block kit  UK2.5</t>
  </si>
  <si>
    <t>Fan 4010 24V</t>
  </si>
  <si>
    <t>MB/Robo Fan</t>
  </si>
  <si>
    <t>Fan 6025 12V</t>
  </si>
  <si>
    <t>Drybox</t>
  </si>
  <si>
    <t>Grommets 12 mm</t>
  </si>
  <si>
    <t>Bed connections</t>
  </si>
  <si>
    <t>LED Lighting - 24v led strip 5M</t>
  </si>
  <si>
    <t>Chamber</t>
  </si>
  <si>
    <t xml:space="preserve">M4 NUT DIN 934 </t>
  </si>
  <si>
    <t>M4 WASHER</t>
  </si>
  <si>
    <t>Power Fuse holder 15A + 10A fuse</t>
  </si>
  <si>
    <t>Power Main</t>
  </si>
  <si>
    <t>Power Drybox</t>
  </si>
  <si>
    <t>Power Switch</t>
  </si>
  <si>
    <t>PSU 12V DC  75W meanwell</t>
  </si>
  <si>
    <t>Power 12V</t>
  </si>
  <si>
    <t>Power 24V</t>
  </si>
  <si>
    <t>Resistor 10K</t>
  </si>
  <si>
    <t xml:space="preserve">Resistor 4.7K </t>
  </si>
  <si>
    <t>CPAP Temp</t>
  </si>
  <si>
    <t>PWM Heaters</t>
  </si>
  <si>
    <t>V2 Chamber Heater Buddy_1x</t>
  </si>
  <si>
    <t>V2 Chamber Heater Guard_1x</t>
  </si>
  <si>
    <t>V2 Duet MB Buddy_1x</t>
  </si>
  <si>
    <t>V2 GX20 Buddy_1x</t>
  </si>
  <si>
    <t>V2 GX20 Cover_1x</t>
  </si>
  <si>
    <t>V2 HDC Buddy_1x</t>
  </si>
  <si>
    <t>V2 HDC Cover 10P_1x</t>
  </si>
  <si>
    <t>V2 HDC Cover 6P_2x</t>
  </si>
  <si>
    <t>V2 MB BackPack_1x</t>
  </si>
  <si>
    <t>V2 Plate_2x - Aluminium  for DIN/SSR</t>
  </si>
  <si>
    <t>180x150x3mm</t>
  </si>
  <si>
    <t>V2 PSU LRS-240 Buddy_1x</t>
  </si>
  <si>
    <t>V2 PSU LRS-75 Buddy_1x</t>
  </si>
  <si>
    <t>LC - 1/4" Barb - 4mm</t>
  </si>
  <si>
    <t>LC - Pump P67D 12VDC</t>
  </si>
  <si>
    <t>LC - Radiator Fan - 120mm</t>
  </si>
  <si>
    <t>LC - Tubing 4x6mm IDxOD</t>
  </si>
  <si>
    <t>V2 LC Flowmeter Buddy_1x</t>
  </si>
  <si>
    <t>V2 Pump Bracket A_1x</t>
  </si>
  <si>
    <t>V2 Pump bracket B_1x</t>
  </si>
  <si>
    <t>V2 Radiator Bracket_2x</t>
  </si>
  <si>
    <t xml:space="preserve">05x08x1 Precision Shim </t>
  </si>
  <si>
    <t>HW</t>
  </si>
  <si>
    <t xml:space="preserve">05x16x5 Bearing 625ZZ </t>
  </si>
  <si>
    <t xml:space="preserve">07x10 Spring 0.4 WD </t>
  </si>
  <si>
    <t>DBX Drawer Slides 11435A14</t>
  </si>
  <si>
    <t>DHT 22/BME 280 temp/humid sensor</t>
  </si>
  <si>
    <t>Electronics</t>
  </si>
  <si>
    <t>Loadcell amplifier HX711</t>
  </si>
  <si>
    <t>M4 NUT</t>
  </si>
  <si>
    <t>M4 WASHER  DIN 125 iso 7089</t>
  </si>
  <si>
    <t>M4x14 SH DIN 912 ISO 4762</t>
  </si>
  <si>
    <t>M4x35 HEX DIN 933 ISO 4017</t>
  </si>
  <si>
    <t xml:space="preserve">M5 Nut DIN 934 </t>
  </si>
  <si>
    <t>M5x25 BH DIN 7380</t>
  </si>
  <si>
    <t>PTC 300W Heater w/fan</t>
  </si>
  <si>
    <t>neeed to check fan voltage</t>
  </si>
  <si>
    <t xml:space="preserve"> </t>
  </si>
  <si>
    <t>Buy</t>
  </si>
  <si>
    <t>V2 Carousel Bearing Plate_1x</t>
  </si>
  <si>
    <t>V2 Carousel Inner ring_1x</t>
  </si>
  <si>
    <t>V2 Carousel Loadcell Spacer</t>
  </si>
  <si>
    <t xml:space="preserve">V2 Carousel Outer Ring_1x </t>
  </si>
  <si>
    <t>V2 Carousel Spool adapter 54mm</t>
  </si>
  <si>
    <t>V2 Carousel Unspool_ring_1x</t>
  </si>
  <si>
    <t>V2 dbx Aligning Spacer_2</t>
  </si>
  <si>
    <t>V2 dbx Draw Brackets_4x</t>
  </si>
  <si>
    <t>V2 dbx Draw Front Panel</t>
  </si>
  <si>
    <t>V2 dbx draw handle_1x</t>
  </si>
  <si>
    <t>V2 dbx insulation side_2x</t>
  </si>
  <si>
    <t>V2 dbx insulation TB_2x</t>
  </si>
  <si>
    <t>V2 dbx Panel FB_2x</t>
  </si>
  <si>
    <t>V2 dbx Panel Side_2x</t>
  </si>
  <si>
    <t>V2 dbx Panel TB_2x</t>
  </si>
  <si>
    <t>V2 dbx PTC heater buddy_1x</t>
  </si>
  <si>
    <t>V2 desiccant Buddy_1x</t>
  </si>
  <si>
    <t>V2 desiccant container_1x</t>
  </si>
  <si>
    <t>V2 desiccant Knob_1x</t>
  </si>
  <si>
    <t>V2 desiccant Lid_1x</t>
  </si>
  <si>
    <t>V2 Esp 32 dev board Holder_1x</t>
  </si>
  <si>
    <t xml:space="preserve">V2 Back pack buddy </t>
  </si>
  <si>
    <t>M4 Flat head x?</t>
  </si>
  <si>
    <t xml:space="preserve">M4 Nut </t>
  </si>
  <si>
    <t xml:space="preserve">M4 Washer  DIN 125 </t>
  </si>
  <si>
    <t xml:space="preserve">IEC connector </t>
  </si>
  <si>
    <t xml:space="preserve">GX20 10pin </t>
  </si>
  <si>
    <t>V2 HX 711 board Holder_1x</t>
  </si>
  <si>
    <t xml:space="preserve">08x16x5 Bearing 688ZZ </t>
  </si>
  <si>
    <t>08x400 Doorlink Steel Rod</t>
  </si>
  <si>
    <t>15x15 AL Tube  L: 230mm</t>
  </si>
  <si>
    <t>20x03 Magnet Keepers</t>
  </si>
  <si>
    <t>20x06 Magnet 10kg</t>
  </si>
  <si>
    <t>286x286x3</t>
  </si>
  <si>
    <t>Chamber Fan</t>
  </si>
  <si>
    <t>92x92x38 120CFM</t>
  </si>
  <si>
    <t>Chamber Heater</t>
  </si>
  <si>
    <t>750W PTC 220V</t>
  </si>
  <si>
    <t xml:space="preserve">M3 Washer DIN 125 </t>
  </si>
  <si>
    <t xml:space="preserve">M3x05 Set Screw DIN 913 </t>
  </si>
  <si>
    <t>M4 NUT DIN 934</t>
  </si>
  <si>
    <t>M4 WASHER DIN 125</t>
  </si>
  <si>
    <t xml:space="preserve">M4x16 D5 Shoulder Screw </t>
  </si>
  <si>
    <t>M5 Lock Nut</t>
  </si>
  <si>
    <t>M5x40 HEX DIN 931</t>
  </si>
  <si>
    <t>M5x55 HEX DIN 931 ISO 4014</t>
  </si>
  <si>
    <t>V2 AB Motor Pocket Cover_1x</t>
  </si>
  <si>
    <t>Printed</t>
  </si>
  <si>
    <t>V2 BackPack_1x</t>
  </si>
  <si>
    <t>V2 Base Plate_1x</t>
  </si>
  <si>
    <t>MDF Base Plate 10 mm</t>
  </si>
  <si>
    <t>V2 Cable Gland Nut_1x</t>
  </si>
  <si>
    <t>V2 Cable Gland Tube_1x</t>
  </si>
  <si>
    <t>V2 Door Arm Hand  AB_4x</t>
  </si>
  <si>
    <t>V2 Door Arm Lower Elbow AB_2x</t>
  </si>
  <si>
    <t>V2 Door Arm Upper Elbow A_1x</t>
  </si>
  <si>
    <t>V2 Door Arm Upper Elbow B_1x</t>
  </si>
  <si>
    <t>V2 Door Magnet Bracket Lower_2x</t>
  </si>
  <si>
    <t>V2 Doorhinge Side Bracket A_1x</t>
  </si>
  <si>
    <t>V2 Doorhinge Side Bracket B_1x</t>
  </si>
  <si>
    <t>V2 Doorhinge Upper Bracket A_1x</t>
  </si>
  <si>
    <t>V2 Doorhinge Upper Bracket B_1x</t>
  </si>
  <si>
    <t>V2 Front Door Bracket A_1x</t>
  </si>
  <si>
    <t>V2 Front Door Bracket B_1x</t>
  </si>
  <si>
    <t>V2 Front Door Handle A_1x</t>
  </si>
  <si>
    <t>V2 Front Door Handle B_1x</t>
  </si>
  <si>
    <t>V2 GX20 Bracket_1x</t>
  </si>
  <si>
    <t>V2 Insulation Base</t>
  </si>
  <si>
    <t>PIR 30mm</t>
  </si>
  <si>
    <t>V2 Insulation Door</t>
  </si>
  <si>
    <t>V2 Insulation Rear</t>
  </si>
  <si>
    <t>V2 Insulation Side A</t>
  </si>
  <si>
    <t>V2 Insulation Side B</t>
  </si>
  <si>
    <t>V2 Insulation Top</t>
  </si>
  <si>
    <t>V2 Panel Door Front</t>
  </si>
  <si>
    <t>ACM</t>
  </si>
  <si>
    <t>V2 Panel Door Side</t>
  </si>
  <si>
    <t>V2 Panel Door Top</t>
  </si>
  <si>
    <t>V2 Panel Rear Lower</t>
  </si>
  <si>
    <t>V2 Panel Rear Upper</t>
  </si>
  <si>
    <t>V2 Panel Side A Lower</t>
  </si>
  <si>
    <t>V2 Panel Side A Upper</t>
  </si>
  <si>
    <t>V2 Panel Side B Lower</t>
  </si>
  <si>
    <t>V2 Panel Side B Upper</t>
  </si>
  <si>
    <t>V2 Panel Spacer_6x</t>
  </si>
  <si>
    <t>V2 Panel Top</t>
  </si>
  <si>
    <t>V2 PTFE Gland</t>
  </si>
  <si>
    <t>V2 PTFE Gland Nut</t>
  </si>
  <si>
    <t>V2 ROBO Buddy_1x</t>
  </si>
  <si>
    <t>V2 ROBO CPAP Adapter Tube_1x</t>
  </si>
  <si>
    <t>V2 ROBO CPAP Adapter_1x</t>
  </si>
  <si>
    <t>V2 ROBO Gland_1x</t>
  </si>
  <si>
    <t>V2 Swivel Cap_1x</t>
  </si>
  <si>
    <t>V2 Swivel Gland_1x</t>
  </si>
  <si>
    <t>V2 Swivel Top_1x</t>
  </si>
  <si>
    <t>V2 Window Frame Inner_2x</t>
  </si>
  <si>
    <t>V2 Window Frame Outer_1x</t>
  </si>
  <si>
    <t>System</t>
  </si>
  <si>
    <t>Filament Type</t>
  </si>
  <si>
    <t>Weight</t>
  </si>
  <si>
    <t>Weight Tot</t>
  </si>
  <si>
    <t>Cost/part</t>
  </si>
  <si>
    <t>Time/item</t>
  </si>
  <si>
    <t>Time Total</t>
  </si>
  <si>
    <t>Material</t>
  </si>
  <si>
    <t>Cost/Kg</t>
  </si>
  <si>
    <t>Density</t>
  </si>
  <si>
    <t>Speed in mm3/s</t>
  </si>
  <si>
    <t>V2 AB Gantry</t>
  </si>
  <si>
    <t>HT</t>
  </si>
  <si>
    <t>V2 AB Brace_1x</t>
  </si>
  <si>
    <t>Add your price</t>
  </si>
  <si>
    <t>PC PBT CF</t>
  </si>
  <si>
    <t>PPS CF</t>
  </si>
  <si>
    <t>V2 AB Motor Bearing Buddy_2x</t>
  </si>
  <si>
    <t>V2 AB Motor Bracket</t>
  </si>
  <si>
    <t>V2 FlintZone Dock Bracket_1x</t>
  </si>
  <si>
    <t>Print Settings</t>
  </si>
  <si>
    <t>V2 FlintZone Dock_1x</t>
  </si>
  <si>
    <t>Shell in mm</t>
  </si>
  <si>
    <t>Layer height</t>
  </si>
  <si>
    <t>Bottom Layers</t>
  </si>
  <si>
    <t>Top Layers</t>
  </si>
  <si>
    <t>Nozzle Size</t>
  </si>
  <si>
    <t>(select)</t>
  </si>
  <si>
    <t>Perimiters</t>
  </si>
  <si>
    <t>Infill %</t>
  </si>
  <si>
    <t>V2 Y Carrier A_1x</t>
  </si>
  <si>
    <t>Infill Type</t>
  </si>
  <si>
    <t>Grid</t>
  </si>
  <si>
    <t>V2 Y Carrier B_1x</t>
  </si>
  <si>
    <t>V2 Drybox</t>
  </si>
  <si>
    <t>V2 Carousel unspool_ring_1x</t>
  </si>
  <si>
    <t>HT = Filament with a HDT &gt; than 130C</t>
  </si>
  <si>
    <t>MT</t>
  </si>
  <si>
    <t>MT = filament  with a HDT &gt; 70C</t>
  </si>
  <si>
    <t>Recommended filaments:</t>
  </si>
  <si>
    <t>HDT</t>
  </si>
  <si>
    <t>PC PBT CF/GF</t>
  </si>
  <si>
    <t>CPE</t>
  </si>
  <si>
    <t>ASA/ABS</t>
  </si>
  <si>
    <t>V2 ELECTRONIC PARTS</t>
  </si>
  <si>
    <t>V2 LRS-360 Buddy_1x.stl</t>
  </si>
  <si>
    <t>V2 LRS-75 Buddy_1x.stl</t>
  </si>
  <si>
    <t>V2 HDC Buddy_1x.stl</t>
  </si>
  <si>
    <t>V2 Enclosure</t>
  </si>
  <si>
    <t>V2 Frame</t>
  </si>
  <si>
    <t>V2 Plumbing</t>
  </si>
  <si>
    <t>V2 Radiator Bracket_1x</t>
  </si>
  <si>
    <t>V2 Toolhead</t>
  </si>
  <si>
    <t xml:space="preserve">V2 CPAP  Fan Buddy_1x </t>
  </si>
  <si>
    <t>V2 Extruder cable buddy_1x</t>
  </si>
  <si>
    <t>V2 Tools</t>
  </si>
  <si>
    <t>V2 Blind Joint Drilling Jig_1x</t>
  </si>
  <si>
    <t>V2 Z System</t>
  </si>
  <si>
    <t>V2 Z AB Belt Clamp_2x</t>
  </si>
  <si>
    <t>V2 Z C Belt Clamp_1x</t>
  </si>
  <si>
    <t>V2 Z Carrier Front A_1x</t>
  </si>
  <si>
    <t>V2 Z Carrier Front B_1x</t>
  </si>
  <si>
    <t>V2 Z Carrier Rear_1x</t>
  </si>
  <si>
    <t>V2 Tool Sensor Housing</t>
  </si>
  <si>
    <t>V2 Tool sensor Probe</t>
  </si>
  <si>
    <t>PTC 750W 220</t>
  </si>
  <si>
    <t>Fan 92x384</t>
  </si>
  <si>
    <t>M3x10 SH DIN 9128</t>
  </si>
  <si>
    <t>M4 NUT DIN 9346</t>
  </si>
  <si>
    <t>M4x14 SH DIN 9127</t>
  </si>
  <si>
    <t>PTC Heater Grill Guard</t>
  </si>
  <si>
    <t>V2 PTC Heater Budd</t>
  </si>
  <si>
    <t>CODE</t>
  </si>
  <si>
    <t>COMMENT</t>
  </si>
  <si>
    <t/>
  </si>
  <si>
    <t xml:space="preserve"> General preferences</t>
  </si>
  <si>
    <t xml:space="preserve">G90                                                          </t>
  </si>
  <si>
    <t xml:space="preserve"> send absolute coordinates...</t>
  </si>
  <si>
    <t xml:space="preserve">M83                                                          </t>
  </si>
  <si>
    <t xml:space="preserve"> ...but relative extruder moves</t>
  </si>
  <si>
    <t xml:space="preserve">M550 P"V2-100"                                               </t>
  </si>
  <si>
    <t xml:space="preserve"> set printer name</t>
  </si>
  <si>
    <t xml:space="preserve">M669 K1                                                      </t>
  </si>
  <si>
    <t xml:space="preserve"> select CoreXY mode</t>
  </si>
  <si>
    <t xml:space="preserve"> Network</t>
  </si>
  <si>
    <t xml:space="preserve">M552 S1                                                      </t>
  </si>
  <si>
    <t xml:space="preserve"> P192.168.101.183 S1 enable network and acquire dynamic address via DHCP</t>
  </si>
  <si>
    <t xml:space="preserve">M586 P0 S1                                                   </t>
  </si>
  <si>
    <t xml:space="preserve"> enable HTTP</t>
  </si>
  <si>
    <t xml:space="preserve">M586 P1 S0                                                   </t>
  </si>
  <si>
    <t xml:space="preserve"> disable FTP</t>
  </si>
  <si>
    <t xml:space="preserve">M586 P2 S0                                                   </t>
  </si>
  <si>
    <t xml:space="preserve"> disable Telnet</t>
  </si>
  <si>
    <t xml:space="preserve"> Drives</t>
  </si>
  <si>
    <t xml:space="preserve">M569 P0.0 S0                                                 </t>
  </si>
  <si>
    <t xml:space="preserve"> physical drive 0.0 goes backwards</t>
  </si>
  <si>
    <t xml:space="preserve">M569 P0.1 S0                                                 </t>
  </si>
  <si>
    <t xml:space="preserve"> physical drive 0.1 goes backwards</t>
  </si>
  <si>
    <t xml:space="preserve">M569 P0.2 S1                                                 </t>
  </si>
  <si>
    <t xml:space="preserve"> Extruder physical drive 0.2 goes forwards</t>
  </si>
  <si>
    <t xml:space="preserve">M569 P0.3 S0                                                 </t>
  </si>
  <si>
    <t xml:space="preserve"> Z1 physical drive 0.3 goes backwards</t>
  </si>
  <si>
    <t xml:space="preserve">M569 P0.4 S1                                                 </t>
  </si>
  <si>
    <t xml:space="preserve"> Z2 physical drive 0.3 goes forwards</t>
  </si>
  <si>
    <t xml:space="preserve">M569 P0.5 S0                                                 </t>
  </si>
  <si>
    <t xml:space="preserve"> Z3 physical drive 0.3 goes backwards</t>
  </si>
  <si>
    <t xml:space="preserve">M584 X0.0 Y0.1 E0.2 Z0.3:0.4:0.5                             </t>
  </si>
  <si>
    <t xml:space="preserve"> set drive mapping</t>
  </si>
  <si>
    <t xml:space="preserve">M350 Z16 E16 I0                                              </t>
  </si>
  <si>
    <t xml:space="preserve"> configure microstepping on ZE without interpolation</t>
  </si>
  <si>
    <t xml:space="preserve">M350 X16 Y16 I1                                              </t>
  </si>
  <si>
    <t xml:space="preserve"> configure microstepping on XY with interpolation</t>
  </si>
  <si>
    <t xml:space="preserve">M92 X100.00 Y100.00 Z400.00 E932.00                          </t>
  </si>
  <si>
    <t xml:space="preserve"> set steps per mm</t>
  </si>
  <si>
    <t xml:space="preserve">M566 X600.00 Y600.00 Z600.00 E600.00                         </t>
  </si>
  <si>
    <t xml:space="preserve"> set maximum instantaneous speed changes (mm/min)</t>
  </si>
  <si>
    <t xml:space="preserve">M203 X90000.00 Y90000.00 Z1500.00 E9000.00                   </t>
  </si>
  <si>
    <t xml:space="preserve"> set maximum speeds (mm/min)</t>
  </si>
  <si>
    <t xml:space="preserve">M201 X10000.00 Y10000.00 Z600.00 E10000.00                   </t>
  </si>
  <si>
    <t xml:space="preserve"> set accelerations (mm/s^2)</t>
  </si>
  <si>
    <t xml:space="preserve">M906 X1700 Y1700 E800 I30                                    </t>
  </si>
  <si>
    <t xml:space="preserve"> set motor currents (mA) for XYE and motor idle factor in per cent</t>
  </si>
  <si>
    <t xml:space="preserve">M906 Z800 I70                                                </t>
  </si>
  <si>
    <t xml:space="preserve"> set motor currents (mA) for Z and motor idle factor in per cent</t>
  </si>
  <si>
    <t xml:space="preserve">M84 S30                                                      </t>
  </si>
  <si>
    <t xml:space="preserve"> Set idle timeout</t>
  </si>
  <si>
    <t xml:space="preserve"> Axis Limits</t>
  </si>
  <si>
    <t xml:space="preserve">M208 X0 Y-40 Z-5 S1                                          </t>
  </si>
  <si>
    <t xml:space="preserve"> set axis minima</t>
  </si>
  <si>
    <t xml:space="preserve">M208 X320 Y300 Z275 S0                                       </t>
  </si>
  <si>
    <t xml:space="preserve"> set axis maxima</t>
  </si>
  <si>
    <t xml:space="preserve"> Endstops</t>
  </si>
  <si>
    <t xml:space="preserve">M574 X1 S3                                                   </t>
  </si>
  <si>
    <t xml:space="preserve"> configure sensorless endstop for low end on X</t>
  </si>
  <si>
    <t xml:space="preserve">M574 Y2 S3                                                   </t>
  </si>
  <si>
    <t xml:space="preserve"> configure sensorless endstop for high end on Y</t>
  </si>
  <si>
    <t xml:space="preserve">M574 Z1 S2                                                   </t>
  </si>
  <si>
    <t xml:space="preserve"> configure Z-probe endstop for low end on Z</t>
  </si>
  <si>
    <t xml:space="preserve"> 3Z</t>
  </si>
  <si>
    <t xml:space="preserve">M671 X-10:320:155 Y-10:-10:320 S10                           </t>
  </si>
  <si>
    <t xml:space="preserve"> leadscrews at front left, rear middle and front right</t>
  </si>
  <si>
    <t xml:space="preserve"> Sensorless config</t>
  </si>
  <si>
    <t>M915 P0:1 S3 F0 R0</t>
  </si>
  <si>
    <t>M915 P0.3:0.4:0.5 S4 F0 R0</t>
  </si>
  <si>
    <t xml:space="preserve"> Z-Probe</t>
  </si>
  <si>
    <t xml:space="preserve">M558 K0 P5 C"^io3.in" H10 F1200:300 T18000 A10 S0.03         </t>
  </si>
  <si>
    <t xml:space="preserve"> set FZ probe type to switch and the dive height + speeds</t>
  </si>
  <si>
    <t xml:space="preserve">M558 K1 P8 C"^io4.in" H10 F1200:300 T18000 A10 S0.03         </t>
  </si>
  <si>
    <t xml:space="preserve"> set Nozzle probe type to switch and the dive height + speeds</t>
  </si>
  <si>
    <t xml:space="preserve"> Configure filament runout sensor</t>
  </si>
  <si>
    <t xml:space="preserve">M591 P1 C"io8.in" S1 D0                                      </t>
  </si>
  <si>
    <t xml:space="preserve"> filament monitor connected</t>
  </si>
  <si>
    <t xml:space="preserve">G31 K0 P500 X0 Y-20 Z0                                       </t>
  </si>
  <si>
    <t xml:space="preserve"> set Z probe trigger value, offset and trigger height</t>
  </si>
  <si>
    <t xml:space="preserve">G31 K1 P500 X0 Y0 Z0                                         </t>
  </si>
  <si>
    <t xml:space="preserve">M557 X10:310 Y0:300 S60:60                                   </t>
  </si>
  <si>
    <t xml:space="preserve"> define mesh grid</t>
  </si>
  <si>
    <t xml:space="preserve"> _______________________________________________________________________________________________________</t>
  </si>
  <si>
    <t xml:space="preserve"> Heaters</t>
  </si>
  <si>
    <t xml:space="preserve"> bed</t>
  </si>
  <si>
    <t xml:space="preserve">M308 S0 P"temp3" Y"thermistor" T100000 B4138 A"Bed T°C"      </t>
  </si>
  <si>
    <t xml:space="preserve"> configure sensor 0 as thermistor on pin temp0</t>
  </si>
  <si>
    <t xml:space="preserve">M950 H0 C"out9" T0                                           </t>
  </si>
  <si>
    <t xml:space="preserve"> create bed heater output on out3 and map it to sensor 0</t>
  </si>
  <si>
    <t xml:space="preserve">M140 H0                                                      </t>
  </si>
  <si>
    <t xml:space="preserve"> map heated bed to heater 0</t>
  </si>
  <si>
    <t xml:space="preserve">M143 H0 S135                                                 </t>
  </si>
  <si>
    <t xml:space="preserve"> set temperature limit for heater 0 to 130C</t>
  </si>
  <si>
    <t xml:space="preserve">M307 H0 R1.177 K0.810:0.000 D4.88 E1.35 S1 B0                </t>
  </si>
  <si>
    <t xml:space="preserve"> PID tunig parameters</t>
  </si>
  <si>
    <t xml:space="preserve"> hotend</t>
  </si>
  <si>
    <t xml:space="preserve">M308 S1 P"temp0" Y"pt1000" A"Hotend T°C"                     </t>
  </si>
  <si>
    <t xml:space="preserve"> configure sensor 1 as PT1000 on pin temp1</t>
  </si>
  <si>
    <t xml:space="preserve">M950 H1 C"out1" T1                                           </t>
  </si>
  <si>
    <t xml:space="preserve"> create nozzle heater output on out1 and map it to sensor 1</t>
  </si>
  <si>
    <t xml:space="preserve">M143 H1 S450                                                 </t>
  </si>
  <si>
    <t xml:space="preserve"> set temperature limit for heater 1 to 300C</t>
  </si>
  <si>
    <t xml:space="preserve">M307 H1 R2.651 K0.222:0.000 D5.73 E1.35 S1.00 B0 V23.2       </t>
  </si>
  <si>
    <t xml:space="preserve"> PID parameters</t>
  </si>
  <si>
    <t xml:space="preserve"> Chamber</t>
  </si>
  <si>
    <t xml:space="preserve">M308 S2 P"temp2" Y"thermistor" T100000 B4138 A"Chamber T°C"  </t>
  </si>
  <si>
    <t xml:space="preserve"> configure sensor 4 as thermistor</t>
  </si>
  <si>
    <t xml:space="preserve">M950 H2 C"out8" T2                                           </t>
  </si>
  <si>
    <t xml:space="preserve"> create chamber heater output and map it to sensor 2</t>
  </si>
  <si>
    <t xml:space="preserve">M307 H2 R0.3 K0.25:0.000 D11 E1.35 S1.00 B1                  </t>
  </si>
  <si>
    <t>PID numbers by M303</t>
  </si>
  <si>
    <t xml:space="preserve">M570 H2 P60 T15 R5                                           </t>
  </si>
  <si>
    <t xml:space="preserve"> Increase fault delay to 30s, decrease temperature fault to 10c</t>
  </si>
  <si>
    <t xml:space="preserve">M141 H2 P0                                                   </t>
  </si>
  <si>
    <t xml:space="preserve"> map chamber to heater 2</t>
  </si>
  <si>
    <t xml:space="preserve">M143 H2 S125                                                 </t>
  </si>
  <si>
    <t xml:space="preserve"> set temperature limit for heater 2 to 120C</t>
  </si>
  <si>
    <t xml:space="preserve"> drybox</t>
  </si>
  <si>
    <t>M308 S3 P"io6.out" Y"dht22" A"dbx Temp[C]"</t>
  </si>
  <si>
    <t xml:space="preserve">M308 S4 P"S3.1" Y"dhthumidity" A"drybox Hum[%]"              </t>
  </si>
  <si>
    <t xml:space="preserve"> DHT Sensor on IO4 on Duet 3 6hc</t>
  </si>
  <si>
    <t xml:space="preserve">M950 H3 C"out7" T3                                           </t>
  </si>
  <si>
    <t xml:space="preserve">M141 H3 P1                                                   </t>
  </si>
  <si>
    <t xml:space="preserve">M143 H3 S80                                                  </t>
  </si>
  <si>
    <t xml:space="preserve"> set temperature limit for heater 2 to 80C</t>
  </si>
  <si>
    <t xml:space="preserve">M307 H3 B1 S1                                                </t>
  </si>
  <si>
    <t>Bang bang</t>
  </si>
  <si>
    <t xml:space="preserve"> Extruder Motor Temp</t>
  </si>
  <si>
    <t xml:space="preserve">M308 S5 P"temp1" Y"thermistor" T100000 B4138 A"Extruder T°C" </t>
  </si>
  <si>
    <t xml:space="preserve"> configure sensor 3 as thermistor</t>
  </si>
  <si>
    <r>
      <t>M308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6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A</t>
    </r>
    <r>
      <rPr>
        <sz val="11"/>
        <color rgb="FFCE9178"/>
        <rFont val="Consolas"/>
        <family val="3"/>
      </rPr>
      <t>"CPAP"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CE9178"/>
        <rFont val="Consolas"/>
        <family val="3"/>
      </rPr>
      <t>"io5.in"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Y</t>
    </r>
    <r>
      <rPr>
        <sz val="11"/>
        <color rgb="FFCE9178"/>
        <rFont val="Consolas"/>
        <family val="3"/>
      </rPr>
      <t>"thermistor"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T</t>
    </r>
    <r>
      <rPr>
        <sz val="11"/>
        <color rgb="FFB5CEA8"/>
        <rFont val="Consolas"/>
        <family val="3"/>
      </rPr>
      <t>100000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B</t>
    </r>
    <r>
      <rPr>
        <sz val="11"/>
        <color rgb="FFB5CEA8"/>
        <rFont val="Consolas"/>
        <family val="3"/>
      </rPr>
      <t>3950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R</t>
    </r>
    <r>
      <rPr>
        <sz val="11"/>
        <color rgb="FFB5CEA8"/>
        <rFont val="Consolas"/>
        <family val="3"/>
      </rPr>
      <t>3950</t>
    </r>
  </si>
  <si>
    <t>; CPAP tube air temp</t>
  </si>
  <si>
    <t xml:space="preserve"> Fans &amp; Pumps</t>
  </si>
  <si>
    <t xml:space="preserve"> Activate 12V</t>
  </si>
  <si>
    <t>M950 F6 C"out0"</t>
  </si>
  <si>
    <t>M106 P6 S1 C"12V OUT"</t>
  </si>
  <si>
    <t xml:space="preserve"> M42 P0 S1 C"12V OUT"</t>
  </si>
  <si>
    <t xml:space="preserve"> CPAP Part Fan</t>
  </si>
  <si>
    <t xml:space="preserve">M950 F0 C"io4.out" Q2000                                     </t>
  </si>
  <si>
    <t xml:space="preserve"> TOOL FAN create fan 0 on pin out4 and set its frequency</t>
  </si>
  <si>
    <t xml:space="preserve">M106 P0 S0 H-1 C"CPAP Fan" B1 L0.1 X0.6                      </t>
  </si>
  <si>
    <t xml:space="preserve"> set fan 0 value. Thermostatic control is turned off</t>
  </si>
  <si>
    <t xml:space="preserve"> Chamber Fan</t>
  </si>
  <si>
    <t xml:space="preserve">M950 F1 C"!out6" Q25000                                      </t>
  </si>
  <si>
    <t xml:space="preserve"> CHAMBER FAN create fan 2 on pin out6 and set its frequency</t>
  </si>
  <si>
    <t xml:space="preserve">M106 P1 S0 H-1            C"Chamber Fan"                     </t>
  </si>
  <si>
    <t xml:space="preserve"> set fan 2 value. Thermostatic control is turned off</t>
  </si>
  <si>
    <t xml:space="preserve"> Drybox Fan</t>
  </si>
  <si>
    <t xml:space="preserve">M950 F2 C"out3" Q25000                                       </t>
  </si>
  <si>
    <t xml:space="preserve"> Drybox FAN create fan 2 on pin out6 and set its frequency</t>
  </si>
  <si>
    <t xml:space="preserve">M106 P2 S0 H-1        C"Drybox Fan"                          </t>
  </si>
  <si>
    <t xml:space="preserve"> Water Pump</t>
  </si>
  <si>
    <t xml:space="preserve"> 4-wire PWM fan and tacho</t>
  </si>
  <si>
    <t xml:space="preserve">M950 F3 C"!out4+out4.tach" Q250                              </t>
  </si>
  <si>
    <t xml:space="preserve"> Fan 1 uses out5, but we are using a PWM fan so the output needs to be inverted, and using out5.tach as a tacho input</t>
  </si>
  <si>
    <t xml:space="preserve">M106 P3 S1 H1 T50    C"Water Pump"                           </t>
  </si>
  <si>
    <t xml:space="preserve"> set fan 1 value. Thermostatic control is turned on</t>
  </si>
  <si>
    <t xml:space="preserve"> M106 P1 S1 H-1    C"Water Pump"                       </t>
  </si>
  <si>
    <t xml:space="preserve"> 4-wire radiator PWM fan and tacho</t>
  </si>
  <si>
    <t xml:space="preserve">M950 F4 C"!out5+out5.tach" Q25000                            </t>
  </si>
  <si>
    <t xml:space="preserve"> Fan 2 uses out6, but we are using a PWM fan so the output needs to be inverted, and using out5.tach as a tacho input</t>
  </si>
  <si>
    <t xml:space="preserve">M106 P4 S1 H1 T50     C"Radiator Fan"                        </t>
  </si>
  <si>
    <t xml:space="preserve"> Flow Meter</t>
  </si>
  <si>
    <t xml:space="preserve">M950 F5 C"out2" Q500                                         </t>
  </si>
  <si>
    <t xml:space="preserve"> FILTER FAN create fan 2 on pin out6 and set its frequency</t>
  </si>
  <si>
    <t xml:space="preserve">M106 P5 S0 H-1         C"Flow Meter"                         </t>
  </si>
  <si>
    <t xml:space="preserve"> RGB</t>
  </si>
  <si>
    <t xml:space="preserve"> Duet 3 led pin</t>
  </si>
  <si>
    <t xml:space="preserve">M950 E0 C"led" T1 Q3000000                                   </t>
  </si>
  <si>
    <t xml:space="preserve"> create a RGB Neopixel LED strip on the LED port and set SPI frequency to 3MHz</t>
  </si>
  <si>
    <t xml:space="preserve">M150 E0 R255 P128 S4 F1                                      </t>
  </si>
  <si>
    <t xml:space="preserve"> set first 20 LEDs to red, half brightness, more commands for the strip follow</t>
  </si>
  <si>
    <t xml:space="preserve">M150 E0 U255 P128 S4 F1                                      </t>
  </si>
  <si>
    <t xml:space="preserve">M150 E0 U255 P128 S10 F0                                     </t>
  </si>
  <si>
    <t xml:space="preserve"> Tools</t>
  </si>
  <si>
    <t xml:space="preserve">M563 P0 D0 H1 F0                                             </t>
  </si>
  <si>
    <t xml:space="preserve"> define tool 0</t>
  </si>
  <si>
    <t xml:space="preserve">G10 P0 X0 Y0 Z0                                              </t>
  </si>
  <si>
    <t xml:space="preserve"> set tool 0 axis offsets</t>
  </si>
  <si>
    <t xml:space="preserve">G10 P0 R0 S0                                                 </t>
  </si>
  <si>
    <t xml:space="preserve"> set initial tool 0 active and standby temperatures to 0C</t>
  </si>
  <si>
    <t xml:space="preserve">T0                                                           </t>
  </si>
  <si>
    <t xml:space="preserve"> Select Tool 0</t>
  </si>
  <si>
    <t xml:space="preserve"> Accelerometer</t>
  </si>
  <si>
    <t xml:space="preserve"> M955 P0 C"spi.cs1+spi.cs0" I50 S1344 R10 </t>
  </si>
  <si>
    <t xml:space="preserve"> Inputshaping</t>
  </si>
  <si>
    <t xml:space="preserve">M593 P"zvd" F46.0                                            </t>
  </si>
  <si>
    <t xml:space="preserve"> use ZVD input shaping to cancel ringing at X Hz</t>
  </si>
  <si>
    <t>templog globals______________</t>
  </si>
  <si>
    <t>if !exists(global.logCounter)</t>
  </si>
  <si>
    <t xml:space="preserve">    global logCounter = 0</t>
  </si>
  <si>
    <t>if !exists(global.start_uptime)</t>
  </si>
  <si>
    <t xml:space="preserve">    global start_uptime = 0</t>
  </si>
  <si>
    <t>___________________________________________________________________</t>
  </si>
  <si>
    <t xml:space="preserve"> Home at startup</t>
  </si>
  <si>
    <t xml:space="preserve">M98 P"/macros/home_z_max"                                    </t>
  </si>
  <si>
    <t xml:space="preserve"> Home Z at the bottom independently by stallguard</t>
  </si>
  <si>
    <t xml:space="preserve">M98 P"/sys/homey.g"                                          </t>
  </si>
  <si>
    <t xml:space="preserve"> Home Y axis in the front by stallguard</t>
  </si>
  <si>
    <t xml:space="preserve">M98 P"/sys/homex.g"                                          </t>
  </si>
  <si>
    <t xml:space="preserve"> Home X axis to the starboard by stallguard</t>
  </si>
  <si>
    <t xml:space="preserve">G1 X255 Y0                                                   </t>
  </si>
  <si>
    <t xml:space="preserve"> Move head to front center</t>
  </si>
  <si>
    <t>Device</t>
  </si>
  <si>
    <t>Ident</t>
  </si>
  <si>
    <t>Connector</t>
  </si>
  <si>
    <t>From</t>
  </si>
  <si>
    <t>Wire size AWG</t>
  </si>
  <si>
    <t>Color</t>
  </si>
  <si>
    <t>Length mm</t>
  </si>
  <si>
    <t>Destination pin</t>
  </si>
  <si>
    <t>Comment</t>
  </si>
  <si>
    <t>Power</t>
  </si>
  <si>
    <t>PSU 12V</t>
  </si>
  <si>
    <t>gnd</t>
  </si>
  <si>
    <t>OUT 0 POWER IN</t>
  </si>
  <si>
    <t>GND</t>
  </si>
  <si>
    <t>Black</t>
  </si>
  <si>
    <t>12VPSU/-V</t>
  </si>
  <si>
    <t>+12V</t>
  </si>
  <si>
    <t>V_OUT0</t>
  </si>
  <si>
    <t>Red</t>
  </si>
  <si>
    <t>12VPSU/+V</t>
  </si>
  <si>
    <t>PSU 24V</t>
  </si>
  <si>
    <t>POWER IN</t>
  </si>
  <si>
    <t>24VPSU/-V</t>
  </si>
  <si>
    <t>VIN 24v</t>
  </si>
  <si>
    <t>Vin</t>
  </si>
  <si>
    <t>24VPSU/+V</t>
  </si>
  <si>
    <t>LED</t>
  </si>
  <si>
    <t>Chamber Lighting</t>
  </si>
  <si>
    <t>Terminal Block Black</t>
  </si>
  <si>
    <t>Terminal Block Yellow</t>
  </si>
  <si>
    <t>Stepper</t>
  </si>
  <si>
    <t>A-Motor</t>
  </si>
  <si>
    <t>a-</t>
  </si>
  <si>
    <t>DRIVER 0</t>
  </si>
  <si>
    <t>A2</t>
  </si>
  <si>
    <t>used supplied</t>
  </si>
  <si>
    <t>Brown</t>
  </si>
  <si>
    <t>stepper motor</t>
  </si>
  <si>
    <t>a+</t>
  </si>
  <si>
    <t>A1</t>
  </si>
  <si>
    <t>Grey</t>
  </si>
  <si>
    <t>b-</t>
  </si>
  <si>
    <t>B2</t>
  </si>
  <si>
    <t>Yellow</t>
  </si>
  <si>
    <t>b+</t>
  </si>
  <si>
    <t>B1</t>
  </si>
  <si>
    <t>Orange</t>
  </si>
  <si>
    <t>B-Motor</t>
  </si>
  <si>
    <t>DRIVER 1</t>
  </si>
  <si>
    <t>E-Motor</t>
  </si>
  <si>
    <t>DRIVER 2</t>
  </si>
  <si>
    <t>GX20_6Pin_M/3</t>
  </si>
  <si>
    <t>Green</t>
  </si>
  <si>
    <t>GX20_6Pin_M/4</t>
  </si>
  <si>
    <t>Blue</t>
  </si>
  <si>
    <t>GX20_6Pin_M/5</t>
  </si>
  <si>
    <t>GX20_6Pin_M/6</t>
  </si>
  <si>
    <t>Z-Motor A</t>
  </si>
  <si>
    <t>DRIVER 3</t>
  </si>
  <si>
    <t>Z-Motor B</t>
  </si>
  <si>
    <t>DRIVER 4</t>
  </si>
  <si>
    <t>Z-Motor Rear</t>
  </si>
  <si>
    <t>DRIVER 5</t>
  </si>
  <si>
    <t>IO_0</t>
  </si>
  <si>
    <t>IO_1</t>
  </si>
  <si>
    <t>IO_2</t>
  </si>
  <si>
    <t>Sensor</t>
  </si>
  <si>
    <t>Flint Zone Probe</t>
  </si>
  <si>
    <t>signal</t>
  </si>
  <si>
    <t>IO_3</t>
  </si>
  <si>
    <t>io3.in</t>
  </si>
  <si>
    <t>White</t>
  </si>
  <si>
    <t>GX20_10Pin_M/9</t>
  </si>
  <si>
    <t>GX20_10Pin_M/10</t>
  </si>
  <si>
    <t>IO_4</t>
  </si>
  <si>
    <t>Anvil Nozzle Probe</t>
  </si>
  <si>
    <t>io4.in</t>
  </si>
  <si>
    <t>HDC3_10_pinP/9</t>
  </si>
  <si>
    <t>io4.gnd</t>
  </si>
  <si>
    <t>HDC3_10_pinP/10</t>
  </si>
  <si>
    <t>Fan</t>
  </si>
  <si>
    <t>CPAP</t>
  </si>
  <si>
    <t>pwm</t>
  </si>
  <si>
    <t>io4.out</t>
  </si>
  <si>
    <t>yellow</t>
  </si>
  <si>
    <t>CPAP_pin2</t>
  </si>
  <si>
    <t>IO_5</t>
  </si>
  <si>
    <t>Temp CPAP</t>
  </si>
  <si>
    <t>io5.in</t>
  </si>
  <si>
    <t>To Thermistor via ?</t>
  </si>
  <si>
    <t xml:space="preserve">See note on adding 4K7 on the </t>
  </si>
  <si>
    <t>To Thermistor  via?</t>
  </si>
  <si>
    <t>V2 6HC connection drawing</t>
  </si>
  <si>
    <t>dht22 Dry box</t>
  </si>
  <si>
    <t>3.3V</t>
  </si>
  <si>
    <t>IO_6</t>
  </si>
  <si>
    <t>3.3v</t>
  </si>
  <si>
    <t>GX20_10Pin_FM/1</t>
  </si>
  <si>
    <t>Buffer</t>
  </si>
  <si>
    <t>Filament Feed signal</t>
  </si>
  <si>
    <t>io6.in</t>
  </si>
  <si>
    <t>MellowLLL/Feed Signal</t>
  </si>
  <si>
    <t>GX20_10Pin_FM/2</t>
  </si>
  <si>
    <t>data</t>
  </si>
  <si>
    <t>io6.out</t>
  </si>
  <si>
    <t>GX20_10Pin_FM/3</t>
  </si>
  <si>
    <t>IO_7</t>
  </si>
  <si>
    <t>Filament  Retract signal</t>
  </si>
  <si>
    <t>io7.in</t>
  </si>
  <si>
    <t>MellowLLL/ Retract Signal</t>
  </si>
  <si>
    <t>Filament Signal GND</t>
  </si>
  <si>
    <t>MellowLLL/OV Signal</t>
  </si>
  <si>
    <t>Filament buffer Retract</t>
  </si>
  <si>
    <t>control</t>
  </si>
  <si>
    <t>io7.out</t>
  </si>
  <si>
    <t>MellowLLL/ Retract Control</t>
  </si>
  <si>
    <t>IO_8</t>
  </si>
  <si>
    <t>Filament buffer ROS</t>
  </si>
  <si>
    <t>io8.in</t>
  </si>
  <si>
    <t>MellowLLL/fil-switch</t>
  </si>
  <si>
    <t>MellowLLL/GND</t>
  </si>
  <si>
    <t>Filament buffer feed</t>
  </si>
  <si>
    <t>io8.out</t>
  </si>
  <si>
    <t>MellowLLL/Feed control</t>
  </si>
  <si>
    <t>12V Output</t>
  </si>
  <si>
    <t>+</t>
  </si>
  <si>
    <t>OUT 0</t>
  </si>
  <si>
    <t>DinRail_2.5uk/ yellow</t>
  </si>
  <si>
    <t>OUT0-</t>
  </si>
  <si>
    <t>DinRail_2.5uk/ Black</t>
  </si>
  <si>
    <t>Heater</t>
  </si>
  <si>
    <t>Heater Hotend</t>
  </si>
  <si>
    <t>OUT 1</t>
  </si>
  <si>
    <t>V_FUSED</t>
  </si>
  <si>
    <t>GX20_6Pin_M/1</t>
  </si>
  <si>
    <t>out1</t>
  </si>
  <si>
    <t>GX20_6Pin_M/2</t>
  </si>
  <si>
    <t>CPAP Cooling fan 24V</t>
  </si>
  <si>
    <t>OUT 2</t>
  </si>
  <si>
    <t>Fan Radiator</t>
  </si>
  <si>
    <t>FREE</t>
  </si>
  <si>
    <t>OUT 3</t>
  </si>
  <si>
    <t>GX20_10Pin_FM/4</t>
  </si>
  <si>
    <t>out3</t>
  </si>
  <si>
    <t>GX20_10Pin_FM/5</t>
  </si>
  <si>
    <t>Fan Drybox</t>
  </si>
  <si>
    <t>OUT 4</t>
  </si>
  <si>
    <t>moved from out3</t>
  </si>
  <si>
    <t>12V</t>
  </si>
  <si>
    <t>12V FANS LOW CURRENT</t>
  </si>
  <si>
    <t>ma</t>
  </si>
  <si>
    <t>OUT</t>
  </si>
  <si>
    <t>tacho</t>
  </si>
  <si>
    <t>out4.tach</t>
  </si>
  <si>
    <t>Fan_Yellow</t>
  </si>
  <si>
    <t>radiator</t>
  </si>
  <si>
    <t>out4</t>
  </si>
  <si>
    <t>Fan_ Blue</t>
  </si>
  <si>
    <t>drybox</t>
  </si>
  <si>
    <t>OUT 5</t>
  </si>
  <si>
    <t>Pump</t>
  </si>
  <si>
    <t>Pump LC</t>
  </si>
  <si>
    <t>out5.tach</t>
  </si>
  <si>
    <t>Waterpump_connector/3</t>
  </si>
  <si>
    <t>cpap cooler</t>
  </si>
  <si>
    <t>out5</t>
  </si>
  <si>
    <t>Black -</t>
  </si>
  <si>
    <t>Waterpump_connector/4</t>
  </si>
  <si>
    <t>OUT 6</t>
  </si>
  <si>
    <t>out6.tach</t>
  </si>
  <si>
    <t>HDC2_6pin_P3</t>
  </si>
  <si>
    <t>out6</t>
  </si>
  <si>
    <t>HDC2_6pin_P4</t>
  </si>
  <si>
    <t>SSR</t>
  </si>
  <si>
    <t>SSR dry box heater</t>
  </si>
  <si>
    <t>OUT 7</t>
  </si>
  <si>
    <t>V_OUTLC2</t>
  </si>
  <si>
    <t>SSR_DryBox/3+</t>
  </si>
  <si>
    <t>out7</t>
  </si>
  <si>
    <t>SSR_DryBox/4-</t>
  </si>
  <si>
    <t>SSR Chamber heater</t>
  </si>
  <si>
    <t>OUT 8</t>
  </si>
  <si>
    <t>SSR_ChamberHeater/3+</t>
  </si>
  <si>
    <t>out9</t>
  </si>
  <si>
    <t>SSR_ChamberHeater/4-</t>
  </si>
  <si>
    <t>SSR Bed heater</t>
  </si>
  <si>
    <t>OUT 9</t>
  </si>
  <si>
    <t>SSR_BedHeater/3+</t>
  </si>
  <si>
    <t>SSR_BedHeater/4-</t>
  </si>
  <si>
    <t>DOTSTAR</t>
  </si>
  <si>
    <t>5V</t>
  </si>
  <si>
    <t>Do</t>
  </si>
  <si>
    <t>Clk</t>
  </si>
  <si>
    <t>ESP32</t>
  </si>
  <si>
    <t>ESP32 DEV board</t>
  </si>
  <si>
    <t>DC power jack lead/red</t>
  </si>
  <si>
    <t>DC power jack lead/black</t>
  </si>
  <si>
    <t>Temp Nozzle PT1000</t>
  </si>
  <si>
    <t>a</t>
  </si>
  <si>
    <t>TEMP 0</t>
  </si>
  <si>
    <t>VSSA</t>
  </si>
  <si>
    <t>GX20_10Pin_M/3</t>
  </si>
  <si>
    <t>b</t>
  </si>
  <si>
    <t>temp0</t>
  </si>
  <si>
    <t>GX20_10Pin_M/4</t>
  </si>
  <si>
    <t>Temp E-Motor</t>
  </si>
  <si>
    <t>TEMP 1</t>
  </si>
  <si>
    <t>GX20_10Pin_M/5</t>
  </si>
  <si>
    <t>temp1</t>
  </si>
  <si>
    <t>GX20_10Pin_M/6</t>
  </si>
  <si>
    <t>Temp Chamber</t>
  </si>
  <si>
    <t>TEMP 2</t>
  </si>
  <si>
    <t>HDC2_6pin_P/1</t>
  </si>
  <si>
    <t>temp2</t>
  </si>
  <si>
    <t>HDC2_6pin_P/2</t>
  </si>
  <si>
    <t>Temp Bed</t>
  </si>
  <si>
    <t>TEMP 3</t>
  </si>
  <si>
    <t>HDC3_10p_P/6</t>
  </si>
  <si>
    <t>temp3</t>
  </si>
  <si>
    <t>HDC3_10p_P/7</t>
  </si>
  <si>
    <t>Fan Duet 6HC</t>
  </si>
  <si>
    <t>24V</t>
  </si>
  <si>
    <t>VFused</t>
  </si>
  <si>
    <t>4010 fan/red</t>
  </si>
  <si>
    <t>4010 fan/black</t>
  </si>
  <si>
    <t>BME</t>
  </si>
  <si>
    <t>connection details</t>
  </si>
  <si>
    <t>Dauaghter board</t>
  </si>
  <si>
    <t>Humidityconnection details BME</t>
  </si>
  <si>
    <t>⚠️ DANGER: HIGH VOLTAGE SAFETY DISCLAIMER ⚠️</t>
  </si>
  <si>
    <r>
      <rPr>
        <b/>
        <sz val="12"/>
        <color rgb="FFFF0000"/>
        <rFont val="Calibri"/>
        <family val="2"/>
        <scheme val="minor"/>
      </rPr>
      <t>Please read our disclaimer</t>
    </r>
    <r>
      <rPr>
        <sz val="11"/>
        <color rgb="FF000000"/>
        <rFont val="Calibri"/>
        <family val="2"/>
        <scheme val="minor"/>
      </rPr>
      <t xml:space="preserve"> </t>
    </r>
  </si>
  <si>
    <t xml:space="preserve">Duet control board connections </t>
  </si>
  <si>
    <t xml:space="preserve">From </t>
  </si>
  <si>
    <t>To</t>
  </si>
  <si>
    <t>Component</t>
  </si>
  <si>
    <t>Pin</t>
  </si>
  <si>
    <t>AWG</t>
  </si>
  <si>
    <t>Wire Colour</t>
  </si>
  <si>
    <t>Wire Length CM</t>
  </si>
  <si>
    <t>Device/Pin</t>
  </si>
  <si>
    <t>Mains</t>
  </si>
  <si>
    <t>IEC Power in L</t>
  </si>
  <si>
    <t>L</t>
  </si>
  <si>
    <t>Silicone Brown 200C 600V</t>
  </si>
  <si>
    <t>Mains Switch /1a</t>
  </si>
  <si>
    <t>IEC Power in N</t>
  </si>
  <si>
    <t>N</t>
  </si>
  <si>
    <t>Silicone Blue 200C 600V</t>
  </si>
  <si>
    <t>Mains Switch /2a</t>
  </si>
  <si>
    <t>Earth Bond</t>
  </si>
  <si>
    <t>IEC Power in E</t>
  </si>
  <si>
    <t>Earth</t>
  </si>
  <si>
    <t>Silicone Green 200C 600V</t>
  </si>
  <si>
    <t>Earth stud on Chassis</t>
  </si>
  <si>
    <t>Mains Switch 1</t>
  </si>
  <si>
    <t>Fuse holder/in</t>
  </si>
  <si>
    <t>Mains Switch 2</t>
  </si>
  <si>
    <t>DinRail_uk2.5/Blue</t>
  </si>
  <si>
    <t>Fuse Holder/out</t>
  </si>
  <si>
    <t>DinRail_uk2.5/Brown</t>
  </si>
  <si>
    <t>Aluminium Plate SSR</t>
  </si>
  <si>
    <t>Aluminium Plate Din Rail</t>
  </si>
  <si>
    <t>DinRail_uk2.5/Green</t>
  </si>
  <si>
    <t>DIN-SSR Dry Box/1</t>
  </si>
  <si>
    <t>DIN-SSR Dry Box/2</t>
  </si>
  <si>
    <t xml:space="preserve">use cable supplied </t>
  </si>
  <si>
    <t>IEC cable/Brown</t>
  </si>
  <si>
    <t>use cable supplied</t>
  </si>
  <si>
    <t>IEC cable/Blue</t>
  </si>
  <si>
    <t>DinRail_UK2.5/Green</t>
  </si>
  <si>
    <t>IEC cable/Green_Yellow</t>
  </si>
  <si>
    <t>DIN-SSR Bed Heater/1</t>
  </si>
  <si>
    <t>DIN-SSR Bed Heater/2</t>
  </si>
  <si>
    <t>HDC_10PinP/1</t>
  </si>
  <si>
    <t>HDC_10PinP/2</t>
  </si>
  <si>
    <t>HDC_10PinP/3</t>
  </si>
  <si>
    <t>DIN-SSR Chamber Heater/1</t>
  </si>
  <si>
    <t>DIN-SSR Chamber Heater/2</t>
  </si>
  <si>
    <t>HDC_6PinS/1</t>
  </si>
  <si>
    <t>HDC_6PinS/2</t>
  </si>
  <si>
    <t>HDC_6PinS/3</t>
  </si>
  <si>
    <t>FRONT PAGE</t>
  </si>
  <si>
    <t>Macro</t>
  </si>
  <si>
    <t>Function</t>
  </si>
  <si>
    <t>notes</t>
  </si>
  <si>
    <t>chamber_ramp</t>
  </si>
  <si>
    <t>Ramp up chamber temp</t>
  </si>
  <si>
    <t>To avoid heater faults</t>
  </si>
  <si>
    <t>filament_change</t>
  </si>
  <si>
    <t>Change filament</t>
  </si>
  <si>
    <t>Required if  filament need changing while printing</t>
  </si>
  <si>
    <t>home_startup</t>
  </si>
  <si>
    <t>Home YX at startup</t>
  </si>
  <si>
    <t xml:space="preserve">Initial  setup at machine turn on, Home X,Y, ask if you want to home Z  </t>
  </si>
  <si>
    <t>home_z_max</t>
  </si>
  <si>
    <t>Home Z to the bottom</t>
  </si>
  <si>
    <t>Move bed to the Bottom of the Chamber</t>
  </si>
  <si>
    <t>mesh_adaptive</t>
  </si>
  <si>
    <t xml:space="preserve">Adaptive bed mesh </t>
  </si>
  <si>
    <t>Optional - G29 just around the part thats being printed</t>
  </si>
  <si>
    <t>add "adaptive mesh settings" from the  gcode.text  file in config</t>
  </si>
  <si>
    <t>mesh_menu</t>
  </si>
  <si>
    <t>Mesh full or mesh adaptive</t>
  </si>
  <si>
    <t>Creat mesh just around part or the whole bed</t>
  </si>
  <si>
    <t>nozzle_brush</t>
  </si>
  <si>
    <t>Nozzle brush</t>
  </si>
  <si>
    <t>Brush the Nozzle</t>
  </si>
  <si>
    <t>nozzle_park</t>
  </si>
  <si>
    <t>Nozzle move to bucket</t>
  </si>
  <si>
    <t xml:space="preserve">Park nozzle over bucket </t>
  </si>
  <si>
    <t>nozzle_center</t>
  </si>
  <si>
    <t xml:space="preserve">calculates the center </t>
  </si>
  <si>
    <t>places the nozzle at the center of the bed</t>
  </si>
  <si>
    <t>probe_get</t>
  </si>
  <si>
    <t>Z probe get</t>
  </si>
  <si>
    <t>Pick up the flint zone probe</t>
  </si>
  <si>
    <t>probe_leave</t>
  </si>
  <si>
    <t>Z probe leave</t>
  </si>
  <si>
    <t>Drop off the flint zone probe</t>
  </si>
  <si>
    <t>z_offset</t>
  </si>
  <si>
    <t>Z offset calibration</t>
  </si>
  <si>
    <t>Measure the differance between the nozzel tip and the Anvil</t>
  </si>
  <si>
    <t>Gcode</t>
  </si>
  <si>
    <t>bed.g</t>
  </si>
  <si>
    <t>G32</t>
  </si>
  <si>
    <t xml:space="preserve">3 point leveling  of the bed  </t>
  </si>
  <si>
    <t>board.txt</t>
  </si>
  <si>
    <t>Needed for super 8/octopus  Define Pins for the sensors andd stepper motors</t>
  </si>
  <si>
    <t>cancel.g</t>
  </si>
  <si>
    <t>Cancel print and reset</t>
  </si>
  <si>
    <t>config.g</t>
  </si>
  <si>
    <t>Contains all the settings for the printer</t>
  </si>
  <si>
    <t>daemon.g</t>
  </si>
  <si>
    <t xml:space="preserve">Run  custom code and scripts </t>
  </si>
  <si>
    <t>filaments.csv</t>
  </si>
  <si>
    <t xml:space="preserve">somthing todo with upload/unload filaments </t>
  </si>
  <si>
    <t>Needs sorting out  with  scales</t>
  </si>
  <si>
    <t>global.g</t>
  </si>
  <si>
    <t xml:space="preserve">Need for scales </t>
  </si>
  <si>
    <t>homeall.g</t>
  </si>
  <si>
    <t>G28</t>
  </si>
  <si>
    <t xml:space="preserve">Set home point for all the axis </t>
  </si>
  <si>
    <t>homex.g</t>
  </si>
  <si>
    <t>Set X  home</t>
  </si>
  <si>
    <t>homey.g</t>
  </si>
  <si>
    <t>Set Y home</t>
  </si>
  <si>
    <t>homez.g</t>
  </si>
  <si>
    <t>Set Z home with Z probe</t>
  </si>
  <si>
    <t>mesh.g</t>
  </si>
  <si>
    <t>G29</t>
  </si>
  <si>
    <t xml:space="preserve">Bed mesh </t>
  </si>
  <si>
    <t>pause.g</t>
  </si>
  <si>
    <t>M600</t>
  </si>
  <si>
    <t>Pause comand  while printing and park  nozzle over bucket  M600  Menu &gt; filament_change</t>
  </si>
  <si>
    <t>resume.g</t>
  </si>
  <si>
    <t xml:space="preserve">Continue printing </t>
  </si>
  <si>
    <t>stop.g</t>
  </si>
  <si>
    <t>This macro is run when a print has "100%"  completed</t>
  </si>
  <si>
    <t>Machine Gcode</t>
  </si>
  <si>
    <t>Machine start gcode</t>
  </si>
  <si>
    <t xml:space="preserve">txt file </t>
  </si>
  <si>
    <t>Machine end  gcode</t>
  </si>
  <si>
    <t>Change filament gcode</t>
  </si>
  <si>
    <t>Pause gcode</t>
  </si>
  <si>
    <t>mark</t>
  </si>
  <si>
    <t xml:space="preserve">Also need  Btn Cmd  json file for scales </t>
  </si>
  <si>
    <t xml:space="preserve">Chris </t>
  </si>
  <si>
    <t xml:space="preserve">need program for ESP 32  </t>
  </si>
  <si>
    <t>Filaments</t>
  </si>
  <si>
    <t>ABS</t>
  </si>
  <si>
    <t>PA6</t>
  </si>
  <si>
    <t>PC PBT LCF</t>
  </si>
  <si>
    <t xml:space="preserve">txt file  </t>
  </si>
  <si>
    <t>PC-CF</t>
  </si>
  <si>
    <t>PET-CF</t>
  </si>
  <si>
    <t>PETG</t>
  </si>
  <si>
    <t>PLA</t>
  </si>
  <si>
    <t>PPA-CF</t>
  </si>
  <si>
    <t>PPS-CF</t>
  </si>
  <si>
    <t>TPU</t>
  </si>
  <si>
    <t>High-Performance Filaments with HDT  (2026 Reference)</t>
  </si>
  <si>
    <t>Note: The values maybe different depending on the brands - Check</t>
  </si>
  <si>
    <t>C</t>
  </si>
  <si>
    <t>Hr</t>
  </si>
  <si>
    <t>annealed</t>
  </si>
  <si>
    <t>E</t>
  </si>
  <si>
    <t>Filament Name</t>
  </si>
  <si>
    <t>Build Sheet</t>
  </si>
  <si>
    <t>Cooling Fan Speed</t>
  </si>
  <si>
    <t>Tg</t>
  </si>
  <si>
    <t>Nozzle Temp</t>
  </si>
  <si>
    <t>Bed Temp</t>
  </si>
  <si>
    <t>Chamber Temp</t>
  </si>
  <si>
    <t>Drying Temp</t>
  </si>
  <si>
    <t>Drying Time</t>
  </si>
  <si>
    <t>HDT-A</t>
  </si>
  <si>
    <t>Bending Modulus MPa</t>
  </si>
  <si>
    <t>PPSU</t>
  </si>
  <si>
    <t>PC/PEI</t>
  </si>
  <si>
    <t>PEEK</t>
  </si>
  <si>
    <t>CF/PEI</t>
  </si>
  <si>
    <t>Low</t>
  </si>
  <si>
    <t>ULTEM 1010</t>
  </si>
  <si>
    <t>PSU</t>
  </si>
  <si>
    <t>FR4</t>
  </si>
  <si>
    <t>ULTEM 9085</t>
  </si>
  <si>
    <t>PEKK</t>
  </si>
  <si>
    <t>PPS</t>
  </si>
  <si>
    <t>PEI</t>
  </si>
  <si>
    <t>PEKK CF</t>
  </si>
  <si>
    <t>PC</t>
  </si>
  <si>
    <t>PEI/Glass</t>
  </si>
  <si>
    <t>ASA</t>
  </si>
  <si>
    <t>PC Blend CF Prusa</t>
  </si>
  <si>
    <t>PC + ABS</t>
  </si>
  <si>
    <t>PC + ASA</t>
  </si>
  <si>
    <t>PC CF/GF</t>
  </si>
  <si>
    <t>PA 6</t>
  </si>
  <si>
    <t>G10/FR4</t>
  </si>
  <si>
    <t>PVDF</t>
  </si>
  <si>
    <t>HIPS</t>
  </si>
  <si>
    <t>PC BLEND LCF*</t>
  </si>
  <si>
    <t>PA ePA CF</t>
  </si>
  <si>
    <t>PC BambuLab</t>
  </si>
  <si>
    <t>PC Polymax</t>
  </si>
  <si>
    <t>PA12 GF</t>
  </si>
  <si>
    <t>PA6 GF</t>
  </si>
  <si>
    <t>PPA CF</t>
  </si>
  <si>
    <t>Medium</t>
  </si>
  <si>
    <t>PA12 CF</t>
  </si>
  <si>
    <t>PET CF</t>
  </si>
  <si>
    <t>TPC FLEX</t>
  </si>
  <si>
    <t>High</t>
  </si>
  <si>
    <t xml:space="preserve">*Add North </t>
  </si>
  <si>
    <t>NOTE:</t>
  </si>
  <si>
    <t>Abrasive Protection:</t>
  </si>
  <si>
    <t>Glass Fiber (GF) and Carbon Fiber (CF) will destroy brass nozzles.</t>
  </si>
  <si>
    <t>A hardened steel or tungsten carbide nozzle is mandatory</t>
  </si>
  <si>
    <t>Thermal Treatment:</t>
  </si>
  <si>
    <t>Semi-crystalline polymers like PPS-CF and PPA-CF often require annealing to reach their maximum rated HDT</t>
  </si>
  <si>
    <t>Active Drying:</t>
  </si>
  <si>
    <t>These materials must be dried at 80°C–120°C for 8+ hours before printing to prevent structural defects</t>
  </si>
  <si>
    <t>Amorphous Materials (PC, ABS, ASA, PETG, ULTEM):</t>
  </si>
  <si>
    <t>These materials generally do not benefit from annealing in terms of HDT.</t>
  </si>
  <si>
    <t>Annealing is used here primarily to reduce internal stresses and prevent warping later on. </t>
  </si>
  <si>
    <t xml:space="preserve">Semi-Crystalline Materials (PLA, PPS, Nylon, PEEK): </t>
  </si>
  <si>
    <t xml:space="preserve">Annealing is required to reach the high HDT values listed. </t>
  </si>
  <si>
    <t>Without annealing, these parts will soften significantly at much lower temperatures.</t>
  </si>
  <si>
    <t>SYSTEM</t>
  </si>
  <si>
    <t>V1</t>
  </si>
  <si>
    <t>V2</t>
  </si>
  <si>
    <t>Improvement</t>
  </si>
  <si>
    <t>Frame:</t>
  </si>
  <si>
    <t>Joints</t>
  </si>
  <si>
    <t>Brackets/plates</t>
  </si>
  <si>
    <t>Added blind joints</t>
  </si>
  <si>
    <t>More rigid frame</t>
  </si>
  <si>
    <t>Geometry</t>
  </si>
  <si>
    <t>AB Gantry under</t>
  </si>
  <si>
    <t>AB Gantry over</t>
  </si>
  <si>
    <t>More service friendly. Option to add bellows</t>
  </si>
  <si>
    <t>AB Gantry:</t>
  </si>
  <si>
    <t>Linear rails MGN 12h/9h</t>
  </si>
  <si>
    <t>Standard MGN 12h/9h - No PL</t>
  </si>
  <si>
    <t>All metal 440C Stainless Steel Rails - Preload</t>
  </si>
  <si>
    <t>Higher temp + better accuracy</t>
  </si>
  <si>
    <t>Stepper motors NEMA 17</t>
  </si>
  <si>
    <t>40mm 45Ncm 2A</t>
  </si>
  <si>
    <t>48mm 55Ncm 2.5A Long shaft - Insulation Class H 180C</t>
  </si>
  <si>
    <t>High temp High torque + double sheared driveshaft</t>
  </si>
  <si>
    <t>Stepper motors shaft load support</t>
  </si>
  <si>
    <t>Single shear</t>
  </si>
  <si>
    <t>Double shear</t>
  </si>
  <si>
    <t>Durability - Higher accel, speed and higher accuracy</t>
  </si>
  <si>
    <t>Belt pulleys</t>
  </si>
  <si>
    <t>GT2 20T 11mm</t>
  </si>
  <si>
    <t>GT2 16T 11mm</t>
  </si>
  <si>
    <t>Higher resolution and higher torque</t>
  </si>
  <si>
    <t>Resolution XY</t>
  </si>
  <si>
    <t>12.5 μm</t>
  </si>
  <si>
    <t>10 μm</t>
  </si>
  <si>
    <t>Higher resolution with even numbers</t>
  </si>
  <si>
    <t>Idlers smooth</t>
  </si>
  <si>
    <t>12mm</t>
  </si>
  <si>
    <t>17mm</t>
  </si>
  <si>
    <t>Bigger OD - smoother beltpath</t>
  </si>
  <si>
    <t>Idler bearings</t>
  </si>
  <si>
    <t xml:space="preserve">MR95-ZZ </t>
  </si>
  <si>
    <t>F606-ZZ</t>
  </si>
  <si>
    <t>Higher durability and longer lifespan</t>
  </si>
  <si>
    <t>Idlers toothed</t>
  </si>
  <si>
    <t>F606-ZZ SMOOTH BEARINGS</t>
  </si>
  <si>
    <t>Y carrier</t>
  </si>
  <si>
    <t>Underside mount</t>
  </si>
  <si>
    <t>Topside mount</t>
  </si>
  <si>
    <t>X axis</t>
  </si>
  <si>
    <t>Carbon tube</t>
  </si>
  <si>
    <t>Aluminum tube</t>
  </si>
  <si>
    <t>Higher durability and better thermal stability</t>
  </si>
  <si>
    <t>Parts design</t>
  </si>
  <si>
    <t>V1 design</t>
  </si>
  <si>
    <t>All new V2 design files</t>
  </si>
  <si>
    <t>Tool Head:</t>
  </si>
  <si>
    <t>X Carrier</t>
  </si>
  <si>
    <t>No bumpers</t>
  </si>
  <si>
    <t>Simpler more durable design with bumpers</t>
  </si>
  <si>
    <t xml:space="preserve">Bump stops added to carrier for higher X axis repeatability </t>
  </si>
  <si>
    <t>Tool Plate</t>
  </si>
  <si>
    <t>Standard hotend, neodiumium magnets</t>
  </si>
  <si>
    <t>Designed for the BTT V2X + Mothend LC combo. Fits the all new Z Probe with SmCo HT magnets</t>
  </si>
  <si>
    <t>Z Probe</t>
  </si>
  <si>
    <t>Neodiumium magnets</t>
  </si>
  <si>
    <t>SmCo high temp magnets. New design, better contact, higher accuracy</t>
  </si>
  <si>
    <t>Hotend</t>
  </si>
  <si>
    <t>Phateus Dragon LC SF</t>
  </si>
  <si>
    <t>Mothend V2 LC NF-Crazy-Volcano</t>
  </si>
  <si>
    <t>Tool Cover</t>
  </si>
  <si>
    <t>Sidemounted extruder radiator</t>
  </si>
  <si>
    <t>New cable chimney, loom clamp, tube entrance and backmount extruder radiator</t>
  </si>
  <si>
    <t>Part air assist</t>
  </si>
  <si>
    <t>Internal 5015 Blower - 4.5 CFM</t>
  </si>
  <si>
    <t>External CPAP Robo fan with circulating chamber air - 26 CFM</t>
  </si>
  <si>
    <t>Non</t>
  </si>
  <si>
    <t>Corrugated CPAP tube</t>
  </si>
  <si>
    <t>Z System:</t>
  </si>
  <si>
    <t>Linear rails</t>
  </si>
  <si>
    <t>All metal 440C Stainless Steel Rails</t>
  </si>
  <si>
    <t>Z Carriers</t>
  </si>
  <si>
    <t>Old beltclamp, neodiumium magnets</t>
  </si>
  <si>
    <t>Simpler belt clamp. Open design, no magnets</t>
  </si>
  <si>
    <t>Idler towers</t>
  </si>
  <si>
    <t>Side mount, GT2 20T Idlers/MR95 bearings</t>
  </si>
  <si>
    <t>Top mount, GT2 20T Pulley on bearing shafts + 625-ZZ bearings</t>
  </si>
  <si>
    <t>Z Gearbox</t>
  </si>
  <si>
    <t>4:1 Gear - 3.125 μm resolution. 16T-80T-20T GT2</t>
  </si>
  <si>
    <t>5:1 - Gear 2.5 μm resolution. 16T-80T-20T GT2</t>
  </si>
  <si>
    <t>Tool sensor</t>
  </si>
  <si>
    <t>Automatic tool sensor. Auto offset calibration for any tool</t>
  </si>
  <si>
    <t xml:space="preserve">General inprovements </t>
  </si>
  <si>
    <t xml:space="preserve">Active Chamber Heater  </t>
  </si>
  <si>
    <t xml:space="preserve">none </t>
  </si>
  <si>
    <t xml:space="preserve">750W </t>
  </si>
  <si>
    <t xml:space="preserve">max chamber temperature </t>
  </si>
  <si>
    <t xml:space="preserve">improverment to wiring management </t>
  </si>
  <si>
    <t>Dry box,heated bed, chamber heater, tool head  on quick disconnect connector for easy servicing</t>
  </si>
  <si>
    <t xml:space="preserve">print volume </t>
  </si>
  <si>
    <t>310x285x290 (25.62L)</t>
  </si>
  <si>
    <t>330x300x280 (27.72L)</t>
  </si>
  <si>
    <t>PTFE tube</t>
  </si>
  <si>
    <t xml:space="preserve">had some drag limiting speed </t>
  </si>
  <si>
    <t xml:space="preserve">Filament buffer added  increase in max volumectric flow rate </t>
  </si>
  <si>
    <t xml:space="preserve">Bed  Build plate attachement </t>
  </si>
  <si>
    <t>stick on magnet max 120C</t>
  </si>
  <si>
    <t>SMCO magnectics added to bed  to help with the bed temperature now at 150</t>
  </si>
  <si>
    <t xml:space="preserve">Z offset </t>
  </si>
  <si>
    <t xml:space="preserve">Auto z offset ajustment for nozzel height </t>
  </si>
  <si>
    <t>better  position accuracy in xy Z</t>
  </si>
  <si>
    <t>X/Y: 12.5 μm, Z: 3.125 μm</t>
  </si>
  <si>
    <t>X/Y:10.0 μm, Z: 2.5 μm</t>
  </si>
  <si>
    <t>μm</t>
  </si>
  <si>
    <t>Specifications</t>
  </si>
  <si>
    <t>Valkyrie V2</t>
  </si>
  <si>
    <t>BNC3D Epsilon</t>
  </si>
  <si>
    <t>22 Idex V3</t>
  </si>
  <si>
    <t>Prusa CoreOne+</t>
  </si>
  <si>
    <t>Prusa CoreOne L</t>
  </si>
  <si>
    <t>number of extruders</t>
  </si>
  <si>
    <t>Build Volume</t>
  </si>
  <si>
    <t>300 x 300 x 330 mm | 11.8 x 11.8 x 12.99 in</t>
  </si>
  <si>
    <t>Max print speed</t>
  </si>
  <si>
    <t>500 mm/s</t>
  </si>
  <si>
    <t>500mm/s</t>
  </si>
  <si>
    <t>Filament diameter</t>
  </si>
  <si>
    <t>1.75 mm</t>
  </si>
  <si>
    <t>Max extruder Tempreature</t>
  </si>
  <si>
    <t>500C</t>
  </si>
  <si>
    <t>Max nozzle temperature290 °C / 554 °F</t>
  </si>
  <si>
    <t>0.05-0.30 mm</t>
  </si>
  <si>
    <t>Max Bed Tempreature deg C</t>
  </si>
  <si>
    <t>150C</t>
  </si>
  <si>
    <t>250C</t>
  </si>
  <si>
    <t>Max heatbed temperature120 °C / 248 °F</t>
  </si>
  <si>
    <t>Printer dimensions</t>
  </si>
  <si>
    <t>21,9 kg, 469×521×635 mm; 18.5×20.5×25 in (W×D×H)</t>
  </si>
  <si>
    <t>Max chamber Temperatue</t>
  </si>
  <si>
    <t>100</t>
  </si>
  <si>
    <t>Max chamber temperature55 °C / 131 °F</t>
  </si>
  <si>
    <t>Print Volume X,Y,Z</t>
  </si>
  <si>
    <t>~max338x300x300</t>
  </si>
  <si>
    <t>420*300*400</t>
  </si>
  <si>
    <t>350 x350 x450</t>
  </si>
  <si>
    <t>Build Volume250 × 220 × 270 mm | 9.8 × 8.6 × 10.6 in</t>
  </si>
  <si>
    <t>Mainboard</t>
  </si>
  <si>
    <t>Custom 32-bit xBuddy electronics with STM32</t>
  </si>
  <si>
    <t>self leving bed</t>
  </si>
  <si>
    <t>yes</t>
  </si>
  <si>
    <t>NON</t>
  </si>
  <si>
    <t>3 point lead screw</t>
  </si>
  <si>
    <t>Stepper Drivers</t>
  </si>
  <si>
    <t>Trinamic 2130</t>
  </si>
  <si>
    <t>Bed</t>
  </si>
  <si>
    <t>8mm Aluminium cast 8053 with SmCo magnets</t>
  </si>
  <si>
    <t>Glass Build Plate</t>
  </si>
  <si>
    <t>build surface screw fasteners</t>
  </si>
  <si>
    <t>Stepper motors</t>
  </si>
  <si>
    <t>1.8° Stepper motors</t>
  </si>
  <si>
    <t>bed probe</t>
  </si>
  <si>
    <t>custom</t>
  </si>
  <si>
    <t>Extruder</t>
  </si>
  <si>
    <t>Tool Probe</t>
  </si>
  <si>
    <t>Loadcell sensorYes</t>
  </si>
  <si>
    <t>Nextruder, Direct Drive, E3D V6 compatible (with adapter)</t>
  </si>
  <si>
    <t>control board</t>
  </si>
  <si>
    <t>Duet 6HC</t>
  </si>
  <si>
    <t>Duet 3, 3HC Expansion Board</t>
  </si>
  <si>
    <t>MainboardCustom 32-bit xBuddy electronics with STM32</t>
  </si>
  <si>
    <t>Extruder electronics</t>
  </si>
  <si>
    <t>Custom breakout board for connecting fans, thermistors and other parts.</t>
  </si>
  <si>
    <t>Voltage AC</t>
  </si>
  <si>
    <t>110/230</t>
  </si>
  <si>
    <t>84 to 240</t>
  </si>
  <si>
    <t>Power consumptionPLA: 90W / ABS: 110W</t>
  </si>
  <si>
    <t>Filament path</t>
  </si>
  <si>
    <t>Aluminum heatsink, all-metal hotend</t>
  </si>
  <si>
    <t>Enclosure type</t>
  </si>
  <si>
    <t>PIR skined in ACM</t>
  </si>
  <si>
    <t>steel and acrylic</t>
  </si>
  <si>
    <t>insulation and steel</t>
  </si>
  <si>
    <t>Drive system</t>
  </si>
  <si>
    <t>Nextruder Planetary Gear System, 10:1 gearbox ratio</t>
  </si>
  <si>
    <t>Filament Runout Sensor</t>
  </si>
  <si>
    <t>Filament SensorYes (2 sensors)</t>
  </si>
  <si>
    <t>Cooling fan</t>
  </si>
  <si>
    <t>High-performance turbine, 360° cooling system</t>
  </si>
  <si>
    <t>Part cooling</t>
  </si>
  <si>
    <t>air/Robo fan 26CFM</t>
  </si>
  <si>
    <t>air 5015</t>
  </si>
  <si>
    <t>Cooling fanHigh-performance turbine, 360° cooling system</t>
  </si>
  <si>
    <t>Nozzle</t>
  </si>
  <si>
    <t>High-flow Prusa Nozzle brass CHT - 0.4 mm + Abrasive-Resistant 0.4mm nozzle in the box</t>
  </si>
  <si>
    <t>extruder cooling</t>
  </si>
  <si>
    <t>Water</t>
  </si>
  <si>
    <t>air</t>
  </si>
  <si>
    <t>Max. operating temperature</t>
  </si>
  <si>
    <t>Belt size A/B</t>
  </si>
  <si>
    <t>9mm/2.0mm pitch</t>
  </si>
  <si>
    <t>12mm kevlar</t>
  </si>
  <si>
    <t>Max nozzle temperature</t>
  </si>
  <si>
    <t>290 °C / 554 °F</t>
  </si>
  <si>
    <t>Z Axis</t>
  </si>
  <si>
    <t>9mm belts</t>
  </si>
  <si>
    <t>lead screw</t>
  </si>
  <si>
    <t>Max heatbed temperature</t>
  </si>
  <si>
    <t>120 °C / 248 °F</t>
  </si>
  <si>
    <t>Position Accuracy/resolution</t>
  </si>
  <si>
    <t>X/Y: 1.25µm Z: 1µm</t>
  </si>
  <si>
    <t>X/Y: 10 μm, Z: 7 μm</t>
  </si>
  <si>
    <t>Max chamber temperature</t>
  </si>
  <si>
    <t>60 °C / 140 °F</t>
  </si>
  <si>
    <t>Filter</t>
  </si>
  <si>
    <t>H13 HEPA filter, Active Carbon filter</t>
  </si>
  <si>
    <t>Optional HEPA + Active Carbon Filter System (sold separately)</t>
  </si>
  <si>
    <t>HEPA filtrationOptional addon</t>
  </si>
  <si>
    <t>Controls</t>
  </si>
  <si>
    <t>Filament Box</t>
  </si>
  <si>
    <t>humidity &amp; tempreature 1kg roll 90C</t>
  </si>
  <si>
    <t>humidity control 5 rolls</t>
  </si>
  <si>
    <t>extra</t>
  </si>
  <si>
    <t>LCD screen</t>
  </si>
  <si>
    <t>3.5″ graphic 65k color screen</t>
  </si>
  <si>
    <t>Built in UPS</t>
  </si>
  <si>
    <t>YES</t>
  </si>
  <si>
    <t>Touch control</t>
  </si>
  <si>
    <t>Yes</t>
  </si>
  <si>
    <t>Raspberry Pi</t>
  </si>
  <si>
    <t>Firmware update interface</t>
  </si>
  <si>
    <t>USB drive, Prusa Connect, Prusa Mobile App</t>
  </si>
  <si>
    <t>Print Resoloution layer height</t>
  </si>
  <si>
    <t>Prusa Connect support</t>
  </si>
  <si>
    <t>Screen</t>
  </si>
  <si>
    <t>option , new Duet release soon</t>
  </si>
  <si>
    <t>touch 5"</t>
  </si>
  <si>
    <t>Prusa App for iOS and Android support</t>
  </si>
  <si>
    <t>Controller Firmware</t>
  </si>
  <si>
    <t>REPRAP</t>
  </si>
  <si>
    <t>Quick-Swap nozzle system</t>
  </si>
  <si>
    <t>Slicer</t>
  </si>
  <si>
    <t>Any</t>
  </si>
  <si>
    <t>CURA</t>
  </si>
  <si>
    <t>Lighting</t>
  </si>
  <si>
    <t>Bodum or direct drive</t>
  </si>
  <si>
    <t>Direct plus Filament buffer</t>
  </si>
  <si>
    <t>bodun</t>
  </si>
  <si>
    <t>Direct</t>
  </si>
  <si>
    <t>Drive systemNextruder Planetary Gear System, 10:1 gearbox ratio</t>
  </si>
  <si>
    <t>Accessories</t>
  </si>
  <si>
    <t>BTT H2V2</t>
  </si>
  <si>
    <t>LGX Pro High-Temp</t>
  </si>
  <si>
    <t>ExtruderNextruder, Direct Drive, E3D V6 compatible (with adapter)</t>
  </si>
  <si>
    <t>Internal camera</t>
  </si>
  <si>
    <t>Included in the box, installation optional</t>
  </si>
  <si>
    <t>connectivity WIFI USB</t>
  </si>
  <si>
    <t>wifi/LAN</t>
  </si>
  <si>
    <t>Wifi &amp; LAN</t>
  </si>
  <si>
    <t>ConnectivityEthernet, Wi-Fi (NFC receiver, optional Wi-Fi module)</t>
  </si>
  <si>
    <t>MMU3 support</t>
  </si>
  <si>
    <t>Yes. MMU3 (available Jan 2026)</t>
  </si>
  <si>
    <t>internal light</t>
  </si>
  <si>
    <t>Blue LED</t>
  </si>
  <si>
    <t>RGB</t>
  </si>
  <si>
    <t>Advanced Filtration System</t>
  </si>
  <si>
    <t>optional addon</t>
  </si>
  <si>
    <t>Hot end</t>
  </si>
  <si>
    <t>Solid Copper</t>
  </si>
  <si>
    <t>e3D</t>
  </si>
  <si>
    <t>Slice Engineering Copperhead</t>
  </si>
  <si>
    <t>NozzleHigh-flow Prusa Nozzle brass CHT - 0.4 mm</t>
  </si>
  <si>
    <t>GPIO Board compatibility</t>
  </si>
  <si>
    <t>Price Approximately USA $</t>
  </si>
  <si>
    <t>~2400</t>
  </si>
  <si>
    <t>Accelerometer compatibility</t>
  </si>
  <si>
    <t>Yes, built-in</t>
  </si>
  <si>
    <t>filament Dia</t>
  </si>
  <si>
    <t>1.75</t>
  </si>
  <si>
    <t>Connectivity</t>
  </si>
  <si>
    <t>Ethernet connection</t>
  </si>
  <si>
    <t>Other connectivity</t>
  </si>
  <si>
    <t>NFC receiver</t>
  </si>
  <si>
    <t>Sensors</t>
  </si>
  <si>
    <t>Filament Sensor</t>
  </si>
  <si>
    <t>Yes (2 sensors)</t>
  </si>
  <si>
    <t>Loadcell sensor</t>
  </si>
  <si>
    <t>Thermistors</t>
  </si>
  <si>
    <t>5 high-precision thermistors (genuine Semitec)</t>
  </si>
  <si>
    <t>Fan motors monitoring</t>
  </si>
  <si>
    <t>Door sensor</t>
  </si>
  <si>
    <t>Printing</t>
  </si>
  <si>
    <t>Print medium</t>
  </si>
  <si>
    <t>USB drive / LAN / internet via Prusa Connect or mobile Prusa App</t>
  </si>
  <si>
    <t>Print surface</t>
  </si>
  <si>
    <t>Magnetic heatbed with removable PEI spring steel sheets</t>
  </si>
  <si>
    <t>First layer calibration</t>
  </si>
  <si>
    <t>Fully automatic (thanks to the Load Cell sensor)</t>
  </si>
  <si>
    <t>Bed calibration</t>
  </si>
  <si>
    <t>Automatic, Mesh Bed Leveling (only on print area)</t>
  </si>
  <si>
    <t>Input shaper</t>
  </si>
  <si>
    <t>Supported materials</t>
  </si>
  <si>
    <t>PLA, PETG, Flex, PVA, PC, PP, CPE, PVB and when using the optional Advanced Filtration System ABS, ASA, HIPS, PA</t>
  </si>
  <si>
    <t>Phase Stepping</t>
  </si>
  <si>
    <t>Power consumption</t>
  </si>
  <si>
    <t>Standby</t>
  </si>
  <si>
    <t>16W</t>
  </si>
  <si>
    <t>Preheating</t>
  </si>
  <si>
    <t>630W</t>
  </si>
  <si>
    <t>Printing PLA/PETG/ASA</t>
  </si>
  <si>
    <t>90W/155W/215W</t>
  </si>
  <si>
    <t>Valkyrie V1</t>
  </si>
  <si>
    <t>Hevort</t>
  </si>
  <si>
    <t>Voron 2.4</t>
  </si>
  <si>
    <t>RatRig V3</t>
  </si>
  <si>
    <t>?</t>
  </si>
  <si>
    <t>245 std, 290 HT</t>
  </si>
  <si>
    <t>120C</t>
  </si>
  <si>
    <t>300x285x290</t>
  </si>
  <si>
    <t>300 to 500 cubed</t>
  </si>
  <si>
    <t>3 sizes, 250,300,350 cubed</t>
  </si>
  <si>
    <t>3 sizes, 300,400,500 cubed</t>
  </si>
  <si>
    <t>build plate</t>
  </si>
  <si>
    <t>builders choice</t>
  </si>
  <si>
    <t xml:space="preserve">builder choice </t>
  </si>
  <si>
    <t>energetic PEI magnectic</t>
  </si>
  <si>
    <t>FlexPlate Set - Powder Coated PEI</t>
  </si>
  <si>
    <t>8mm Aluminium cast 8053 / insulated</t>
  </si>
  <si>
    <t>builders choiice</t>
  </si>
  <si>
    <t>aluminium plate Rolled / uninsulated</t>
  </si>
  <si>
    <t>6mm cast aluminium tooling plate</t>
  </si>
  <si>
    <t>Bltouch</t>
  </si>
  <si>
    <t>inductive</t>
  </si>
  <si>
    <t>BL touch</t>
  </si>
  <si>
    <t>Duet 6hc / octopus pro</t>
  </si>
  <si>
    <t>DuetWifi + Duex5</t>
  </si>
  <si>
    <t>SKR1.4/Spider</t>
  </si>
  <si>
    <t>Duet3mini + Mini2+ or Duet3 6ch or SK pro 1.2</t>
  </si>
  <si>
    <t>115 or 230</t>
  </si>
  <si>
    <t>DiBond</t>
  </si>
  <si>
    <t>acrylic</t>
  </si>
  <si>
    <t>4mm polycarbonate</t>
  </si>
  <si>
    <t>air /5015 fan 4.5CFM</t>
  </si>
  <si>
    <t>compressor</t>
  </si>
  <si>
    <t>fan</t>
  </si>
  <si>
    <t>water</t>
  </si>
  <si>
    <t>9mm/2mm pitch</t>
  </si>
  <si>
    <t>6mm std ,9mm HT(mellow)</t>
  </si>
  <si>
    <t>9mm</t>
  </si>
  <si>
    <t>9mm Belts</t>
  </si>
  <si>
    <t>Belt 6 or 9mm</t>
  </si>
  <si>
    <t>lead screw T8 x8</t>
  </si>
  <si>
    <t>non</t>
  </si>
  <si>
    <t>humidity &amp; tempreature 1kg roll 70C</t>
  </si>
  <si>
    <t>yes type?</t>
  </si>
  <si>
    <t>klipper/Marrlin</t>
  </si>
  <si>
    <t>any</t>
  </si>
  <si>
    <t>direct</t>
  </si>
  <si>
    <t>builder choice</t>
  </si>
  <si>
    <t>BTT H2V2S</t>
  </si>
  <si>
    <t>Solid copper</t>
  </si>
  <si>
    <t>Std E3D clone</t>
  </si>
  <si>
    <t>~2000</t>
  </si>
  <si>
    <t>Frame</t>
  </si>
  <si>
    <t>AB System</t>
  </si>
  <si>
    <t>Z System</t>
  </si>
  <si>
    <t>Enclosure</t>
  </si>
  <si>
    <t>Liquid cooling</t>
  </si>
  <si>
    <t>TooL Head</t>
  </si>
  <si>
    <t>Dry box</t>
  </si>
  <si>
    <t>Wiring Diagrams</t>
  </si>
  <si>
    <t>V2 adjustable Leg Drawing.pdf</t>
  </si>
  <si>
    <t>V211 AB Gantry.pdf</t>
  </si>
  <si>
    <t>V2 Build Plate.pdf</t>
  </si>
  <si>
    <t>V2 Enclosure Panel Bottom.pdf</t>
  </si>
  <si>
    <t>V2 Electronics.pdf</t>
  </si>
  <si>
    <t>V211 Liquid Cooling.pdf</t>
  </si>
  <si>
    <t>V2 Mothend TD.pdf</t>
  </si>
  <si>
    <t>V2 DBX Carousel.pdf</t>
  </si>
  <si>
    <t>Buffer Connections.pdf</t>
  </si>
  <si>
    <t>V2 Valkyrie Frame.pdf</t>
  </si>
  <si>
    <t>V212 AB Idler Bracket Front A.pdf</t>
  </si>
  <si>
    <t>V2 Tool Sensor Probe.pdf</t>
  </si>
  <si>
    <t>V2 Enclosure Panel Rear.pdf</t>
  </si>
  <si>
    <t>V2 PTC 750W Drawing.pdf</t>
  </si>
  <si>
    <t>V2 Tool Carrier.pdf</t>
  </si>
  <si>
    <t>V211 Drybox Assembly Drawing.pdf</t>
  </si>
  <si>
    <t>CPAP Connections.pdf</t>
  </si>
  <si>
    <t>V212 AB Idler Bracket Front B.pdf</t>
  </si>
  <si>
    <t>V2 Z Carrier Front.pdf</t>
  </si>
  <si>
    <t>V2 Enclosure Panel Side A.pdf</t>
  </si>
  <si>
    <t>V2 SSR DIN Buddy.pdf</t>
  </si>
  <si>
    <t>V2 Tool Head.pdf</t>
  </si>
  <si>
    <t>V215 Drybox Panel Drawing.pdf</t>
  </si>
  <si>
    <t>DC Power Connections.pdf</t>
  </si>
  <si>
    <t>V212 AB Idler Bracket Rear AB.pdf</t>
  </si>
  <si>
    <t>V2 Z Carrier Rear.pdf</t>
  </si>
  <si>
    <t>V2 Enclosure Panel Side B.pdf</t>
  </si>
  <si>
    <t>V2 Tool Plate.pdf</t>
  </si>
  <si>
    <t>V213 Drybox Bearing Plate</t>
  </si>
  <si>
    <t>Drybox  Connections.pdf</t>
  </si>
  <si>
    <t>V212 AB Motor bracket.pdf</t>
  </si>
  <si>
    <t>V2 Z Gearbox Front.pdf</t>
  </si>
  <si>
    <t>V2 Enclosure Panel Top.pdf</t>
  </si>
  <si>
    <t>GX 20 Duet 6HC Connections.pdf</t>
  </si>
  <si>
    <t>V212 AB Y Carrier.pdf</t>
  </si>
  <si>
    <t>V2 Z Gearbox Rear.pdf</t>
  </si>
  <si>
    <t>V2 Enclosure.pdf</t>
  </si>
  <si>
    <t>GX 20 Tool head Connections.pdf</t>
  </si>
  <si>
    <t>V212 X Axis Drawing.pdf</t>
  </si>
  <si>
    <t>V2 Z Idler Tower Front.pdf</t>
  </si>
  <si>
    <t>V2 6HC Device Connections.pdf</t>
  </si>
  <si>
    <t>HDC Chamber Connections.pdf</t>
  </si>
  <si>
    <t>V213 AB Motor Brace.pdf</t>
  </si>
  <si>
    <t>V2 Z Idler Tower Rear.pdf</t>
  </si>
  <si>
    <t>WARNING README.pdf</t>
  </si>
  <si>
    <t>V213 AB Tension Tower.pdf</t>
  </si>
  <si>
    <t>V2 Z System.pdf</t>
  </si>
  <si>
    <t>Water Pump Connections.pdf</t>
  </si>
  <si>
    <t>V216 20x20x1 Al Tube.pdf</t>
  </si>
  <si>
    <t>mains Connections.pdf</t>
  </si>
  <si>
    <t>V2 Door Drawings</t>
  </si>
  <si>
    <t>V2 Door Hinge Arm Upper.pdf</t>
  </si>
  <si>
    <t>V2 Door Hinge Upper Bracket.pdf</t>
  </si>
  <si>
    <t>V2 Door Hinge.pdf</t>
  </si>
  <si>
    <t>V2 Enclosure Door.pdf</t>
  </si>
  <si>
    <t>V2 Enclosure Window Assembly.pdf</t>
  </si>
  <si>
    <t>insulation?</t>
  </si>
  <si>
    <t>Things to do</t>
  </si>
  <si>
    <t>owner</t>
  </si>
  <si>
    <t>status</t>
  </si>
  <si>
    <t>options</t>
  </si>
  <si>
    <t>Update all BOMs</t>
  </si>
  <si>
    <t>R/M</t>
  </si>
  <si>
    <t>wip</t>
  </si>
  <si>
    <t>Update all Drawings</t>
  </si>
  <si>
    <t>R</t>
  </si>
  <si>
    <t>Panel drawings</t>
  </si>
  <si>
    <t>Insulation drawings</t>
  </si>
  <si>
    <t>General documentation</t>
  </si>
  <si>
    <t>R/G</t>
  </si>
  <si>
    <t>Check that all parts are on GH and in the list</t>
  </si>
  <si>
    <t>Resolution/mstep</t>
  </si>
  <si>
    <t>msteps</t>
  </si>
  <si>
    <t>Quantity M</t>
  </si>
  <si>
    <t>Column2</t>
  </si>
  <si>
    <t>Tools</t>
  </si>
  <si>
    <t>Drill bits mm  6,5,4,3,4.2,1.5mm</t>
  </si>
  <si>
    <t xml:space="preserve">Taps M3,M6 </t>
  </si>
  <si>
    <t>Allen keys 2,3,4,mm 2.5mm ball ended</t>
  </si>
  <si>
    <t>Allen Key short shank 2.5mmfor moth end</t>
  </si>
  <si>
    <t>used on screws on moth end</t>
  </si>
  <si>
    <t>https://www.aliexpress.com/item/1005009139855730.html?</t>
  </si>
  <si>
    <t xml:space="preserve">calipers </t>
  </si>
  <si>
    <t xml:space="preserve">Recomend Shahe </t>
  </si>
  <si>
    <t>Nut Driver 3mm (5.5mm AF)</t>
  </si>
  <si>
    <t>https://www.aliexpress.com/item/1005004243478639.html</t>
  </si>
  <si>
    <t>Spanner 7mm AF,</t>
  </si>
  <si>
    <t xml:space="preserve">crimp tool for  control board connection </t>
  </si>
  <si>
    <t xml:space="preserve">steel Rule or  Equiverlant </t>
  </si>
  <si>
    <t xml:space="preserve">solder iron and solder </t>
  </si>
  <si>
    <t xml:space="preserve">G or F clamp </t>
  </si>
  <si>
    <t xml:space="preserve">gust for putting the frame together </t>
  </si>
  <si>
    <t xml:space="preserve">Square </t>
  </si>
  <si>
    <t>Engineers square</t>
  </si>
  <si>
    <t>Philips No. 2   ( screws in GX20)</t>
  </si>
  <si>
    <t xml:space="preserve">Good wire strippers  for the High temperature cable </t>
  </si>
  <si>
    <t>Unclog Pin Specially Design </t>
  </si>
  <si>
    <t>https://www.aliexpress.com/item/1005002948629438.html?spm=a2g0o.order_list.order_list_main.192.45b518027U4htK</t>
  </si>
  <si>
    <t>Adhishives/ Miscellaneous</t>
  </si>
  <si>
    <t xml:space="preserve">Lead/Tin Sloder 60/40 </t>
  </si>
  <si>
    <t xml:space="preserve">This will make the soldering much easier </t>
  </si>
  <si>
    <t xml:space="preserve">Adhisive Heat sink compound </t>
  </si>
  <si>
    <t>https://www.aliexpress.com/item/1005009582306904.html?</t>
  </si>
  <si>
    <t xml:space="preserve">Bambu Skewer or simular 2.5 to 3mm Dia  (alternative 3mm set screw) </t>
  </si>
  <si>
    <t>36mm length (3mm x 8mm)</t>
  </si>
  <si>
    <t xml:space="preserve">Misc </t>
  </si>
  <si>
    <t xml:space="preserve">EPDM foam </t>
  </si>
  <si>
    <t>5M</t>
  </si>
  <si>
    <t>Door seal / Dry Box</t>
  </si>
  <si>
    <t xml:space="preserve">local hardware store </t>
  </si>
  <si>
    <t>EPDM profile</t>
  </si>
  <si>
    <t>J-B Weld Hi-Temp Red RTV Silicone</t>
  </si>
  <si>
    <t>to stick silicon heater  to aluminium bed</t>
  </si>
  <si>
    <t xml:space="preserve">Recomended Spares </t>
  </si>
  <si>
    <t xml:space="preserve">Plastic Printed Parts </t>
  </si>
  <si>
    <t>Tool Head Carrier</t>
  </si>
  <si>
    <t xml:space="preserve">Tool Plate </t>
  </si>
  <si>
    <t>Flint Zone</t>
  </si>
  <si>
    <t xml:space="preserve">Part cooling Duct </t>
  </si>
  <si>
    <t>Fan Chamber</t>
  </si>
  <si>
    <t>Fan Dry Box</t>
  </si>
  <si>
    <t>Thermal Fuse Dry Box</t>
  </si>
  <si>
    <t>GT 2 Belts</t>
  </si>
  <si>
    <t>Other</t>
  </si>
  <si>
    <t>Heat Brake</t>
  </si>
  <si>
    <t>PT1000</t>
  </si>
  <si>
    <t>WISH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</si>
</sst>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-[$$-409]* #,##0.00_ ;_-[$$-409]* \-#,##0.00\ ;_-[$$-409]* &quot;-&quot;??_ ;_-@_ "/>
    <numFmt numFmtId="165" formatCode="_-[$$-409]* #,##0_ ;_-[$$-409]* \-#,##0\ ;_-[$$-409]* &quot;-&quot;_ ;_-@_ "/>
    <numFmt numFmtId="166" formatCode="&quot;$&quot;#,##0.00"/>
    <numFmt numFmtId="167" formatCode="_-[$$-409]* #,##0_ ;_-[$$-409]* \-#,##0.00\ ;_-[$$-409]* &quot;-&quot;??_ ;_-@_ "/>
    <numFmt numFmtId="168" formatCode="_([$$-409]* #,##0_);_([$$-409]* \(#,##0\);_([$$-409]* &quot;-&quot;_);_(@_)"/>
    <numFmt numFmtId="169" formatCode="[$]hh:mm;@" x16r2:formatCode16="[$-en-150,1]hh:mm;@"/>
    <numFmt numFmtId="170" formatCode="[h]:mm:ss;@"/>
    <numFmt numFmtId="171" formatCode="0.000"/>
    <numFmt numFmtId="172" formatCode="0.0000"/>
  </numFmts>
  <fonts count="82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2"/>
      <color theme="1"/>
      <name val="Calibri"/>
      <family val="2"/>
    </font>
    <font>
      <sz val="11"/>
      <color rgb="FF222222"/>
      <name val="Calibri"/>
      <family val="2"/>
      <scheme val="minor"/>
    </font>
    <font>
      <sz val="11"/>
      <name val="Calibri"/>
      <family val="2"/>
    </font>
    <font>
      <b/>
      <sz val="12"/>
      <color rgb="FF0070C0"/>
      <name val="Calibri"/>
      <family val="2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0B050"/>
      <name val="Calibri"/>
      <family val="2"/>
    </font>
    <font>
      <u/>
      <sz val="11"/>
      <color rgb="FF00B0F0"/>
      <name val="Calibri"/>
      <family val="2"/>
    </font>
    <font>
      <b/>
      <u/>
      <sz val="11"/>
      <color rgb="FF00B0F0"/>
      <name val="Calibri"/>
      <family val="2"/>
    </font>
    <font>
      <sz val="14"/>
      <color theme="1"/>
      <name val="Aptos Black"/>
      <family val="2"/>
    </font>
    <font>
      <b/>
      <sz val="14"/>
      <color theme="1"/>
      <name val="Aptos Black"/>
      <family val="2"/>
    </font>
    <font>
      <sz val="8"/>
      <name val="Calibri"/>
      <family val="2"/>
    </font>
    <font>
      <sz val="11"/>
      <color rgb="FF191919"/>
      <name val="Calibri"/>
      <family val="2"/>
      <scheme val="minor"/>
    </font>
    <font>
      <sz val="11"/>
      <color rgb="FF242424"/>
      <name val="Aptos Narrow"/>
      <family val="2"/>
    </font>
    <font>
      <sz val="11"/>
      <name val="Calibri"/>
      <family val="2"/>
      <scheme val="minor"/>
    </font>
    <font>
      <sz val="12"/>
      <color rgb="FF0070C0"/>
      <name val="Calibri"/>
      <family val="2"/>
      <scheme val="minor"/>
    </font>
    <font>
      <sz val="11"/>
      <color rgb="FFFF0000"/>
      <name val="Calibri"/>
      <family val="2"/>
    </font>
    <font>
      <b/>
      <u/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onsolas"/>
      <family val="3"/>
    </font>
    <font>
      <b/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1F2328"/>
      <name val="Calibri"/>
      <family val="2"/>
      <scheme val="minor"/>
    </font>
    <font>
      <sz val="12"/>
      <color rgb="FF333D4C"/>
      <name val="Calibri"/>
      <family val="2"/>
      <scheme val="minor"/>
    </font>
    <font>
      <i/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color rgb="FF555555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A0A0A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A0A0A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scheme val="minor"/>
    </font>
    <font>
      <sz val="15"/>
      <color rgb="FF001D35"/>
      <name val="Google Sans"/>
      <charset val="1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ajor"/>
    </font>
    <font>
      <sz val="12"/>
      <color theme="1"/>
      <name val="Calibri"/>
      <family val="2"/>
      <scheme val="major"/>
    </font>
    <font>
      <sz val="12"/>
      <color rgb="FF000000"/>
      <name val="Calibri"/>
      <family val="2"/>
      <scheme val="major"/>
    </font>
    <font>
      <sz val="11"/>
      <color rgb="FF222222"/>
      <name val="TT Norms Pro"/>
      <charset val="1"/>
    </font>
    <font>
      <b/>
      <sz val="12"/>
      <color theme="1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b/>
      <sz val="11"/>
      <name val="Calibri"/>
      <family val="2"/>
    </font>
    <font>
      <b/>
      <u/>
      <sz val="11"/>
      <color rgb="FF00B050"/>
      <name val="Calibri"/>
      <family val="2"/>
    </font>
    <font>
      <sz val="11"/>
      <color rgb="FFD4D4D4"/>
      <name val="Consolas"/>
      <family val="3"/>
    </font>
    <font>
      <sz val="11"/>
      <color rgb="FF608B4E"/>
      <name val="Consolas"/>
      <family val="3"/>
    </font>
    <font>
      <sz val="11"/>
      <color rgb="FF569CD6"/>
      <name val="Consolas"/>
      <family val="3"/>
    </font>
    <font>
      <sz val="11"/>
      <color rgb="FFB5CEA8"/>
      <name val="Consolas"/>
      <family val="3"/>
    </font>
    <font>
      <sz val="11"/>
      <color rgb="FFCE9178"/>
      <name val="Consolas"/>
      <family val="3"/>
    </font>
    <font>
      <sz val="11"/>
      <color rgb="FFFF0000"/>
      <name val="Calibri"/>
      <family val="2"/>
      <scheme val="minor"/>
    </font>
    <font>
      <sz val="11"/>
      <color rgb="FFFF0000"/>
      <name val="Calibri"/>
    </font>
    <font>
      <b/>
      <sz val="11"/>
      <color rgb="FF191919"/>
      <name val="TT Norms Pro"/>
      <charset val="1"/>
    </font>
    <font>
      <b/>
      <sz val="14"/>
      <color theme="0"/>
      <name val="Calibri"/>
      <family val="2"/>
    </font>
    <font>
      <sz val="11"/>
      <color rgb="FF006100"/>
      <name val="Calibri"/>
      <family val="2"/>
      <scheme val="minor"/>
    </font>
    <font>
      <sz val="11"/>
      <color rgb="FF000000"/>
      <name val="Calibri"/>
      <charset val="1"/>
    </font>
    <font>
      <sz val="11"/>
      <color rgb="FF242424"/>
      <name val="Aptos Narrow"/>
      <charset val="1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6EFCE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7" fillId="0" borderId="0" applyNumberFormat="0" applyFill="0" applyBorder="0" applyAlignment="0" applyProtection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8" fillId="0" borderId="0"/>
    <xf numFmtId="0" fontId="5" fillId="0" borderId="0"/>
    <xf numFmtId="0" fontId="44" fillId="0" borderId="0"/>
    <xf numFmtId="0" fontId="3" fillId="0" borderId="0"/>
    <xf numFmtId="0" fontId="58" fillId="0" borderId="0" applyNumberFormat="0" applyFill="0" applyBorder="0" applyAlignment="0" applyProtection="0"/>
    <xf numFmtId="0" fontId="79" fillId="13" borderId="0" applyNumberFormat="0" applyBorder="0" applyAlignment="0" applyProtection="0"/>
  </cellStyleXfs>
  <cellXfs count="483">
    <xf numFmtId="0" fontId="0" fillId="0" borderId="0" xfId="0"/>
    <xf numFmtId="0" fontId="16" fillId="0" borderId="0" xfId="0" applyFont="1"/>
    <xf numFmtId="0" fontId="14" fillId="0" borderId="0" xfId="2"/>
    <xf numFmtId="0" fontId="23" fillId="0" borderId="9" xfId="5" applyFont="1" applyBorder="1"/>
    <xf numFmtId="0" fontId="0" fillId="0" borderId="0" xfId="0" applyAlignment="1">
      <alignment wrapText="1"/>
    </xf>
    <xf numFmtId="0" fontId="26" fillId="0" borderId="0" xfId="0" applyFont="1"/>
    <xf numFmtId="0" fontId="7" fillId="0" borderId="0" xfId="8" applyFont="1"/>
    <xf numFmtId="0" fontId="16" fillId="0" borderId="0" xfId="0" applyFont="1" applyAlignment="1">
      <alignment vertical="top"/>
    </xf>
    <xf numFmtId="1" fontId="14" fillId="0" borderId="0" xfId="2" applyNumberFormat="1"/>
    <xf numFmtId="0" fontId="16" fillId="0" borderId="4" xfId="0" applyFont="1" applyBorder="1" applyAlignment="1">
      <alignment vertical="top"/>
    </xf>
    <xf numFmtId="0" fontId="0" fillId="0" borderId="4" xfId="0" applyBorder="1"/>
    <xf numFmtId="49" fontId="14" fillId="0" borderId="1" xfId="2" applyNumberFormat="1" applyBorder="1" applyAlignment="1">
      <alignment wrapText="1"/>
    </xf>
    <xf numFmtId="0" fontId="16" fillId="0" borderId="4" xfId="0" applyFont="1" applyBorder="1"/>
    <xf numFmtId="0" fontId="31" fillId="0" borderId="1" xfId="2" applyFont="1" applyBorder="1"/>
    <xf numFmtId="0" fontId="32" fillId="0" borderId="2" xfId="2" applyFont="1" applyBorder="1" applyAlignment="1">
      <alignment horizontal="center"/>
    </xf>
    <xf numFmtId="49" fontId="14" fillId="0" borderId="4" xfId="2" applyNumberFormat="1" applyBorder="1" applyAlignment="1">
      <alignment wrapText="1"/>
    </xf>
    <xf numFmtId="0" fontId="10" fillId="0" borderId="4" xfId="7" applyBorder="1"/>
    <xf numFmtId="0" fontId="14" fillId="0" borderId="4" xfId="2" applyBorder="1"/>
    <xf numFmtId="0" fontId="0" fillId="0" borderId="4" xfId="7" applyFont="1" applyBorder="1"/>
    <xf numFmtId="0" fontId="0" fillId="0" borderId="0" xfId="2" applyFont="1"/>
    <xf numFmtId="0" fontId="0" fillId="0" borderId="4" xfId="2" applyFont="1" applyBorder="1"/>
    <xf numFmtId="0" fontId="25" fillId="0" borderId="4" xfId="0" applyFont="1" applyBorder="1"/>
    <xf numFmtId="0" fontId="16" fillId="0" borderId="0" xfId="2" applyFont="1"/>
    <xf numFmtId="0" fontId="24" fillId="0" borderId="0" xfId="0" applyFont="1" applyAlignment="1">
      <alignment wrapText="1"/>
    </xf>
    <xf numFmtId="0" fontId="16" fillId="0" borderId="10" xfId="0" applyFont="1" applyBorder="1"/>
    <xf numFmtId="0" fontId="16" fillId="0" borderId="6" xfId="0" applyFont="1" applyBorder="1"/>
    <xf numFmtId="0" fontId="16" fillId="0" borderId="0" xfId="9" applyFont="1" applyAlignment="1">
      <alignment vertical="top"/>
    </xf>
    <xf numFmtId="0" fontId="32" fillId="0" borderId="3" xfId="2" applyFont="1" applyBorder="1" applyAlignment="1">
      <alignment horizontal="center"/>
    </xf>
    <xf numFmtId="1" fontId="14" fillId="0" borderId="5" xfId="2" applyNumberFormat="1" applyBorder="1"/>
    <xf numFmtId="1" fontId="14" fillId="0" borderId="7" xfId="2" applyNumberFormat="1" applyBorder="1"/>
    <xf numFmtId="0" fontId="0" fillId="0" borderId="6" xfId="0" applyBorder="1"/>
    <xf numFmtId="0" fontId="14" fillId="0" borderId="3" xfId="2" applyBorder="1"/>
    <xf numFmtId="0" fontId="28" fillId="0" borderId="4" xfId="1" applyFont="1" applyBorder="1"/>
    <xf numFmtId="0" fontId="14" fillId="0" borderId="6" xfId="2" applyBorder="1"/>
    <xf numFmtId="0" fontId="15" fillId="0" borderId="4" xfId="0" applyFont="1" applyBorder="1"/>
    <xf numFmtId="0" fontId="23" fillId="0" borderId="5" xfId="8" applyFont="1" applyBorder="1"/>
    <xf numFmtId="0" fontId="14" fillId="0" borderId="5" xfId="2" applyBorder="1"/>
    <xf numFmtId="0" fontId="35" fillId="0" borderId="0" xfId="0" applyFont="1"/>
    <xf numFmtId="0" fontId="25" fillId="0" borderId="0" xfId="0" applyFont="1" applyAlignment="1">
      <alignment wrapText="1"/>
    </xf>
    <xf numFmtId="0" fontId="0" fillId="0" borderId="0" xfId="7" applyFont="1" applyAlignment="1">
      <alignment vertical="top"/>
    </xf>
    <xf numFmtId="0" fontId="14" fillId="0" borderId="10" xfId="2" applyBorder="1"/>
    <xf numFmtId="1" fontId="14" fillId="0" borderId="6" xfId="2" applyNumberFormat="1" applyBorder="1"/>
    <xf numFmtId="0" fontId="14" fillId="0" borderId="7" xfId="2" applyBorder="1"/>
    <xf numFmtId="0" fontId="15" fillId="0" borderId="0" xfId="0" applyFont="1"/>
    <xf numFmtId="49" fontId="14" fillId="0" borderId="2" xfId="2" applyNumberFormat="1" applyBorder="1" applyAlignment="1">
      <alignment wrapText="1"/>
    </xf>
    <xf numFmtId="0" fontId="16" fillId="0" borderId="0" xfId="7" applyFont="1"/>
    <xf numFmtId="0" fontId="0" fillId="0" borderId="0" xfId="7" applyFont="1"/>
    <xf numFmtId="0" fontId="29" fillId="0" borderId="0" xfId="1" applyFont="1" applyBorder="1"/>
    <xf numFmtId="0" fontId="27" fillId="0" borderId="0" xfId="0" applyFont="1" applyAlignment="1">
      <alignment wrapText="1"/>
    </xf>
    <xf numFmtId="0" fontId="38" fillId="0" borderId="0" xfId="2" applyFont="1"/>
    <xf numFmtId="49" fontId="14" fillId="0" borderId="12" xfId="2" applyNumberFormat="1" applyBorder="1" applyAlignment="1">
      <alignment wrapText="1"/>
    </xf>
    <xf numFmtId="0" fontId="14" fillId="0" borderId="13" xfId="2" applyBorder="1"/>
    <xf numFmtId="0" fontId="15" fillId="0" borderId="14" xfId="0" applyFont="1" applyBorder="1"/>
    <xf numFmtId="0" fontId="23" fillId="0" borderId="15" xfId="8" applyFont="1" applyBorder="1"/>
    <xf numFmtId="0" fontId="28" fillId="0" borderId="14" xfId="1" applyFont="1" applyBorder="1"/>
    <xf numFmtId="0" fontId="14" fillId="0" borderId="14" xfId="2" applyBorder="1"/>
    <xf numFmtId="0" fontId="14" fillId="0" borderId="15" xfId="2" applyBorder="1"/>
    <xf numFmtId="0" fontId="29" fillId="0" borderId="15" xfId="1" applyFont="1" applyBorder="1"/>
    <xf numFmtId="0" fontId="16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165" fontId="0" fillId="0" borderId="0" xfId="0" applyNumberFormat="1"/>
    <xf numFmtId="169" fontId="16" fillId="0" borderId="0" xfId="0" applyNumberFormat="1" applyFont="1"/>
    <xf numFmtId="1" fontId="0" fillId="0" borderId="0" xfId="0" applyNumberFormat="1" applyAlignment="1">
      <alignment horizontal="right"/>
    </xf>
    <xf numFmtId="1" fontId="16" fillId="0" borderId="0" xfId="2" applyNumberFormat="1" applyFont="1"/>
    <xf numFmtId="1" fontId="16" fillId="0" borderId="0" xfId="0" applyNumberFormat="1" applyFont="1"/>
    <xf numFmtId="1" fontId="16" fillId="0" borderId="0" xfId="9" applyNumberFormat="1" applyFont="1" applyAlignment="1">
      <alignment vertical="top"/>
    </xf>
    <xf numFmtId="1" fontId="16" fillId="0" borderId="0" xfId="7" applyNumberFormat="1" applyFont="1"/>
    <xf numFmtId="170" fontId="0" fillId="0" borderId="0" xfId="0" applyNumberFormat="1"/>
    <xf numFmtId="1" fontId="0" fillId="0" borderId="0" xfId="0" applyNumberFormat="1"/>
    <xf numFmtId="0" fontId="17" fillId="0" borderId="0" xfId="1"/>
    <xf numFmtId="0" fontId="41" fillId="0" borderId="0" xfId="0" applyFont="1"/>
    <xf numFmtId="0" fontId="45" fillId="0" borderId="0" xfId="0" applyFont="1" applyAlignment="1">
      <alignment wrapText="1"/>
    </xf>
    <xf numFmtId="0" fontId="46" fillId="0" borderId="0" xfId="0" applyFont="1"/>
    <xf numFmtId="0" fontId="23" fillId="0" borderId="0" xfId="5" applyFont="1"/>
    <xf numFmtId="0" fontId="0" fillId="0" borderId="0" xfId="0" applyAlignment="1">
      <alignment vertical="top"/>
    </xf>
    <xf numFmtId="0" fontId="18" fillId="0" borderId="0" xfId="0" applyFont="1" applyAlignment="1">
      <alignment vertical="top"/>
    </xf>
    <xf numFmtId="164" fontId="21" fillId="0" borderId="6" xfId="0" applyNumberFormat="1" applyFont="1" applyBorder="1" applyAlignment="1">
      <alignment vertical="top"/>
    </xf>
    <xf numFmtId="166" fontId="0" fillId="0" borderId="0" xfId="0" applyNumberFormat="1" applyAlignment="1">
      <alignment vertical="top"/>
    </xf>
    <xf numFmtId="0" fontId="6" fillId="0" borderId="0" xfId="0" applyFont="1" applyAlignment="1">
      <alignment vertical="top"/>
    </xf>
    <xf numFmtId="0" fontId="47" fillId="0" borderId="0" xfId="0" applyFont="1"/>
    <xf numFmtId="0" fontId="47" fillId="0" borderId="0" xfId="0" applyFont="1" applyAlignment="1">
      <alignment wrapText="1"/>
    </xf>
    <xf numFmtId="0" fontId="48" fillId="0" borderId="0" xfId="0" applyFont="1"/>
    <xf numFmtId="0" fontId="30" fillId="0" borderId="0" xfId="1" applyFont="1" applyFill="1" applyBorder="1" applyAlignment="1">
      <alignment vertical="top"/>
    </xf>
    <xf numFmtId="0" fontId="29" fillId="0" borderId="0" xfId="1" applyFont="1" applyFill="1" applyBorder="1" applyAlignment="1">
      <alignment vertical="top"/>
    </xf>
    <xf numFmtId="0" fontId="30" fillId="0" borderId="0" xfId="1" applyFont="1" applyFill="1" applyBorder="1"/>
    <xf numFmtId="0" fontId="39" fillId="0" borderId="0" xfId="1" applyFont="1" applyFill="1" applyBorder="1"/>
    <xf numFmtId="0" fontId="21" fillId="0" borderId="16" xfId="0" applyFont="1" applyBorder="1" applyAlignment="1">
      <alignment horizontal="left" vertical="top"/>
    </xf>
    <xf numFmtId="164" fontId="37" fillId="0" borderId="7" xfId="0" applyNumberFormat="1" applyFont="1" applyBorder="1" applyAlignment="1">
      <alignment vertical="top"/>
    </xf>
    <xf numFmtId="0" fontId="21" fillId="0" borderId="10" xfId="0" applyFont="1" applyBorder="1" applyAlignment="1">
      <alignment vertical="top"/>
    </xf>
    <xf numFmtId="0" fontId="21" fillId="0" borderId="6" xfId="0" applyFont="1" applyBorder="1" applyAlignment="1">
      <alignment vertical="top"/>
    </xf>
    <xf numFmtId="166" fontId="21" fillId="0" borderId="6" xfId="0" applyNumberFormat="1" applyFont="1" applyBorder="1" applyAlignment="1">
      <alignment vertical="top"/>
    </xf>
    <xf numFmtId="167" fontId="21" fillId="0" borderId="6" xfId="0" applyNumberFormat="1" applyFont="1" applyBorder="1" applyAlignment="1">
      <alignment vertical="top"/>
    </xf>
    <xf numFmtId="0" fontId="21" fillId="0" borderId="7" xfId="0" applyFont="1" applyBorder="1" applyAlignment="1">
      <alignment horizontal="left" vertical="top"/>
    </xf>
    <xf numFmtId="49" fontId="0" fillId="0" borderId="6" xfId="2" applyNumberFormat="1" applyFont="1" applyBorder="1" applyAlignment="1">
      <alignment wrapText="1"/>
    </xf>
    <xf numFmtId="0" fontId="42" fillId="0" borderId="0" xfId="12" applyFont="1" applyAlignment="1">
      <alignment horizontal="left"/>
    </xf>
    <xf numFmtId="0" fontId="25" fillId="0" borderId="0" xfId="12" applyFont="1"/>
    <xf numFmtId="0" fontId="42" fillId="0" borderId="0" xfId="12" applyFont="1" applyAlignment="1" applyProtection="1">
      <alignment horizontal="center"/>
      <protection locked="0"/>
    </xf>
    <xf numFmtId="0" fontId="25" fillId="0" borderId="0" xfId="12" applyFont="1" applyAlignment="1">
      <alignment horizontal="center"/>
    </xf>
    <xf numFmtId="0" fontId="25" fillId="0" borderId="0" xfId="12" applyFont="1" applyAlignment="1" applyProtection="1">
      <alignment horizontal="center"/>
      <protection locked="0"/>
    </xf>
    <xf numFmtId="0" fontId="25" fillId="0" borderId="0" xfId="12" applyFont="1" applyProtection="1">
      <protection locked="0"/>
    </xf>
    <xf numFmtId="0" fontId="42" fillId="0" borderId="0" xfId="12" applyFont="1"/>
    <xf numFmtId="0" fontId="50" fillId="0" borderId="0" xfId="12" applyFont="1" applyAlignment="1">
      <alignment horizontal="center"/>
    </xf>
    <xf numFmtId="0" fontId="51" fillId="0" borderId="0" xfId="12" applyFont="1"/>
    <xf numFmtId="0" fontId="52" fillId="0" borderId="0" xfId="12" applyFont="1"/>
    <xf numFmtId="0" fontId="53" fillId="0" borderId="0" xfId="12" applyFont="1" applyAlignment="1" applyProtection="1">
      <alignment horizontal="center"/>
      <protection locked="0"/>
    </xf>
    <xf numFmtId="0" fontId="23" fillId="0" borderId="8" xfId="12" applyFont="1" applyBorder="1" applyAlignment="1">
      <alignment horizontal="center" wrapText="1"/>
    </xf>
    <xf numFmtId="0" fontId="23" fillId="0" borderId="0" xfId="12" applyFont="1" applyProtection="1">
      <protection locked="0"/>
    </xf>
    <xf numFmtId="0" fontId="51" fillId="0" borderId="0" xfId="12" applyFont="1" applyAlignment="1" applyProtection="1">
      <alignment vertical="top"/>
      <protection locked="0"/>
    </xf>
    <xf numFmtId="0" fontId="25" fillId="0" borderId="17" xfId="12" applyFont="1" applyBorder="1"/>
    <xf numFmtId="0" fontId="25" fillId="0" borderId="18" xfId="12" applyFont="1" applyBorder="1"/>
    <xf numFmtId="0" fontId="50" fillId="0" borderId="17" xfId="12" applyFont="1" applyBorder="1" applyAlignment="1">
      <alignment horizontal="center"/>
    </xf>
    <xf numFmtId="0" fontId="50" fillId="0" borderId="18" xfId="12" applyFont="1" applyBorder="1" applyAlignment="1">
      <alignment horizontal="center"/>
    </xf>
    <xf numFmtId="0" fontId="42" fillId="0" borderId="1" xfId="12" applyFont="1" applyBorder="1" applyAlignment="1">
      <alignment horizontal="left"/>
    </xf>
    <xf numFmtId="0" fontId="25" fillId="0" borderId="3" xfId="12" applyFont="1" applyBorder="1"/>
    <xf numFmtId="0" fontId="25" fillId="0" borderId="19" xfId="12" applyFont="1" applyBorder="1" applyAlignment="1">
      <alignment horizontal="left"/>
    </xf>
    <xf numFmtId="0" fontId="25" fillId="0" borderId="20" xfId="12" applyFont="1" applyBorder="1"/>
    <xf numFmtId="0" fontId="25" fillId="0" borderId="4" xfId="12" applyFont="1" applyBorder="1" applyAlignment="1">
      <alignment horizontal="left"/>
    </xf>
    <xf numFmtId="0" fontId="25" fillId="0" borderId="5" xfId="12" applyFont="1" applyBorder="1"/>
    <xf numFmtId="0" fontId="25" fillId="0" borderId="21" xfId="12" applyFont="1" applyBorder="1" applyAlignment="1">
      <alignment horizontal="left"/>
    </xf>
    <xf numFmtId="0" fontId="25" fillId="0" borderId="22" xfId="12" applyFont="1" applyBorder="1"/>
    <xf numFmtId="0" fontId="25" fillId="0" borderId="10" xfId="12" applyFont="1" applyBorder="1" applyAlignment="1">
      <alignment horizontal="left"/>
    </xf>
    <xf numFmtId="0" fontId="25" fillId="0" borderId="6" xfId="12" applyFont="1" applyBorder="1"/>
    <xf numFmtId="0" fontId="50" fillId="0" borderId="6" xfId="12" applyFont="1" applyBorder="1" applyAlignment="1">
      <alignment horizontal="center"/>
    </xf>
    <xf numFmtId="0" fontId="16" fillId="0" borderId="10" xfId="0" applyFont="1" applyBorder="1" applyAlignment="1">
      <alignment vertical="top"/>
    </xf>
    <xf numFmtId="0" fontId="0" fillId="0" borderId="6" xfId="0" applyBorder="1" applyAlignment="1">
      <alignment vertical="top"/>
    </xf>
    <xf numFmtId="1" fontId="0" fillId="0" borderId="5" xfId="2" applyNumberFormat="1" applyFont="1" applyBorder="1"/>
    <xf numFmtId="1" fontId="14" fillId="0" borderId="0" xfId="2" applyNumberFormat="1" applyAlignment="1">
      <alignment horizontal="right"/>
    </xf>
    <xf numFmtId="0" fontId="14" fillId="0" borderId="2" xfId="2" applyBorder="1"/>
    <xf numFmtId="1" fontId="14" fillId="0" borderId="2" xfId="2" applyNumberFormat="1" applyBorder="1"/>
    <xf numFmtId="1" fontId="30" fillId="0" borderId="0" xfId="1" applyNumberFormat="1" applyFont="1" applyFill="1" applyBorder="1" applyAlignment="1">
      <alignment horizontal="left" vertical="top"/>
    </xf>
    <xf numFmtId="0" fontId="0" fillId="0" borderId="0" xfId="0" applyAlignment="1">
      <alignment horizontal="right" vertical="top"/>
    </xf>
    <xf numFmtId="0" fontId="22" fillId="0" borderId="0" xfId="0" applyFont="1" applyAlignment="1">
      <alignment vertical="top"/>
    </xf>
    <xf numFmtId="1" fontId="0" fillId="0" borderId="0" xfId="0" applyNumberFormat="1" applyAlignment="1">
      <alignment horizontal="right" vertical="top"/>
    </xf>
    <xf numFmtId="0" fontId="14" fillId="0" borderId="0" xfId="2" applyAlignment="1">
      <alignment vertical="top"/>
    </xf>
    <xf numFmtId="0" fontId="25" fillId="0" borderId="0" xfId="2" applyFont="1"/>
    <xf numFmtId="1" fontId="25" fillId="0" borderId="0" xfId="2" applyNumberFormat="1" applyFont="1"/>
    <xf numFmtId="0" fontId="11" fillId="0" borderId="0" xfId="5" applyAlignment="1">
      <alignment vertical="top"/>
    </xf>
    <xf numFmtId="0" fontId="25" fillId="0" borderId="0" xfId="0" applyFont="1"/>
    <xf numFmtId="0" fontId="0" fillId="0" borderId="0" xfId="0" applyAlignment="1">
      <alignment horizontal="right"/>
    </xf>
    <xf numFmtId="0" fontId="20" fillId="0" borderId="0" xfId="0" applyFont="1" applyAlignment="1">
      <alignment vertical="top"/>
    </xf>
    <xf numFmtId="0" fontId="19" fillId="0" borderId="0" xfId="0" applyFont="1" applyAlignment="1">
      <alignment horizontal="right" vertical="top"/>
    </xf>
    <xf numFmtId="0" fontId="20" fillId="0" borderId="0" xfId="2" applyFont="1" applyAlignment="1">
      <alignment vertical="top"/>
    </xf>
    <xf numFmtId="0" fontId="20" fillId="0" borderId="0" xfId="0" applyFont="1" applyAlignment="1">
      <alignment horizontal="right" vertical="top"/>
    </xf>
    <xf numFmtId="0" fontId="25" fillId="0" borderId="0" xfId="0" applyFont="1" applyAlignment="1">
      <alignment vertical="top"/>
    </xf>
    <xf numFmtId="0" fontId="16" fillId="0" borderId="0" xfId="6" applyFont="1" applyAlignment="1">
      <alignment vertical="top"/>
    </xf>
    <xf numFmtId="0" fontId="25" fillId="0" borderId="0" xfId="7" applyFont="1" applyAlignment="1">
      <alignment vertical="top"/>
    </xf>
    <xf numFmtId="0" fontId="24" fillId="0" borderId="0" xfId="0" applyFont="1" applyAlignment="1">
      <alignment vertical="top"/>
    </xf>
    <xf numFmtId="0" fontId="24" fillId="0" borderId="0" xfId="0" applyFont="1" applyAlignment="1">
      <alignment horizontal="right" vertical="top"/>
    </xf>
    <xf numFmtId="0" fontId="0" fillId="0" borderId="6" xfId="2" applyFont="1" applyBorder="1"/>
    <xf numFmtId="0" fontId="17" fillId="0" borderId="5" xfId="1" applyBorder="1"/>
    <xf numFmtId="0" fontId="38" fillId="0" borderId="0" xfId="0" applyFont="1"/>
    <xf numFmtId="49" fontId="36" fillId="0" borderId="0" xfId="11" applyNumberFormat="1" applyFont="1" applyAlignment="1">
      <alignment horizontal="center"/>
    </xf>
    <xf numFmtId="49" fontId="4" fillId="0" borderId="0" xfId="11" applyNumberFormat="1" applyFont="1"/>
    <xf numFmtId="49" fontId="36" fillId="0" borderId="0" xfId="11" applyNumberFormat="1" applyFont="1" applyAlignment="1">
      <alignment horizontal="right"/>
    </xf>
    <xf numFmtId="49" fontId="49" fillId="0" borderId="0" xfId="11" applyNumberFormat="1" applyFont="1" applyAlignment="1">
      <alignment horizontal="right"/>
    </xf>
    <xf numFmtId="49" fontId="43" fillId="0" borderId="0" xfId="11" applyNumberFormat="1" applyFont="1" applyAlignment="1">
      <alignment horizontal="right" vertical="center"/>
    </xf>
    <xf numFmtId="49" fontId="49" fillId="0" borderId="0" xfId="11" applyNumberFormat="1" applyFont="1" applyAlignment="1">
      <alignment horizontal="right" vertical="center"/>
    </xf>
    <xf numFmtId="49" fontId="36" fillId="0" borderId="0" xfId="11" applyNumberFormat="1" applyFont="1" applyAlignment="1">
      <alignment horizontal="left"/>
    </xf>
    <xf numFmtId="49" fontId="43" fillId="0" borderId="0" xfId="11" applyNumberFormat="1" applyFont="1" applyAlignment="1">
      <alignment horizontal="right"/>
    </xf>
    <xf numFmtId="49" fontId="4" fillId="0" borderId="0" xfId="11" applyNumberFormat="1" applyFont="1" applyAlignment="1">
      <alignment horizontal="left"/>
    </xf>
    <xf numFmtId="49" fontId="4" fillId="0" borderId="0" xfId="11" applyNumberFormat="1" applyFont="1" applyAlignment="1">
      <alignment horizontal="right"/>
    </xf>
    <xf numFmtId="49" fontId="36" fillId="4" borderId="0" xfId="11" applyNumberFormat="1" applyFont="1" applyFill="1" applyAlignment="1">
      <alignment horizontal="left"/>
    </xf>
    <xf numFmtId="0" fontId="14" fillId="0" borderId="23" xfId="2" applyBorder="1"/>
    <xf numFmtId="0" fontId="23" fillId="0" borderId="24" xfId="8" applyFont="1" applyBorder="1"/>
    <xf numFmtId="0" fontId="14" fillId="0" borderId="24" xfId="2" applyBorder="1"/>
    <xf numFmtId="49" fontId="14" fillId="0" borderId="24" xfId="2" applyNumberFormat="1" applyBorder="1"/>
    <xf numFmtId="0" fontId="29" fillId="0" borderId="24" xfId="1" applyFont="1" applyFill="1" applyBorder="1" applyAlignment="1">
      <alignment horizontal="center"/>
    </xf>
    <xf numFmtId="49" fontId="0" fillId="0" borderId="24" xfId="2" applyNumberFormat="1" applyFont="1" applyBorder="1"/>
    <xf numFmtId="0" fontId="29" fillId="0" borderId="25" xfId="1" applyFont="1" applyBorder="1" applyAlignment="1">
      <alignment horizontal="left"/>
    </xf>
    <xf numFmtId="0" fontId="16" fillId="0" borderId="0" xfId="8" applyFont="1"/>
    <xf numFmtId="0" fontId="29" fillId="0" borderId="24" xfId="1" applyFont="1" applyBorder="1"/>
    <xf numFmtId="49" fontId="14" fillId="0" borderId="26" xfId="2" applyNumberFormat="1" applyBorder="1"/>
    <xf numFmtId="0" fontId="16" fillId="0" borderId="0" xfId="7" applyFont="1" applyAlignment="1">
      <alignment vertical="top"/>
    </xf>
    <xf numFmtId="0" fontId="0" fillId="0" borderId="0" xfId="6" applyFont="1" applyAlignment="1">
      <alignment vertical="top"/>
    </xf>
    <xf numFmtId="0" fontId="24" fillId="0" borderId="0" xfId="2" applyFont="1"/>
    <xf numFmtId="49" fontId="55" fillId="0" borderId="0" xfId="11" applyNumberFormat="1" applyFont="1" applyAlignment="1">
      <alignment horizontal="left"/>
    </xf>
    <xf numFmtId="49" fontId="5" fillId="0" borderId="0" xfId="11" applyNumberFormat="1"/>
    <xf numFmtId="49" fontId="56" fillId="0" borderId="0" xfId="11" applyNumberFormat="1" applyFont="1"/>
    <xf numFmtId="49" fontId="54" fillId="0" borderId="0" xfId="11" applyNumberFormat="1" applyFont="1"/>
    <xf numFmtId="49" fontId="5" fillId="0" borderId="0" xfId="11" applyNumberFormat="1" applyAlignment="1">
      <alignment horizontal="left"/>
    </xf>
    <xf numFmtId="49" fontId="5" fillId="0" borderId="0" xfId="11" applyNumberFormat="1" applyAlignment="1">
      <alignment horizontal="left" wrapText="1"/>
    </xf>
    <xf numFmtId="49" fontId="35" fillId="0" borderId="0" xfId="0" applyNumberFormat="1" applyFont="1" applyAlignment="1">
      <alignment horizontal="left"/>
    </xf>
    <xf numFmtId="49" fontId="16" fillId="0" borderId="0" xfId="0" applyNumberFormat="1" applyFont="1"/>
    <xf numFmtId="0" fontId="17" fillId="0" borderId="4" xfId="1" applyBorder="1"/>
    <xf numFmtId="0" fontId="54" fillId="0" borderId="11" xfId="13" applyFont="1" applyBorder="1"/>
    <xf numFmtId="0" fontId="3" fillId="0" borderId="12" xfId="13" applyBorder="1"/>
    <xf numFmtId="0" fontId="3" fillId="0" borderId="0" xfId="13"/>
    <xf numFmtId="0" fontId="3" fillId="5" borderId="0" xfId="13" applyFill="1"/>
    <xf numFmtId="0" fontId="3" fillId="5" borderId="0" xfId="13" applyFill="1" applyAlignment="1">
      <alignment horizontal="center"/>
    </xf>
    <xf numFmtId="0" fontId="3" fillId="6" borderId="0" xfId="13" applyFill="1"/>
    <xf numFmtId="0" fontId="3" fillId="6" borderId="0" xfId="13" applyFill="1" applyAlignment="1">
      <alignment horizontal="left"/>
    </xf>
    <xf numFmtId="0" fontId="3" fillId="6" borderId="0" xfId="13" applyFill="1" applyAlignment="1">
      <alignment horizontal="center"/>
    </xf>
    <xf numFmtId="0" fontId="3" fillId="6" borderId="14" xfId="13" applyFill="1" applyBorder="1"/>
    <xf numFmtId="0" fontId="3" fillId="5" borderId="14" xfId="13" applyFill="1" applyBorder="1"/>
    <xf numFmtId="0" fontId="3" fillId="6" borderId="0" xfId="13" applyFill="1" applyAlignment="1">
      <alignment wrapText="1"/>
    </xf>
    <xf numFmtId="0" fontId="3" fillId="5" borderId="31" xfId="13" applyFill="1" applyBorder="1"/>
    <xf numFmtId="0" fontId="3" fillId="0" borderId="0" xfId="13" applyAlignment="1">
      <alignment horizontal="left"/>
    </xf>
    <xf numFmtId="0" fontId="59" fillId="0" borderId="0" xfId="13" applyFont="1"/>
    <xf numFmtId="0" fontId="3" fillId="0" borderId="0" xfId="13" applyAlignment="1">
      <alignment horizontal="center"/>
    </xf>
    <xf numFmtId="0" fontId="54" fillId="0" borderId="0" xfId="13" applyFont="1"/>
    <xf numFmtId="0" fontId="54" fillId="0" borderId="12" xfId="13" applyFont="1" applyBorder="1" applyAlignment="1">
      <alignment horizontal="center"/>
    </xf>
    <xf numFmtId="0" fontId="54" fillId="0" borderId="13" xfId="13" applyFont="1" applyBorder="1" applyAlignment="1">
      <alignment horizontal="left"/>
    </xf>
    <xf numFmtId="0" fontId="3" fillId="0" borderId="14" xfId="13" applyBorder="1"/>
    <xf numFmtId="0" fontId="3" fillId="0" borderId="0" xfId="13" applyAlignment="1">
      <alignment wrapText="1"/>
    </xf>
    <xf numFmtId="0" fontId="3" fillId="0" borderId="32" xfId="13" applyBorder="1" applyAlignment="1">
      <alignment horizontal="left"/>
    </xf>
    <xf numFmtId="0" fontId="3" fillId="6" borderId="11" xfId="13" applyFill="1" applyBorder="1"/>
    <xf numFmtId="0" fontId="3" fillId="6" borderId="12" xfId="13" applyFill="1" applyBorder="1"/>
    <xf numFmtId="0" fontId="3" fillId="6" borderId="12" xfId="13" applyFill="1" applyBorder="1" applyAlignment="1">
      <alignment horizontal="center"/>
    </xf>
    <xf numFmtId="0" fontId="3" fillId="6" borderId="12" xfId="13" applyFill="1" applyBorder="1" applyAlignment="1">
      <alignment wrapText="1"/>
    </xf>
    <xf numFmtId="0" fontId="3" fillId="6" borderId="15" xfId="13" applyFill="1" applyBorder="1" applyAlignment="1">
      <alignment horizontal="left"/>
    </xf>
    <xf numFmtId="0" fontId="24" fillId="6" borderId="0" xfId="13" applyFont="1" applyFill="1"/>
    <xf numFmtId="0" fontId="3" fillId="6" borderId="15" xfId="13" applyFill="1" applyBorder="1" applyAlignment="1">
      <alignment horizontal="left" wrapText="1"/>
    </xf>
    <xf numFmtId="0" fontId="3" fillId="5" borderId="0" xfId="13" applyFill="1" applyAlignment="1">
      <alignment wrapText="1"/>
    </xf>
    <xf numFmtId="0" fontId="3" fillId="5" borderId="15" xfId="13" applyFill="1" applyBorder="1" applyAlignment="1">
      <alignment horizontal="left"/>
    </xf>
    <xf numFmtId="0" fontId="24" fillId="5" borderId="0" xfId="13" applyFont="1" applyFill="1"/>
    <xf numFmtId="0" fontId="3" fillId="5" borderId="30" xfId="13" applyFill="1" applyBorder="1"/>
    <xf numFmtId="0" fontId="3" fillId="5" borderId="31" xfId="13" applyFill="1" applyBorder="1" applyAlignment="1">
      <alignment horizontal="center"/>
    </xf>
    <xf numFmtId="0" fontId="24" fillId="5" borderId="31" xfId="13" applyFont="1" applyFill="1" applyBorder="1"/>
    <xf numFmtId="0" fontId="3" fillId="5" borderId="32" xfId="13" applyFill="1" applyBorder="1" applyAlignment="1">
      <alignment horizontal="left"/>
    </xf>
    <xf numFmtId="0" fontId="3" fillId="0" borderId="4" xfId="13" applyBorder="1"/>
    <xf numFmtId="0" fontId="3" fillId="0" borderId="12" xfId="13" applyBorder="1" applyAlignment="1">
      <alignment horizontal="left"/>
    </xf>
    <xf numFmtId="0" fontId="3" fillId="0" borderId="6" xfId="13" applyBorder="1"/>
    <xf numFmtId="49" fontId="62" fillId="0" borderId="0" xfId="13" applyNumberFormat="1" applyFont="1"/>
    <xf numFmtId="49" fontId="61" fillId="0" borderId="33" xfId="13" applyNumberFormat="1" applyFont="1" applyBorder="1"/>
    <xf numFmtId="49" fontId="62" fillId="0" borderId="2" xfId="13" applyNumberFormat="1" applyFont="1" applyBorder="1"/>
    <xf numFmtId="49" fontId="61" fillId="0" borderId="2" xfId="13" applyNumberFormat="1" applyFont="1" applyBorder="1" applyAlignment="1">
      <alignment horizontal="left"/>
    </xf>
    <xf numFmtId="49" fontId="63" fillId="0" borderId="2" xfId="13" applyNumberFormat="1" applyFont="1" applyBorder="1" applyAlignment="1">
      <alignment wrapText="1"/>
    </xf>
    <xf numFmtId="49" fontId="61" fillId="0" borderId="23" xfId="13" applyNumberFormat="1" applyFont="1" applyBorder="1" applyAlignment="1">
      <alignment horizontal="center"/>
    </xf>
    <xf numFmtId="0" fontId="3" fillId="0" borderId="34" xfId="13" applyBorder="1" applyAlignment="1">
      <alignment horizontal="left"/>
    </xf>
    <xf numFmtId="0" fontId="3" fillId="0" borderId="24" xfId="13" applyBorder="1" applyAlignment="1">
      <alignment horizontal="left"/>
    </xf>
    <xf numFmtId="0" fontId="3" fillId="0" borderId="24" xfId="13" applyBorder="1" applyAlignment="1">
      <alignment horizontal="center"/>
    </xf>
    <xf numFmtId="0" fontId="3" fillId="0" borderId="24" xfId="13" applyBorder="1"/>
    <xf numFmtId="0" fontId="25" fillId="0" borderId="24" xfId="13" applyFont="1" applyBorder="1" applyAlignment="1">
      <alignment horizontal="left"/>
    </xf>
    <xf numFmtId="0" fontId="57" fillId="0" borderId="24" xfId="13" applyFont="1" applyBorder="1" applyAlignment="1">
      <alignment horizontal="left"/>
    </xf>
    <xf numFmtId="0" fontId="3" fillId="0" borderId="6" xfId="13" applyBorder="1" applyAlignment="1">
      <alignment horizontal="left"/>
    </xf>
    <xf numFmtId="0" fontId="3" fillId="0" borderId="26" xfId="13" applyBorder="1" applyAlignment="1">
      <alignment horizontal="left"/>
    </xf>
    <xf numFmtId="49" fontId="61" fillId="0" borderId="1" xfId="13" applyNumberFormat="1" applyFont="1" applyBorder="1"/>
    <xf numFmtId="0" fontId="3" fillId="0" borderId="2" xfId="13" applyBorder="1"/>
    <xf numFmtId="0" fontId="3" fillId="0" borderId="3" xfId="13" applyBorder="1"/>
    <xf numFmtId="0" fontId="3" fillId="0" borderId="5" xfId="13" applyBorder="1"/>
    <xf numFmtId="0" fontId="3" fillId="0" borderId="5" xfId="13" applyBorder="1" applyAlignment="1">
      <alignment horizontal="left"/>
    </xf>
    <xf numFmtId="0" fontId="58" fillId="0" borderId="7" xfId="14" applyFill="1" applyBorder="1"/>
    <xf numFmtId="49" fontId="0" fillId="0" borderId="0" xfId="0" applyNumberFormat="1"/>
    <xf numFmtId="49" fontId="17" fillId="0" borderId="0" xfId="1" applyNumberFormat="1"/>
    <xf numFmtId="0" fontId="3" fillId="0" borderId="29" xfId="13" applyBorder="1" applyAlignment="1">
      <alignment horizontal="left"/>
    </xf>
    <xf numFmtId="0" fontId="17" fillId="0" borderId="14" xfId="1" applyBorder="1"/>
    <xf numFmtId="0" fontId="3" fillId="0" borderId="12" xfId="13" applyBorder="1" applyAlignment="1">
      <alignment horizontal="right"/>
    </xf>
    <xf numFmtId="0" fontId="3" fillId="0" borderId="0" xfId="13" applyAlignment="1">
      <alignment horizontal="right"/>
    </xf>
    <xf numFmtId="0" fontId="3" fillId="0" borderId="6" xfId="13" applyBorder="1" applyAlignment="1">
      <alignment horizontal="right"/>
    </xf>
    <xf numFmtId="0" fontId="54" fillId="0" borderId="0" xfId="13" applyFont="1" applyAlignment="1">
      <alignment horizontal="right"/>
    </xf>
    <xf numFmtId="0" fontId="54" fillId="0" borderId="13" xfId="13" applyFont="1" applyBorder="1" applyAlignment="1">
      <alignment horizontal="right"/>
    </xf>
    <xf numFmtId="0" fontId="3" fillId="0" borderId="15" xfId="13" applyBorder="1" applyAlignment="1">
      <alignment horizontal="right" wrapText="1"/>
    </xf>
    <xf numFmtId="0" fontId="3" fillId="6" borderId="13" xfId="13" applyFill="1" applyBorder="1" applyAlignment="1">
      <alignment horizontal="right" wrapText="1"/>
    </xf>
    <xf numFmtId="0" fontId="3" fillId="6" borderId="15" xfId="13" applyFill="1" applyBorder="1" applyAlignment="1">
      <alignment horizontal="right" wrapText="1"/>
    </xf>
    <xf numFmtId="0" fontId="3" fillId="5" borderId="15" xfId="13" applyFill="1" applyBorder="1" applyAlignment="1">
      <alignment horizontal="right" wrapText="1"/>
    </xf>
    <xf numFmtId="0" fontId="3" fillId="5" borderId="32" xfId="13" applyFill="1" applyBorder="1" applyAlignment="1">
      <alignment horizontal="right" wrapText="1"/>
    </xf>
    <xf numFmtId="0" fontId="3" fillId="0" borderId="0" xfId="13" applyAlignment="1">
      <alignment horizontal="right" wrapText="1"/>
    </xf>
    <xf numFmtId="0" fontId="17" fillId="0" borderId="0" xfId="1" applyBorder="1"/>
    <xf numFmtId="0" fontId="0" fillId="0" borderId="14" xfId="0" applyBorder="1"/>
    <xf numFmtId="1" fontId="20" fillId="0" borderId="3" xfId="1" applyNumberFormat="1" applyFont="1" applyFill="1" applyBorder="1" applyAlignment="1">
      <alignment horizontal="right" vertical="top"/>
    </xf>
    <xf numFmtId="1" fontId="20" fillId="0" borderId="5" xfId="1" applyNumberFormat="1" applyFont="1" applyFill="1" applyBorder="1" applyAlignment="1">
      <alignment horizontal="right" vertical="top"/>
    </xf>
    <xf numFmtId="1" fontId="36" fillId="0" borderId="5" xfId="1" applyNumberFormat="1" applyFont="1" applyFill="1" applyBorder="1" applyAlignment="1">
      <alignment horizontal="right" vertical="top"/>
    </xf>
    <xf numFmtId="1" fontId="20" fillId="0" borderId="5" xfId="1" applyNumberFormat="1" applyFont="1" applyBorder="1" applyAlignment="1">
      <alignment horizontal="right" vertical="top"/>
    </xf>
    <xf numFmtId="1" fontId="24" fillId="0" borderId="5" xfId="1" applyNumberFormat="1" applyFont="1" applyFill="1" applyBorder="1" applyAlignment="1">
      <alignment horizontal="right" vertical="top"/>
    </xf>
    <xf numFmtId="0" fontId="10" fillId="0" borderId="14" xfId="7" applyBorder="1" applyAlignment="1">
      <alignment vertical="top"/>
    </xf>
    <xf numFmtId="3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1" fontId="0" fillId="0" borderId="14" xfId="0" applyNumberFormat="1" applyBorder="1" applyAlignment="1">
      <alignment vertical="top"/>
    </xf>
    <xf numFmtId="0" fontId="0" fillId="0" borderId="14" xfId="0" applyBorder="1" applyAlignment="1">
      <alignment vertical="top"/>
    </xf>
    <xf numFmtId="0" fontId="9" fillId="0" borderId="14" xfId="9" applyBorder="1" applyAlignment="1">
      <alignment vertical="top"/>
    </xf>
    <xf numFmtId="0" fontId="14" fillId="0" borderId="14" xfId="2" applyBorder="1" applyAlignment="1">
      <alignment vertical="top"/>
    </xf>
    <xf numFmtId="165" fontId="16" fillId="0" borderId="0" xfId="0" applyNumberFormat="1" applyFont="1" applyAlignment="1">
      <alignment vertical="top"/>
    </xf>
    <xf numFmtId="0" fontId="0" fillId="0" borderId="14" xfId="7" applyFont="1" applyBorder="1" applyAlignment="1">
      <alignment vertical="top"/>
    </xf>
    <xf numFmtId="1" fontId="14" fillId="0" borderId="14" xfId="2" applyNumberFormat="1" applyBorder="1"/>
    <xf numFmtId="0" fontId="30" fillId="0" borderId="0" xfId="1" applyFont="1" applyBorder="1" applyAlignment="1">
      <alignment vertical="top"/>
    </xf>
    <xf numFmtId="0" fontId="16" fillId="0" borderId="14" xfId="2" applyFont="1" applyBorder="1"/>
    <xf numFmtId="1" fontId="14" fillId="0" borderId="14" xfId="2" applyNumberFormat="1" applyBorder="1" applyAlignment="1">
      <alignment vertical="top"/>
    </xf>
    <xf numFmtId="165" fontId="0" fillId="0" borderId="0" xfId="2" applyNumberFormat="1" applyFont="1" applyAlignment="1">
      <alignment vertical="top"/>
    </xf>
    <xf numFmtId="1" fontId="25" fillId="0" borderId="14" xfId="2" applyNumberFormat="1" applyFont="1" applyBorder="1"/>
    <xf numFmtId="3" fontId="24" fillId="0" borderId="0" xfId="0" applyNumberFormat="1" applyFont="1" applyAlignment="1">
      <alignment vertical="top"/>
    </xf>
    <xf numFmtId="0" fontId="25" fillId="0" borderId="0" xfId="2" applyFont="1" applyAlignment="1">
      <alignment wrapText="1"/>
    </xf>
    <xf numFmtId="165" fontId="24" fillId="0" borderId="0" xfId="0" applyNumberFormat="1" applyFont="1" applyAlignment="1">
      <alignment vertical="top"/>
    </xf>
    <xf numFmtId="1" fontId="20" fillId="0" borderId="14" xfId="0" applyNumberFormat="1" applyFont="1" applyBorder="1" applyAlignment="1">
      <alignment vertical="top"/>
    </xf>
    <xf numFmtId="3" fontId="20" fillId="0" borderId="0" xfId="0" applyNumberFormat="1" applyFont="1" applyAlignment="1">
      <alignment vertical="top"/>
    </xf>
    <xf numFmtId="165" fontId="20" fillId="0" borderId="0" xfId="0" applyNumberFormat="1" applyFont="1" applyAlignment="1">
      <alignment vertical="top"/>
    </xf>
    <xf numFmtId="0" fontId="10" fillId="0" borderId="14" xfId="6" applyBorder="1" applyAlignment="1">
      <alignment vertical="top"/>
    </xf>
    <xf numFmtId="0" fontId="0" fillId="0" borderId="14" xfId="2" applyFont="1" applyBorder="1"/>
    <xf numFmtId="0" fontId="12" fillId="0" borderId="14" xfId="4" applyBorder="1" applyAlignment="1">
      <alignment vertical="top"/>
    </xf>
    <xf numFmtId="168" fontId="0" fillId="0" borderId="0" xfId="0" applyNumberFormat="1" applyAlignment="1">
      <alignment vertical="top"/>
    </xf>
    <xf numFmtId="0" fontId="30" fillId="0" borderId="31" xfId="1" applyFont="1" applyFill="1" applyBorder="1"/>
    <xf numFmtId="49" fontId="19" fillId="0" borderId="38" xfId="0" applyNumberFormat="1" applyFont="1" applyBorder="1" applyAlignment="1">
      <alignment vertical="top"/>
    </xf>
    <xf numFmtId="49" fontId="19" fillId="0" borderId="29" xfId="0" applyNumberFormat="1" applyFont="1" applyBorder="1" applyAlignment="1">
      <alignment vertical="top"/>
    </xf>
    <xf numFmtId="49" fontId="25" fillId="0" borderId="29" xfId="0" applyNumberFormat="1" applyFont="1" applyBorder="1" applyAlignment="1">
      <alignment vertical="top"/>
    </xf>
    <xf numFmtId="0" fontId="64" fillId="0" borderId="29" xfId="0" applyFont="1" applyBorder="1"/>
    <xf numFmtId="0" fontId="34" fillId="0" borderId="29" xfId="0" applyFont="1" applyBorder="1" applyAlignment="1">
      <alignment wrapText="1"/>
    </xf>
    <xf numFmtId="49" fontId="34" fillId="0" borderId="29" xfId="0" applyNumberFormat="1" applyFont="1" applyBorder="1" applyAlignment="1">
      <alignment vertical="top"/>
    </xf>
    <xf numFmtId="0" fontId="19" fillId="0" borderId="29" xfId="0" applyFont="1" applyBorder="1"/>
    <xf numFmtId="0" fontId="19" fillId="0" borderId="29" xfId="0" applyFont="1" applyBorder="1" applyAlignment="1">
      <alignment vertical="top" wrapText="1"/>
    </xf>
    <xf numFmtId="0" fontId="34" fillId="0" borderId="29" xfId="0" applyFont="1" applyBorder="1"/>
    <xf numFmtId="49" fontId="36" fillId="0" borderId="29" xfId="0" applyNumberFormat="1" applyFont="1" applyBorder="1" applyAlignment="1">
      <alignment vertical="top"/>
    </xf>
    <xf numFmtId="0" fontId="16" fillId="0" borderId="29" xfId="0" applyFont="1" applyBorder="1"/>
    <xf numFmtId="49" fontId="25" fillId="0" borderId="29" xfId="0" applyNumberFormat="1" applyFont="1" applyBorder="1"/>
    <xf numFmtId="0" fontId="17" fillId="0" borderId="0" xfId="1" applyFill="1" applyBorder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 applyAlignment="1">
      <alignment vertical="top"/>
    </xf>
    <xf numFmtId="0" fontId="69" fillId="0" borderId="14" xfId="1" applyFont="1" applyBorder="1"/>
    <xf numFmtId="0" fontId="69" fillId="0" borderId="0" xfId="1" applyFont="1" applyBorder="1"/>
    <xf numFmtId="0" fontId="71" fillId="0" borderId="0" xfId="0" applyFont="1" applyAlignment="1">
      <alignment vertical="center"/>
    </xf>
    <xf numFmtId="0" fontId="72" fillId="0" borderId="0" xfId="0" applyFont="1" applyAlignment="1">
      <alignment vertical="center"/>
    </xf>
    <xf numFmtId="0" fontId="36" fillId="0" borderId="0" xfId="2" applyFont="1"/>
    <xf numFmtId="1" fontId="36" fillId="0" borderId="14" xfId="2" applyNumberFormat="1" applyFont="1" applyBorder="1"/>
    <xf numFmtId="0" fontId="36" fillId="0" borderId="0" xfId="2" applyFont="1" applyAlignment="1">
      <alignment wrapText="1"/>
    </xf>
    <xf numFmtId="0" fontId="36" fillId="0" borderId="29" xfId="2" applyFont="1" applyBorder="1" applyAlignment="1">
      <alignment wrapText="1"/>
    </xf>
    <xf numFmtId="0" fontId="25" fillId="0" borderId="14" xfId="7" applyFont="1" applyBorder="1" applyAlignment="1">
      <alignment vertical="top"/>
    </xf>
    <xf numFmtId="0" fontId="24" fillId="0" borderId="14" xfId="0" applyFont="1" applyBorder="1" applyAlignment="1">
      <alignment vertical="top"/>
    </xf>
    <xf numFmtId="0" fontId="10" fillId="0" borderId="30" xfId="7" applyBorder="1" applyAlignment="1">
      <alignment vertical="top"/>
    </xf>
    <xf numFmtId="3" fontId="0" fillId="0" borderId="31" xfId="0" applyNumberFormat="1" applyBorder="1" applyAlignment="1">
      <alignment vertical="top"/>
    </xf>
    <xf numFmtId="165" fontId="0" fillId="0" borderId="31" xfId="0" applyNumberFormat="1" applyBorder="1" applyAlignment="1">
      <alignment vertical="top"/>
    </xf>
    <xf numFmtId="49" fontId="34" fillId="0" borderId="29" xfId="0" applyNumberFormat="1" applyFont="1" applyBorder="1"/>
    <xf numFmtId="0" fontId="19" fillId="0" borderId="39" xfId="0" applyFont="1" applyBorder="1"/>
    <xf numFmtId="0" fontId="3" fillId="3" borderId="24" xfId="13" applyFill="1" applyBorder="1" applyAlignment="1">
      <alignment horizontal="left"/>
    </xf>
    <xf numFmtId="0" fontId="75" fillId="0" borderId="5" xfId="13" applyFont="1" applyBorder="1" applyAlignment="1">
      <alignment horizontal="left"/>
    </xf>
    <xf numFmtId="0" fontId="75" fillId="3" borderId="5" xfId="13" applyFont="1" applyFill="1" applyBorder="1" applyAlignment="1">
      <alignment horizontal="left"/>
    </xf>
    <xf numFmtId="0" fontId="76" fillId="0" borderId="0" xfId="0" applyFont="1" applyAlignment="1">
      <alignment vertical="top"/>
    </xf>
    <xf numFmtId="49" fontId="16" fillId="0" borderId="0" xfId="0" applyNumberFormat="1" applyFont="1" applyAlignment="1">
      <alignment wrapText="1"/>
    </xf>
    <xf numFmtId="169" fontId="0" fillId="0" borderId="0" xfId="0" applyNumberFormat="1"/>
    <xf numFmtId="0" fontId="15" fillId="0" borderId="40" xfId="0" applyFont="1" applyBorder="1"/>
    <xf numFmtId="0" fontId="16" fillId="0" borderId="17" xfId="0" applyFont="1" applyBorder="1"/>
    <xf numFmtId="0" fontId="16" fillId="0" borderId="41" xfId="0" applyFont="1" applyBorder="1" applyAlignment="1">
      <alignment horizontal="right"/>
    </xf>
    <xf numFmtId="0" fontId="16" fillId="0" borderId="42" xfId="0" applyFont="1" applyBorder="1"/>
    <xf numFmtId="0" fontId="16" fillId="0" borderId="43" xfId="0" applyFont="1" applyBorder="1"/>
    <xf numFmtId="0" fontId="0" fillId="0" borderId="43" xfId="0" applyBorder="1"/>
    <xf numFmtId="0" fontId="16" fillId="0" borderId="44" xfId="0" applyFont="1" applyBorder="1"/>
    <xf numFmtId="0" fontId="16" fillId="0" borderId="18" xfId="0" applyFont="1" applyBorder="1"/>
    <xf numFmtId="0" fontId="0" fillId="0" borderId="45" xfId="0" applyBorder="1"/>
    <xf numFmtId="0" fontId="16" fillId="0" borderId="40" xfId="0" applyFont="1" applyBorder="1"/>
    <xf numFmtId="0" fontId="0" fillId="0" borderId="17" xfId="0" applyBorder="1"/>
    <xf numFmtId="0" fontId="0" fillId="0" borderId="41" xfId="0" applyBorder="1"/>
    <xf numFmtId="0" fontId="0" fillId="0" borderId="42" xfId="0" applyBorder="1"/>
    <xf numFmtId="0" fontId="16" fillId="3" borderId="42" xfId="0" applyFont="1" applyFill="1" applyBorder="1"/>
    <xf numFmtId="0" fontId="15" fillId="0" borderId="42" xfId="0" applyFont="1" applyBorder="1"/>
    <xf numFmtId="0" fontId="40" fillId="0" borderId="42" xfId="0" applyFont="1" applyBorder="1"/>
    <xf numFmtId="0" fontId="40" fillId="0" borderId="0" xfId="0" applyFont="1"/>
    <xf numFmtId="0" fontId="16" fillId="2" borderId="42" xfId="0" applyFont="1" applyFill="1" applyBorder="1"/>
    <xf numFmtId="0" fontId="0" fillId="2" borderId="0" xfId="0" applyFill="1"/>
    <xf numFmtId="0" fontId="0" fillId="7" borderId="0" xfId="0" applyFill="1"/>
    <xf numFmtId="1" fontId="0" fillId="2" borderId="0" xfId="0" applyNumberFormat="1" applyFill="1"/>
    <xf numFmtId="9" fontId="0" fillId="0" borderId="0" xfId="0" applyNumberFormat="1"/>
    <xf numFmtId="0" fontId="16" fillId="0" borderId="17" xfId="0" applyFont="1" applyBorder="1" applyAlignment="1">
      <alignment horizontal="right"/>
    </xf>
    <xf numFmtId="0" fontId="16" fillId="0" borderId="41" xfId="0" applyFont="1" applyBorder="1" applyAlignment="1">
      <alignment horizontal="left" indent="1"/>
    </xf>
    <xf numFmtId="49" fontId="15" fillId="0" borderId="0" xfId="0" applyNumberFormat="1" applyFont="1"/>
    <xf numFmtId="0" fontId="17" fillId="0" borderId="15" xfId="1" applyBorder="1"/>
    <xf numFmtId="0" fontId="30" fillId="0" borderId="0" xfId="1" applyFont="1" applyAlignment="1">
      <alignment vertical="top"/>
    </xf>
    <xf numFmtId="0" fontId="14" fillId="0" borderId="0" xfId="2" applyAlignment="1">
      <alignment wrapText="1"/>
    </xf>
    <xf numFmtId="0" fontId="24" fillId="0" borderId="14" xfId="7" applyFont="1" applyBorder="1" applyAlignment="1">
      <alignment vertical="top"/>
    </xf>
    <xf numFmtId="0" fontId="77" fillId="0" borderId="0" xfId="0" applyFont="1"/>
    <xf numFmtId="49" fontId="78" fillId="8" borderId="0" xfId="0" applyNumberFormat="1" applyFont="1" applyFill="1"/>
    <xf numFmtId="49" fontId="78" fillId="9" borderId="0" xfId="0" applyNumberFormat="1" applyFont="1" applyFill="1"/>
    <xf numFmtId="49" fontId="78" fillId="10" borderId="0" xfId="0" applyNumberFormat="1" applyFont="1" applyFill="1"/>
    <xf numFmtId="49" fontId="78" fillId="2" borderId="0" xfId="0" applyNumberFormat="1" applyFont="1" applyFill="1"/>
    <xf numFmtId="49" fontId="78" fillId="11" borderId="0" xfId="0" applyNumberFormat="1" applyFont="1" applyFill="1"/>
    <xf numFmtId="49" fontId="78" fillId="12" borderId="0" xfId="0" applyNumberFormat="1" applyFont="1" applyFill="1"/>
    <xf numFmtId="0" fontId="76" fillId="0" borderId="0" xfId="0" applyFont="1"/>
    <xf numFmtId="171" fontId="0" fillId="0" borderId="0" xfId="0" applyNumberFormat="1"/>
    <xf numFmtId="172" fontId="0" fillId="0" borderId="0" xfId="0" applyNumberFormat="1"/>
    <xf numFmtId="0" fontId="3" fillId="3" borderId="0" xfId="13" applyFill="1"/>
    <xf numFmtId="0" fontId="75" fillId="3" borderId="0" xfId="13" applyFont="1" applyFill="1" applyAlignment="1">
      <alignment horizontal="left"/>
    </xf>
    <xf numFmtId="0" fontId="3" fillId="3" borderId="0" xfId="13" applyFill="1" applyAlignment="1">
      <alignment horizontal="right"/>
    </xf>
    <xf numFmtId="0" fontId="3" fillId="3" borderId="0" xfId="13" applyFill="1" applyAlignment="1">
      <alignment horizontal="left"/>
    </xf>
    <xf numFmtId="0" fontId="3" fillId="0" borderId="43" xfId="13" applyBorder="1"/>
    <xf numFmtId="0" fontId="75" fillId="0" borderId="0" xfId="13" applyFont="1" applyAlignment="1">
      <alignment horizontal="left"/>
    </xf>
    <xf numFmtId="0" fontId="3" fillId="0" borderId="41" xfId="13" applyBorder="1"/>
    <xf numFmtId="0" fontId="3" fillId="0" borderId="45" xfId="13" applyBorder="1"/>
    <xf numFmtId="0" fontId="3" fillId="3" borderId="2" xfId="13" applyFill="1" applyBorder="1"/>
    <xf numFmtId="0" fontId="3" fillId="3" borderId="2" xfId="13" applyFill="1" applyBorder="1" applyAlignment="1">
      <alignment horizontal="right"/>
    </xf>
    <xf numFmtId="0" fontId="3" fillId="3" borderId="2" xfId="13" applyFill="1" applyBorder="1" applyAlignment="1">
      <alignment horizontal="left"/>
    </xf>
    <xf numFmtId="0" fontId="3" fillId="3" borderId="23" xfId="13" applyFill="1" applyBorder="1" applyAlignment="1">
      <alignment horizontal="left"/>
    </xf>
    <xf numFmtId="0" fontId="3" fillId="0" borderId="10" xfId="13" applyBorder="1"/>
    <xf numFmtId="0" fontId="3" fillId="0" borderId="26" xfId="13" applyBorder="1"/>
    <xf numFmtId="0" fontId="2" fillId="0" borderId="4" xfId="13" applyFont="1" applyBorder="1"/>
    <xf numFmtId="0" fontId="2" fillId="0" borderId="0" xfId="13" applyFont="1"/>
    <xf numFmtId="0" fontId="2" fillId="0" borderId="0" xfId="13" applyFont="1" applyAlignment="1">
      <alignment horizontal="left"/>
    </xf>
    <xf numFmtId="49" fontId="2" fillId="0" borderId="6" xfId="2" applyNumberFormat="1" applyFont="1" applyBorder="1" applyAlignment="1">
      <alignment wrapText="1"/>
    </xf>
    <xf numFmtId="49" fontId="2" fillId="0" borderId="35" xfId="2" applyNumberFormat="1" applyFont="1" applyBorder="1" applyAlignment="1">
      <alignment wrapText="1"/>
    </xf>
    <xf numFmtId="49" fontId="2" fillId="0" borderId="36" xfId="2" applyNumberFormat="1" applyFont="1" applyBorder="1" applyAlignment="1">
      <alignment wrapText="1"/>
    </xf>
    <xf numFmtId="0" fontId="2" fillId="0" borderId="37" xfId="2" applyFont="1" applyBorder="1"/>
    <xf numFmtId="0" fontId="2" fillId="0" borderId="13" xfId="0" applyFont="1" applyBorder="1"/>
    <xf numFmtId="49" fontId="2" fillId="0" borderId="0" xfId="2" applyNumberFormat="1" applyFont="1" applyAlignment="1">
      <alignment wrapText="1"/>
    </xf>
    <xf numFmtId="49" fontId="2" fillId="0" borderId="29" xfId="0" applyNumberFormat="1" applyFont="1" applyBorder="1" applyAlignment="1">
      <alignment vertical="top"/>
    </xf>
    <xf numFmtId="0" fontId="2" fillId="0" borderId="0" xfId="9" applyFont="1" applyAlignment="1">
      <alignment vertical="top"/>
    </xf>
    <xf numFmtId="0" fontId="2" fillId="0" borderId="0" xfId="2" applyFont="1" applyAlignment="1">
      <alignment vertical="top"/>
    </xf>
    <xf numFmtId="1" fontId="2" fillId="0" borderId="14" xfId="2" applyNumberFormat="1" applyFont="1" applyBorder="1"/>
    <xf numFmtId="0" fontId="2" fillId="0" borderId="29" xfId="2" applyFont="1" applyBorder="1"/>
    <xf numFmtId="0" fontId="2" fillId="0" borderId="14" xfId="2" applyFont="1" applyBorder="1"/>
    <xf numFmtId="0" fontId="2" fillId="0" borderId="0" xfId="2" applyFont="1"/>
    <xf numFmtId="0" fontId="2" fillId="0" borderId="0" xfId="5" applyFont="1" applyAlignment="1">
      <alignment vertical="top"/>
    </xf>
    <xf numFmtId="0" fontId="2" fillId="0" borderId="0" xfId="6" applyFont="1" applyAlignment="1">
      <alignment vertical="top"/>
    </xf>
    <xf numFmtId="49" fontId="2" fillId="0" borderId="29" xfId="0" applyNumberFormat="1" applyFont="1" applyBorder="1"/>
    <xf numFmtId="0" fontId="2" fillId="0" borderId="0" xfId="7" applyFont="1" applyAlignment="1">
      <alignment vertical="top"/>
    </xf>
    <xf numFmtId="0" fontId="2" fillId="0" borderId="14" xfId="5" applyFont="1" applyBorder="1" applyAlignment="1">
      <alignment vertical="top"/>
    </xf>
    <xf numFmtId="0" fontId="2" fillId="0" borderId="29" xfId="2" applyFont="1" applyBorder="1" applyAlignment="1">
      <alignment wrapText="1"/>
    </xf>
    <xf numFmtId="0" fontId="2" fillId="0" borderId="0" xfId="2" applyFont="1" applyAlignment="1">
      <alignment wrapText="1"/>
    </xf>
    <xf numFmtId="49" fontId="2" fillId="0" borderId="29" xfId="2" applyNumberFormat="1" applyFont="1" applyBorder="1" applyAlignment="1">
      <alignment vertical="top"/>
    </xf>
    <xf numFmtId="0" fontId="2" fillId="0" borderId="14" xfId="2" applyFont="1" applyBorder="1" applyAlignment="1">
      <alignment wrapText="1"/>
    </xf>
    <xf numFmtId="1" fontId="2" fillId="0" borderId="0" xfId="2" applyNumberFormat="1" applyFont="1"/>
    <xf numFmtId="0" fontId="2" fillId="0" borderId="0" xfId="4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8" applyFont="1"/>
    <xf numFmtId="49" fontId="2" fillId="0" borderId="2" xfId="2" applyNumberFormat="1" applyFont="1" applyBorder="1" applyAlignment="1">
      <alignment wrapText="1"/>
    </xf>
    <xf numFmtId="0" fontId="2" fillId="0" borderId="0" xfId="8" applyFont="1" applyAlignment="1">
      <alignment horizontal="right"/>
    </xf>
    <xf numFmtId="0" fontId="2" fillId="0" borderId="24" xfId="8" applyFont="1" applyBorder="1"/>
    <xf numFmtId="0" fontId="2" fillId="0" borderId="6" xfId="8" applyFont="1" applyBorder="1" applyAlignment="1">
      <alignment horizontal="right"/>
    </xf>
    <xf numFmtId="49" fontId="2" fillId="0" borderId="12" xfId="2" applyNumberFormat="1" applyFont="1" applyBorder="1" applyAlignment="1">
      <alignment wrapText="1"/>
    </xf>
    <xf numFmtId="0" fontId="2" fillId="0" borderId="15" xfId="8" applyFont="1" applyBorder="1"/>
    <xf numFmtId="0" fontId="2" fillId="0" borderId="5" xfId="8" applyFont="1" applyBorder="1"/>
    <xf numFmtId="0" fontId="2" fillId="0" borderId="0" xfId="7" applyFont="1"/>
    <xf numFmtId="49" fontId="2" fillId="0" borderId="5" xfId="2" applyNumberFormat="1" applyFont="1" applyBorder="1" applyAlignment="1">
      <alignment wrapText="1"/>
    </xf>
    <xf numFmtId="0" fontId="2" fillId="0" borderId="4" xfId="2" applyFont="1" applyBorder="1"/>
    <xf numFmtId="0" fontId="2" fillId="0" borderId="5" xfId="2" applyFont="1" applyBorder="1"/>
    <xf numFmtId="0" fontId="2" fillId="0" borderId="10" xfId="2" applyFont="1" applyBorder="1"/>
    <xf numFmtId="0" fontId="2" fillId="0" borderId="7" xfId="2" applyFont="1" applyBorder="1"/>
    <xf numFmtId="0" fontId="2" fillId="0" borderId="4" xfId="6" applyFont="1" applyBorder="1" applyAlignment="1">
      <alignment vertical="top"/>
    </xf>
    <xf numFmtId="0" fontId="2" fillId="0" borderId="6" xfId="2" applyFont="1" applyBorder="1"/>
    <xf numFmtId="0" fontId="2" fillId="0" borderId="0" xfId="2" applyFont="1" applyAlignment="1">
      <alignment horizontal="right"/>
    </xf>
    <xf numFmtId="0" fontId="2" fillId="0" borderId="0" xfId="2" applyFont="1" applyAlignment="1">
      <alignment horizontal="left"/>
    </xf>
    <xf numFmtId="0" fontId="2" fillId="0" borderId="0" xfId="0" applyFont="1" applyAlignment="1">
      <alignment wrapText="1"/>
    </xf>
    <xf numFmtId="0" fontId="2" fillId="0" borderId="1" xfId="13" applyFont="1" applyBorder="1"/>
    <xf numFmtId="0" fontId="2" fillId="0" borderId="2" xfId="13" applyFont="1" applyBorder="1"/>
    <xf numFmtId="0" fontId="2" fillId="0" borderId="5" xfId="13" applyFont="1" applyBorder="1" applyAlignment="1">
      <alignment horizontal="left"/>
    </xf>
    <xf numFmtId="0" fontId="2" fillId="0" borderId="24" xfId="13" applyFont="1" applyBorder="1" applyAlignment="1">
      <alignment horizontal="left"/>
    </xf>
    <xf numFmtId="0" fontId="2" fillId="0" borderId="0" xfId="13" applyFont="1" applyAlignment="1">
      <alignment wrapText="1"/>
    </xf>
    <xf numFmtId="0" fontId="2" fillId="4" borderId="0" xfId="13" applyFont="1" applyFill="1"/>
    <xf numFmtId="0" fontId="2" fillId="3" borderId="1" xfId="13" applyFont="1" applyFill="1" applyBorder="1"/>
    <xf numFmtId="0" fontId="2" fillId="3" borderId="2" xfId="13" applyFont="1" applyFill="1" applyBorder="1"/>
    <xf numFmtId="0" fontId="2" fillId="3" borderId="3" xfId="13" applyFont="1" applyFill="1" applyBorder="1" applyAlignment="1">
      <alignment horizontal="left"/>
    </xf>
    <xf numFmtId="0" fontId="2" fillId="3" borderId="2" xfId="13" applyFont="1" applyFill="1" applyBorder="1" applyAlignment="1">
      <alignment horizontal="left"/>
    </xf>
    <xf numFmtId="0" fontId="2" fillId="3" borderId="3" xfId="13" applyFont="1" applyFill="1" applyBorder="1"/>
    <xf numFmtId="0" fontId="2" fillId="3" borderId="4" xfId="13" applyFont="1" applyFill="1" applyBorder="1"/>
    <xf numFmtId="0" fontId="2" fillId="3" borderId="0" xfId="13" applyFont="1" applyFill="1"/>
    <xf numFmtId="0" fontId="2" fillId="3" borderId="5" xfId="13" applyFont="1" applyFill="1" applyBorder="1"/>
    <xf numFmtId="0" fontId="2" fillId="0" borderId="0" xfId="13" applyFont="1" applyAlignment="1">
      <alignment horizontal="right"/>
    </xf>
    <xf numFmtId="0" fontId="2" fillId="0" borderId="7" xfId="13" applyFont="1" applyBorder="1" applyAlignment="1">
      <alignment horizontal="left"/>
    </xf>
    <xf numFmtId="0" fontId="2" fillId="0" borderId="7" xfId="13" applyFont="1" applyBorder="1"/>
    <xf numFmtId="0" fontId="2" fillId="0" borderId="10" xfId="13" applyFont="1" applyBorder="1"/>
    <xf numFmtId="0" fontId="2" fillId="0" borderId="6" xfId="13" applyFont="1" applyBorder="1"/>
    <xf numFmtId="0" fontId="2" fillId="0" borderId="0" xfId="12" applyFont="1" applyAlignment="1">
      <alignment horizontal="left"/>
    </xf>
    <xf numFmtId="0" fontId="2" fillId="0" borderId="0" xfId="12" applyFont="1" applyAlignment="1">
      <alignment horizontal="right"/>
    </xf>
    <xf numFmtId="0" fontId="2" fillId="0" borderId="0" xfId="12" applyFont="1" applyAlignment="1">
      <alignment horizontal="center"/>
    </xf>
    <xf numFmtId="0" fontId="2" fillId="0" borderId="0" xfId="12" applyFont="1" applyAlignment="1">
      <alignment horizontal="right" wrapText="1"/>
    </xf>
    <xf numFmtId="0" fontId="2" fillId="0" borderId="18" xfId="12" applyFont="1" applyBorder="1"/>
    <xf numFmtId="0" fontId="2" fillId="0" borderId="18" xfId="12" applyFont="1" applyBorder="1" applyAlignment="1">
      <alignment horizontal="center"/>
    </xf>
    <xf numFmtId="0" fontId="2" fillId="0" borderId="17" xfId="12" applyFont="1" applyBorder="1" applyAlignment="1">
      <alignment horizontal="center"/>
    </xf>
    <xf numFmtId="0" fontId="2" fillId="0" borderId="20" xfId="12" applyFont="1" applyBorder="1" applyAlignment="1">
      <alignment horizontal="center"/>
    </xf>
    <xf numFmtId="0" fontId="2" fillId="0" borderId="5" xfId="12" applyFont="1" applyBorder="1" applyAlignment="1">
      <alignment horizontal="center"/>
    </xf>
    <xf numFmtId="0" fontId="2" fillId="0" borderId="22" xfId="12" applyFont="1" applyBorder="1" applyAlignment="1">
      <alignment horizontal="center"/>
    </xf>
    <xf numFmtId="0" fontId="2" fillId="0" borderId="6" xfId="12" applyFont="1" applyBorder="1" applyAlignment="1">
      <alignment horizontal="center"/>
    </xf>
    <xf numFmtId="0" fontId="2" fillId="0" borderId="7" xfId="12" applyFont="1" applyBorder="1" applyAlignment="1">
      <alignment horizontal="center"/>
    </xf>
    <xf numFmtId="49" fontId="2" fillId="0" borderId="0" xfId="11" applyNumberFormat="1" applyFont="1"/>
    <xf numFmtId="49" fontId="2" fillId="0" borderId="0" xfId="11" applyNumberFormat="1" applyFont="1" applyAlignment="1">
      <alignment horizontal="left"/>
    </xf>
    <xf numFmtId="49" fontId="2" fillId="0" borderId="0" xfId="11" applyNumberFormat="1" applyFont="1" applyAlignment="1">
      <alignment wrapText="1"/>
    </xf>
    <xf numFmtId="49" fontId="2" fillId="0" borderId="0" xfId="11" applyNumberFormat="1" applyFont="1" applyAlignment="1">
      <alignment horizontal="center"/>
    </xf>
    <xf numFmtId="49" fontId="2" fillId="0" borderId="0" xfId="11" applyNumberFormat="1" applyFont="1" applyAlignment="1">
      <alignment horizontal="right"/>
    </xf>
    <xf numFmtId="49" fontId="2" fillId="0" borderId="0" xfId="0" applyNumberFormat="1" applyFont="1" applyAlignment="1">
      <alignment vertical="center"/>
    </xf>
    <xf numFmtId="49" fontId="2" fillId="0" borderId="0" xfId="11" applyNumberFormat="1" applyFont="1" applyAlignment="1">
      <alignment horizontal="right" vertical="center"/>
    </xf>
    <xf numFmtId="49" fontId="2" fillId="0" borderId="0" xfId="11" applyNumberFormat="1" applyFont="1" applyAlignment="1">
      <alignment horizontal="left" vertical="center"/>
    </xf>
    <xf numFmtId="0" fontId="79" fillId="13" borderId="0" xfId="15"/>
    <xf numFmtId="0" fontId="79" fillId="0" borderId="0" xfId="15" applyFill="1"/>
    <xf numFmtId="0" fontId="80" fillId="0" borderId="0" xfId="0" applyFont="1"/>
    <xf numFmtId="0" fontId="81" fillId="0" borderId="0" xfId="0" applyFont="1"/>
    <xf numFmtId="0" fontId="15" fillId="0" borderId="1" xfId="2" applyFont="1" applyBorder="1" applyAlignment="1">
      <alignment horizontal="center"/>
    </xf>
    <xf numFmtId="0" fontId="15" fillId="0" borderId="2" xfId="2" applyFont="1" applyBorder="1" applyAlignment="1">
      <alignment horizontal="center"/>
    </xf>
    <xf numFmtId="0" fontId="15" fillId="0" borderId="3" xfId="2" applyFont="1" applyBorder="1" applyAlignment="1">
      <alignment horizontal="center"/>
    </xf>
    <xf numFmtId="0" fontId="15" fillId="0" borderId="27" xfId="2" applyFont="1" applyBorder="1" applyAlignment="1">
      <alignment horizontal="center"/>
    </xf>
    <xf numFmtId="0" fontId="15" fillId="0" borderId="8" xfId="2" applyFont="1" applyBorder="1" applyAlignment="1">
      <alignment horizontal="center"/>
    </xf>
    <xf numFmtId="0" fontId="15" fillId="0" borderId="28" xfId="2" applyFont="1" applyBorder="1" applyAlignment="1">
      <alignment horizontal="center"/>
    </xf>
    <xf numFmtId="0" fontId="25" fillId="0" borderId="0" xfId="12" applyFont="1" applyAlignment="1" applyProtection="1">
      <alignment horizontal="left"/>
      <protection locked="0"/>
    </xf>
    <xf numFmtId="0" fontId="25" fillId="0" borderId="0" xfId="12" applyFont="1" applyProtection="1">
      <protection locked="0"/>
    </xf>
    <xf numFmtId="0" fontId="25" fillId="0" borderId="2" xfId="12" applyFont="1" applyBorder="1" applyAlignment="1">
      <alignment horizontal="left"/>
    </xf>
    <xf numFmtId="0" fontId="25" fillId="0" borderId="2" xfId="12" applyFont="1" applyBorder="1"/>
    <xf numFmtId="0" fontId="1" fillId="0" borderId="0" xfId="2" applyFont="1"/>
    <xf numFmtId="1" fontId="1" fillId="0" borderId="0" xfId="2" applyNumberFormat="1" applyFont="1"/>
  </cellXfs>
  <cellStyles count="16">
    <cellStyle name="Good" xfId="15" builtinId="26"/>
    <cellStyle name="Hyperlink" xfId="1" builtinId="8"/>
    <cellStyle name="Hyperlink 2" xfId="14" xr:uid="{3B2A3191-E458-46F6-8F24-E58211D29926}"/>
    <cellStyle name="Normal" xfId="0" builtinId="0"/>
    <cellStyle name="Normal 10" xfId="10" xr:uid="{CF8359E4-5FF1-4D32-B3AA-B6BC6191B6C0}"/>
    <cellStyle name="Normal 11" xfId="11" xr:uid="{C337A965-2E9B-4D05-8509-B2B059740503}"/>
    <cellStyle name="Normal 12" xfId="12" xr:uid="{6DBAFC6B-F393-4C20-B0F9-FA3087FE6564}"/>
    <cellStyle name="Normal 13" xfId="13" xr:uid="{BDBC3764-1549-4975-B88C-7B305CE27648}"/>
    <cellStyle name="Normal 2" xfId="2" xr:uid="{1DC3D77C-7AFF-4F90-B2B7-3E13075D82B8}"/>
    <cellStyle name="Normal 3" xfId="3" xr:uid="{F3AE2A3A-6C07-4199-9658-1CFC5CDAAF07}"/>
    <cellStyle name="Normal 4" xfId="4" xr:uid="{84FFD53C-FD2B-42EA-87CA-AFD206ABEB12}"/>
    <cellStyle name="Normal 5" xfId="5" xr:uid="{0A8D205A-C2DA-4517-9B41-5FB46052F1B9}"/>
    <cellStyle name="Normal 6" xfId="6" xr:uid="{267FDCE9-DF9D-48AF-AA74-50193FB104B5}"/>
    <cellStyle name="Normal 7" xfId="7" xr:uid="{E067CCC3-37E1-4AF4-8448-FC5769A3ADF1}"/>
    <cellStyle name="Normal 8" xfId="8" xr:uid="{081623DE-E46D-4C5A-9B4A-C0DC2A05C210}"/>
    <cellStyle name="Normal 9" xfId="9" xr:uid="{40B67649-AC0A-4FC1-B41E-42AB5C2B58C9}"/>
  </cellStyles>
  <dxfs count="1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A0A0A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/>
        <vertical/>
        <horizontal/>
      </border>
    </dxf>
    <dxf>
      <alignment horizontal="righ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/>
    </dxf>
    <dxf>
      <border>
        <left style="medium">
          <color rgb="FF000000"/>
        </left>
      </border>
    </dxf>
    <dxf>
      <border>
        <left style="medium">
          <color rgb="FF000000"/>
        </left>
      </border>
    </dxf>
    <dxf>
      <border>
        <bottom style="medium">
          <color rgb="FF000000"/>
        </bottom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/>
      </border>
    </dxf>
    <dxf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rgb="FF000000"/>
        </left>
        <right/>
        <top/>
        <bottom/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 style="medium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ajor"/>
      </font>
      <numFmt numFmtId="30" formatCode="@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170" formatCode="[h]:mm:ss;@"/>
    </dxf>
    <dxf>
      <numFmt numFmtId="169" formatCode="[$]hh:mm;@" x16r2:formatCode16="[$-en-150,1]hh:mm;@"/>
    </dxf>
    <dxf>
      <numFmt numFmtId="170" formatCode="[h]:mm:ss;@"/>
    </dxf>
    <dxf>
      <numFmt numFmtId="169" formatCode="[$]hh:mm;@" x16r2:formatCode16="[$-en-150,1]hh:mm;@"/>
    </dxf>
    <dxf>
      <numFmt numFmtId="165" formatCode="_-[$$-409]* #,##0_ ;_-[$$-409]* \-#,##0\ ;_-[$$-409]* &quot;-&quot;_ ;_-@_ "/>
    </dxf>
    <dxf>
      <numFmt numFmtId="165" formatCode="_-[$$-409]* #,##0_ ;_-[$$-409]* \-#,##0\ ;_-[$$-409]* &quot;-&quot;_ ;_-@_ "/>
    </dxf>
    <dxf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0" formatCode="@"/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30" formatCode="@"/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30" formatCode="@"/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30" formatCode="@"/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30" formatCode="@"/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30" formatCode="@"/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name val="Calibri"/>
        <family val="2"/>
      </font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sz val="11"/>
        <name val="Calibri"/>
        <family val="2"/>
      </font>
      <numFmt numFmtId="30" formatCode="@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/>
        <vertical/>
        <horizontal/>
      </border>
    </dxf>
    <dxf>
      <font>
        <b/>
        <u/>
        <sz val="12"/>
        <color rgb="FF0000FF"/>
        <family val="2"/>
      </font>
      <numFmt numFmtId="1" formatCode="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numFmt numFmtId="165" formatCode="_-[$$-409]* #,##0_ ;_-[$$-409]* \-#,##0\ ;_-[$$-409]* &quot;-&quot;_ ;_-@_ 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-[$$-409]* #,##0_ ;_-[$$-409]* \-#,##0\ ;_-[$$-409]* &quot;-&quot;_ ;_-@_ 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>
        <left style="medium">
          <color rgb="FF000000"/>
        </left>
      </border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border>
        <bottom style="medium">
          <color rgb="FF000000"/>
        </bottom>
      </border>
    </dxf>
    <dxf>
      <fill>
        <patternFill patternType="none">
          <fgColor indexed="64"/>
          <bgColor auto="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1" xr9:uid="{4CF6298A-4B6C-4443-B77E-42C67F0C3BC0}">
      <tableStyleElement type="wholeTable" dxfId="146"/>
    </tableStyle>
  </tableStyles>
  <colors>
    <mruColors>
      <color rgb="FFDDB0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0" Type="http://customschemas.google.com/relationships/workbookmetadata" Target="metadata"/><Relationship Id="rId35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atreon.com/pro3d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paypal.com/donate/?hosted_button_id=LZ7RAQGSE4SS8" TargetMode="External"/><Relationship Id="rId5" Type="http://schemas.openxmlformats.org/officeDocument/2006/relationships/image" Target="../media/image4.pn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Relationship Id="rId4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tmp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7</xdr:row>
      <xdr:rowOff>47625</xdr:rowOff>
    </xdr:from>
    <xdr:to>
      <xdr:col>0</xdr:col>
      <xdr:colOff>909586</xdr:colOff>
      <xdr:row>11</xdr:row>
      <xdr:rowOff>4711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A00070-50F2-4721-BCA5-514169E4C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5</xdr:col>
      <xdr:colOff>171450</xdr:colOff>
      <xdr:row>7</xdr:row>
      <xdr:rowOff>47625</xdr:rowOff>
    </xdr:from>
    <xdr:to>
      <xdr:col>5</xdr:col>
      <xdr:colOff>890536</xdr:colOff>
      <xdr:row>11</xdr:row>
      <xdr:rowOff>4711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291042-E9F9-4C05-BB9A-980A502FD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5657850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22</xdr:row>
      <xdr:rowOff>133350</xdr:rowOff>
    </xdr:from>
    <xdr:to>
      <xdr:col>5</xdr:col>
      <xdr:colOff>1103657</xdr:colOff>
      <xdr:row>43</xdr:row>
      <xdr:rowOff>77566</xdr:rowOff>
    </xdr:to>
    <xdr:pic>
      <xdr:nvPicPr>
        <xdr:cNvPr id="28" name="Picture 2">
          <a:extLst>
            <a:ext uri="{FF2B5EF4-FFF2-40B4-BE49-F238E27FC236}">
              <a16:creationId xmlns:a16="http://schemas.microsoft.com/office/drawing/2014/main" id="{E085B437-2473-1DB9-1100-70AD5E7EF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4324350"/>
          <a:ext cx="6332881" cy="39447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6</xdr:row>
      <xdr:rowOff>47625</xdr:rowOff>
    </xdr:from>
    <xdr:to>
      <xdr:col>0</xdr:col>
      <xdr:colOff>909586</xdr:colOff>
      <xdr:row>10</xdr:row>
      <xdr:rowOff>4711</xdr:rowOff>
    </xdr:to>
    <xdr:pic>
      <xdr:nvPicPr>
        <xdr:cNvPr id="2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08F944-8B5F-46E8-A66E-6F141E64A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6</xdr:row>
      <xdr:rowOff>47625</xdr:rowOff>
    </xdr:from>
    <xdr:to>
      <xdr:col>4</xdr:col>
      <xdr:colOff>890536</xdr:colOff>
      <xdr:row>10</xdr:row>
      <xdr:rowOff>4711</xdr:rowOff>
    </xdr:to>
    <xdr:pic>
      <xdr:nvPicPr>
        <xdr:cNvPr id="4" name="Pictur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938144D-496F-4EFF-935E-7B00F7D7C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5000625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53</xdr:row>
      <xdr:rowOff>19050</xdr:rowOff>
    </xdr:from>
    <xdr:to>
      <xdr:col>4</xdr:col>
      <xdr:colOff>1074766</xdr:colOff>
      <xdr:row>98</xdr:row>
      <xdr:rowOff>19743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BECD681-AD8F-5147-9D7B-C18E435E0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-1067926" y="11002502"/>
          <a:ext cx="8573193" cy="64373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6</xdr:row>
      <xdr:rowOff>47625</xdr:rowOff>
    </xdr:from>
    <xdr:to>
      <xdr:col>0</xdr:col>
      <xdr:colOff>909586</xdr:colOff>
      <xdr:row>10</xdr:row>
      <xdr:rowOff>4711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9A174E-1A74-430E-8639-7EF27DAF7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6</xdr:row>
      <xdr:rowOff>47625</xdr:rowOff>
    </xdr:from>
    <xdr:to>
      <xdr:col>4</xdr:col>
      <xdr:colOff>890536</xdr:colOff>
      <xdr:row>10</xdr:row>
      <xdr:rowOff>4711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F036-623E-4693-BFD1-894FE6E3B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5153025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110114</xdr:rowOff>
    </xdr:from>
    <xdr:to>
      <xdr:col>4</xdr:col>
      <xdr:colOff>1114424</xdr:colOff>
      <xdr:row>89</xdr:row>
      <xdr:rowOff>2499</xdr:rowOff>
    </xdr:to>
    <xdr:pic>
      <xdr:nvPicPr>
        <xdr:cNvPr id="7" name="Picture 4">
          <a:extLst>
            <a:ext uri="{FF2B5EF4-FFF2-40B4-BE49-F238E27FC236}">
              <a16:creationId xmlns:a16="http://schemas.microsoft.com/office/drawing/2014/main" id="{520B6403-6270-CDBB-668F-2E2C82B68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-732006" y="10414745"/>
          <a:ext cx="7893385" cy="64293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6</xdr:row>
      <xdr:rowOff>47625</xdr:rowOff>
    </xdr:from>
    <xdr:to>
      <xdr:col>0</xdr:col>
      <xdr:colOff>909586</xdr:colOff>
      <xdr:row>10</xdr:row>
      <xdr:rowOff>4711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6740FD-F0E1-4532-9AA9-EEF8B374F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6</xdr:row>
      <xdr:rowOff>47625</xdr:rowOff>
    </xdr:from>
    <xdr:to>
      <xdr:col>4</xdr:col>
      <xdr:colOff>890536</xdr:colOff>
      <xdr:row>10</xdr:row>
      <xdr:rowOff>4711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87C34C-632B-480C-9FF8-274B3B600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5591175" y="1457325"/>
          <a:ext cx="719086" cy="71908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6</xdr:row>
      <xdr:rowOff>47625</xdr:rowOff>
    </xdr:from>
    <xdr:to>
      <xdr:col>0</xdr:col>
      <xdr:colOff>909586</xdr:colOff>
      <xdr:row>10</xdr:row>
      <xdr:rowOff>4711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DF7D21-0FF2-46F6-B00A-4F6BDDCDB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6</xdr:row>
      <xdr:rowOff>47625</xdr:rowOff>
    </xdr:from>
    <xdr:to>
      <xdr:col>4</xdr:col>
      <xdr:colOff>890536</xdr:colOff>
      <xdr:row>10</xdr:row>
      <xdr:rowOff>4711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3DB0E5-1EC9-445A-920F-B4650B015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486400" y="1381125"/>
          <a:ext cx="719086" cy="71908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6</xdr:row>
      <xdr:rowOff>47625</xdr:rowOff>
    </xdr:from>
    <xdr:to>
      <xdr:col>0</xdr:col>
      <xdr:colOff>909586</xdr:colOff>
      <xdr:row>10</xdr:row>
      <xdr:rowOff>4711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77EF5-6709-4483-982C-08F6A38BB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6</xdr:row>
      <xdr:rowOff>47625</xdr:rowOff>
    </xdr:from>
    <xdr:to>
      <xdr:col>4</xdr:col>
      <xdr:colOff>890536</xdr:colOff>
      <xdr:row>10</xdr:row>
      <xdr:rowOff>4711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E8AE29-910C-4809-ABA5-A67E4AE2015A}"/>
            </a:ext>
            <a:ext uri="{147F2762-F138-4A5C-976F-8EAC2B608ADB}">
              <a16:predDERef xmlns:a16="http://schemas.microsoft.com/office/drawing/2014/main" pred="{20677EF5-6709-4483-982C-08F6A38BB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5114925" y="1381125"/>
          <a:ext cx="719086" cy="7190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6</xdr:row>
      <xdr:rowOff>47625</xdr:rowOff>
    </xdr:from>
    <xdr:to>
      <xdr:col>0</xdr:col>
      <xdr:colOff>909586</xdr:colOff>
      <xdr:row>10</xdr:row>
      <xdr:rowOff>4711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828B94-B297-419B-B13B-C7551E643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6</xdr:row>
      <xdr:rowOff>47625</xdr:rowOff>
    </xdr:from>
    <xdr:to>
      <xdr:col>4</xdr:col>
      <xdr:colOff>890536</xdr:colOff>
      <xdr:row>10</xdr:row>
      <xdr:rowOff>4711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A906DC-FB4B-49FF-82FF-B9130E0F1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5343525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144728</xdr:rowOff>
    </xdr:from>
    <xdr:to>
      <xdr:col>4</xdr:col>
      <xdr:colOff>1133474</xdr:colOff>
      <xdr:row>66</xdr:row>
      <xdr:rowOff>186333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584319-2F71-8180-6862-038985D74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-1344778" y="5118531"/>
          <a:ext cx="9185605" cy="649604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6</xdr:row>
      <xdr:rowOff>47625</xdr:rowOff>
    </xdr:from>
    <xdr:to>
      <xdr:col>0</xdr:col>
      <xdr:colOff>909586</xdr:colOff>
      <xdr:row>10</xdr:row>
      <xdr:rowOff>4711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46384-2C89-4048-8B3A-C35599EC7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6</xdr:row>
      <xdr:rowOff>47625</xdr:rowOff>
    </xdr:from>
    <xdr:to>
      <xdr:col>4</xdr:col>
      <xdr:colOff>890536</xdr:colOff>
      <xdr:row>10</xdr:row>
      <xdr:rowOff>4711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7E3AB2-B311-4228-A89B-0DFD494C0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5238750" y="1381125"/>
          <a:ext cx="719086" cy="71908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6</xdr:row>
      <xdr:rowOff>47625</xdr:rowOff>
    </xdr:from>
    <xdr:to>
      <xdr:col>0</xdr:col>
      <xdr:colOff>909586</xdr:colOff>
      <xdr:row>10</xdr:row>
      <xdr:rowOff>4711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150D46-7991-4AD9-BA16-D8E9BD1C2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6</xdr:row>
      <xdr:rowOff>47625</xdr:rowOff>
    </xdr:from>
    <xdr:to>
      <xdr:col>4</xdr:col>
      <xdr:colOff>890536</xdr:colOff>
      <xdr:row>10</xdr:row>
      <xdr:rowOff>4711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E2FE51-7548-4E4A-9941-AA8D8BA74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6029325" y="1381125"/>
          <a:ext cx="719086" cy="71908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123</xdr:row>
      <xdr:rowOff>66675</xdr:rowOff>
    </xdr:from>
    <xdr:to>
      <xdr:col>8</xdr:col>
      <xdr:colOff>1724025</xdr:colOff>
      <xdr:row>195</xdr:row>
      <xdr:rowOff>104775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FC787F6E-221D-45F1-872B-F8CE965E9D09}"/>
            </a:ext>
            <a:ext uri="{147F2762-F138-4A5C-976F-8EAC2B608ADB}">
              <a16:predDERef xmlns:a16="http://schemas.microsoft.com/office/drawing/2014/main" pred="{00E85027-049F-A91C-FE48-877D85F6C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-1919287" y="25465087"/>
          <a:ext cx="13754100" cy="99155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37</xdr:row>
      <xdr:rowOff>46418</xdr:rowOff>
    </xdr:from>
    <xdr:to>
      <xdr:col>6</xdr:col>
      <xdr:colOff>1743074</xdr:colOff>
      <xdr:row>104</xdr:row>
      <xdr:rowOff>85728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9E58B8-B11A-4278-AF95-7E6F1CF4B498}"/>
            </a:ext>
            <a:ext uri="{147F2762-F138-4A5C-976F-8EAC2B608ADB}">
              <a16:predDERef xmlns:a16="http://schemas.microsoft.com/office/drawing/2014/main" pred="{00E85027-049F-A91C-FE48-877D85F6C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-1786543" y="9148161"/>
          <a:ext cx="12802810" cy="922972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29</xdr:row>
      <xdr:rowOff>0</xdr:rowOff>
    </xdr:from>
    <xdr:to>
      <xdr:col>12</xdr:col>
      <xdr:colOff>438150</xdr:colOff>
      <xdr:row>30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CB3B98-4EEB-1065-FD61-D80A86075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06375" y="7239000"/>
          <a:ext cx="438150" cy="2286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4743450</xdr:colOff>
      <xdr:row>27</xdr:row>
      <xdr:rowOff>28575</xdr:rowOff>
    </xdr:from>
    <xdr:to>
      <xdr:col>7</xdr:col>
      <xdr:colOff>409575</xdr:colOff>
      <xdr:row>34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BCE7E6-B909-3563-C8D7-20BE8E8C0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0675" y="4248150"/>
          <a:ext cx="1676400" cy="1371600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7F7A75C-E459-4D9D-9A0C-6BE28065E6EE}">
    <nsvFilter filterId="{00000000-000C-0000-FFFF-FFFF00000000}" ref="A1:J156" tableId="20">
      <sortRules>
        <sortRule colId="0" id="{E596F2F7-CDFF-486E-86F5-053FDD2A2A5C}">
          <sortCondition ref="A1:A156"/>
        </sortRule>
      </sortRules>
    </nsvFilter>
  </namedSheetView>
  <namedSheetView name="View2" id="{691FBDBE-F5E7-40EF-BEDE-449439764C7B}">
    <nsvFilter filterId="{00000000-000C-0000-FFFF-FFFF00000000}" ref="A1:J156" tableId="20">
      <sortRules>
        <sortRule colId="0" id="{E596F2F7-CDFF-486E-86F5-053FDD2A2A5C}">
          <sortCondition ref="A1:A156"/>
        </sortRule>
      </sortRules>
    </nsvFilter>
  </namedSheetView>
</namedSheetView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BE9A247-92C8-4088-ACE5-271A69C73D57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DE5977A-0070-4907-B3F1-83B3E9D3EAF9}" name="Table1321" displayName="Table1321" ref="A1:J156" totalsRowShown="0" headerRowDxfId="145" dataDxfId="143" headerRowBorderDxfId="144" tableBorderDxfId="142" headerRowCellStyle="Normal 2">
  <autoFilter ref="A1:J156" xr:uid="{00000000-000C-0000-FFFF-FFFF00000000}"/>
  <sortState xmlns:xlrd2="http://schemas.microsoft.com/office/spreadsheetml/2017/richdata2" ref="A2:J156">
    <sortCondition ref="A1:A156"/>
  </sortState>
  <tableColumns count="10">
    <tableColumn id="3" xr3:uid="{E596F2F7-CDFF-486E-86F5-053FDD2A2A5C}" name="Type" dataDxfId="141"/>
    <tableColumn id="4" xr3:uid="{21BB2F02-45DC-4E39-9123-FC046A8DFC11}" name="Part" dataDxfId="140"/>
    <tableColumn id="7" xr3:uid="{47852F97-FC81-4943-BFF5-71D7E867A237}" name="Qty Required" dataDxfId="139"/>
    <tableColumn id="5" xr3:uid="{5C2A44A8-DE4F-4B5A-930C-443716E7E898}" name="Pack Order Qty" dataDxfId="138"/>
    <tableColumn id="8" xr3:uid="{07FAA242-B582-4790-9720-A5DC124D6B2D}" name="Pack Price $USD" dataDxfId="137"/>
    <tableColumn id="10" xr3:uid="{B3F33643-2531-4917-B84D-BE4983A99A8C}" name="*Cost Price $USD" dataDxfId="136">
      <calculatedColumnFormula>D2*E2</calculatedColumnFormula>
    </tableColumn>
    <tableColumn id="2" xr3:uid="{2B3304EF-95F3-4EA3-9A24-E520BCF247B0}" name="Order Link" dataDxfId="135" dataCellStyle="Hyperlink"/>
    <tableColumn id="12" xr3:uid="{53A14610-D497-4DD1-8CFF-F20E191D3317}" name="Supplier" dataDxfId="134"/>
    <tableColumn id="11" xr3:uid="{A7F10A10-A127-43E0-B65C-9F538B8DD15E}" name="Pack Size" dataDxfId="133" dataCellStyle="Hyperlink"/>
    <tableColumn id="13" xr3:uid="{DE4564AA-6825-49A5-B67A-A550AFECDCA7}" name="DIN / ISO" dataDxfId="13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FCF4A79-156B-41FF-A555-9328C94776F1}" name="Table112" displayName="Table112" ref="B2:E20" totalsRowShown="0" headerRowDxfId="131" dataDxfId="130" tableBorderDxfId="129" headerRowCellStyle="Normal 2">
  <autoFilter ref="B2:E20" xr:uid="{9FCF4A79-156B-41FF-A555-9328C94776F1}"/>
  <sortState xmlns:xlrd2="http://schemas.microsoft.com/office/spreadsheetml/2017/richdata2" ref="B3:E20">
    <sortCondition ref="B2:B20"/>
  </sortState>
  <tableColumns count="4">
    <tableColumn id="1" xr3:uid="{12342F44-8220-45C2-AC30-328741D516AB}" name="Part name" dataDxfId="128"/>
    <tableColumn id="3" xr3:uid="{2385B826-F8C8-4362-89A6-95A38D685D6B}" name="Description" dataDxfId="127"/>
    <tableColumn id="4" xr3:uid="{0FBBE615-D864-4E30-B741-3BE35C30458E}" name="Length" dataDxfId="126" dataCellStyle="Normal 8"/>
    <tableColumn id="2" xr3:uid="{59176566-F320-409F-9AA9-17486015A49A}" name="QTY" dataDxfId="12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AD2131D-41B2-42EA-A67B-FBB781AD12E7}" name="Table9" displayName="Table9" ref="B1:D46" totalsRowShown="0" headerRowDxfId="124" tableBorderDxfId="123" headerRowCellStyle="Normal 2" dataCellStyle="Normal 2">
  <autoFilter ref="B1:D46" xr:uid="{BAD2131D-41B2-42EA-A67B-FBB781AD12E7}"/>
  <sortState xmlns:xlrd2="http://schemas.microsoft.com/office/spreadsheetml/2017/richdata2" ref="B2:D46">
    <sortCondition ref="B1:B46"/>
  </sortState>
  <tableColumns count="3">
    <tableColumn id="1" xr3:uid="{C5533925-B810-4F05-9221-5D5DC08A3846}" name="Part name" totalsRowDxfId="122" dataCellStyle="Normal 2" totalsRowCellStyle="Normal 2"/>
    <tableColumn id="7" xr3:uid="{13C33B91-92BB-4F0B-8B89-D7D5416E5479}" name="Description" totalsRowDxfId="121" dataCellStyle="Normal 2" totalsRowCellStyle="Normal 2"/>
    <tableColumn id="2" xr3:uid="{684CEE11-8A68-45FD-871F-FFCFA808FEBD}" name="BOM Quantity" dataDxfId="120" totalsRowDxfId="119" dataCellStyle="Normal 2" totalsRowCellStyle="Normal 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D081A3B-5ADC-4D38-A88B-EBE88E8EC051}" name="Table916" displayName="Table916" ref="B1:D31" totalsRowShown="0" headerRowDxfId="118" tableBorderDxfId="117" headerRowCellStyle="Normal 2" dataCellStyle="Normal 2">
  <autoFilter ref="B1:D31" xr:uid="{BAD2131D-41B2-42EA-A67B-FBB781AD12E7}"/>
  <sortState xmlns:xlrd2="http://schemas.microsoft.com/office/spreadsheetml/2017/richdata2" ref="B2:D31">
    <sortCondition ref="B1:B31"/>
  </sortState>
  <tableColumns count="3">
    <tableColumn id="1" xr3:uid="{0F292740-142C-4538-B6E0-04426284E315}" name="Part name" totalsRowDxfId="116" dataCellStyle="Normal 2" totalsRowCellStyle="Normal 2"/>
    <tableColumn id="7" xr3:uid="{150C9F57-34E9-40EB-9D7E-4F2F4DC1A13F}" name="Description" totalsRowDxfId="115" totalsRowCellStyle="Normal 2"/>
    <tableColumn id="2" xr3:uid="{A7D6434D-4498-49EB-9D73-D244744029D3}" name="BOM Quantity" dataDxfId="114" totalsRowDxfId="113" dataCellStyle="Normal 2" totalsRowCellStyle="Normal 8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A456747-D398-4471-8B86-AB700DA339AD}" name="Table91629" displayName="Table91629" ref="B33:D44" totalsRowShown="0" headerRowDxfId="112" tableBorderDxfId="111" headerRowCellStyle="Normal 2" dataCellStyle="Normal 2">
  <autoFilter ref="B33:D44" xr:uid="{DA456747-D398-4471-8B86-AB700DA339AD}"/>
  <sortState xmlns:xlrd2="http://schemas.microsoft.com/office/spreadsheetml/2017/richdata2" ref="B34:D44">
    <sortCondition ref="B33:B44"/>
  </sortState>
  <tableColumns count="3">
    <tableColumn id="1" xr3:uid="{B397B237-34CC-4F05-A03A-172D9B10CC01}" name="Part name" totalsRowDxfId="110" dataCellStyle="Normal 2" totalsRowCellStyle="Normal 2"/>
    <tableColumn id="7" xr3:uid="{A1AF3E5A-9878-43E6-8325-6EA13891B687}" name="Description" totalsRowDxfId="109" totalsRowCellStyle="Normal 2"/>
    <tableColumn id="2" xr3:uid="{1585E650-1008-4DC9-8D1C-8F6E78001D58}" name="BOM Quantity" dataDxfId="108" totalsRowDxfId="107" dataCellStyle="Normal 2" totalsRowCellStyle="Normal 8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A485C34-0DBE-4411-B49C-86BFD99B3F62}" name="Table913" displayName="Table913" ref="B1:D55" totalsRowShown="0" headerRowDxfId="106" tableBorderDxfId="105" headerRowCellStyle="Normal 2" dataCellStyle="Normal 2">
  <autoFilter ref="B1:D55" xr:uid="{BAD2131D-41B2-42EA-A67B-FBB781AD12E7}"/>
  <sortState xmlns:xlrd2="http://schemas.microsoft.com/office/spreadsheetml/2017/richdata2" ref="B2:D55">
    <sortCondition ref="B1:B55"/>
  </sortState>
  <tableColumns count="3">
    <tableColumn id="1" xr3:uid="{1CE47076-A60D-4220-8B3D-C6D4BAFB1164}" name="Part name" totalsRowDxfId="104" dataCellStyle="Normal 2" totalsRowCellStyle="Normal 2"/>
    <tableColumn id="7" xr3:uid="{D41EBA7C-1A32-4553-871C-D0C5C96C9E90}" name="Description" totalsRowDxfId="103" dataCellStyle="Normal 2" totalsRowCellStyle="Normal 2"/>
    <tableColumn id="2" xr3:uid="{1A8F0BE6-05F1-4339-9CFB-0F9B7B4E13D4}" name="BOM Quantity" dataDxfId="102" totalsRowDxfId="101" dataCellStyle="Normal 2" totalsRowCellStyle="Normal 8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04B429D-E2E1-4265-83DF-FBAD19483C12}" name="Table91317181920" displayName="Table91317181920" ref="B1:D71" totalsRowShown="0" headerRowDxfId="100" tableBorderDxfId="99" headerRowCellStyle="Normal 2" dataCellStyle="Normal 2">
  <autoFilter ref="B1:D71" xr:uid="{BAD2131D-41B2-42EA-A67B-FBB781AD12E7}"/>
  <sortState xmlns:xlrd2="http://schemas.microsoft.com/office/spreadsheetml/2017/richdata2" ref="B2:D71">
    <sortCondition ref="B1:B71"/>
  </sortState>
  <tableColumns count="3">
    <tableColumn id="1" xr3:uid="{E0A0C165-2589-4FA7-A356-93EEE88B2095}" name="Part name" totalsRowDxfId="98" dataCellStyle="Normal 2" totalsRowCellStyle="Normal 2"/>
    <tableColumn id="7" xr3:uid="{49376C16-406D-4D5F-8B92-3BFE5FB962B9}" name="Description" totalsRowDxfId="97" dataCellStyle="Normal 2" totalsRowCellStyle="Normal 2"/>
    <tableColumn id="2" xr3:uid="{6252F354-5A67-4DD7-A1AA-3DADB5EF6BF7}" name="BOM Quantity" dataDxfId="96" totalsRowDxfId="95" dataCellStyle="Normal 2" totalsRowCellStyle="Normal 8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E8707D6-424A-433D-A447-0758AD0F8497}" name="Table913171814" displayName="Table913171814" ref="B1:D54" totalsRowShown="0" headerRowDxfId="58" tableBorderDxfId="57" headerRowCellStyle="Normal 2" dataCellStyle="Normal 2">
  <autoFilter ref="B1:D54" xr:uid="{FE8707D6-424A-433D-A447-0758AD0F8497}"/>
  <sortState xmlns:xlrd2="http://schemas.microsoft.com/office/spreadsheetml/2017/richdata2" ref="B2:D54">
    <sortCondition ref="B1:B54"/>
  </sortState>
  <tableColumns count="3">
    <tableColumn id="1" xr3:uid="{78C529B5-BD33-47C2-9654-F9ADD595404D}" name="Part name" totalsRowDxfId="56" dataCellStyle="Normal 2" totalsRowCellStyle="Normal 2"/>
    <tableColumn id="7" xr3:uid="{1708FFB5-3361-4C02-B7B7-C7CEB07BEBCA}" name="Description" totalsRowDxfId="55" dataCellStyle="Normal 2" totalsRowCellStyle="Normal 2"/>
    <tableColumn id="2" xr3:uid="{8C05B4C1-55C2-4578-90F0-68E58F74F50E}" name="BOM Quantity" dataDxfId="54" totalsRowDxfId="53" dataCellStyle="Normal 2" totalsRowCellStyle="Normal 8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C31348F-CB75-44A7-A48C-4BBEA19837B3}" name="Table913171819" displayName="Table913171819" ref="B1:D17" totalsRowShown="0" headerRowDxfId="94" tableBorderDxfId="93" headerRowCellStyle="Normal 2" dataCellStyle="Normal 2">
  <autoFilter ref="B1:D17" xr:uid="{BAD2131D-41B2-42EA-A67B-FBB781AD12E7}"/>
  <sortState xmlns:xlrd2="http://schemas.microsoft.com/office/spreadsheetml/2017/richdata2" ref="B2:D17">
    <sortCondition ref="B1:B17"/>
  </sortState>
  <tableColumns count="3">
    <tableColumn id="1" xr3:uid="{D7153C23-8479-4254-BF69-2A4089CB71C0}" name="Part name" totalsRowDxfId="92" dataCellStyle="Normal 2" totalsRowCellStyle="Normal 2"/>
    <tableColumn id="7" xr3:uid="{5CF4E952-095C-46AE-A57F-99A26E57C478}" name="Description" totalsRowDxfId="91" dataCellStyle="Normal 2" totalsRowCellStyle="Normal 2"/>
    <tableColumn id="2" xr3:uid="{8AE4D1C0-7F70-4D1E-B6EC-42038CE642DF}" name="BOM Quantity" dataDxfId="90" totalsRowDxfId="89" dataCellStyle="Normal 2" totalsRowCellStyle="Normal 8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0146AFF-010D-476D-80AD-DFB7130CCD89}" name="Table9131718" displayName="Table9131718" ref="B1:D54" totalsRowShown="0" headerRowDxfId="88" tableBorderDxfId="87" headerRowCellStyle="Normal 2" dataCellStyle="Normal 2">
  <autoFilter ref="B1:D54" xr:uid="{BAD2131D-41B2-42EA-A67B-FBB781AD12E7}"/>
  <sortState xmlns:xlrd2="http://schemas.microsoft.com/office/spreadsheetml/2017/richdata2" ref="B2:D54">
    <sortCondition ref="B1:B54"/>
  </sortState>
  <tableColumns count="3">
    <tableColumn id="1" xr3:uid="{3C370705-9D71-4B07-907E-72DEACEAFBA2}" name="Part name" totalsRowDxfId="86" dataCellStyle="Normal 2" totalsRowCellStyle="Normal 2"/>
    <tableColumn id="7" xr3:uid="{D11DB86B-2519-40CE-A3B1-2DFF1E8D8BAF}" name="Description" totalsRowDxfId="85" dataCellStyle="Normal 2" totalsRowCellStyle="Normal 2"/>
    <tableColumn id="2" xr3:uid="{030B0BC7-E7B6-43C0-9200-DE84B404D5FA}" name="BOM Quantity" dataDxfId="84" totalsRowDxfId="83" dataCellStyle="Normal 2" totalsRowCellStyle="Normal 8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A9E0A99-CDD4-4F70-BA5B-784249346C24}" name="Table91317" displayName="Table91317" ref="B1:D86" totalsRowShown="0" headerRowDxfId="82" tableBorderDxfId="81" headerRowCellStyle="Normal 2" dataCellStyle="Normal 2">
  <autoFilter ref="B1:D86" xr:uid="{BAD2131D-41B2-42EA-A67B-FBB781AD12E7}"/>
  <sortState xmlns:xlrd2="http://schemas.microsoft.com/office/spreadsheetml/2017/richdata2" ref="B2:D86">
    <sortCondition ref="B1:B86"/>
  </sortState>
  <tableColumns count="3">
    <tableColumn id="1" xr3:uid="{FEDEBDB4-D2A0-4044-865C-6B89D3CC7592}" name="Part name" totalsRowDxfId="80" dataCellStyle="Normal 2" totalsRowCellStyle="Normal 2"/>
    <tableColumn id="7" xr3:uid="{4C265877-F081-4975-80F2-6B962EBD7F5B}" name="Description" totalsRowDxfId="79" dataCellStyle="Normal 2" totalsRowCellStyle="Normal 2"/>
    <tableColumn id="2" xr3:uid="{C58356B1-645B-4209-9365-0DE732AD7AAF}" name="BOM Quantity" dataDxfId="78" totalsRowDxfId="77" dataCellStyle="Normal 2" totalsRowCellStyle="Normal 8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B4D57F-6E20-42C2-A7CF-65378FC03170}" name="Table6" displayName="Table6" ref="A1:I96" totalsRowCount="1" headerRowDxfId="76">
  <autoFilter ref="A1:I95" xr:uid="{02B4D57F-6E20-42C2-A7CF-65378FC03170}"/>
  <sortState xmlns:xlrd2="http://schemas.microsoft.com/office/spreadsheetml/2017/richdata2" ref="A2:I95">
    <sortCondition ref="A1:A95"/>
  </sortState>
  <tableColumns count="9">
    <tableColumn id="1" xr3:uid="{C89F3025-C91C-4D89-A5CC-8772042DE324}" name="System" dataDxfId="75" totalsRowDxfId="74"/>
    <tableColumn id="3" xr3:uid="{AE4E9077-B04D-4FB7-A226-807DE24B3CEE}" name="Filament Type" dataDxfId="73" totalsRowDxfId="72"/>
    <tableColumn id="2" xr3:uid="{FCE9DC81-99C5-4DE1-AE60-3B3DE0EE8421}" name="Part" dataDxfId="71" totalsRowDxfId="70"/>
    <tableColumn id="6" xr3:uid="{672D19F0-1E84-4954-AA80-1A756FF64B85}" name="Weight" dataDxfId="69"/>
    <tableColumn id="11" xr3:uid="{B345B84F-64A2-4E92-BB95-3C9B14E2A5EA}" name="QTY" totalsRowFunction="sum" dataDxfId="68" totalsRowDxfId="67" dataCellStyle="Normal 7"/>
    <tableColumn id="4" xr3:uid="{8A449E36-4741-4576-8011-21C1B3D5DB29}" name="Weight Tot" totalsRowFunction="custom" dataDxfId="66" totalsRowDxfId="65" dataCellStyle="Normal 7">
      <calculatedColumnFormula>SUM(Table6[[#This Row],[Weight]]*Table6[[#This Row],[QTY]])</calculatedColumnFormula>
      <totalsRowFormula>SUBTOTAL(109,Table6[Weight Tot])&amp;"g"</totalsRowFormula>
    </tableColumn>
    <tableColumn id="9" xr3:uid="{DF7CF065-4550-4DB7-B341-EF87320D0C8E}" name="Cost/part" totalsRowFunction="sum" dataDxfId="64" totalsRowDxfId="63">
      <calculatedColumnFormula>$L$2/1000*Table6[[#This Row],[Weight]]*Table6[[#This Row],[QTY]]</calculatedColumnFormula>
    </tableColumn>
    <tableColumn id="10" xr3:uid="{84F519DD-FB90-4299-8700-857D723260B1}" name="Time/item" totalsRowFunction="sum" dataDxfId="62" totalsRowDxfId="61"/>
    <tableColumn id="5" xr3:uid="{CBC7571F-19BC-4246-AB6F-92AD07297E48}" name="Time Total" totalsRowFunction="sum" dataDxfId="60" totalsRowDxfId="59">
      <calculatedColumnFormula>Table6[[#This Row],[Time/item]]*Table6[[#This Row],[QTY]]</calculatedColumnFormula>
    </tableColumn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98A4938-9A62-487C-AAA1-610F09C9455D}" name="config" displayName="config" ref="A1:B162" tableType="queryTable" totalsRowShown="0">
  <autoFilter ref="A1:B162" xr:uid="{698A4938-9A62-487C-AAA1-610F09C9455D}"/>
  <tableColumns count="2">
    <tableColumn id="1" xr3:uid="{84F550F2-8A0D-46D7-A276-CE01FDFC905C}" uniqueName="1" name="CODE" queryTableFieldId="1" dataDxfId="52"/>
    <tableColumn id="2" xr3:uid="{16061B4E-F1A4-4033-984D-4285ADE764E8}" uniqueName="2" name="COMMENT" queryTableFieldId="2" dataDxfId="51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CF7ACA6-2A91-46C9-BFD2-3A02E58BAA06}" name="Table21" displayName="Table21" ref="A1:J120" totalsRowShown="0" headerRowDxfId="50">
  <autoFilter ref="A1:J120" xr:uid="{0CF7ACA6-2A91-46C9-BFD2-3A02E58BAA06}"/>
  <tableColumns count="10">
    <tableColumn id="1" xr3:uid="{07401D67-326A-456C-83EE-6254807B759D}" name="Type" dataDxfId="49" dataCellStyle="Normal 13"/>
    <tableColumn id="2" xr3:uid="{01841385-7AF0-4832-AD07-D9B6A289B738}" name="Device" dataDxfId="48" dataCellStyle="Normal 13"/>
    <tableColumn id="3" xr3:uid="{4EBC60AB-DBDA-46AD-8145-0260DB456AC9}" name="Ident" dataDxfId="47" dataCellStyle="Normal 13"/>
    <tableColumn id="4" xr3:uid="{27974694-306B-43D4-9D9F-3BC67D1A167D}" name="Connector" dataDxfId="46" dataCellStyle="Normal 13"/>
    <tableColumn id="5" xr3:uid="{247A2715-9549-43E9-BC8D-C5AF905911E6}" name="From" dataDxfId="45" dataCellStyle="Normal 13"/>
    <tableColumn id="6" xr3:uid="{CAED148B-51FF-46DC-A56B-A5F88498E2F4}" name="Wire size AWG" dataDxfId="44" dataCellStyle="Normal 13"/>
    <tableColumn id="7" xr3:uid="{A8E15565-9D43-4F89-9D4B-714FAEED327C}" name="Color" dataDxfId="43" dataCellStyle="Normal 13"/>
    <tableColumn id="8" xr3:uid="{EF11CEA0-492E-4C41-811D-955E5C409484}" name="Length mm" dataDxfId="42" dataCellStyle="Normal 13"/>
    <tableColumn id="9" xr3:uid="{B64154E3-1929-4FEB-B7E7-B1FCB2AE49D2}" name="Destination pin" dataDxfId="41" dataCellStyle="Normal 13"/>
    <tableColumn id="10" xr3:uid="{1768166D-BE53-4B2E-9459-10942122F8E6}" name="Comment" dataDxfId="40" dataCellStyle="Normal 13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4DC2E7-B869-4223-8CA0-8BB231246BE6}" name="Table43" displayName="Table43" ref="A4:G37" totalsRowShown="0" headerRowBorderDxfId="39">
  <autoFilter ref="A4:G37" xr:uid="{9F2F2CC6-19FD-46E3-8A6D-884FD4A96CE0}"/>
  <tableColumns count="7">
    <tableColumn id="1" xr3:uid="{AE39532B-D989-4297-B014-612247804D38}" name="Type" dataDxfId="38"/>
    <tableColumn id="2" xr3:uid="{299576E6-0ACD-495A-89C7-26F593973C04}" name="Component"/>
    <tableColumn id="5" xr3:uid="{25D583BA-BC0F-45C1-8195-BA00EEE7001D}" name="Pin" dataDxfId="37"/>
    <tableColumn id="6" xr3:uid="{07FBDE4D-2555-4C8A-8314-D8A735D09CA9}" name="AWG" dataDxfId="36"/>
    <tableColumn id="7" xr3:uid="{C8C1F170-B800-45DE-8C38-42F23A1A89F1}" name="Wire Colour" dataDxfId="35"/>
    <tableColumn id="8" xr3:uid="{7E640059-24DB-480D-83B2-FC35DE245721}" name="Wire Length CM" dataDxfId="34"/>
    <tableColumn id="9" xr3:uid="{7C27CE98-27C4-49E7-9D13-ADA6DCAD2043}" name="Device/Pin" dataDxfId="33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A74962-DE02-40B7-84D1-EBA03C7907E7}" name="Table3" displayName="Table3" ref="A1:C13" totalsRowShown="0">
  <autoFilter ref="A1:C13" xr:uid="{08A74962-DE02-40B7-84D1-EBA03C7907E7}"/>
  <sortState xmlns:xlrd2="http://schemas.microsoft.com/office/spreadsheetml/2017/richdata2" ref="A2:C13">
    <sortCondition ref="A1:A13"/>
  </sortState>
  <tableColumns count="3">
    <tableColumn id="5" xr3:uid="{8D8B2F09-EE52-45AA-BAA6-D22E0DE184E9}" name="Macro" dataDxfId="32"/>
    <tableColumn id="1" xr3:uid="{E1FF070C-6993-4332-802B-B4D29E1606E7}" name="Function"/>
    <tableColumn id="3" xr3:uid="{8FBB1689-4854-43C5-AC93-F6E571CF242D}" name="Description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CC0901-A1E8-42BF-83D2-CD8909D9E84D}" name="Table4" displayName="Table4" ref="A16:C32" totalsRowShown="0">
  <autoFilter ref="A16:C32" xr:uid="{22CC0901-A1E8-42BF-83D2-CD8909D9E84D}"/>
  <sortState xmlns:xlrd2="http://schemas.microsoft.com/office/spreadsheetml/2017/richdata2" ref="A17:C32">
    <sortCondition ref="A16:A32"/>
  </sortState>
  <tableColumns count="3">
    <tableColumn id="2" xr3:uid="{72E39D2F-151A-44B2-BA84-B7F34C14C282}" name="System" dataDxfId="31"/>
    <tableColumn id="6" xr3:uid="{A5B4F8F7-1DD2-464C-B2BB-DB18FF666977}" name="Gcode" dataDxfId="30"/>
    <tableColumn id="3" xr3:uid="{5B376876-1002-41A2-9B1B-97FBB74534E9}" name="Description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AAB1FE-3FF5-4932-83DF-59F4C29F97F6}" name="Table5" displayName="Table5" ref="A34:B38" totalsRowShown="0">
  <autoFilter ref="A34:B38" xr:uid="{65AAB1FE-3FF5-4932-83DF-59F4C29F97F6}"/>
  <tableColumns count="2">
    <tableColumn id="2" xr3:uid="{9B5CA5FD-9D48-460B-8000-5A3DECA0A58C}" name="Machine Gcode"/>
    <tableColumn id="3" xr3:uid="{122CB247-7719-4458-B0BE-E37243F62675}" name="Description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55B9BA2-9874-4909-AB93-96FB850EFBDB}" name="Table58" displayName="Table58" ref="A43:B53" totalsRowShown="0">
  <autoFilter ref="A43:B53" xr:uid="{255B9BA2-9874-4909-AB93-96FB850EFBDB}"/>
  <sortState xmlns:xlrd2="http://schemas.microsoft.com/office/spreadsheetml/2017/richdata2" ref="A44:B53">
    <sortCondition ref="A43:A53"/>
  </sortState>
  <tableColumns count="2">
    <tableColumn id="2" xr3:uid="{646EABC4-F408-4AD0-8ED9-44B19D7B9F30}" name="Filaments"/>
    <tableColumn id="3" xr3:uid="{3A0D9E05-1841-4C78-AF52-AADA952E6277}" name="Description"/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F10450C-E6FD-466B-B787-D7901F240217}" name="Table14" displayName="Table14" ref="A4:L37" totalsRowShown="0" headerRowDxfId="29" dataDxfId="27" headerRowBorderDxfId="28" tableBorderDxfId="26" headerRowCellStyle="Normal 12" dataCellStyle="Normal 12">
  <autoFilter ref="A4:L37" xr:uid="{3F10450C-E6FD-466B-B787-D7901F240217}"/>
  <sortState xmlns:xlrd2="http://schemas.microsoft.com/office/spreadsheetml/2017/richdata2" ref="A5:L37">
    <sortCondition descending="1" ref="F4:F37"/>
  </sortState>
  <tableColumns count="12">
    <tableColumn id="1" xr3:uid="{197BC419-568C-45F9-A938-BCB10710A201}" name="Filament Name" dataDxfId="25" dataCellStyle="Normal 12"/>
    <tableColumn id="2" xr3:uid="{AF3208FB-C432-479D-9CC1-34948B0D1C5F}" name="Build Sheet" dataDxfId="24" dataCellStyle="Normal 12"/>
    <tableColumn id="4" xr3:uid="{FF9DC98D-9012-4B85-A61B-230EFCA62E94}" name="Cooling Fan Speed" dataDxfId="23" dataCellStyle="Normal 12"/>
    <tableColumn id="5" xr3:uid="{6FC298B8-D32B-492D-BD10-401FC09A08D1}" name="Tg" dataDxfId="22" dataCellStyle="Normal 12"/>
    <tableColumn id="6" xr3:uid="{8CBD91F1-4D45-4A1E-A8F8-EE3D4C691E6E}" name="Nozzle Temp" dataDxfId="21" dataCellStyle="Normal 12"/>
    <tableColumn id="7" xr3:uid="{8281603E-57B6-4F65-AF6B-69F4FB88F5E0}" name="Bed Temp" dataDxfId="20" dataCellStyle="Normal 12"/>
    <tableColumn id="8" xr3:uid="{DF87AE05-A3BC-421E-9BB7-23A2ABF4C361}" name="Chamber Temp" dataDxfId="19" dataCellStyle="Normal 12"/>
    <tableColumn id="9" xr3:uid="{845BBCDF-F13A-47FB-8E5D-2AECC511780B}" name="Drying Temp" dataDxfId="18" dataCellStyle="Normal 12"/>
    <tableColumn id="10" xr3:uid="{D362A04F-6A04-476D-AC24-1BCA0C4F59DB}" name="Drying Time" dataDxfId="17" dataCellStyle="Normal 12"/>
    <tableColumn id="11" xr3:uid="{6994BD7F-8192-40FA-9548-36A5EE628106}" name="HDT" dataDxfId="16" dataCellStyle="Normal 12"/>
    <tableColumn id="12" xr3:uid="{0856005B-5B46-415C-BB48-BE1984071133}" name="HDT-A" dataDxfId="15" dataCellStyle="Normal 12"/>
    <tableColumn id="13" xr3:uid="{AC83266E-6805-4F79-BED7-5D3490D455AA}" name="Bending Modulus MPa" dataDxfId="14" dataCellStyle="Normal 12"/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9F8394B-1B62-4BEB-A334-6062DEDDDBA5}" name="Table123" displayName="Table123" ref="A1:D35" totalsRowShown="0" headerRowDxfId="13" dataDxfId="12" headerRowCellStyle="Normal 11" dataCellStyle="Normal 11">
  <autoFilter ref="A1:D35" xr:uid="{38BAB44D-6344-4462-B6CF-4425327389D2}"/>
  <tableColumns count="4">
    <tableColumn id="1" xr3:uid="{36E8D78F-CA45-4D9B-919D-2E47181ACCD1}" name="Specifications" dataDxfId="11" dataCellStyle="Normal 11"/>
    <tableColumn id="3" xr3:uid="{88A0399B-7F60-46B2-B934-CEA97414F015}" name="Valkyrie V2" dataDxfId="10" dataCellStyle="Normal 11"/>
    <tableColumn id="7" xr3:uid="{93940A86-4E51-46CD-A0F3-59BF366154DD}" name="BNC3D Epsilon" dataDxfId="9" dataCellStyle="Normal 11"/>
    <tableColumn id="8" xr3:uid="{3F1776C0-4EBB-4F42-9FC4-8D5F10306432}" name="22 Idex V3" dataDxfId="8" dataCellStyle="Normal 11"/>
  </tableColumns>
  <tableStyleInfo name="TableStyleLight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BAB44D-6344-4462-B6CF-4425327389D2}" name="Table1" displayName="Table1" ref="A1:F35" totalsRowShown="0" headerRowDxfId="7" dataDxfId="6" headerRowCellStyle="Normal 11" dataCellStyle="Normal 11">
  <autoFilter ref="A1:F35" xr:uid="{38BAB44D-6344-4462-B6CF-4425327389D2}"/>
  <tableColumns count="6">
    <tableColumn id="1" xr3:uid="{9DD46C98-7270-4D40-85B0-564C1B03A5A4}" name="Specifications" dataDxfId="5" dataCellStyle="Normal 11"/>
    <tableColumn id="2" xr3:uid="{7E0DFFDA-1F6B-4B37-B2CC-D19C3D4013D7}" name="Valkyrie V1" dataDxfId="4" dataCellStyle="Normal 11"/>
    <tableColumn id="3" xr3:uid="{940A67A0-059D-4D5A-9618-9FCF1D2C1CC2}" name="Valkyrie V2" dataDxfId="3" dataCellStyle="Normal 11"/>
    <tableColumn id="4" xr3:uid="{6B92122F-701E-46B1-8344-9B3555981CE9}" name="Hevort" dataDxfId="2" dataCellStyle="Normal 11"/>
    <tableColumn id="5" xr3:uid="{F6EAF2DA-D52C-4BDC-9928-641779055403}" name="Voron 2.4" dataDxfId="1" dataCellStyle="Normal 11"/>
    <tableColumn id="6" xr3:uid="{FA9F67FD-C9D7-4C39-8C62-BAB502105479}" name="RatRig V3" dataDxfId="0" dataCellStyle="Normal 1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s.click.aliexpress.com/e/_c4nPpAD9" TargetMode="External"/><Relationship Id="rId21" Type="http://schemas.openxmlformats.org/officeDocument/2006/relationships/hyperlink" Target="https://s.click.aliexpress.com/e/_c3DzwoAD" TargetMode="External"/><Relationship Id="rId42" Type="http://schemas.openxmlformats.org/officeDocument/2006/relationships/hyperlink" Target="https://s.click.aliexpress.com/e/_c3ucCn4R" TargetMode="External"/><Relationship Id="rId63" Type="http://schemas.openxmlformats.org/officeDocument/2006/relationships/hyperlink" Target="https://s.click.aliexpress.com/e/_c3p4OtLd" TargetMode="External"/><Relationship Id="rId84" Type="http://schemas.openxmlformats.org/officeDocument/2006/relationships/hyperlink" Target="https://s.click.aliexpress.com/e/_c3BBmwdR" TargetMode="External"/><Relationship Id="rId138" Type="http://schemas.openxmlformats.org/officeDocument/2006/relationships/hyperlink" Target="https://s.click.aliexpress.com/e/_c4dxXCIr" TargetMode="External"/><Relationship Id="rId159" Type="http://schemas.openxmlformats.org/officeDocument/2006/relationships/table" Target="../tables/table1.xml"/><Relationship Id="rId107" Type="http://schemas.openxmlformats.org/officeDocument/2006/relationships/hyperlink" Target="https://s.click.aliexpress.com/e/_c3RABFfV" TargetMode="External"/><Relationship Id="rId11" Type="http://schemas.openxmlformats.org/officeDocument/2006/relationships/hyperlink" Target="https://s.click.aliexpress.com/e/_c4LSWWWD" TargetMode="External"/><Relationship Id="rId32" Type="http://schemas.openxmlformats.org/officeDocument/2006/relationships/hyperlink" Target="https://s.click.aliexpress.com/e/_c3Fj3Z4D" TargetMode="External"/><Relationship Id="rId53" Type="http://schemas.openxmlformats.org/officeDocument/2006/relationships/hyperlink" Target="https://s.click.aliexpress.com/e/_c3w69LJf" TargetMode="External"/><Relationship Id="rId74" Type="http://schemas.openxmlformats.org/officeDocument/2006/relationships/hyperlink" Target="https://s.click.aliexpress.com/e/_c4nPpAD9" TargetMode="External"/><Relationship Id="rId128" Type="http://schemas.openxmlformats.org/officeDocument/2006/relationships/hyperlink" Target="https://s.click.aliexpress.com/e/_c4XlsLcd" TargetMode="External"/><Relationship Id="rId149" Type="http://schemas.openxmlformats.org/officeDocument/2006/relationships/hyperlink" Target="https://s.click.aliexpress.com/e/_c3ISQAPh" TargetMode="External"/><Relationship Id="rId5" Type="http://schemas.openxmlformats.org/officeDocument/2006/relationships/hyperlink" Target="https://s.click.aliexpress.com/e/_c39y0zzF" TargetMode="External"/><Relationship Id="rId95" Type="http://schemas.openxmlformats.org/officeDocument/2006/relationships/hyperlink" Target="https://s.click.aliexpress.com/e/_c3uaTngr" TargetMode="External"/><Relationship Id="rId160" Type="http://schemas.microsoft.com/office/2019/04/relationships/namedSheetView" Target="../namedSheetViews/namedSheetView1.xml"/><Relationship Id="rId22" Type="http://schemas.openxmlformats.org/officeDocument/2006/relationships/hyperlink" Target="https://s.click.aliexpress.com/e/_c4CALJIH" TargetMode="External"/><Relationship Id="rId43" Type="http://schemas.openxmlformats.org/officeDocument/2006/relationships/hyperlink" Target="https://s.click.aliexpress.com/e/_c3WyUNHL" TargetMode="External"/><Relationship Id="rId64" Type="http://schemas.openxmlformats.org/officeDocument/2006/relationships/hyperlink" Target="https://s.click.aliexpress.com/e/_c3p4OtLd" TargetMode="External"/><Relationship Id="rId118" Type="http://schemas.openxmlformats.org/officeDocument/2006/relationships/hyperlink" Target="https://s.click.aliexpress.com/e/_c3bsP885" TargetMode="External"/><Relationship Id="rId139" Type="http://schemas.openxmlformats.org/officeDocument/2006/relationships/hyperlink" Target="https://s.click.aliexpress.com/e/_c4dxXCIr" TargetMode="External"/><Relationship Id="rId80" Type="http://schemas.openxmlformats.org/officeDocument/2006/relationships/hyperlink" Target="https://s.click.aliexpress.com/e/_c4TkoBx1" TargetMode="External"/><Relationship Id="rId85" Type="http://schemas.openxmlformats.org/officeDocument/2006/relationships/hyperlink" Target="https://s.click.aliexpress.com/e/_c2wfnsB3" TargetMode="External"/><Relationship Id="rId150" Type="http://schemas.openxmlformats.org/officeDocument/2006/relationships/hyperlink" Target="https://s.click.aliexpress.com/e/_c3kqXzMt" TargetMode="External"/><Relationship Id="rId155" Type="http://schemas.openxmlformats.org/officeDocument/2006/relationships/hyperlink" Target="https://s.click.aliexpress.com/e/_c4050O4H" TargetMode="External"/><Relationship Id="rId12" Type="http://schemas.openxmlformats.org/officeDocument/2006/relationships/hyperlink" Target="https://s.click.aliexpress.com/e/_c3pEjVRB" TargetMode="External"/><Relationship Id="rId17" Type="http://schemas.openxmlformats.org/officeDocument/2006/relationships/hyperlink" Target="https://s.click.aliexpress.com/e/_c4NTrrnn" TargetMode="External"/><Relationship Id="rId33" Type="http://schemas.openxmlformats.org/officeDocument/2006/relationships/hyperlink" Target="https://s.click.aliexpress.com/e/_c3SWMl29" TargetMode="External"/><Relationship Id="rId38" Type="http://schemas.openxmlformats.org/officeDocument/2006/relationships/hyperlink" Target="https://s.click.aliexpress.com/e/_c4rtJlUD" TargetMode="External"/><Relationship Id="rId59" Type="http://schemas.openxmlformats.org/officeDocument/2006/relationships/hyperlink" Target="https://s.click.aliexpress.com/e/_c313FTTJ" TargetMode="External"/><Relationship Id="rId103" Type="http://schemas.openxmlformats.org/officeDocument/2006/relationships/hyperlink" Target="https://s.click.aliexpress.com/e/_c3I5Vat9" TargetMode="External"/><Relationship Id="rId108" Type="http://schemas.openxmlformats.org/officeDocument/2006/relationships/hyperlink" Target="https://s.click.aliexpress.com/e/_c3FJZ5th" TargetMode="External"/><Relationship Id="rId124" Type="http://schemas.openxmlformats.org/officeDocument/2006/relationships/hyperlink" Target="https://s.click.aliexpress.com/e/_c3sBWy35" TargetMode="External"/><Relationship Id="rId129" Type="http://schemas.openxmlformats.org/officeDocument/2006/relationships/hyperlink" Target="https://s.click.aliexpress.com/e/_c4dxXCIr" TargetMode="External"/><Relationship Id="rId54" Type="http://schemas.openxmlformats.org/officeDocument/2006/relationships/hyperlink" Target="https://s.click.aliexpress.com/e/_c3GrYLJR" TargetMode="External"/><Relationship Id="rId70" Type="http://schemas.openxmlformats.org/officeDocument/2006/relationships/hyperlink" Target="https://s.click.aliexpress.com/e/_c4SPo8x7" TargetMode="External"/><Relationship Id="rId75" Type="http://schemas.openxmlformats.org/officeDocument/2006/relationships/hyperlink" Target="https://s.click.aliexpress.com/e/_c38RQspz" TargetMode="External"/><Relationship Id="rId91" Type="http://schemas.openxmlformats.org/officeDocument/2006/relationships/hyperlink" Target="https://s.click.aliexpress.com/e/_c44T4XP5" TargetMode="External"/><Relationship Id="rId96" Type="http://schemas.openxmlformats.org/officeDocument/2006/relationships/hyperlink" Target="https://s.click.aliexpress.com/e/_c3uaTngr" TargetMode="External"/><Relationship Id="rId140" Type="http://schemas.openxmlformats.org/officeDocument/2006/relationships/hyperlink" Target="https://s.click.aliexpress.com/e/_c4dxXCIr" TargetMode="External"/><Relationship Id="rId145" Type="http://schemas.openxmlformats.org/officeDocument/2006/relationships/hyperlink" Target="https://s.click.aliexpress.com/e/_c4dxXCIr" TargetMode="External"/><Relationship Id="rId1" Type="http://schemas.openxmlformats.org/officeDocument/2006/relationships/hyperlink" Target="https://s.click.aliexpress.com/e/_9gB9LL" TargetMode="External"/><Relationship Id="rId6" Type="http://schemas.openxmlformats.org/officeDocument/2006/relationships/hyperlink" Target="https://s.click.aliexpress.com/e/_c4sg0aCl" TargetMode="External"/><Relationship Id="rId23" Type="http://schemas.openxmlformats.org/officeDocument/2006/relationships/hyperlink" Target="https://s.click.aliexpress.com/e/_c4050O4H" TargetMode="External"/><Relationship Id="rId28" Type="http://schemas.openxmlformats.org/officeDocument/2006/relationships/hyperlink" Target="https://s.click.aliexpress.com/e/_c3b4Davl" TargetMode="External"/><Relationship Id="rId49" Type="http://schemas.openxmlformats.org/officeDocument/2006/relationships/hyperlink" Target="https://s.click.aliexpress.com/e/_c4050O4H" TargetMode="External"/><Relationship Id="rId114" Type="http://schemas.openxmlformats.org/officeDocument/2006/relationships/hyperlink" Target="https://s.click.aliexpress.com/e/_c4s1l6ox" TargetMode="External"/><Relationship Id="rId119" Type="http://schemas.openxmlformats.org/officeDocument/2006/relationships/hyperlink" Target="Color:%200.5m" TargetMode="External"/><Relationship Id="rId44" Type="http://schemas.openxmlformats.org/officeDocument/2006/relationships/hyperlink" Target="https://s.click.aliexpress.com/e/_c3WyUNHL" TargetMode="External"/><Relationship Id="rId60" Type="http://schemas.openxmlformats.org/officeDocument/2006/relationships/hyperlink" Target="https://s.click.aliexpress.com/e/_c3mx73QL" TargetMode="External"/><Relationship Id="rId65" Type="http://schemas.openxmlformats.org/officeDocument/2006/relationships/hyperlink" Target="https://s.click.aliexpress.com/e/_c4dxXCIr" TargetMode="External"/><Relationship Id="rId81" Type="http://schemas.openxmlformats.org/officeDocument/2006/relationships/hyperlink" Target="https://s.click.aliexpress.com/e/_c3gyR3k7" TargetMode="External"/><Relationship Id="rId86" Type="http://schemas.openxmlformats.org/officeDocument/2006/relationships/hyperlink" Target="https://www.digikey.co.nz/en/products/detail/e-switch/R5BBLKREDFF1/301978?gclsrc=aw.ds&amp;gad_source=1&amp;gad_campaignid=20117537002&amp;gbraid=0AAAAADrbLlhF9XWX160D7O5JEBZRLgjYx&amp;gclid=CjwKCAjwtIfPBhAzEiwAv9RTJrot9Kpsljgr4msQA9GaoCfndkaaK9v7HRfMcTRtg0NafZijEij3ZBoC8MwQAvD_BwE" TargetMode="External"/><Relationship Id="rId130" Type="http://schemas.openxmlformats.org/officeDocument/2006/relationships/hyperlink" Target="https://s.click.aliexpress.com/e/_c4dxXCIr" TargetMode="External"/><Relationship Id="rId135" Type="http://schemas.openxmlformats.org/officeDocument/2006/relationships/hyperlink" Target="https://s.click.aliexpress.com/e/_c3qrCpN5" TargetMode="External"/><Relationship Id="rId151" Type="http://schemas.openxmlformats.org/officeDocument/2006/relationships/hyperlink" Target="https://s.click.aliexpress.com/e/_c3SeE1nf" TargetMode="External"/><Relationship Id="rId156" Type="http://schemas.openxmlformats.org/officeDocument/2006/relationships/hyperlink" Target="https://s.click.aliexpress.com/e/_c30wfREH" TargetMode="External"/><Relationship Id="rId13" Type="http://schemas.openxmlformats.org/officeDocument/2006/relationships/hyperlink" Target="https://s.click.aliexpress.com/e/_c4PHjpil" TargetMode="External"/><Relationship Id="rId18" Type="http://schemas.openxmlformats.org/officeDocument/2006/relationships/hyperlink" Target="https://s.click.aliexpress.com/e/_c3WYOqRb" TargetMode="External"/><Relationship Id="rId39" Type="http://schemas.openxmlformats.org/officeDocument/2006/relationships/hyperlink" Target="https://s.click.aliexpress.com/e/_c4rtJlUD" TargetMode="External"/><Relationship Id="rId109" Type="http://schemas.openxmlformats.org/officeDocument/2006/relationships/hyperlink" Target="https://s.click.aliexpress.com/e/_c3cQ78oF" TargetMode="External"/><Relationship Id="rId34" Type="http://schemas.openxmlformats.org/officeDocument/2006/relationships/hyperlink" Target="https://s.click.aliexpress.com/e/_c4rtJlUD" TargetMode="External"/><Relationship Id="rId50" Type="http://schemas.openxmlformats.org/officeDocument/2006/relationships/hyperlink" Target="https://s.click.aliexpress.com/e/_c2zvHf0p" TargetMode="External"/><Relationship Id="rId55" Type="http://schemas.openxmlformats.org/officeDocument/2006/relationships/hyperlink" Target="https://s.click.aliexpress.com/e/_c3h7Zh5j" TargetMode="External"/><Relationship Id="rId76" Type="http://schemas.openxmlformats.org/officeDocument/2006/relationships/hyperlink" Target="https://s.click.aliexpress.com/e/_c38RQspz" TargetMode="External"/><Relationship Id="rId97" Type="http://schemas.openxmlformats.org/officeDocument/2006/relationships/hyperlink" Target="https://s.click.aliexpress.com/e/_c3uaTngr" TargetMode="External"/><Relationship Id="rId104" Type="http://schemas.openxmlformats.org/officeDocument/2006/relationships/hyperlink" Target="https://s.click.aliexpress.com/e/_c4s1l6ox" TargetMode="External"/><Relationship Id="rId120" Type="http://schemas.openxmlformats.org/officeDocument/2006/relationships/hyperlink" Target="https://s.click.aliexpress.com/e/_c3AWAu37" TargetMode="External"/><Relationship Id="rId125" Type="http://schemas.openxmlformats.org/officeDocument/2006/relationships/hyperlink" Target="https://s.click.aliexpress.com/e/_c3Fw0Knb" TargetMode="External"/><Relationship Id="rId141" Type="http://schemas.openxmlformats.org/officeDocument/2006/relationships/hyperlink" Target="https://s.click.aliexpress.com/e/_c4dxXCIr" TargetMode="External"/><Relationship Id="rId146" Type="http://schemas.openxmlformats.org/officeDocument/2006/relationships/hyperlink" Target="https://s.click.aliexpress.com/e/_c4dxXCIr" TargetMode="External"/><Relationship Id="rId7" Type="http://schemas.openxmlformats.org/officeDocument/2006/relationships/hyperlink" Target="https://www.aliexpress.com/item/4001085251691.html" TargetMode="External"/><Relationship Id="rId71" Type="http://schemas.openxmlformats.org/officeDocument/2006/relationships/hyperlink" Target="https://s.click.aliexpress.com/e/_c43Ypp7z" TargetMode="External"/><Relationship Id="rId92" Type="http://schemas.openxmlformats.org/officeDocument/2006/relationships/hyperlink" Target="https://s.click.aliexpress.com/e/_c3cQ78oF" TargetMode="External"/><Relationship Id="rId2" Type="http://schemas.openxmlformats.org/officeDocument/2006/relationships/hyperlink" Target="https://s.click.aliexpress.com/e/_c3L3d1ir" TargetMode="External"/><Relationship Id="rId29" Type="http://schemas.openxmlformats.org/officeDocument/2006/relationships/hyperlink" Target="https://s.click.aliexpress.com/e/_c3seEKjb" TargetMode="External"/><Relationship Id="rId24" Type="http://schemas.openxmlformats.org/officeDocument/2006/relationships/hyperlink" Target="https://s.click.aliexpress.com/e/_c42ABeod" TargetMode="External"/><Relationship Id="rId40" Type="http://schemas.openxmlformats.org/officeDocument/2006/relationships/hyperlink" Target="https://s.click.aliexpress.com/e/_c4E1qB2Z" TargetMode="External"/><Relationship Id="rId45" Type="http://schemas.openxmlformats.org/officeDocument/2006/relationships/hyperlink" Target="https://www.digikey.co.nz/en/products/detail/adafruit-industries-llc/4541/12323573?s=N4IgTCBcDaIIIBMCGAzATgVwJYBcAEAkgHYIYDOOaWApmXgDL0DCeALAKysCMIAugL5A" TargetMode="External"/><Relationship Id="rId66" Type="http://schemas.openxmlformats.org/officeDocument/2006/relationships/hyperlink" Target="https://www.aliexpress.com/item/1005007376443518.html" TargetMode="External"/><Relationship Id="rId87" Type="http://schemas.openxmlformats.org/officeDocument/2006/relationships/hyperlink" Target="https://www.digikey.co.nz/en/products/detail/qualtek/703W-00-08/1164207" TargetMode="External"/><Relationship Id="rId110" Type="http://schemas.openxmlformats.org/officeDocument/2006/relationships/hyperlink" Target="https://s.click.aliexpress.com/e/_c3LX9DB9" TargetMode="External"/><Relationship Id="rId115" Type="http://schemas.openxmlformats.org/officeDocument/2006/relationships/hyperlink" Target="https://s.click.aliexpress.com/e/_c3LX9DB9" TargetMode="External"/><Relationship Id="rId131" Type="http://schemas.openxmlformats.org/officeDocument/2006/relationships/hyperlink" Target="https://s.click.aliexpress.com/e/_c3YBJ7iN" TargetMode="External"/><Relationship Id="rId136" Type="http://schemas.openxmlformats.org/officeDocument/2006/relationships/hyperlink" Target="https://s.click.aliexpress.com/e/_c3YBJ7iN" TargetMode="External"/><Relationship Id="rId157" Type="http://schemas.openxmlformats.org/officeDocument/2006/relationships/hyperlink" Target="https://s.click.aliexpress.com/e/_c3LzJrff" TargetMode="External"/><Relationship Id="rId61" Type="http://schemas.openxmlformats.org/officeDocument/2006/relationships/hyperlink" Target="https://s.click.aliexpress.com/e/_c3fEINlt" TargetMode="External"/><Relationship Id="rId82" Type="http://schemas.openxmlformats.org/officeDocument/2006/relationships/hyperlink" Target="https://www.digikey.co.nz/en/products/detail/panduit-corp/PLT1M-C702Y/1306798" TargetMode="External"/><Relationship Id="rId152" Type="http://schemas.openxmlformats.org/officeDocument/2006/relationships/hyperlink" Target="https://s.click.aliexpress.com/e/_c3SeE1nf" TargetMode="External"/><Relationship Id="rId19" Type="http://schemas.openxmlformats.org/officeDocument/2006/relationships/hyperlink" Target="https://s.click.aliexpress.com/e/_c3WYOqRb" TargetMode="External"/><Relationship Id="rId14" Type="http://schemas.openxmlformats.org/officeDocument/2006/relationships/hyperlink" Target="https://s.click.aliexpress.com/e/_c2QW6ybb" TargetMode="External"/><Relationship Id="rId30" Type="http://schemas.openxmlformats.org/officeDocument/2006/relationships/hyperlink" Target="https://s.click.aliexpress.com/e/_c3mGH8Fj" TargetMode="External"/><Relationship Id="rId35" Type="http://schemas.openxmlformats.org/officeDocument/2006/relationships/hyperlink" Target="https://s.click.aliexpress.com/e/_c4rtJlUD" TargetMode="External"/><Relationship Id="rId56" Type="http://schemas.openxmlformats.org/officeDocument/2006/relationships/hyperlink" Target="https://jlccnc.com/" TargetMode="External"/><Relationship Id="rId77" Type="http://schemas.openxmlformats.org/officeDocument/2006/relationships/hyperlink" Target="https://s.click.aliexpress.com/e/_c38RQspz" TargetMode="External"/><Relationship Id="rId100" Type="http://schemas.openxmlformats.org/officeDocument/2006/relationships/hyperlink" Target="https://s.click.aliexpress.com/e/_c3RABFfV" TargetMode="External"/><Relationship Id="rId105" Type="http://schemas.openxmlformats.org/officeDocument/2006/relationships/hyperlink" Target="https://s.click.aliexpress.com/e/_c4EKwdYX" TargetMode="External"/><Relationship Id="rId126" Type="http://schemas.openxmlformats.org/officeDocument/2006/relationships/hyperlink" Target="https://s.click.aliexpress.com/e/_c2ygycYl" TargetMode="External"/><Relationship Id="rId147" Type="http://schemas.openxmlformats.org/officeDocument/2006/relationships/hyperlink" Target="https://s.click.aliexpress.com/e/_c4dxXCIr" TargetMode="External"/><Relationship Id="rId8" Type="http://schemas.openxmlformats.org/officeDocument/2006/relationships/hyperlink" Target="https://s.click.aliexpress.com/e/_c42ABeod" TargetMode="External"/><Relationship Id="rId51" Type="http://schemas.openxmlformats.org/officeDocument/2006/relationships/hyperlink" Target="https://s.click.aliexpress.com/e/_c3bbKMFL" TargetMode="External"/><Relationship Id="rId72" Type="http://schemas.openxmlformats.org/officeDocument/2006/relationships/hyperlink" Target="https://s.click.aliexpress.com/e/_c2uZPf8t" TargetMode="External"/><Relationship Id="rId93" Type="http://schemas.openxmlformats.org/officeDocument/2006/relationships/hyperlink" Target="https://s.click.aliexpress.com/e/_c4DakQer" TargetMode="External"/><Relationship Id="rId98" Type="http://schemas.openxmlformats.org/officeDocument/2006/relationships/hyperlink" Target="https://s.click.aliexpress.com/e/_c4EKwdYX" TargetMode="External"/><Relationship Id="rId121" Type="http://schemas.openxmlformats.org/officeDocument/2006/relationships/hyperlink" Target="https://s.click.aliexpress.com/e/_c3jVZood" TargetMode="External"/><Relationship Id="rId142" Type="http://schemas.openxmlformats.org/officeDocument/2006/relationships/hyperlink" Target="https://s.click.aliexpress.com/e/_c4dxXCIr" TargetMode="External"/><Relationship Id="rId3" Type="http://schemas.openxmlformats.org/officeDocument/2006/relationships/hyperlink" Target="https://s.click.aliexpress.com/e/_c3PsUJcZ" TargetMode="External"/><Relationship Id="rId25" Type="http://schemas.openxmlformats.org/officeDocument/2006/relationships/hyperlink" Target="https://s.click.aliexpress.com/e/_c3cRHpi9" TargetMode="External"/><Relationship Id="rId46" Type="http://schemas.openxmlformats.org/officeDocument/2006/relationships/hyperlink" Target="https://s.click.aliexpress.com/e/_c4kNyBWv" TargetMode="External"/><Relationship Id="rId67" Type="http://schemas.openxmlformats.org/officeDocument/2006/relationships/hyperlink" Target="https://s.click.aliexpress.com/e/_c3Ou6gqJ" TargetMode="External"/><Relationship Id="rId116" Type="http://schemas.openxmlformats.org/officeDocument/2006/relationships/hyperlink" Target="https://s.click.aliexpress.com/e/_c3FXGdA3" TargetMode="External"/><Relationship Id="rId137" Type="http://schemas.openxmlformats.org/officeDocument/2006/relationships/hyperlink" Target="https://s.click.aliexpress.com/e/_c4dxXCIr" TargetMode="External"/><Relationship Id="rId158" Type="http://schemas.openxmlformats.org/officeDocument/2006/relationships/printerSettings" Target="../printerSettings/printerSettings1.bin"/><Relationship Id="rId20" Type="http://schemas.openxmlformats.org/officeDocument/2006/relationships/hyperlink" Target="https://s.click.aliexpress.com/e/_c3WYOqRb" TargetMode="External"/><Relationship Id="rId41" Type="http://schemas.openxmlformats.org/officeDocument/2006/relationships/hyperlink" Target="https://s.click.aliexpress.com/e/_c2wZSX8N" TargetMode="External"/><Relationship Id="rId62" Type="http://schemas.openxmlformats.org/officeDocument/2006/relationships/hyperlink" Target="https://s.click.aliexpress.com/e/_c3p4OtLd" TargetMode="External"/><Relationship Id="rId83" Type="http://schemas.openxmlformats.org/officeDocument/2006/relationships/hyperlink" Target="https://s.click.aliexpress.com/e/_c4nPpAD9" TargetMode="External"/><Relationship Id="rId88" Type="http://schemas.openxmlformats.org/officeDocument/2006/relationships/hyperlink" Target="https://s.click.aliexpress.com/e/_c3b4Davl" TargetMode="External"/><Relationship Id="rId111" Type="http://schemas.openxmlformats.org/officeDocument/2006/relationships/hyperlink" Target="https://s.click.aliexpress.com/e/_c3LX9DB9" TargetMode="External"/><Relationship Id="rId132" Type="http://schemas.openxmlformats.org/officeDocument/2006/relationships/hyperlink" Target="https://s.click.aliexpress.com/e/_c3ISQAPh" TargetMode="External"/><Relationship Id="rId153" Type="http://schemas.openxmlformats.org/officeDocument/2006/relationships/hyperlink" Target="https://s.click.aliexpress.com/e/_c3SeE1nf" TargetMode="External"/><Relationship Id="rId15" Type="http://schemas.openxmlformats.org/officeDocument/2006/relationships/hyperlink" Target="https://s.click.aliexpress.com/e/_c3suoWc5" TargetMode="External"/><Relationship Id="rId36" Type="http://schemas.openxmlformats.org/officeDocument/2006/relationships/hyperlink" Target="https://s.click.aliexpress.com/e/_c4rtJlUD" TargetMode="External"/><Relationship Id="rId57" Type="http://schemas.openxmlformats.org/officeDocument/2006/relationships/hyperlink" Target="https://s.click.aliexpress.com/e/_c42QxBlt" TargetMode="External"/><Relationship Id="rId106" Type="http://schemas.openxmlformats.org/officeDocument/2006/relationships/hyperlink" Target="https://s.click.aliexpress.com/e/_c3nvXY3Z" TargetMode="External"/><Relationship Id="rId127" Type="http://schemas.openxmlformats.org/officeDocument/2006/relationships/hyperlink" Target="https://s.click.aliexpress.com/e/_c4Lh5ETb" TargetMode="External"/><Relationship Id="rId10" Type="http://schemas.openxmlformats.org/officeDocument/2006/relationships/hyperlink" Target="https://s.click.aliexpress.com/e/_c2wVuKPT" TargetMode="External"/><Relationship Id="rId31" Type="http://schemas.openxmlformats.org/officeDocument/2006/relationships/hyperlink" Target="https://s.click.aliexpress.com/e/_c3TqIw33" TargetMode="External"/><Relationship Id="rId52" Type="http://schemas.openxmlformats.org/officeDocument/2006/relationships/hyperlink" Target="https://s.click.aliexpress.com/e/_c3LzJrff" TargetMode="External"/><Relationship Id="rId73" Type="http://schemas.openxmlformats.org/officeDocument/2006/relationships/hyperlink" Target="https://s.click.aliexpress.com/e/_c381BjXN" TargetMode="External"/><Relationship Id="rId78" Type="http://schemas.openxmlformats.org/officeDocument/2006/relationships/hyperlink" Target="https://s.click.aliexpress.com/e/_c38RQspz" TargetMode="External"/><Relationship Id="rId94" Type="http://schemas.openxmlformats.org/officeDocument/2006/relationships/hyperlink" Target="https://s.click.aliexpress.com/e/_c3uaTngr" TargetMode="External"/><Relationship Id="rId99" Type="http://schemas.openxmlformats.org/officeDocument/2006/relationships/hyperlink" Target="https://s.click.aliexpress.com/e/_c3nvXY3Z" TargetMode="External"/><Relationship Id="rId101" Type="http://schemas.openxmlformats.org/officeDocument/2006/relationships/hyperlink" Target="https://s.click.aliexpress.com/e/_c3xJuayx" TargetMode="External"/><Relationship Id="rId122" Type="http://schemas.openxmlformats.org/officeDocument/2006/relationships/hyperlink" Target="https://s.click.aliexpress.com/e/_c4b8nTwb" TargetMode="External"/><Relationship Id="rId143" Type="http://schemas.openxmlformats.org/officeDocument/2006/relationships/hyperlink" Target="https://s.click.aliexpress.com/e/_c4dxXCIr" TargetMode="External"/><Relationship Id="rId148" Type="http://schemas.openxmlformats.org/officeDocument/2006/relationships/hyperlink" Target="https://s.click.aliexpress.com/e/_c3ISQAPh" TargetMode="External"/><Relationship Id="rId4" Type="http://schemas.openxmlformats.org/officeDocument/2006/relationships/hyperlink" Target="https://s.click.aliexpress.com/e/_c3xSGcev" TargetMode="External"/><Relationship Id="rId9" Type="http://schemas.openxmlformats.org/officeDocument/2006/relationships/hyperlink" Target="https://s.click.aliexpress.com/e/_c3NPtXxJ" TargetMode="External"/><Relationship Id="rId26" Type="http://schemas.openxmlformats.org/officeDocument/2006/relationships/hyperlink" Target="https://s.click.aliexpress.com/e/_c3mGH8Fj" TargetMode="External"/><Relationship Id="rId47" Type="http://schemas.openxmlformats.org/officeDocument/2006/relationships/hyperlink" Target="https://s.click.aliexpress.com/e/_c30wfREH" TargetMode="External"/><Relationship Id="rId68" Type="http://schemas.openxmlformats.org/officeDocument/2006/relationships/hyperlink" Target="https://s.click.aliexpress.com/e/_c3hqcXl3" TargetMode="External"/><Relationship Id="rId89" Type="http://schemas.openxmlformats.org/officeDocument/2006/relationships/hyperlink" Target="https://s.click.aliexpress.com/e/_c4mdY2jp" TargetMode="External"/><Relationship Id="rId112" Type="http://schemas.openxmlformats.org/officeDocument/2006/relationships/hyperlink" Target="https://s.click.aliexpress.com/e/_c3LX9DB9" TargetMode="External"/><Relationship Id="rId133" Type="http://schemas.openxmlformats.org/officeDocument/2006/relationships/hyperlink" Target="https://s.click.aliexpress.com/e/_c33Nzeup" TargetMode="External"/><Relationship Id="rId154" Type="http://schemas.openxmlformats.org/officeDocument/2006/relationships/hyperlink" Target="https://s.click.aliexpress.com/e/_c3SeE1nf" TargetMode="External"/><Relationship Id="rId16" Type="http://schemas.openxmlformats.org/officeDocument/2006/relationships/hyperlink" Target="https://www.aliexpress.com/item/1005003339030118.html" TargetMode="External"/><Relationship Id="rId37" Type="http://schemas.openxmlformats.org/officeDocument/2006/relationships/hyperlink" Target="https://s.click.aliexpress.com/e/_c4rtJlUD" TargetMode="External"/><Relationship Id="rId58" Type="http://schemas.openxmlformats.org/officeDocument/2006/relationships/hyperlink" Target="https://s.click.aliexpress.com/e/_c31WIyQR" TargetMode="External"/><Relationship Id="rId79" Type="http://schemas.openxmlformats.org/officeDocument/2006/relationships/hyperlink" Target="https://s.click.aliexpress.com/e/_c3DVJucF" TargetMode="External"/><Relationship Id="rId102" Type="http://schemas.openxmlformats.org/officeDocument/2006/relationships/hyperlink" Target="https://s.click.aliexpress.com/e/_c3dDPoZd" TargetMode="External"/><Relationship Id="rId123" Type="http://schemas.openxmlformats.org/officeDocument/2006/relationships/hyperlink" Target="https://s.click.aliexpress.com/e/_c3C2Pacd" TargetMode="External"/><Relationship Id="rId144" Type="http://schemas.openxmlformats.org/officeDocument/2006/relationships/hyperlink" Target="https://s.click.aliexpress.com/e/_c4dxXCIr" TargetMode="External"/><Relationship Id="rId90" Type="http://schemas.openxmlformats.org/officeDocument/2006/relationships/hyperlink" Target="https://s.click.aliexpress.com/e/_c2QiBj4r" TargetMode="External"/><Relationship Id="rId27" Type="http://schemas.openxmlformats.org/officeDocument/2006/relationships/hyperlink" Target="https://s.click.aliexpress.com/e/_c2wfnsB3" TargetMode="External"/><Relationship Id="rId48" Type="http://schemas.openxmlformats.org/officeDocument/2006/relationships/hyperlink" Target="https://s.click.aliexpress.com/e/_c44XY1Gx" TargetMode="External"/><Relationship Id="rId69" Type="http://schemas.openxmlformats.org/officeDocument/2006/relationships/hyperlink" Target="https://www.aliexpress.com/item/1005007567533885.html" TargetMode="External"/><Relationship Id="rId113" Type="http://schemas.openxmlformats.org/officeDocument/2006/relationships/hyperlink" Target="https://s.click.aliexpress.com/e/_c3FJZ5th" TargetMode="External"/><Relationship Id="rId134" Type="http://schemas.openxmlformats.org/officeDocument/2006/relationships/hyperlink" Target="https://s.click.aliexpress.com/e/_c3xzfLH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.click.aliexpress.com/e/_c4XP5DpL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https://www.paypal.com/donate/?hosted_button_id=LZ7RAQGSE4SS8" TargetMode="External"/><Relationship Id="rId7" Type="http://schemas.openxmlformats.org/officeDocument/2006/relationships/hyperlink" Target="https://s.click.aliexpress.com/e/_c4XP5DpL" TargetMode="External"/><Relationship Id="rId12" Type="http://schemas.openxmlformats.org/officeDocument/2006/relationships/hyperlink" Target="https://s.click.aliexpress.com/e/_c4XP5DpL" TargetMode="External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hyperlink" Target="https://github.com/RoyBerntsenDesign/Project-Valkyrie/tree/main/V2%20BETA/PART%20FILES/FRAME%20PARTS" TargetMode="External"/><Relationship Id="rId11" Type="http://schemas.openxmlformats.org/officeDocument/2006/relationships/hyperlink" Target="https://s.click.aliexpress.com/e/_c4XP5DpL" TargetMode="External"/><Relationship Id="rId5" Type="http://schemas.openxmlformats.org/officeDocument/2006/relationships/hyperlink" Target="https://www.youtube.com/@PRO3DESIGN" TargetMode="External"/><Relationship Id="rId15" Type="http://schemas.openxmlformats.org/officeDocument/2006/relationships/table" Target="../tables/table2.xml"/><Relationship Id="rId10" Type="http://schemas.openxmlformats.org/officeDocument/2006/relationships/hyperlink" Target="https://s.click.aliexpress.com/e/_c4XP5DpL" TargetMode="External"/><Relationship Id="rId4" Type="http://schemas.openxmlformats.org/officeDocument/2006/relationships/hyperlink" Target="https://s.click.aliexpress.com/e/_c3waEF0B" TargetMode="External"/><Relationship Id="rId9" Type="http://schemas.openxmlformats.org/officeDocument/2006/relationships/hyperlink" Target="https://s.click.aliexpress.com/e/_c4XP5DpL" TargetMode="External"/><Relationship Id="rId1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https://www.paypal.com/donate/?hosted_button_id=LZ7RAQGSE4SS8" TargetMode="External"/><Relationship Id="rId7" Type="http://schemas.openxmlformats.org/officeDocument/2006/relationships/hyperlink" Target="https://github.com/RoyBerntsenDesign/Project-Valkyrie/tree/main/V2%20BETA/DRAWINGS/AB%20Gantry%20Drawings" TargetMode="External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hyperlink" Target="https://github.com/RoyBerntsenDesign/Project-Valkyrie/tree/main/V2%20BETA/PART%20FILES/AB%20SYSTEM%20PARTS" TargetMode="External"/><Relationship Id="rId5" Type="http://schemas.openxmlformats.org/officeDocument/2006/relationships/hyperlink" Target="https://www.youtube.com/@PRO3DESIGN" TargetMode="External"/><Relationship Id="rId10" Type="http://schemas.openxmlformats.org/officeDocument/2006/relationships/table" Target="../tables/table3.xml"/><Relationship Id="rId4" Type="http://schemas.openxmlformats.org/officeDocument/2006/relationships/hyperlink" Target="https://github.com/RoyBerntsenDesign/Project-Valkyrie/tree/main/V2%20BETA/PART%20FILES/AB%20SYSTEM%20PARTS" TargetMode="External"/><Relationship Id="rId9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hyperlink" Target="https://www.paypal.com/donate/?hosted_button_id=LZ7RAQGSE4SS8" TargetMode="External"/><Relationship Id="rId7" Type="http://schemas.openxmlformats.org/officeDocument/2006/relationships/table" Target="../tables/table4.xml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https://www.youtube.com/@PRO3DESIGN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aypal.com/donate/?hosted_button_id=LZ7RAQGSE4SS8" TargetMode="External"/><Relationship Id="rId7" Type="http://schemas.openxmlformats.org/officeDocument/2006/relationships/table" Target="../tables/table6.xml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drawing" Target="../drawings/drawing4.xm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https://www.youtube.com/@PRO3DESIGN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aypal.com/donate/?hosted_button_id=LZ7RAQGSE4SS8" TargetMode="External"/><Relationship Id="rId7" Type="http://schemas.openxmlformats.org/officeDocument/2006/relationships/table" Target="../tables/table7.xml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drawing" Target="../drawings/drawing5.xml"/><Relationship Id="rId5" Type="http://schemas.openxmlformats.org/officeDocument/2006/relationships/printerSettings" Target="../printerSettings/printerSettings6.bin"/><Relationship Id="rId4" Type="http://schemas.openxmlformats.org/officeDocument/2006/relationships/hyperlink" Target="https://www.youtube.com/@PRO3DESIGN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aypal.com/donate/?hosted_button_id=LZ7RAQGSE4SS8" TargetMode="External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table" Target="../tables/table8.xml"/><Relationship Id="rId5" Type="http://schemas.openxmlformats.org/officeDocument/2006/relationships/drawing" Target="../drawings/drawing6.xml"/><Relationship Id="rId4" Type="http://schemas.openxmlformats.org/officeDocument/2006/relationships/hyperlink" Target="https://www.youtube.com/@PRO3DESIGN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aypal.com/donate/?hosted_button_id=LZ7RAQGSE4SS8" TargetMode="External"/><Relationship Id="rId7" Type="http://schemas.openxmlformats.org/officeDocument/2006/relationships/table" Target="../tables/table9.xml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drawing" Target="../drawings/drawing7.xml"/><Relationship Id="rId5" Type="http://schemas.openxmlformats.org/officeDocument/2006/relationships/printerSettings" Target="../printerSettings/printerSettings7.bin"/><Relationship Id="rId4" Type="http://schemas.openxmlformats.org/officeDocument/2006/relationships/hyperlink" Target="https://www.youtube.com/@PRO3DESIGN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8.xml"/><Relationship Id="rId3" Type="http://schemas.openxmlformats.org/officeDocument/2006/relationships/hyperlink" Target="https://www.paypal.com/donate/?hosted_button_id=LZ7RAQGSE4SS8" TargetMode="External"/><Relationship Id="rId7" Type="http://schemas.openxmlformats.org/officeDocument/2006/relationships/printerSettings" Target="../printerSettings/printerSettings8.bin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hyperlink" Target="https://s.click.aliexpress.com/e/_c33Nzeup" TargetMode="External"/><Relationship Id="rId5" Type="http://schemas.openxmlformats.org/officeDocument/2006/relationships/hyperlink" Target="https://s.click.aliexpress.com/e/_c3xzfLHX" TargetMode="External"/><Relationship Id="rId4" Type="http://schemas.openxmlformats.org/officeDocument/2006/relationships/hyperlink" Target="https://www.youtube.com/@PRO3DESIGN" TargetMode="External"/><Relationship Id="rId9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aypal.com/donate/?hosted_button_id=LZ7RAQGSE4SS8" TargetMode="External"/><Relationship Id="rId7" Type="http://schemas.openxmlformats.org/officeDocument/2006/relationships/table" Target="../tables/table11.xml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drawing" Target="../drawings/drawing9.xml"/><Relationship Id="rId5" Type="http://schemas.openxmlformats.org/officeDocument/2006/relationships/printerSettings" Target="../printerSettings/printerSettings9.bin"/><Relationship Id="rId4" Type="http://schemas.openxmlformats.org/officeDocument/2006/relationships/hyperlink" Target="https://www.youtube.com/@PRO3DESIGN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drawing" Target="../drawings/drawing10.xml"/><Relationship Id="rId1" Type="http://schemas.openxmlformats.org/officeDocument/2006/relationships/hyperlink" Target="https://docs.duet3d.com/en/User_manual/Connecting_hardware/Temperature_connecting_DHT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Relationship Id="rId4" Type="http://schemas.openxmlformats.org/officeDocument/2006/relationships/table" Target="../tables/table19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express.com/item/1005009582306904.html" TargetMode="External"/><Relationship Id="rId2" Type="http://schemas.openxmlformats.org/officeDocument/2006/relationships/hyperlink" Target="https://www.aliexpress.com/item/1005002948629438.html?spm=a2g0o.order_list.order_list_main.192.45b518027U4htK" TargetMode="External"/><Relationship Id="rId1" Type="http://schemas.openxmlformats.org/officeDocument/2006/relationships/hyperlink" Target="https://www.aliexpress.com/item/1005009139855730.html" TargetMode="External"/><Relationship Id="rId5" Type="http://schemas.openxmlformats.org/officeDocument/2006/relationships/drawing" Target="../drawings/drawing13.xml"/><Relationship Id="rId4" Type="http://schemas.openxmlformats.org/officeDocument/2006/relationships/hyperlink" Target="https://www.aliexpress.com/item/100500424347863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ABF6C-99B8-48F7-B32D-3FEA25C98A8E}">
  <dimension ref="A2:B25"/>
  <sheetViews>
    <sheetView workbookViewId="0">
      <selection activeCell="B3" sqref="B3"/>
    </sheetView>
  </sheetViews>
  <sheetFormatPr defaultRowHeight="15"/>
  <cols>
    <col min="1" max="1" width="9.140625" style="242"/>
    <col min="2" max="2" width="49.42578125" style="242" bestFit="1" customWidth="1"/>
    <col min="3" max="16384" width="9.140625" style="242"/>
  </cols>
  <sheetData>
    <row r="2" spans="1:2">
      <c r="A2" s="352" t="s">
        <v>0</v>
      </c>
    </row>
    <row r="3" spans="1:2">
      <c r="A3" s="182" t="s">
        <v>1</v>
      </c>
      <c r="B3" s="243" t="s">
        <v>2</v>
      </c>
    </row>
    <row r="4" spans="1:2">
      <c r="A4" s="242">
        <v>0</v>
      </c>
      <c r="B4" s="243" t="s">
        <v>3</v>
      </c>
    </row>
    <row r="5" spans="1:2">
      <c r="A5" s="242">
        <v>1</v>
      </c>
      <c r="B5" s="243" t="s">
        <v>4</v>
      </c>
    </row>
    <row r="6" spans="1:2">
      <c r="A6" s="242">
        <v>2</v>
      </c>
      <c r="B6" s="243" t="s">
        <v>5</v>
      </c>
    </row>
    <row r="7" spans="1:2">
      <c r="A7" s="242">
        <v>3</v>
      </c>
      <c r="B7" s="243" t="s">
        <v>6</v>
      </c>
    </row>
    <row r="8" spans="1:2">
      <c r="A8" s="242">
        <v>4</v>
      </c>
      <c r="B8" s="243" t="s">
        <v>7</v>
      </c>
    </row>
    <row r="9" spans="1:2">
      <c r="A9" s="242">
        <v>5</v>
      </c>
      <c r="B9" s="243" t="s">
        <v>8</v>
      </c>
    </row>
    <row r="10" spans="1:2">
      <c r="A10" s="242">
        <v>6</v>
      </c>
      <c r="B10" s="243" t="s">
        <v>9</v>
      </c>
    </row>
    <row r="11" spans="1:2">
      <c r="A11" s="242">
        <v>7</v>
      </c>
      <c r="B11" s="243" t="s">
        <v>10</v>
      </c>
    </row>
    <row r="13" spans="1:2">
      <c r="B13" s="243" t="s">
        <v>11</v>
      </c>
    </row>
    <row r="14" spans="1:2">
      <c r="B14" s="243" t="s">
        <v>12</v>
      </c>
    </row>
    <row r="15" spans="1:2">
      <c r="B15" s="243" t="s">
        <v>13</v>
      </c>
    </row>
    <row r="16" spans="1:2">
      <c r="B16" s="243" t="s">
        <v>14</v>
      </c>
    </row>
    <row r="17" spans="2:2">
      <c r="B17" s="243" t="s">
        <v>15</v>
      </c>
    </row>
    <row r="18" spans="2:2">
      <c r="B18" s="243" t="s">
        <v>16</v>
      </c>
    </row>
    <row r="19" spans="2:2">
      <c r="B19" s="243" t="s">
        <v>17</v>
      </c>
    </row>
    <row r="20" spans="2:2">
      <c r="B20" s="243" t="s">
        <v>18</v>
      </c>
    </row>
    <row r="21" spans="2:2">
      <c r="B21" s="69" t="s">
        <v>19</v>
      </c>
    </row>
    <row r="23" spans="2:2">
      <c r="B23" s="182" t="s">
        <v>20</v>
      </c>
    </row>
    <row r="24" spans="2:2">
      <c r="B24" s="182"/>
    </row>
    <row r="25" spans="2:2">
      <c r="B25" s="243" t="s">
        <v>21</v>
      </c>
    </row>
  </sheetData>
  <hyperlinks>
    <hyperlink ref="B3" location="'COMPLETE PARTS LIST'!A1" display="COMPLETE PARTS LIST" xr:uid="{B5D5EF51-4A2B-4D7F-95D4-7AE519AF0197}"/>
    <hyperlink ref="B4" location="'V2 Frame BOM'!A1" display="FRAME BOM" xr:uid="{08776095-F69B-477F-8191-45BB0F170BB6}"/>
    <hyperlink ref="B5" location="'V2 AB Gantry BOM'!A1" display="AB GANTRY BOM" xr:uid="{4EDB76ED-CF64-462B-8B23-04F6D814DDC4}"/>
    <hyperlink ref="B7" location="'V2 Toolhead BOM'!A1" display="TOOLHEAD BOM" xr:uid="{82BF9EBD-C723-491B-8E70-C4307186FF2D}"/>
    <hyperlink ref="B6" location="'V2 Z System BOM'!A1" display="Z SYSTEM BOM" xr:uid="{6F422FFF-9884-415E-83CE-A38D7E760435}"/>
    <hyperlink ref="B10" location="'V2 Drybox BOM'!A1" display="DRYBOX BOM" xr:uid="{E94DC9BE-AE12-47E1-A2EB-FFD3D381978E}"/>
    <hyperlink ref="B9" location="'V2 Liquid Cooling BOM'!A1" display="COOLING BOM" xr:uid="{34A357BC-D877-468E-A633-69C25CE4F67A}"/>
    <hyperlink ref="B11" location="'V2 Enclosure BOM'!A1" display="ENCLOSURE BOM" xr:uid="{F8197EF0-623B-4EAF-A12A-816584B88FC0}"/>
    <hyperlink ref="B8" location="'V2 Electronics BOM'!A1" display="ELECTRONICS BOM" xr:uid="{8F23E9FB-B3F2-4DE2-8898-BBCC88A9A286}"/>
    <hyperlink ref="B14" location="'V2 Printed Parts'!A1" display="LIST OF PRINTED PARTS" xr:uid="{D69F151F-9D50-4DF4-BF70-91A99348CD66}"/>
    <hyperlink ref="B15" location="'Duet 3 6HC Configuration'!A1" display="DUET 3 6HC CONFIGURATION" xr:uid="{ED5DE91A-7A5A-4656-A1EB-D37C8CAA890E}"/>
    <hyperlink ref="B16" location="'Duet 3 6HC connections'!A1" display="DUET 3 6HC CONFIGURATION" xr:uid="{1118D9C1-98EE-4404-8A13-8F0E8E9786D0}"/>
    <hyperlink ref="B17" location="'Macro &amp; system names '!A1" display="RRF MACRO AND SYSTEM FILES" xr:uid="{78710194-95FA-4893-9959-A6052C292ED0}"/>
    <hyperlink ref="B18" location="'Filament Material Guide'!A1" display="FILAMENT MATERIAL GUIDE" xr:uid="{E4F34F6D-28F0-405F-AC7C-7F85ECFCEE0E}"/>
    <hyperlink ref="B13" location="'Mains Wiring C'!A1" display="MAINS WIRING TABLE" xr:uid="{16525E06-2B98-489B-A5E0-807BC2B7B285}"/>
    <hyperlink ref="B19" location="'V2 NEW FEATURES'!A1" display="V2 UPGRADE LIST" xr:uid="{8F4947B1-F14A-476D-BD88-827DDD20076B}"/>
    <hyperlink ref="B20" location="'Industrial 3DP Comparison Table'!A1" display="HIGH TEMP INDUSTRIAL PRINTERS COMPARISON TABLE" xr:uid="{E5124397-6111-4803-B4C3-30547774296A}"/>
    <hyperlink ref="B21" location="'Recomended spares '!A1" display="RECOMMENDED SPARES" xr:uid="{313F4198-0601-4402-BCBC-729C3FA95A21}"/>
    <hyperlink ref="B25" location="'To Do'!A1" display="TO DO LIST" xr:uid="{A880E825-AFC7-49B3-9E1C-5C7496A80B2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917A4-7298-4D7B-A802-BED263A933C7}">
  <sheetPr>
    <tabColor rgb="FFFFC000"/>
    <pageSetUpPr fitToPage="1"/>
  </sheetPr>
  <dimension ref="A1:M167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8.7109375" defaultRowHeight="15"/>
  <cols>
    <col min="1" max="1" width="11.5703125" style="74" customWidth="1"/>
    <col min="2" max="2" width="38.7109375" style="74" customWidth="1"/>
    <col min="3" max="3" width="9.42578125" style="74" customWidth="1"/>
    <col min="4" max="4" width="12.85546875" style="74" bestFit="1" customWidth="1"/>
    <col min="5" max="5" width="9.7109375" style="77" customWidth="1"/>
    <col min="6" max="6" width="10" style="74" customWidth="1"/>
    <col min="7" max="7" width="36.28515625" customWidth="1"/>
    <col min="8" max="8" width="16.140625" style="74" bestFit="1" customWidth="1"/>
    <col min="9" max="9" width="13.7109375" style="74" customWidth="1"/>
    <col min="10" max="10" width="8.5703125" style="78" customWidth="1"/>
    <col min="11" max="11" width="8.7109375" style="74"/>
    <col min="12" max="12" width="18.42578125" style="74" bestFit="1" customWidth="1"/>
    <col min="13" max="13" width="21.140625" style="74" bestFit="1" customWidth="1"/>
    <col min="14" max="15" width="8.7109375" style="74"/>
    <col min="16" max="16" width="27.7109375" style="74" bestFit="1" customWidth="1"/>
    <col min="17" max="16384" width="8.7109375" style="74"/>
  </cols>
  <sheetData>
    <row r="1" spans="1:10" s="2" customFormat="1" ht="44.25" customHeight="1" thickBot="1">
      <c r="A1" s="93" t="s">
        <v>22</v>
      </c>
      <c r="B1" s="384" t="s">
        <v>23</v>
      </c>
      <c r="C1" s="385" t="s">
        <v>24</v>
      </c>
      <c r="D1" s="386" t="s">
        <v>25</v>
      </c>
      <c r="E1" s="386" t="s">
        <v>26</v>
      </c>
      <c r="F1" s="386" t="s">
        <v>27</v>
      </c>
      <c r="G1" s="387" t="s">
        <v>28</v>
      </c>
      <c r="H1" s="388" t="s">
        <v>29</v>
      </c>
      <c r="I1" s="389" t="s">
        <v>30</v>
      </c>
      <c r="J1" s="389" t="s">
        <v>31</v>
      </c>
    </row>
    <row r="2" spans="1:10">
      <c r="A2" s="7" t="s">
        <v>32</v>
      </c>
      <c r="B2" s="172" t="s">
        <v>33</v>
      </c>
      <c r="C2" s="264">
        <v>1</v>
      </c>
      <c r="D2" s="265">
        <v>1</v>
      </c>
      <c r="E2" s="266">
        <v>4.0999999999999996</v>
      </c>
      <c r="F2" s="266">
        <f t="shared" ref="F2:F33" si="0">D2*E2</f>
        <v>4.0999999999999996</v>
      </c>
      <c r="G2" s="82" t="s">
        <v>34</v>
      </c>
      <c r="H2" s="290" t="s">
        <v>35</v>
      </c>
      <c r="I2" s="259">
        <v>10</v>
      </c>
      <c r="J2" s="130"/>
    </row>
    <row r="3" spans="1:10">
      <c r="A3" s="7" t="s">
        <v>32</v>
      </c>
      <c r="B3" s="7" t="s">
        <v>36</v>
      </c>
      <c r="C3" s="267">
        <v>31</v>
      </c>
      <c r="D3" s="265">
        <v>4</v>
      </c>
      <c r="E3" s="266">
        <v>4.95</v>
      </c>
      <c r="F3" s="266">
        <f t="shared" si="0"/>
        <v>19.8</v>
      </c>
      <c r="G3" s="82" t="s">
        <v>37</v>
      </c>
      <c r="H3" s="291" t="s">
        <v>38</v>
      </c>
      <c r="I3" s="260">
        <v>10</v>
      </c>
      <c r="J3" s="130"/>
    </row>
    <row r="4" spans="1:10">
      <c r="A4" s="7" t="s">
        <v>32</v>
      </c>
      <c r="B4" s="131" t="s">
        <v>39</v>
      </c>
      <c r="C4" s="267">
        <v>24</v>
      </c>
      <c r="D4" s="265">
        <v>3</v>
      </c>
      <c r="E4" s="266">
        <v>7.84</v>
      </c>
      <c r="F4" s="266">
        <f t="shared" si="0"/>
        <v>23.52</v>
      </c>
      <c r="G4" s="82" t="s">
        <v>40</v>
      </c>
      <c r="H4" s="291" t="s">
        <v>38</v>
      </c>
      <c r="I4" s="260">
        <v>10</v>
      </c>
      <c r="J4" s="130"/>
    </row>
    <row r="5" spans="1:10">
      <c r="A5" s="7" t="s">
        <v>32</v>
      </c>
      <c r="B5" s="7" t="s">
        <v>41</v>
      </c>
      <c r="C5" s="268">
        <v>2</v>
      </c>
      <c r="D5" s="265">
        <v>1</v>
      </c>
      <c r="E5" s="266">
        <v>4.7300000000000004</v>
      </c>
      <c r="F5" s="266">
        <f t="shared" si="0"/>
        <v>4.7300000000000004</v>
      </c>
      <c r="G5" s="82" t="s">
        <v>42</v>
      </c>
      <c r="H5" s="291" t="s">
        <v>38</v>
      </c>
      <c r="I5" s="260">
        <v>10</v>
      </c>
      <c r="J5" s="132"/>
    </row>
    <row r="6" spans="1:10">
      <c r="A6" s="7" t="s">
        <v>32</v>
      </c>
      <c r="B6" s="7" t="s">
        <v>43</v>
      </c>
      <c r="C6" s="268">
        <v>2</v>
      </c>
      <c r="D6" s="265">
        <v>1</v>
      </c>
      <c r="E6" s="266">
        <v>18.27</v>
      </c>
      <c r="F6" s="266">
        <f t="shared" si="0"/>
        <v>18.27</v>
      </c>
      <c r="G6" s="82" t="s">
        <v>44</v>
      </c>
      <c r="H6" s="390" t="s">
        <v>45</v>
      </c>
      <c r="I6" s="260">
        <v>2</v>
      </c>
      <c r="J6" s="132"/>
    </row>
    <row r="7" spans="1:10">
      <c r="A7" s="7" t="s">
        <v>32</v>
      </c>
      <c r="B7" s="391" t="s">
        <v>46</v>
      </c>
      <c r="C7" s="264">
        <v>3</v>
      </c>
      <c r="D7" s="265">
        <v>1</v>
      </c>
      <c r="E7" s="266">
        <v>5.4</v>
      </c>
      <c r="F7" s="266">
        <f t="shared" si="0"/>
        <v>5.4</v>
      </c>
      <c r="G7" s="82" t="s">
        <v>47</v>
      </c>
      <c r="H7" s="390" t="s">
        <v>48</v>
      </c>
      <c r="I7" s="260">
        <v>20</v>
      </c>
      <c r="J7" s="130"/>
    </row>
    <row r="8" spans="1:10">
      <c r="A8" s="7" t="s">
        <v>32</v>
      </c>
      <c r="B8" s="391" t="s">
        <v>49</v>
      </c>
      <c r="C8" s="269">
        <v>3</v>
      </c>
      <c r="D8" s="265">
        <v>3</v>
      </c>
      <c r="E8" s="266">
        <v>42</v>
      </c>
      <c r="F8" s="266">
        <f t="shared" si="0"/>
        <v>126</v>
      </c>
      <c r="G8" s="82" t="s">
        <v>50</v>
      </c>
      <c r="H8" s="292" t="s">
        <v>51</v>
      </c>
      <c r="I8" s="260">
        <v>1</v>
      </c>
      <c r="J8" s="130"/>
    </row>
    <row r="9" spans="1:10">
      <c r="A9" s="7" t="s">
        <v>32</v>
      </c>
      <c r="B9" s="392" t="s">
        <v>52</v>
      </c>
      <c r="C9" s="270">
        <v>2</v>
      </c>
      <c r="D9" s="265">
        <v>2</v>
      </c>
      <c r="E9" s="266">
        <v>38</v>
      </c>
      <c r="F9" s="266">
        <f t="shared" si="0"/>
        <v>76</v>
      </c>
      <c r="G9" s="82" t="s">
        <v>53</v>
      </c>
      <c r="H9" s="292" t="s">
        <v>51</v>
      </c>
      <c r="I9" s="260">
        <v>1</v>
      </c>
      <c r="J9" s="130"/>
    </row>
    <row r="10" spans="1:10">
      <c r="A10" s="7" t="s">
        <v>32</v>
      </c>
      <c r="B10" s="392" t="s">
        <v>54</v>
      </c>
      <c r="C10" s="270">
        <v>1</v>
      </c>
      <c r="D10" s="265">
        <v>1</v>
      </c>
      <c r="E10" s="266">
        <v>36</v>
      </c>
      <c r="F10" s="266">
        <f t="shared" si="0"/>
        <v>36</v>
      </c>
      <c r="G10" s="82" t="s">
        <v>55</v>
      </c>
      <c r="H10" s="292" t="s">
        <v>51</v>
      </c>
      <c r="I10" s="260">
        <v>1</v>
      </c>
      <c r="J10" s="130"/>
    </row>
    <row r="11" spans="1:10">
      <c r="A11" s="74" t="s">
        <v>56</v>
      </c>
      <c r="B11" s="7" t="s">
        <v>57</v>
      </c>
      <c r="C11" s="272">
        <v>1</v>
      </c>
      <c r="D11" s="265">
        <v>1</v>
      </c>
      <c r="E11" s="266">
        <v>39.520000000000003</v>
      </c>
      <c r="F11" s="266">
        <f t="shared" si="0"/>
        <v>39.520000000000003</v>
      </c>
      <c r="G11" s="82" t="s">
        <v>58</v>
      </c>
      <c r="H11" s="390" t="s">
        <v>48</v>
      </c>
      <c r="I11" s="260">
        <v>1</v>
      </c>
      <c r="J11" s="130"/>
    </row>
    <row r="12" spans="1:10">
      <c r="A12" s="74" t="s">
        <v>56</v>
      </c>
      <c r="B12" s="173" t="s">
        <v>59</v>
      </c>
      <c r="C12" s="393">
        <v>2</v>
      </c>
      <c r="D12" s="265">
        <v>1</v>
      </c>
      <c r="E12" s="266">
        <v>3</v>
      </c>
      <c r="F12" s="266">
        <f t="shared" si="0"/>
        <v>3</v>
      </c>
      <c r="G12" s="274" t="s">
        <v>60</v>
      </c>
      <c r="H12" s="294" t="s">
        <v>61</v>
      </c>
      <c r="I12" s="261">
        <v>2</v>
      </c>
      <c r="J12" s="130"/>
    </row>
    <row r="13" spans="1:10">
      <c r="A13" s="74" t="s">
        <v>56</v>
      </c>
      <c r="B13" s="173" t="s">
        <v>62</v>
      </c>
      <c r="C13" s="273">
        <v>2</v>
      </c>
      <c r="D13" s="265">
        <v>1</v>
      </c>
      <c r="E13" s="266">
        <v>3</v>
      </c>
      <c r="F13" s="266">
        <f t="shared" si="0"/>
        <v>3</v>
      </c>
      <c r="G13" s="354" t="s">
        <v>63</v>
      </c>
      <c r="H13" s="294" t="s">
        <v>61</v>
      </c>
      <c r="I13" s="261">
        <v>2</v>
      </c>
      <c r="J13" s="130"/>
    </row>
    <row r="14" spans="1:10">
      <c r="A14" s="74" t="s">
        <v>56</v>
      </c>
      <c r="B14" s="19" t="s">
        <v>64</v>
      </c>
      <c r="C14" s="393">
        <v>5</v>
      </c>
      <c r="D14" s="265">
        <v>1</v>
      </c>
      <c r="E14" s="266">
        <v>0.86</v>
      </c>
      <c r="F14" s="266">
        <f t="shared" si="0"/>
        <v>0.86</v>
      </c>
      <c r="G14" s="274" t="s">
        <v>65</v>
      </c>
      <c r="H14" s="294" t="s">
        <v>61</v>
      </c>
      <c r="I14" s="262">
        <v>5</v>
      </c>
      <c r="J14" s="130"/>
    </row>
    <row r="15" spans="1:10">
      <c r="A15" s="74" t="s">
        <v>56</v>
      </c>
      <c r="B15" s="19" t="s">
        <v>66</v>
      </c>
      <c r="C15" s="393">
        <v>2</v>
      </c>
      <c r="D15" s="265">
        <v>1</v>
      </c>
      <c r="E15" s="266">
        <v>0.86</v>
      </c>
      <c r="F15" s="266">
        <f t="shared" si="0"/>
        <v>0.86</v>
      </c>
      <c r="G15" s="274" t="s">
        <v>67</v>
      </c>
      <c r="H15" s="294" t="s">
        <v>61</v>
      </c>
      <c r="I15" s="262">
        <v>2</v>
      </c>
      <c r="J15" s="130"/>
    </row>
    <row r="16" spans="1:10">
      <c r="A16" s="74" t="s">
        <v>56</v>
      </c>
      <c r="B16" s="19" t="s">
        <v>68</v>
      </c>
      <c r="C16" s="393">
        <v>2</v>
      </c>
      <c r="D16" s="265">
        <v>1</v>
      </c>
      <c r="E16" s="266">
        <v>0.86</v>
      </c>
      <c r="F16" s="266">
        <f t="shared" si="0"/>
        <v>0.86</v>
      </c>
      <c r="G16" s="274" t="s">
        <v>69</v>
      </c>
      <c r="H16" s="294" t="s">
        <v>61</v>
      </c>
      <c r="I16" s="262">
        <v>2</v>
      </c>
      <c r="J16" s="130"/>
    </row>
    <row r="17" spans="1:10" s="139" customFormat="1">
      <c r="A17" s="74" t="s">
        <v>56</v>
      </c>
      <c r="B17" s="19" t="s">
        <v>70</v>
      </c>
      <c r="C17" s="393">
        <v>5</v>
      </c>
      <c r="D17" s="265">
        <v>1</v>
      </c>
      <c r="E17" s="266">
        <v>0.86</v>
      </c>
      <c r="F17" s="266">
        <f t="shared" si="0"/>
        <v>0.86</v>
      </c>
      <c r="G17" s="274" t="s">
        <v>71</v>
      </c>
      <c r="H17" s="294" t="s">
        <v>61</v>
      </c>
      <c r="I17" s="262">
        <v>5</v>
      </c>
      <c r="J17" s="130"/>
    </row>
    <row r="18" spans="1:10">
      <c r="A18" s="74" t="s">
        <v>56</v>
      </c>
      <c r="B18" s="19" t="s">
        <v>72</v>
      </c>
      <c r="C18" s="393">
        <v>2</v>
      </c>
      <c r="D18" s="265">
        <v>1</v>
      </c>
      <c r="E18" s="266">
        <v>0.86</v>
      </c>
      <c r="F18" s="266">
        <f t="shared" si="0"/>
        <v>0.86</v>
      </c>
      <c r="G18" s="274" t="s">
        <v>73</v>
      </c>
      <c r="H18" s="294" t="s">
        <v>61</v>
      </c>
      <c r="I18" s="262">
        <v>2</v>
      </c>
      <c r="J18" s="130"/>
    </row>
    <row r="19" spans="1:10">
      <c r="A19" s="74" t="s">
        <v>56</v>
      </c>
      <c r="B19" s="22" t="s">
        <v>74</v>
      </c>
      <c r="C19" s="393">
        <v>7</v>
      </c>
      <c r="D19" s="265">
        <v>1</v>
      </c>
      <c r="E19" s="266">
        <v>1.45</v>
      </c>
      <c r="F19" s="266">
        <f t="shared" si="0"/>
        <v>1.45</v>
      </c>
      <c r="G19" s="274" t="s">
        <v>75</v>
      </c>
      <c r="H19" s="294" t="s">
        <v>61</v>
      </c>
      <c r="I19" s="262">
        <v>10</v>
      </c>
      <c r="J19" s="130"/>
    </row>
    <row r="20" spans="1:10">
      <c r="A20" s="74" t="s">
        <v>56</v>
      </c>
      <c r="B20" s="1" t="s">
        <v>76</v>
      </c>
      <c r="C20" s="393">
        <v>7</v>
      </c>
      <c r="D20" s="265">
        <v>1</v>
      </c>
      <c r="E20" s="266">
        <v>1.45</v>
      </c>
      <c r="F20" s="266">
        <f t="shared" si="0"/>
        <v>1.45</v>
      </c>
      <c r="G20" s="354" t="s">
        <v>77</v>
      </c>
      <c r="H20" s="294" t="s">
        <v>61</v>
      </c>
      <c r="I20" s="260">
        <v>10</v>
      </c>
      <c r="J20" s="130"/>
    </row>
    <row r="21" spans="1:10">
      <c r="A21" s="74" t="s">
        <v>56</v>
      </c>
      <c r="B21" s="22" t="s">
        <v>78</v>
      </c>
      <c r="C21" s="393">
        <v>7</v>
      </c>
      <c r="D21" s="265">
        <v>1</v>
      </c>
      <c r="E21" s="266">
        <v>1.45</v>
      </c>
      <c r="F21" s="266">
        <f t="shared" si="0"/>
        <v>1.45</v>
      </c>
      <c r="G21" s="274" t="s">
        <v>79</v>
      </c>
      <c r="H21" s="294" t="s">
        <v>61</v>
      </c>
      <c r="I21" s="262">
        <v>10</v>
      </c>
      <c r="J21" s="130"/>
    </row>
    <row r="22" spans="1:10">
      <c r="A22" s="74" t="s">
        <v>56</v>
      </c>
      <c r="B22" s="19" t="s">
        <v>80</v>
      </c>
      <c r="C22" s="393">
        <v>5</v>
      </c>
      <c r="D22" s="265">
        <v>1</v>
      </c>
      <c r="E22" s="266">
        <v>0.86</v>
      </c>
      <c r="F22" s="266">
        <f t="shared" si="0"/>
        <v>0.86</v>
      </c>
      <c r="G22" s="274" t="s">
        <v>81</v>
      </c>
      <c r="H22" s="294" t="s">
        <v>61</v>
      </c>
      <c r="I22" s="262">
        <v>5</v>
      </c>
      <c r="J22" s="130"/>
    </row>
    <row r="23" spans="1:10">
      <c r="A23" s="74" t="s">
        <v>56</v>
      </c>
      <c r="B23" s="19" t="s">
        <v>82</v>
      </c>
      <c r="C23" s="393">
        <v>5</v>
      </c>
      <c r="D23" s="265">
        <v>1</v>
      </c>
      <c r="E23" s="266">
        <v>0.86</v>
      </c>
      <c r="F23" s="266">
        <f t="shared" si="0"/>
        <v>0.86</v>
      </c>
      <c r="G23" s="274" t="s">
        <v>83</v>
      </c>
      <c r="H23" s="294" t="s">
        <v>61</v>
      </c>
      <c r="I23" s="262">
        <v>5</v>
      </c>
      <c r="J23" s="130"/>
    </row>
    <row r="24" spans="1:10">
      <c r="A24" s="74" t="s">
        <v>56</v>
      </c>
      <c r="B24" s="173" t="s">
        <v>84</v>
      </c>
      <c r="C24" s="393">
        <v>2</v>
      </c>
      <c r="D24" s="265">
        <v>1</v>
      </c>
      <c r="E24" s="266">
        <v>0.86</v>
      </c>
      <c r="F24" s="266">
        <f t="shared" si="0"/>
        <v>0.86</v>
      </c>
      <c r="G24" s="82" t="s">
        <v>85</v>
      </c>
      <c r="H24" s="294" t="s">
        <v>61</v>
      </c>
      <c r="I24" s="260">
        <v>5</v>
      </c>
      <c r="J24" s="130"/>
    </row>
    <row r="25" spans="1:10">
      <c r="A25" s="74" t="s">
        <v>56</v>
      </c>
      <c r="B25" t="s">
        <v>86</v>
      </c>
      <c r="C25" s="393">
        <v>2</v>
      </c>
      <c r="D25" s="265">
        <v>1</v>
      </c>
      <c r="E25" s="266">
        <v>0.86</v>
      </c>
      <c r="F25" s="266">
        <f t="shared" si="0"/>
        <v>0.86</v>
      </c>
      <c r="G25" s="354" t="s">
        <v>87</v>
      </c>
      <c r="H25" s="294" t="s">
        <v>61</v>
      </c>
      <c r="I25" s="262">
        <v>5</v>
      </c>
      <c r="J25" s="130"/>
    </row>
    <row r="26" spans="1:10">
      <c r="A26" s="74" t="s">
        <v>56</v>
      </c>
      <c r="B26" s="22" t="s">
        <v>88</v>
      </c>
      <c r="C26" s="273">
        <v>2</v>
      </c>
      <c r="D26" s="265">
        <v>1</v>
      </c>
      <c r="E26" s="266">
        <v>0.86</v>
      </c>
      <c r="F26" s="266">
        <f t="shared" si="0"/>
        <v>0.86</v>
      </c>
      <c r="G26" s="82" t="s">
        <v>89</v>
      </c>
      <c r="H26" s="294" t="s">
        <v>61</v>
      </c>
      <c r="I26" s="260">
        <v>5</v>
      </c>
      <c r="J26" s="130"/>
    </row>
    <row r="27" spans="1:10">
      <c r="A27" s="74" t="s">
        <v>56</v>
      </c>
      <c r="B27" s="19" t="s">
        <v>90</v>
      </c>
      <c r="C27" s="393">
        <v>2</v>
      </c>
      <c r="D27" s="265">
        <v>1</v>
      </c>
      <c r="E27" s="266">
        <v>0.86</v>
      </c>
      <c r="F27" s="266">
        <f t="shared" si="0"/>
        <v>0.86</v>
      </c>
      <c r="G27" s="354" t="s">
        <v>91</v>
      </c>
      <c r="H27" s="294" t="s">
        <v>61</v>
      </c>
      <c r="I27" s="262">
        <v>5</v>
      </c>
      <c r="J27" s="130"/>
    </row>
    <row r="28" spans="1:10">
      <c r="A28" s="74" t="s">
        <v>56</v>
      </c>
      <c r="B28" s="23" t="s">
        <v>92</v>
      </c>
      <c r="C28" s="272">
        <v>2</v>
      </c>
      <c r="D28" s="265">
        <v>2</v>
      </c>
      <c r="E28" s="266">
        <v>5</v>
      </c>
      <c r="F28" s="266">
        <f t="shared" si="0"/>
        <v>10</v>
      </c>
      <c r="G28" s="274" t="s">
        <v>93</v>
      </c>
      <c r="H28" s="294" t="s">
        <v>61</v>
      </c>
      <c r="I28" s="262">
        <v>2</v>
      </c>
      <c r="J28" s="130"/>
    </row>
    <row r="29" spans="1:10">
      <c r="A29" s="74" t="s">
        <v>56</v>
      </c>
      <c r="B29" s="23" t="s">
        <v>94</v>
      </c>
      <c r="C29" s="272">
        <v>1</v>
      </c>
      <c r="D29" s="265">
        <v>1</v>
      </c>
      <c r="E29" s="266">
        <v>5</v>
      </c>
      <c r="F29" s="266">
        <f t="shared" si="0"/>
        <v>5</v>
      </c>
      <c r="G29" s="354" t="s">
        <v>95</v>
      </c>
      <c r="H29" s="294" t="s">
        <v>61</v>
      </c>
      <c r="I29" s="260">
        <v>2</v>
      </c>
      <c r="J29" s="130"/>
    </row>
    <row r="30" spans="1:10">
      <c r="A30" s="74" t="s">
        <v>56</v>
      </c>
      <c r="B30" s="23" t="s">
        <v>96</v>
      </c>
      <c r="C30" s="272">
        <v>2</v>
      </c>
      <c r="D30" s="265">
        <v>2</v>
      </c>
      <c r="E30" s="266">
        <v>5</v>
      </c>
      <c r="F30" s="266">
        <f t="shared" si="0"/>
        <v>10</v>
      </c>
      <c r="G30" s="354" t="s">
        <v>97</v>
      </c>
      <c r="H30" s="294" t="s">
        <v>61</v>
      </c>
      <c r="I30" s="260">
        <v>2</v>
      </c>
      <c r="J30" s="130"/>
    </row>
    <row r="31" spans="1:10">
      <c r="A31" s="74" t="s">
        <v>56</v>
      </c>
      <c r="B31" s="392" t="s">
        <v>98</v>
      </c>
      <c r="C31" s="272">
        <v>2</v>
      </c>
      <c r="D31" s="265">
        <v>1</v>
      </c>
      <c r="E31" s="266">
        <v>2</v>
      </c>
      <c r="F31" s="266">
        <f t="shared" si="0"/>
        <v>2</v>
      </c>
      <c r="G31" s="82" t="s">
        <v>99</v>
      </c>
      <c r="H31" s="394" t="s">
        <v>100</v>
      </c>
      <c r="I31" s="261">
        <v>10</v>
      </c>
      <c r="J31" s="130"/>
    </row>
    <row r="32" spans="1:10">
      <c r="A32" s="74" t="s">
        <v>56</v>
      </c>
      <c r="B32" s="392" t="s">
        <v>101</v>
      </c>
      <c r="C32" s="272">
        <v>1</v>
      </c>
      <c r="D32" s="265">
        <v>1</v>
      </c>
      <c r="E32" s="266">
        <v>2</v>
      </c>
      <c r="F32" s="266">
        <f t="shared" si="0"/>
        <v>2</v>
      </c>
      <c r="G32" s="82" t="s">
        <v>102</v>
      </c>
      <c r="H32" s="394" t="s">
        <v>100</v>
      </c>
      <c r="I32" s="261">
        <v>10</v>
      </c>
      <c r="J32" s="130"/>
    </row>
    <row r="33" spans="1:12">
      <c r="A33" s="74" t="s">
        <v>56</v>
      </c>
      <c r="B33" s="392" t="s">
        <v>103</v>
      </c>
      <c r="C33" s="272">
        <v>1</v>
      </c>
      <c r="D33" s="265">
        <v>1</v>
      </c>
      <c r="E33" s="266">
        <v>2.35</v>
      </c>
      <c r="F33" s="266">
        <f t="shared" si="0"/>
        <v>2.35</v>
      </c>
      <c r="G33" s="82" t="s">
        <v>104</v>
      </c>
      <c r="H33" s="394" t="s">
        <v>100</v>
      </c>
      <c r="I33" s="260">
        <v>10</v>
      </c>
      <c r="J33" s="130"/>
    </row>
    <row r="34" spans="1:12">
      <c r="A34" s="74" t="s">
        <v>56</v>
      </c>
      <c r="B34" s="137" t="s">
        <v>105</v>
      </c>
      <c r="C34" s="273">
        <v>1</v>
      </c>
      <c r="D34" s="265">
        <v>1</v>
      </c>
      <c r="E34" s="266">
        <v>0.54</v>
      </c>
      <c r="F34" s="266">
        <f t="shared" ref="F34:F64" si="1">D34*E34</f>
        <v>0.54</v>
      </c>
      <c r="G34" s="82" t="s">
        <v>106</v>
      </c>
      <c r="H34" s="294" t="s">
        <v>61</v>
      </c>
      <c r="I34" s="260">
        <v>1</v>
      </c>
      <c r="J34" s="130"/>
    </row>
    <row r="35" spans="1:12">
      <c r="A35" s="74" t="s">
        <v>56</v>
      </c>
      <c r="B35" s="137" t="s">
        <v>107</v>
      </c>
      <c r="C35" s="273">
        <v>1</v>
      </c>
      <c r="D35" s="265">
        <v>1</v>
      </c>
      <c r="E35" s="266">
        <v>0.54</v>
      </c>
      <c r="F35" s="266">
        <f t="shared" si="1"/>
        <v>0.54</v>
      </c>
      <c r="G35" s="82" t="s">
        <v>108</v>
      </c>
      <c r="H35" s="294" t="s">
        <v>61</v>
      </c>
      <c r="I35" s="260">
        <v>1</v>
      </c>
      <c r="J35" s="130"/>
    </row>
    <row r="36" spans="1:12">
      <c r="A36" s="74" t="s">
        <v>56</v>
      </c>
      <c r="B36" s="137" t="s">
        <v>109</v>
      </c>
      <c r="C36" s="273">
        <v>1</v>
      </c>
      <c r="D36" s="265">
        <v>1</v>
      </c>
      <c r="E36" s="266">
        <v>0.54</v>
      </c>
      <c r="F36" s="266">
        <f t="shared" si="1"/>
        <v>0.54</v>
      </c>
      <c r="G36" s="82" t="s">
        <v>110</v>
      </c>
      <c r="H36" s="294" t="s">
        <v>61</v>
      </c>
      <c r="I36" s="260">
        <v>1</v>
      </c>
      <c r="J36" s="130"/>
    </row>
    <row r="37" spans="1:12">
      <c r="A37" s="74" t="s">
        <v>56</v>
      </c>
      <c r="B37" s="19" t="s">
        <v>111</v>
      </c>
      <c r="C37" s="273">
        <v>5</v>
      </c>
      <c r="D37" s="265">
        <v>1</v>
      </c>
      <c r="E37" s="266">
        <v>3.77</v>
      </c>
      <c r="F37" s="266">
        <f t="shared" si="1"/>
        <v>3.77</v>
      </c>
      <c r="G37" s="82" t="s">
        <v>112</v>
      </c>
      <c r="H37" s="294" t="s">
        <v>61</v>
      </c>
      <c r="I37" s="260">
        <v>5</v>
      </c>
      <c r="J37" s="130"/>
    </row>
    <row r="38" spans="1:12">
      <c r="A38" s="74" t="s">
        <v>56</v>
      </c>
      <c r="B38" s="136" t="s">
        <v>113</v>
      </c>
      <c r="C38" s="272">
        <v>1</v>
      </c>
      <c r="D38" s="265">
        <v>1</v>
      </c>
      <c r="E38" s="266">
        <v>1.4</v>
      </c>
      <c r="F38" s="266">
        <f t="shared" si="1"/>
        <v>1.4</v>
      </c>
      <c r="G38" s="82" t="s">
        <v>114</v>
      </c>
      <c r="H38" s="390" t="s">
        <v>115</v>
      </c>
      <c r="I38" s="261">
        <v>1</v>
      </c>
      <c r="J38" s="130"/>
    </row>
    <row r="39" spans="1:12">
      <c r="A39" s="74" t="s">
        <v>56</v>
      </c>
      <c r="B39" s="22" t="s">
        <v>116</v>
      </c>
      <c r="C39" s="395">
        <v>1</v>
      </c>
      <c r="D39" s="265">
        <v>1</v>
      </c>
      <c r="E39" s="266">
        <v>18</v>
      </c>
      <c r="F39" s="266">
        <f t="shared" si="1"/>
        <v>18</v>
      </c>
      <c r="G39" s="82" t="s">
        <v>117</v>
      </c>
      <c r="H39" s="390" t="s">
        <v>118</v>
      </c>
      <c r="I39" s="261">
        <v>1</v>
      </c>
      <c r="J39" s="130"/>
    </row>
    <row r="40" spans="1:12">
      <c r="A40" s="74" t="s">
        <v>56</v>
      </c>
      <c r="B40" s="396" t="s">
        <v>119</v>
      </c>
      <c r="C40" s="395">
        <v>1</v>
      </c>
      <c r="D40" s="265">
        <v>1</v>
      </c>
      <c r="E40" s="266">
        <v>148</v>
      </c>
      <c r="F40" s="266">
        <f t="shared" si="1"/>
        <v>148</v>
      </c>
      <c r="G40" s="82" t="s">
        <v>120</v>
      </c>
      <c r="H40" s="394" t="s">
        <v>121</v>
      </c>
      <c r="I40" s="260">
        <v>1</v>
      </c>
      <c r="J40" s="130"/>
    </row>
    <row r="41" spans="1:12">
      <c r="A41" s="74" t="s">
        <v>56</v>
      </c>
      <c r="B41" s="396" t="s">
        <v>122</v>
      </c>
      <c r="C41" s="395">
        <v>1</v>
      </c>
      <c r="D41" s="265">
        <v>1</v>
      </c>
      <c r="E41" s="266">
        <v>1.47</v>
      </c>
      <c r="F41" s="266">
        <f t="shared" si="1"/>
        <v>1.47</v>
      </c>
      <c r="G41" s="82" t="s">
        <v>123</v>
      </c>
      <c r="H41" s="394" t="s">
        <v>124</v>
      </c>
      <c r="I41" s="260">
        <v>1</v>
      </c>
      <c r="J41" s="130"/>
      <c r="L41" s="325" t="s">
        <v>125</v>
      </c>
    </row>
    <row r="42" spans="1:12" ht="15.75" customHeight="1">
      <c r="A42" s="74" t="s">
        <v>56</v>
      </c>
      <c r="B42" s="136" t="s">
        <v>126</v>
      </c>
      <c r="C42" s="272">
        <v>1</v>
      </c>
      <c r="D42" s="265">
        <v>1</v>
      </c>
      <c r="E42" s="266">
        <v>12.07</v>
      </c>
      <c r="F42" s="266">
        <f t="shared" si="1"/>
        <v>12.07</v>
      </c>
      <c r="G42" s="82" t="s">
        <v>127</v>
      </c>
      <c r="H42" s="390" t="s">
        <v>128</v>
      </c>
      <c r="I42" s="260">
        <v>1</v>
      </c>
      <c r="J42" s="130"/>
    </row>
    <row r="43" spans="1:12" ht="15.75" customHeight="1">
      <c r="A43" s="74" t="s">
        <v>56</v>
      </c>
      <c r="B43" s="396" t="s">
        <v>129</v>
      </c>
      <c r="C43" s="273">
        <v>1</v>
      </c>
      <c r="D43" s="265">
        <v>1</v>
      </c>
      <c r="E43" s="266">
        <v>33.590000000000003</v>
      </c>
      <c r="F43" s="266">
        <f t="shared" si="1"/>
        <v>33.590000000000003</v>
      </c>
      <c r="G43" s="82" t="s">
        <v>130</v>
      </c>
      <c r="H43" s="394" t="s">
        <v>100</v>
      </c>
      <c r="I43" s="260">
        <v>1</v>
      </c>
      <c r="J43" s="130"/>
    </row>
    <row r="44" spans="1:12" ht="16.5" customHeight="1">
      <c r="A44" s="74" t="s">
        <v>56</v>
      </c>
      <c r="B44" s="397" t="s">
        <v>131</v>
      </c>
      <c r="C44" s="272">
        <v>1</v>
      </c>
      <c r="D44" s="265">
        <v>1</v>
      </c>
      <c r="E44" s="266">
        <v>16.82</v>
      </c>
      <c r="F44" s="266">
        <f t="shared" si="1"/>
        <v>16.82</v>
      </c>
      <c r="G44" s="82" t="s">
        <v>132</v>
      </c>
      <c r="H44" s="390" t="s">
        <v>133</v>
      </c>
      <c r="I44" s="260">
        <v>1</v>
      </c>
      <c r="J44" s="130"/>
    </row>
    <row r="45" spans="1:12">
      <c r="A45" s="74" t="s">
        <v>56</v>
      </c>
      <c r="B45" s="7" t="s">
        <v>134</v>
      </c>
      <c r="C45" s="272">
        <v>1</v>
      </c>
      <c r="D45" s="265">
        <v>1</v>
      </c>
      <c r="E45" s="266">
        <v>9</v>
      </c>
      <c r="F45" s="266">
        <f t="shared" si="1"/>
        <v>9</v>
      </c>
      <c r="G45" s="82" t="s">
        <v>135</v>
      </c>
      <c r="H45" s="390" t="s">
        <v>136</v>
      </c>
      <c r="I45" s="260">
        <v>1</v>
      </c>
      <c r="J45" s="130"/>
    </row>
    <row r="46" spans="1:12">
      <c r="A46" s="74" t="s">
        <v>56</v>
      </c>
      <c r="B46" s="398" t="s">
        <v>137</v>
      </c>
      <c r="C46" s="285">
        <v>1</v>
      </c>
      <c r="D46" s="265">
        <v>1</v>
      </c>
      <c r="E46" s="266">
        <v>8</v>
      </c>
      <c r="F46" s="266">
        <f t="shared" si="1"/>
        <v>8</v>
      </c>
      <c r="G46" s="84" t="s">
        <v>138</v>
      </c>
      <c r="H46" s="390" t="s">
        <v>139</v>
      </c>
      <c r="I46" s="260">
        <v>1</v>
      </c>
      <c r="J46" s="130"/>
    </row>
    <row r="47" spans="1:12">
      <c r="A47" s="74" t="s">
        <v>56</v>
      </c>
      <c r="B47" s="22" t="s">
        <v>140</v>
      </c>
      <c r="C47" s="275">
        <v>1</v>
      </c>
      <c r="D47" s="265">
        <v>1</v>
      </c>
      <c r="E47" s="266">
        <v>11</v>
      </c>
      <c r="F47" s="266">
        <f t="shared" si="1"/>
        <v>11</v>
      </c>
      <c r="G47" s="82" t="s">
        <v>141</v>
      </c>
      <c r="H47" s="390" t="s">
        <v>136</v>
      </c>
      <c r="I47" s="261">
        <v>1</v>
      </c>
      <c r="J47" s="130"/>
    </row>
    <row r="48" spans="1:12">
      <c r="A48" s="74" t="s">
        <v>56</v>
      </c>
      <c r="B48" s="1" t="s">
        <v>142</v>
      </c>
      <c r="C48" s="258">
        <v>1</v>
      </c>
      <c r="D48">
        <v>1</v>
      </c>
      <c r="E48" s="266">
        <v>11.11</v>
      </c>
      <c r="F48" s="266">
        <f t="shared" si="1"/>
        <v>11.11</v>
      </c>
      <c r="G48" s="82" t="s">
        <v>143</v>
      </c>
      <c r="H48" s="399" t="s">
        <v>144</v>
      </c>
      <c r="I48" s="260">
        <v>1</v>
      </c>
      <c r="J48" s="138"/>
    </row>
    <row r="49" spans="1:10">
      <c r="A49" s="74" t="s">
        <v>56</v>
      </c>
      <c r="B49" s="1" t="s">
        <v>145</v>
      </c>
      <c r="C49" s="268">
        <v>2</v>
      </c>
      <c r="D49" s="265">
        <v>1</v>
      </c>
      <c r="E49" s="266">
        <v>5.07</v>
      </c>
      <c r="F49" s="266">
        <f t="shared" si="1"/>
        <v>5.07</v>
      </c>
      <c r="G49" s="82" t="s">
        <v>146</v>
      </c>
      <c r="H49" s="390" t="s">
        <v>48</v>
      </c>
      <c r="I49" s="260">
        <v>1</v>
      </c>
      <c r="J49" s="130"/>
    </row>
    <row r="50" spans="1:10">
      <c r="A50" s="74" t="s">
        <v>56</v>
      </c>
      <c r="B50" s="74" t="s">
        <v>147</v>
      </c>
      <c r="C50" s="268">
        <v>1</v>
      </c>
      <c r="D50" s="265">
        <v>1</v>
      </c>
      <c r="E50" s="266">
        <v>3.35</v>
      </c>
      <c r="F50" s="266">
        <f t="shared" si="1"/>
        <v>3.35</v>
      </c>
      <c r="G50" s="82" t="s">
        <v>148</v>
      </c>
      <c r="H50" s="295" t="s">
        <v>149</v>
      </c>
      <c r="I50" s="260">
        <v>2</v>
      </c>
      <c r="J50" s="130"/>
    </row>
    <row r="51" spans="1:10">
      <c r="A51" s="74" t="s">
        <v>56</v>
      </c>
      <c r="B51" s="74" t="s">
        <v>150</v>
      </c>
      <c r="C51" s="268">
        <v>1</v>
      </c>
      <c r="D51" s="265">
        <v>1</v>
      </c>
      <c r="E51" s="266">
        <v>3.25</v>
      </c>
      <c r="F51" s="266">
        <f t="shared" si="1"/>
        <v>3.25</v>
      </c>
      <c r="G51" s="82" t="s">
        <v>151</v>
      </c>
      <c r="H51" s="295" t="s">
        <v>149</v>
      </c>
      <c r="I51" s="260">
        <v>2</v>
      </c>
      <c r="J51" s="130"/>
    </row>
    <row r="52" spans="1:10">
      <c r="A52" s="74" t="s">
        <v>56</v>
      </c>
      <c r="B52" s="38" t="s">
        <v>152</v>
      </c>
      <c r="C52" s="272">
        <v>1</v>
      </c>
      <c r="D52" s="265">
        <v>1</v>
      </c>
      <c r="E52" s="266">
        <v>4.95</v>
      </c>
      <c r="F52" s="266">
        <f t="shared" si="1"/>
        <v>4.95</v>
      </c>
      <c r="G52" s="82" t="s">
        <v>153</v>
      </c>
      <c r="H52" s="296" t="s">
        <v>154</v>
      </c>
      <c r="I52" s="260">
        <v>1</v>
      </c>
      <c r="J52" s="130"/>
    </row>
    <row r="53" spans="1:10">
      <c r="A53" s="74" t="s">
        <v>56</v>
      </c>
      <c r="B53" s="38" t="s">
        <v>155</v>
      </c>
      <c r="C53" s="272">
        <v>1</v>
      </c>
      <c r="D53" s="265">
        <v>1</v>
      </c>
      <c r="E53" s="266">
        <v>4.9000000000000004</v>
      </c>
      <c r="F53" s="266">
        <f t="shared" si="1"/>
        <v>4.9000000000000004</v>
      </c>
      <c r="G53" s="82" t="s">
        <v>156</v>
      </c>
      <c r="H53" s="296" t="s">
        <v>154</v>
      </c>
      <c r="I53" s="260">
        <v>1</v>
      </c>
      <c r="J53" s="130"/>
    </row>
    <row r="54" spans="1:10">
      <c r="A54" s="74" t="s">
        <v>56</v>
      </c>
      <c r="B54" s="38" t="s">
        <v>157</v>
      </c>
      <c r="C54" s="272">
        <v>2</v>
      </c>
      <c r="D54" s="265">
        <v>2</v>
      </c>
      <c r="E54" s="266">
        <v>4.45</v>
      </c>
      <c r="F54" s="266">
        <f t="shared" si="1"/>
        <v>8.9</v>
      </c>
      <c r="G54" s="82" t="s">
        <v>158</v>
      </c>
      <c r="H54" s="296" t="s">
        <v>154</v>
      </c>
      <c r="I54" s="260">
        <v>1</v>
      </c>
      <c r="J54" s="130"/>
    </row>
    <row r="55" spans="1:10">
      <c r="A55" s="74" t="s">
        <v>56</v>
      </c>
      <c r="B55" s="38" t="s">
        <v>159</v>
      </c>
      <c r="C55" s="272">
        <v>2</v>
      </c>
      <c r="D55" s="265">
        <v>2</v>
      </c>
      <c r="E55" s="266">
        <v>4.3499999999999996</v>
      </c>
      <c r="F55" s="266">
        <f t="shared" si="1"/>
        <v>8.6999999999999993</v>
      </c>
      <c r="G55" s="82" t="s">
        <v>160</v>
      </c>
      <c r="H55" s="296" t="s">
        <v>154</v>
      </c>
      <c r="I55" s="260">
        <v>1</v>
      </c>
      <c r="J55" s="130"/>
    </row>
    <row r="56" spans="1:10">
      <c r="A56" s="74" t="s">
        <v>56</v>
      </c>
      <c r="B56" s="400" t="s">
        <v>161</v>
      </c>
      <c r="C56" s="264">
        <v>1</v>
      </c>
      <c r="D56" s="265">
        <v>1</v>
      </c>
      <c r="E56" s="266">
        <v>3.92</v>
      </c>
      <c r="F56" s="266">
        <f t="shared" si="1"/>
        <v>3.92</v>
      </c>
      <c r="G56" s="82" t="s">
        <v>146</v>
      </c>
      <c r="H56" s="390" t="s">
        <v>48</v>
      </c>
      <c r="I56" s="260">
        <v>1</v>
      </c>
      <c r="J56" s="130"/>
    </row>
    <row r="57" spans="1:10">
      <c r="A57" s="74" t="s">
        <v>56</v>
      </c>
      <c r="B57" s="7" t="s">
        <v>162</v>
      </c>
      <c r="C57" s="272">
        <v>1</v>
      </c>
      <c r="D57" s="265">
        <v>1</v>
      </c>
      <c r="E57" s="266">
        <v>13.9</v>
      </c>
      <c r="F57" s="266">
        <f t="shared" si="1"/>
        <v>13.9</v>
      </c>
      <c r="G57" s="82" t="s">
        <v>163</v>
      </c>
      <c r="H57" s="390" t="s">
        <v>118</v>
      </c>
      <c r="I57" s="260">
        <v>1</v>
      </c>
      <c r="J57" s="130"/>
    </row>
    <row r="58" spans="1:10">
      <c r="A58" s="74" t="s">
        <v>56</v>
      </c>
      <c r="B58" s="391" t="s">
        <v>164</v>
      </c>
      <c r="C58" s="267">
        <v>1</v>
      </c>
      <c r="D58" s="265">
        <v>1</v>
      </c>
      <c r="E58" s="266">
        <v>30</v>
      </c>
      <c r="F58" s="266">
        <f t="shared" si="1"/>
        <v>30</v>
      </c>
      <c r="G58" s="82" t="s">
        <v>165</v>
      </c>
      <c r="H58" s="390" t="s">
        <v>166</v>
      </c>
      <c r="I58" s="260">
        <v>1</v>
      </c>
      <c r="J58" s="130"/>
    </row>
    <row r="59" spans="1:10">
      <c r="A59" s="74" t="s">
        <v>56</v>
      </c>
      <c r="B59" s="398" t="s">
        <v>167</v>
      </c>
      <c r="C59" s="395">
        <v>1</v>
      </c>
      <c r="D59" s="265">
        <v>1</v>
      </c>
      <c r="E59" s="266">
        <v>6.35</v>
      </c>
      <c r="F59" s="266">
        <f t="shared" si="1"/>
        <v>6.35</v>
      </c>
      <c r="G59" s="82" t="s">
        <v>168</v>
      </c>
      <c r="H59" s="394" t="s">
        <v>169</v>
      </c>
      <c r="I59" s="260">
        <v>1</v>
      </c>
      <c r="J59" s="130"/>
    </row>
    <row r="60" spans="1:10" ht="15.75" customHeight="1">
      <c r="A60" s="74" t="s">
        <v>56</v>
      </c>
      <c r="B60" s="397" t="s">
        <v>170</v>
      </c>
      <c r="C60" s="401">
        <v>1</v>
      </c>
      <c r="D60" s="265">
        <v>1</v>
      </c>
      <c r="E60" s="266">
        <v>3.95</v>
      </c>
      <c r="F60" s="266">
        <f t="shared" si="1"/>
        <v>3.95</v>
      </c>
      <c r="G60" s="82" t="s">
        <v>171</v>
      </c>
      <c r="H60" s="390" t="s">
        <v>115</v>
      </c>
      <c r="I60" s="260">
        <v>1</v>
      </c>
      <c r="J60" s="130"/>
    </row>
    <row r="61" spans="1:10" ht="15.75" customHeight="1">
      <c r="A61" s="74" t="s">
        <v>56</v>
      </c>
      <c r="B61" s="136" t="s">
        <v>172</v>
      </c>
      <c r="C61" s="401">
        <v>1</v>
      </c>
      <c r="D61" s="265">
        <v>1</v>
      </c>
      <c r="E61" s="266">
        <v>11.5</v>
      </c>
      <c r="F61" s="266">
        <f t="shared" si="1"/>
        <v>11.5</v>
      </c>
      <c r="G61" s="82" t="s">
        <v>173</v>
      </c>
      <c r="H61" s="390" t="s">
        <v>174</v>
      </c>
      <c r="I61" s="260">
        <v>1</v>
      </c>
      <c r="J61" s="130"/>
    </row>
    <row r="62" spans="1:10" ht="15.75" customHeight="1">
      <c r="A62" s="74" t="s">
        <v>56</v>
      </c>
      <c r="B62" s="392" t="s">
        <v>175</v>
      </c>
      <c r="C62" s="270">
        <v>3</v>
      </c>
      <c r="D62" s="265">
        <v>1</v>
      </c>
      <c r="E62" s="266">
        <v>46</v>
      </c>
      <c r="F62" s="266">
        <f t="shared" si="1"/>
        <v>46</v>
      </c>
      <c r="G62" s="82" t="s">
        <v>176</v>
      </c>
      <c r="H62" s="292" t="s">
        <v>177</v>
      </c>
      <c r="I62" s="260">
        <v>3</v>
      </c>
      <c r="J62" s="130"/>
    </row>
    <row r="63" spans="1:10" ht="15.75" customHeight="1">
      <c r="A63" s="74" t="s">
        <v>56</v>
      </c>
      <c r="B63" s="392" t="s">
        <v>178</v>
      </c>
      <c r="C63" s="270">
        <v>2</v>
      </c>
      <c r="D63" s="265">
        <v>2</v>
      </c>
      <c r="E63" s="266">
        <v>22.5</v>
      </c>
      <c r="F63" s="266">
        <f t="shared" si="1"/>
        <v>45</v>
      </c>
      <c r="G63" s="82" t="s">
        <v>179</v>
      </c>
      <c r="H63" s="292" t="s">
        <v>177</v>
      </c>
      <c r="I63" s="260">
        <v>1</v>
      </c>
      <c r="J63" s="130"/>
    </row>
    <row r="64" spans="1:10" ht="15.75" customHeight="1">
      <c r="A64" s="74" t="s">
        <v>56</v>
      </c>
      <c r="B64" s="311" t="s">
        <v>180</v>
      </c>
      <c r="C64" s="312">
        <v>1</v>
      </c>
      <c r="D64" s="283">
        <v>1</v>
      </c>
      <c r="E64" s="313">
        <v>4.82</v>
      </c>
      <c r="F64" s="284">
        <f t="shared" si="1"/>
        <v>4.82</v>
      </c>
      <c r="G64" s="82" t="s">
        <v>181</v>
      </c>
      <c r="H64" s="314" t="s">
        <v>182</v>
      </c>
      <c r="I64" s="260">
        <v>1</v>
      </c>
      <c r="J64" s="142"/>
    </row>
    <row r="65" spans="1:10" ht="15.75" customHeight="1">
      <c r="A65" s="74" t="s">
        <v>56</v>
      </c>
      <c r="B65" s="37" t="s">
        <v>183</v>
      </c>
      <c r="C65" s="276">
        <v>2</v>
      </c>
      <c r="D65" s="265">
        <v>2</v>
      </c>
      <c r="E65" s="277">
        <v>3.9</v>
      </c>
      <c r="F65" s="266">
        <f t="shared" ref="F65:F96" si="2">D65*E65</f>
        <v>7.8</v>
      </c>
      <c r="G65" s="82" t="s">
        <v>184</v>
      </c>
      <c r="H65" s="402" t="s">
        <v>115</v>
      </c>
      <c r="I65" s="261">
        <v>1</v>
      </c>
      <c r="J65" s="130"/>
    </row>
    <row r="66" spans="1:10">
      <c r="A66" s="74" t="s">
        <v>56</v>
      </c>
      <c r="B66" s="134" t="s">
        <v>185</v>
      </c>
      <c r="C66" s="278">
        <v>1</v>
      </c>
      <c r="D66" s="279">
        <v>1</v>
      </c>
      <c r="E66" s="280">
        <v>10</v>
      </c>
      <c r="F66" s="281">
        <f t="shared" si="2"/>
        <v>10</v>
      </c>
      <c r="G66" s="82" t="s">
        <v>186</v>
      </c>
      <c r="H66" s="297" t="s">
        <v>124</v>
      </c>
      <c r="I66" s="263">
        <v>1</v>
      </c>
      <c r="J66" s="147"/>
    </row>
    <row r="67" spans="1:10">
      <c r="A67" s="74" t="s">
        <v>56</v>
      </c>
      <c r="B67" s="2" t="s">
        <v>187</v>
      </c>
      <c r="C67" s="273">
        <v>1</v>
      </c>
      <c r="D67" s="265">
        <v>1</v>
      </c>
      <c r="E67" s="403">
        <v>10</v>
      </c>
      <c r="F67" s="266">
        <f t="shared" si="2"/>
        <v>10</v>
      </c>
      <c r="G67" s="82" t="s">
        <v>188</v>
      </c>
      <c r="H67" s="402" t="s">
        <v>115</v>
      </c>
      <c r="I67" s="260">
        <v>1</v>
      </c>
      <c r="J67" s="130"/>
    </row>
    <row r="68" spans="1:10">
      <c r="A68" s="74" t="s">
        <v>56</v>
      </c>
      <c r="B68" s="7" t="s">
        <v>189</v>
      </c>
      <c r="C68" s="395">
        <v>1</v>
      </c>
      <c r="D68" s="265">
        <v>1</v>
      </c>
      <c r="E68" s="403">
        <v>16</v>
      </c>
      <c r="F68" s="266">
        <f t="shared" si="2"/>
        <v>16</v>
      </c>
      <c r="G68" s="82" t="s">
        <v>190</v>
      </c>
      <c r="H68" s="294" t="s">
        <v>191</v>
      </c>
      <c r="I68" s="260">
        <v>1</v>
      </c>
      <c r="J68" s="130"/>
    </row>
    <row r="69" spans="1:10">
      <c r="A69" s="74" t="s">
        <v>56</v>
      </c>
      <c r="B69" s="396" t="s">
        <v>192</v>
      </c>
      <c r="C69" s="395">
        <v>1</v>
      </c>
      <c r="D69" s="265">
        <v>1</v>
      </c>
      <c r="E69" s="403">
        <v>33.700000000000003</v>
      </c>
      <c r="F69" s="266">
        <f t="shared" si="2"/>
        <v>33.700000000000003</v>
      </c>
      <c r="G69" s="82" t="s">
        <v>193</v>
      </c>
      <c r="H69" s="298" t="s">
        <v>177</v>
      </c>
      <c r="I69" s="260">
        <v>1</v>
      </c>
      <c r="J69" s="130"/>
    </row>
    <row r="70" spans="1:10">
      <c r="A70" s="74" t="s">
        <v>56</v>
      </c>
      <c r="B70" s="392" t="s">
        <v>194</v>
      </c>
      <c r="C70" s="272">
        <v>6</v>
      </c>
      <c r="D70" s="265">
        <v>1</v>
      </c>
      <c r="E70" s="271">
        <v>5.8</v>
      </c>
      <c r="F70" s="266">
        <f t="shared" si="2"/>
        <v>5.8</v>
      </c>
      <c r="G70" s="82" t="s">
        <v>195</v>
      </c>
      <c r="H70" s="404" t="s">
        <v>196</v>
      </c>
      <c r="I70" s="261">
        <v>40</v>
      </c>
      <c r="J70" s="130"/>
    </row>
    <row r="71" spans="1:10">
      <c r="A71" s="74" t="s">
        <v>56</v>
      </c>
      <c r="B71" s="2" t="s">
        <v>197</v>
      </c>
      <c r="C71" s="273">
        <v>3</v>
      </c>
      <c r="D71" s="265">
        <v>3</v>
      </c>
      <c r="E71" s="266">
        <v>15.18</v>
      </c>
      <c r="F71" s="266">
        <f t="shared" si="2"/>
        <v>45.54</v>
      </c>
      <c r="G71" s="82" t="s">
        <v>198</v>
      </c>
      <c r="H71" s="394" t="s">
        <v>48</v>
      </c>
      <c r="I71" s="260">
        <v>1</v>
      </c>
      <c r="J71" s="130"/>
    </row>
    <row r="72" spans="1:10">
      <c r="A72" s="74" t="s">
        <v>56</v>
      </c>
      <c r="B72" s="400" t="s">
        <v>199</v>
      </c>
      <c r="C72" s="272">
        <v>1</v>
      </c>
      <c r="D72" s="265">
        <v>1</v>
      </c>
      <c r="E72" s="266">
        <v>12.4</v>
      </c>
      <c r="F72" s="266">
        <f t="shared" si="2"/>
        <v>12.4</v>
      </c>
      <c r="G72" s="82" t="s">
        <v>200</v>
      </c>
      <c r="H72" s="390" t="s">
        <v>48</v>
      </c>
      <c r="I72" s="260">
        <v>1</v>
      </c>
      <c r="J72" s="130"/>
    </row>
    <row r="73" spans="1:10">
      <c r="A73" s="74" t="s">
        <v>56</v>
      </c>
      <c r="B73" s="1" t="s">
        <v>201</v>
      </c>
      <c r="C73" s="405">
        <v>1</v>
      </c>
      <c r="D73" s="406">
        <v>1</v>
      </c>
      <c r="E73" s="271">
        <v>3.8</v>
      </c>
      <c r="F73" s="266">
        <f t="shared" si="2"/>
        <v>3.8</v>
      </c>
      <c r="G73" s="129" t="s">
        <v>202</v>
      </c>
      <c r="H73" s="293" t="s">
        <v>203</v>
      </c>
      <c r="I73" s="261">
        <v>1</v>
      </c>
      <c r="J73" s="130"/>
    </row>
    <row r="74" spans="1:10">
      <c r="A74" s="7" t="s">
        <v>204</v>
      </c>
      <c r="B74" s="131" t="s">
        <v>205</v>
      </c>
      <c r="C74" s="267">
        <v>30</v>
      </c>
      <c r="D74" s="265">
        <v>1</v>
      </c>
      <c r="E74" s="266">
        <v>3.26</v>
      </c>
      <c r="F74" s="266">
        <f t="shared" si="2"/>
        <v>3.26</v>
      </c>
      <c r="G74" s="83" t="s">
        <v>206</v>
      </c>
      <c r="H74" s="291" t="s">
        <v>207</v>
      </c>
      <c r="I74" s="260">
        <v>50</v>
      </c>
      <c r="J74" s="130">
        <v>988</v>
      </c>
    </row>
    <row r="75" spans="1:10">
      <c r="A75" s="7" t="s">
        <v>204</v>
      </c>
      <c r="B75" s="7" t="s">
        <v>208</v>
      </c>
      <c r="C75" s="267">
        <v>1</v>
      </c>
      <c r="D75" s="265">
        <v>1</v>
      </c>
      <c r="E75" s="266">
        <v>4.34</v>
      </c>
      <c r="F75" s="266">
        <f t="shared" si="2"/>
        <v>4.34</v>
      </c>
      <c r="G75" s="82" t="s">
        <v>209</v>
      </c>
      <c r="H75" s="291" t="s">
        <v>210</v>
      </c>
      <c r="I75" s="260">
        <v>1</v>
      </c>
      <c r="J75" s="130">
        <v>705</v>
      </c>
    </row>
    <row r="76" spans="1:10">
      <c r="A76" s="7" t="s">
        <v>204</v>
      </c>
      <c r="B76" s="396" t="s">
        <v>211</v>
      </c>
      <c r="C76" s="267">
        <v>36</v>
      </c>
      <c r="D76" s="265">
        <v>1</v>
      </c>
      <c r="E76" s="266">
        <v>2.87</v>
      </c>
      <c r="F76" s="266">
        <f t="shared" si="2"/>
        <v>2.87</v>
      </c>
      <c r="G76" s="83" t="s">
        <v>212</v>
      </c>
      <c r="H76" s="291" t="s">
        <v>207</v>
      </c>
      <c r="I76" s="260">
        <v>50</v>
      </c>
      <c r="J76" s="130">
        <v>988</v>
      </c>
    </row>
    <row r="77" spans="1:10" ht="17.25" customHeight="1">
      <c r="A77" s="7" t="s">
        <v>204</v>
      </c>
      <c r="B77" s="7" t="s">
        <v>213</v>
      </c>
      <c r="C77" s="267">
        <v>2</v>
      </c>
      <c r="D77" s="265">
        <v>1</v>
      </c>
      <c r="E77" s="266">
        <v>2.84</v>
      </c>
      <c r="F77" s="266">
        <f t="shared" si="2"/>
        <v>2.84</v>
      </c>
      <c r="G77" s="83" t="s">
        <v>214</v>
      </c>
      <c r="H77" s="291" t="s">
        <v>207</v>
      </c>
      <c r="I77" s="260">
        <v>50</v>
      </c>
      <c r="J77" s="140">
        <v>988</v>
      </c>
    </row>
    <row r="78" spans="1:10" ht="17.25" customHeight="1">
      <c r="A78" s="74" t="s">
        <v>204</v>
      </c>
      <c r="B78" s="7" t="s">
        <v>215</v>
      </c>
      <c r="C78" s="268">
        <v>56</v>
      </c>
      <c r="D78" s="265">
        <v>2</v>
      </c>
      <c r="E78" s="266">
        <v>2.41</v>
      </c>
      <c r="F78" s="266">
        <f t="shared" si="2"/>
        <v>4.82</v>
      </c>
      <c r="G78" s="82" t="s">
        <v>216</v>
      </c>
      <c r="H78" s="295" t="s">
        <v>217</v>
      </c>
      <c r="I78" s="260">
        <v>50</v>
      </c>
      <c r="J78" s="130">
        <v>934</v>
      </c>
    </row>
    <row r="79" spans="1:10" ht="17.25" customHeight="1">
      <c r="A79" s="74" t="s">
        <v>204</v>
      </c>
      <c r="B79" s="7" t="s">
        <v>218</v>
      </c>
      <c r="C79" s="268">
        <v>94</v>
      </c>
      <c r="D79" s="265">
        <v>5</v>
      </c>
      <c r="E79" s="266">
        <v>2</v>
      </c>
      <c r="F79" s="266">
        <f t="shared" si="2"/>
        <v>10</v>
      </c>
      <c r="G79" s="82" t="s">
        <v>219</v>
      </c>
      <c r="H79" s="390" t="s">
        <v>217</v>
      </c>
      <c r="I79" s="260">
        <v>20</v>
      </c>
      <c r="J79" s="130"/>
    </row>
    <row r="80" spans="1:10" ht="17.25" customHeight="1">
      <c r="A80" s="74" t="s">
        <v>204</v>
      </c>
      <c r="B80" s="131" t="s">
        <v>220</v>
      </c>
      <c r="C80" s="267">
        <v>117</v>
      </c>
      <c r="D80" s="265">
        <v>2</v>
      </c>
      <c r="E80" s="266">
        <v>2.13</v>
      </c>
      <c r="F80" s="266">
        <f t="shared" si="2"/>
        <v>4.26</v>
      </c>
      <c r="G80" s="82" t="s">
        <v>221</v>
      </c>
      <c r="H80" s="295" t="s">
        <v>217</v>
      </c>
      <c r="I80" s="260">
        <v>100</v>
      </c>
      <c r="J80" s="130">
        <v>125</v>
      </c>
    </row>
    <row r="81" spans="1:10" ht="16.5" customHeight="1">
      <c r="A81" s="74" t="s">
        <v>204</v>
      </c>
      <c r="B81" s="7" t="s">
        <v>222</v>
      </c>
      <c r="C81" s="268">
        <v>9</v>
      </c>
      <c r="D81" s="265">
        <v>1</v>
      </c>
      <c r="E81" s="266">
        <v>2</v>
      </c>
      <c r="F81" s="266">
        <f t="shared" si="2"/>
        <v>2</v>
      </c>
      <c r="G81" s="82" t="s">
        <v>223</v>
      </c>
      <c r="H81" s="295" t="s">
        <v>217</v>
      </c>
      <c r="I81" s="260">
        <v>50</v>
      </c>
      <c r="J81" s="130">
        <v>913</v>
      </c>
    </row>
    <row r="82" spans="1:10">
      <c r="A82" s="74" t="s">
        <v>204</v>
      </c>
      <c r="B82" s="131" t="s">
        <v>224</v>
      </c>
      <c r="C82" s="268">
        <v>13</v>
      </c>
      <c r="D82" s="265">
        <v>1</v>
      </c>
      <c r="E82" s="266">
        <v>2.57</v>
      </c>
      <c r="F82" s="266">
        <f t="shared" si="2"/>
        <v>2.57</v>
      </c>
      <c r="G82" s="82" t="s">
        <v>225</v>
      </c>
      <c r="H82" s="295" t="s">
        <v>217</v>
      </c>
      <c r="I82" s="260">
        <v>50</v>
      </c>
      <c r="J82" s="132">
        <v>912</v>
      </c>
    </row>
    <row r="83" spans="1:10">
      <c r="A83" s="7" t="s">
        <v>204</v>
      </c>
      <c r="B83" s="7" t="s">
        <v>226</v>
      </c>
      <c r="C83" s="268">
        <v>6</v>
      </c>
      <c r="D83" s="265">
        <v>1</v>
      </c>
      <c r="E83" s="266">
        <v>1.93</v>
      </c>
      <c r="F83" s="266">
        <f t="shared" si="2"/>
        <v>1.93</v>
      </c>
      <c r="G83" s="82" t="s">
        <v>227</v>
      </c>
      <c r="H83" s="295" t="s">
        <v>217</v>
      </c>
      <c r="I83" s="260">
        <v>20</v>
      </c>
      <c r="J83" s="130">
        <v>7991</v>
      </c>
    </row>
    <row r="84" spans="1:10">
      <c r="A84" s="74" t="s">
        <v>204</v>
      </c>
      <c r="B84" s="131" t="s">
        <v>228</v>
      </c>
      <c r="C84" s="268">
        <v>127</v>
      </c>
      <c r="D84" s="265">
        <v>5</v>
      </c>
      <c r="E84" s="266">
        <v>2.4700000000000002</v>
      </c>
      <c r="F84" s="266">
        <f t="shared" si="2"/>
        <v>12.350000000000001</v>
      </c>
      <c r="G84" s="82" t="s">
        <v>229</v>
      </c>
      <c r="H84" s="295" t="s">
        <v>217</v>
      </c>
      <c r="I84" s="260">
        <v>30</v>
      </c>
      <c r="J84" s="130">
        <v>912</v>
      </c>
    </row>
    <row r="85" spans="1:10">
      <c r="A85" s="7" t="s">
        <v>204</v>
      </c>
      <c r="B85" s="131" t="s">
        <v>230</v>
      </c>
      <c r="C85" s="268">
        <v>53</v>
      </c>
      <c r="D85" s="265">
        <v>2</v>
      </c>
      <c r="E85" s="266">
        <v>2.5099999999999998</v>
      </c>
      <c r="F85" s="266">
        <f t="shared" si="2"/>
        <v>5.0199999999999996</v>
      </c>
      <c r="G85" s="82" t="s">
        <v>231</v>
      </c>
      <c r="H85" s="295" t="s">
        <v>217</v>
      </c>
      <c r="I85" s="260">
        <v>30</v>
      </c>
      <c r="J85" s="132">
        <v>912</v>
      </c>
    </row>
    <row r="86" spans="1:10">
      <c r="A86" s="7" t="s">
        <v>204</v>
      </c>
      <c r="B86" s="7" t="s">
        <v>232</v>
      </c>
      <c r="C86" s="268">
        <v>16</v>
      </c>
      <c r="D86" s="265">
        <v>1</v>
      </c>
      <c r="E86" s="266">
        <v>2.88</v>
      </c>
      <c r="F86" s="266">
        <f t="shared" si="2"/>
        <v>2.88</v>
      </c>
      <c r="G86" s="82" t="s">
        <v>233</v>
      </c>
      <c r="H86" s="295" t="s">
        <v>217</v>
      </c>
      <c r="I86" s="260">
        <v>30</v>
      </c>
      <c r="J86" s="130">
        <v>912</v>
      </c>
    </row>
    <row r="87" spans="1:10">
      <c r="A87" s="7" t="s">
        <v>204</v>
      </c>
      <c r="B87" s="7" t="s">
        <v>234</v>
      </c>
      <c r="C87" s="268">
        <v>15</v>
      </c>
      <c r="D87" s="265">
        <v>1</v>
      </c>
      <c r="E87" s="266">
        <v>2.86</v>
      </c>
      <c r="F87" s="266">
        <f t="shared" si="2"/>
        <v>2.86</v>
      </c>
      <c r="G87" s="82" t="s">
        <v>235</v>
      </c>
      <c r="H87" s="295" t="s">
        <v>217</v>
      </c>
      <c r="I87" s="260">
        <v>30</v>
      </c>
      <c r="J87" s="130">
        <v>912</v>
      </c>
    </row>
    <row r="88" spans="1:10">
      <c r="A88" s="74" t="s">
        <v>204</v>
      </c>
      <c r="B88" s="7" t="s">
        <v>236</v>
      </c>
      <c r="C88" s="268">
        <v>19</v>
      </c>
      <c r="D88" s="265">
        <v>1</v>
      </c>
      <c r="E88" s="266">
        <v>2.68</v>
      </c>
      <c r="F88" s="266">
        <f t="shared" si="2"/>
        <v>2.68</v>
      </c>
      <c r="G88" s="82" t="s">
        <v>237</v>
      </c>
      <c r="H88" s="295" t="s">
        <v>217</v>
      </c>
      <c r="I88" s="260">
        <v>50</v>
      </c>
      <c r="J88" s="132">
        <v>934</v>
      </c>
    </row>
    <row r="89" spans="1:10">
      <c r="A89" s="74" t="s">
        <v>204</v>
      </c>
      <c r="B89" s="7" t="s">
        <v>238</v>
      </c>
      <c r="C89" s="268">
        <v>15</v>
      </c>
      <c r="D89" s="265">
        <v>1</v>
      </c>
      <c r="E89" s="266">
        <v>2.83</v>
      </c>
      <c r="F89" s="266">
        <f t="shared" si="2"/>
        <v>2.83</v>
      </c>
      <c r="G89" s="82" t="s">
        <v>239</v>
      </c>
      <c r="H89" s="295" t="s">
        <v>217</v>
      </c>
      <c r="I89" s="260">
        <v>30</v>
      </c>
      <c r="J89" s="130">
        <v>985</v>
      </c>
    </row>
    <row r="90" spans="1:10">
      <c r="A90" s="74" t="s">
        <v>204</v>
      </c>
      <c r="B90" s="7" t="s">
        <v>240</v>
      </c>
      <c r="C90" s="268">
        <v>32</v>
      </c>
      <c r="D90" s="265">
        <v>1</v>
      </c>
      <c r="E90" s="266">
        <v>2.42</v>
      </c>
      <c r="F90" s="266">
        <f t="shared" si="2"/>
        <v>2.42</v>
      </c>
      <c r="G90" s="82" t="s">
        <v>241</v>
      </c>
      <c r="H90" s="295" t="s">
        <v>217</v>
      </c>
      <c r="I90" s="260">
        <v>100</v>
      </c>
      <c r="J90" s="132">
        <v>25</v>
      </c>
    </row>
    <row r="91" spans="1:10">
      <c r="A91" s="7" t="s">
        <v>204</v>
      </c>
      <c r="B91" s="391" t="s">
        <v>242</v>
      </c>
      <c r="C91" s="268">
        <v>4</v>
      </c>
      <c r="D91" s="265">
        <v>1</v>
      </c>
      <c r="E91" s="266">
        <v>2.2999999999999998</v>
      </c>
      <c r="F91" s="266">
        <f t="shared" si="2"/>
        <v>2.2999999999999998</v>
      </c>
      <c r="G91" s="82" t="s">
        <v>243</v>
      </c>
      <c r="H91" s="295" t="s">
        <v>217</v>
      </c>
      <c r="I91" s="260">
        <v>20</v>
      </c>
      <c r="J91" s="130">
        <v>7991</v>
      </c>
    </row>
    <row r="92" spans="1:10">
      <c r="A92" s="74" t="s">
        <v>204</v>
      </c>
      <c r="B92" s="397" t="s">
        <v>244</v>
      </c>
      <c r="C92" s="268">
        <v>13</v>
      </c>
      <c r="D92" s="265">
        <v>1</v>
      </c>
      <c r="E92" s="266">
        <v>2.84</v>
      </c>
      <c r="F92" s="266">
        <f t="shared" si="2"/>
        <v>2.84</v>
      </c>
      <c r="G92" s="82" t="s">
        <v>245</v>
      </c>
      <c r="H92" s="295" t="s">
        <v>217</v>
      </c>
      <c r="I92" s="260">
        <v>20</v>
      </c>
      <c r="J92" s="130">
        <v>912</v>
      </c>
    </row>
    <row r="93" spans="1:10">
      <c r="A93" s="7" t="s">
        <v>204</v>
      </c>
      <c r="B93" s="7" t="s">
        <v>246</v>
      </c>
      <c r="C93" s="268">
        <v>6</v>
      </c>
      <c r="D93" s="265">
        <v>2</v>
      </c>
      <c r="E93" s="266">
        <v>3.13</v>
      </c>
      <c r="F93" s="266">
        <f t="shared" si="2"/>
        <v>6.26</v>
      </c>
      <c r="G93" s="83" t="s">
        <v>247</v>
      </c>
      <c r="H93" s="390" t="s">
        <v>207</v>
      </c>
      <c r="I93" s="260">
        <v>5</v>
      </c>
      <c r="J93" s="130">
        <v>7379</v>
      </c>
    </row>
    <row r="94" spans="1:10">
      <c r="A94" s="74" t="s">
        <v>204</v>
      </c>
      <c r="B94" s="391" t="s">
        <v>248</v>
      </c>
      <c r="C94" s="268">
        <v>7</v>
      </c>
      <c r="D94" s="265">
        <v>1</v>
      </c>
      <c r="E94" s="266">
        <v>2.5</v>
      </c>
      <c r="F94" s="266">
        <f t="shared" si="2"/>
        <v>2.5</v>
      </c>
      <c r="G94" s="82" t="s">
        <v>249</v>
      </c>
      <c r="H94" s="295" t="s">
        <v>217</v>
      </c>
      <c r="I94" s="260">
        <v>20</v>
      </c>
      <c r="J94" s="132">
        <v>7991</v>
      </c>
    </row>
    <row r="95" spans="1:10">
      <c r="A95" s="74" t="s">
        <v>204</v>
      </c>
      <c r="B95" s="7" t="s">
        <v>250</v>
      </c>
      <c r="C95" s="268">
        <v>1</v>
      </c>
      <c r="D95" s="265">
        <v>1</v>
      </c>
      <c r="E95" s="266">
        <v>2</v>
      </c>
      <c r="F95" s="266">
        <f t="shared" si="2"/>
        <v>2</v>
      </c>
      <c r="G95" s="83" t="s">
        <v>251</v>
      </c>
      <c r="H95" s="390" t="s">
        <v>217</v>
      </c>
      <c r="I95" s="261">
        <v>10</v>
      </c>
      <c r="J95" s="132">
        <v>933</v>
      </c>
    </row>
    <row r="96" spans="1:10">
      <c r="A96" s="74" t="s">
        <v>204</v>
      </c>
      <c r="B96" s="7" t="s">
        <v>252</v>
      </c>
      <c r="C96" s="268">
        <v>5</v>
      </c>
      <c r="D96" s="265">
        <v>1</v>
      </c>
      <c r="E96" s="266">
        <v>1.8</v>
      </c>
      <c r="F96" s="266">
        <f t="shared" si="2"/>
        <v>1.8</v>
      </c>
      <c r="G96" s="82" t="s">
        <v>253</v>
      </c>
      <c r="H96" s="295" t="s">
        <v>217</v>
      </c>
      <c r="I96" s="260">
        <v>10</v>
      </c>
      <c r="J96" s="132">
        <v>933</v>
      </c>
    </row>
    <row r="97" spans="1:10">
      <c r="A97" s="74" t="s">
        <v>204</v>
      </c>
      <c r="B97" s="139" t="s">
        <v>254</v>
      </c>
      <c r="C97" s="268">
        <v>4</v>
      </c>
      <c r="D97" s="265">
        <v>1</v>
      </c>
      <c r="E97" s="266">
        <v>3.08</v>
      </c>
      <c r="F97" s="266">
        <f t="shared" ref="F97:F128" si="3">D97*E97</f>
        <v>3.08</v>
      </c>
      <c r="G97" s="82" t="s">
        <v>255</v>
      </c>
      <c r="H97" s="295" t="s">
        <v>217</v>
      </c>
      <c r="I97" s="260">
        <v>20</v>
      </c>
      <c r="J97" s="130">
        <v>7991</v>
      </c>
    </row>
    <row r="98" spans="1:10">
      <c r="A98" s="74" t="s">
        <v>204</v>
      </c>
      <c r="B98" s="1" t="s">
        <v>256</v>
      </c>
      <c r="C98" s="268">
        <v>4</v>
      </c>
      <c r="D98" s="265">
        <v>1</v>
      </c>
      <c r="E98" s="266">
        <v>5.61</v>
      </c>
      <c r="F98" s="266">
        <f t="shared" si="3"/>
        <v>5.61</v>
      </c>
      <c r="G98" s="83" t="s">
        <v>257</v>
      </c>
      <c r="H98" s="299" t="s">
        <v>207</v>
      </c>
      <c r="I98" s="260">
        <v>5</v>
      </c>
      <c r="J98" s="130">
        <v>7379</v>
      </c>
    </row>
    <row r="99" spans="1:10">
      <c r="A99" s="74" t="s">
        <v>204</v>
      </c>
      <c r="B99" s="131" t="s">
        <v>258</v>
      </c>
      <c r="C99" s="268">
        <v>32</v>
      </c>
      <c r="D99" s="265">
        <v>1</v>
      </c>
      <c r="E99" s="266">
        <v>3.31</v>
      </c>
      <c r="F99" s="266">
        <f t="shared" si="3"/>
        <v>3.31</v>
      </c>
      <c r="G99" s="82" t="s">
        <v>259</v>
      </c>
      <c r="H99" s="295" t="s">
        <v>217</v>
      </c>
      <c r="I99" s="260">
        <v>50</v>
      </c>
      <c r="J99" s="132">
        <v>934</v>
      </c>
    </row>
    <row r="100" spans="1:10" ht="15.75" customHeight="1">
      <c r="A100" s="74" t="s">
        <v>204</v>
      </c>
      <c r="B100" s="74" t="s">
        <v>260</v>
      </c>
      <c r="C100" s="268">
        <v>194</v>
      </c>
      <c r="D100" s="265">
        <v>7</v>
      </c>
      <c r="E100" s="266">
        <v>2</v>
      </c>
      <c r="F100" s="266">
        <f t="shared" si="3"/>
        <v>14</v>
      </c>
      <c r="G100" s="82" t="s">
        <v>261</v>
      </c>
      <c r="H100" s="390" t="s">
        <v>217</v>
      </c>
      <c r="I100" s="260">
        <v>30</v>
      </c>
      <c r="J100" s="132"/>
    </row>
    <row r="101" spans="1:10">
      <c r="A101" s="74" t="s">
        <v>204</v>
      </c>
      <c r="B101" s="74" t="s">
        <v>262</v>
      </c>
      <c r="C101" s="268">
        <v>14</v>
      </c>
      <c r="D101" s="265">
        <v>1</v>
      </c>
      <c r="E101" s="266">
        <v>3.06</v>
      </c>
      <c r="F101" s="266">
        <f t="shared" si="3"/>
        <v>3.06</v>
      </c>
      <c r="G101" s="82" t="s">
        <v>263</v>
      </c>
      <c r="H101" s="295" t="s">
        <v>217</v>
      </c>
      <c r="I101" s="260">
        <v>30</v>
      </c>
      <c r="J101" s="130">
        <v>985</v>
      </c>
    </row>
    <row r="102" spans="1:10">
      <c r="A102" s="74" t="s">
        <v>204</v>
      </c>
      <c r="B102" s="131" t="s">
        <v>264</v>
      </c>
      <c r="C102" s="268">
        <v>191</v>
      </c>
      <c r="D102" s="265">
        <v>2</v>
      </c>
      <c r="E102" s="266">
        <v>1.43</v>
      </c>
      <c r="F102" s="266">
        <f t="shared" si="3"/>
        <v>2.86</v>
      </c>
      <c r="G102" s="82" t="s">
        <v>265</v>
      </c>
      <c r="H102" s="295" t="s">
        <v>217</v>
      </c>
      <c r="I102" s="260">
        <v>100</v>
      </c>
      <c r="J102" s="130">
        <v>125</v>
      </c>
    </row>
    <row r="103" spans="1:10">
      <c r="A103" s="74" t="s">
        <v>204</v>
      </c>
      <c r="B103" s="131" t="s">
        <v>266</v>
      </c>
      <c r="C103" s="268">
        <v>182</v>
      </c>
      <c r="D103" s="265">
        <v>19</v>
      </c>
      <c r="E103" s="266">
        <v>2.4500000000000002</v>
      </c>
      <c r="F103" s="266">
        <f t="shared" si="3"/>
        <v>46.550000000000004</v>
      </c>
      <c r="G103" s="82" t="s">
        <v>267</v>
      </c>
      <c r="H103" s="295" t="s">
        <v>217</v>
      </c>
      <c r="I103" s="260">
        <v>10</v>
      </c>
      <c r="J103" s="130">
        <v>7380</v>
      </c>
    </row>
    <row r="104" spans="1:10">
      <c r="A104" s="74" t="s">
        <v>204</v>
      </c>
      <c r="B104" s="131" t="s">
        <v>268</v>
      </c>
      <c r="C104" s="268">
        <v>17</v>
      </c>
      <c r="D104" s="265">
        <v>2</v>
      </c>
      <c r="E104" s="266">
        <v>3</v>
      </c>
      <c r="F104" s="266">
        <f t="shared" si="3"/>
        <v>6</v>
      </c>
      <c r="G104" s="82" t="s">
        <v>269</v>
      </c>
      <c r="H104" s="295" t="s">
        <v>217</v>
      </c>
      <c r="I104" s="260">
        <v>10</v>
      </c>
      <c r="J104" s="132">
        <v>7380</v>
      </c>
    </row>
    <row r="105" spans="1:10">
      <c r="A105" s="74" t="s">
        <v>204</v>
      </c>
      <c r="B105" s="392" t="s">
        <v>270</v>
      </c>
      <c r="C105" s="270">
        <v>5</v>
      </c>
      <c r="D105" s="265">
        <v>1</v>
      </c>
      <c r="E105" s="266">
        <v>2</v>
      </c>
      <c r="F105" s="266">
        <f t="shared" si="3"/>
        <v>2</v>
      </c>
      <c r="G105" s="82" t="s">
        <v>271</v>
      </c>
      <c r="H105" s="295" t="s">
        <v>217</v>
      </c>
      <c r="I105" s="260">
        <v>10</v>
      </c>
      <c r="J105" s="130">
        <v>933</v>
      </c>
    </row>
    <row r="106" spans="1:10">
      <c r="A106" s="74" t="s">
        <v>204</v>
      </c>
      <c r="B106" s="392" t="s">
        <v>272</v>
      </c>
      <c r="C106" s="270">
        <v>44</v>
      </c>
      <c r="D106" s="265">
        <v>5</v>
      </c>
      <c r="E106" s="266">
        <v>3.21</v>
      </c>
      <c r="F106" s="266">
        <f t="shared" si="3"/>
        <v>16.05</v>
      </c>
      <c r="G106" s="82" t="s">
        <v>273</v>
      </c>
      <c r="H106" s="295" t="s">
        <v>217</v>
      </c>
      <c r="I106" s="260">
        <v>10</v>
      </c>
      <c r="J106" s="130">
        <v>933</v>
      </c>
    </row>
    <row r="107" spans="1:10">
      <c r="A107" s="74" t="s">
        <v>204</v>
      </c>
      <c r="B107" s="392" t="s">
        <v>274</v>
      </c>
      <c r="C107" s="270">
        <v>17</v>
      </c>
      <c r="D107" s="265">
        <v>2</v>
      </c>
      <c r="E107" s="266">
        <v>3</v>
      </c>
      <c r="F107" s="266">
        <f t="shared" si="3"/>
        <v>6</v>
      </c>
      <c r="G107" s="82" t="s">
        <v>275</v>
      </c>
      <c r="H107" s="295" t="s">
        <v>217</v>
      </c>
      <c r="I107" s="260">
        <v>10</v>
      </c>
      <c r="J107" s="130">
        <v>933</v>
      </c>
    </row>
    <row r="108" spans="1:10">
      <c r="A108" s="7" t="s">
        <v>204</v>
      </c>
      <c r="B108" s="139" t="s">
        <v>276</v>
      </c>
      <c r="C108" s="268">
        <v>40</v>
      </c>
      <c r="D108" s="265">
        <v>4</v>
      </c>
      <c r="E108" s="266">
        <v>2</v>
      </c>
      <c r="F108" s="266">
        <f t="shared" si="3"/>
        <v>8</v>
      </c>
      <c r="G108" s="82" t="s">
        <v>277</v>
      </c>
      <c r="H108" s="295" t="s">
        <v>217</v>
      </c>
      <c r="I108" s="260">
        <v>10</v>
      </c>
      <c r="J108" s="132">
        <v>7380</v>
      </c>
    </row>
    <row r="109" spans="1:10">
      <c r="A109" s="139" t="s">
        <v>278</v>
      </c>
      <c r="B109" s="141" t="s">
        <v>279</v>
      </c>
      <c r="C109" s="282">
        <v>3</v>
      </c>
      <c r="D109" s="283">
        <v>3</v>
      </c>
      <c r="E109" s="284">
        <v>16</v>
      </c>
      <c r="F109" s="284">
        <f t="shared" si="3"/>
        <v>48</v>
      </c>
      <c r="G109" s="83" t="s">
        <v>280</v>
      </c>
      <c r="H109" s="299" t="s">
        <v>281</v>
      </c>
      <c r="I109" s="260">
        <v>1</v>
      </c>
      <c r="J109" s="142"/>
    </row>
    <row r="110" spans="1:10">
      <c r="A110" s="7" t="s">
        <v>278</v>
      </c>
      <c r="B110" s="133" t="s">
        <v>282</v>
      </c>
      <c r="C110" s="267">
        <v>6</v>
      </c>
      <c r="D110" s="265">
        <v>1</v>
      </c>
      <c r="E110" s="266">
        <v>20</v>
      </c>
      <c r="F110" s="266">
        <f t="shared" si="3"/>
        <v>20</v>
      </c>
      <c r="G110" s="83" t="s">
        <v>283</v>
      </c>
      <c r="H110" s="390" t="s">
        <v>281</v>
      </c>
      <c r="I110" s="260">
        <v>10</v>
      </c>
      <c r="J110" s="130"/>
    </row>
    <row r="111" spans="1:10">
      <c r="A111" s="7" t="s">
        <v>278</v>
      </c>
      <c r="B111" s="143" t="s">
        <v>284</v>
      </c>
      <c r="C111" s="270">
        <v>10</v>
      </c>
      <c r="D111" s="265">
        <v>1</v>
      </c>
      <c r="E111" s="266">
        <v>40</v>
      </c>
      <c r="F111" s="266">
        <f t="shared" si="3"/>
        <v>40</v>
      </c>
      <c r="G111" s="83" t="s">
        <v>285</v>
      </c>
      <c r="H111" s="390" t="s">
        <v>281</v>
      </c>
      <c r="I111" s="260">
        <v>5</v>
      </c>
      <c r="J111" s="130"/>
    </row>
    <row r="112" spans="1:10">
      <c r="A112" s="7" t="s">
        <v>278</v>
      </c>
      <c r="B112" s="7" t="s">
        <v>286</v>
      </c>
      <c r="C112" s="267">
        <v>2</v>
      </c>
      <c r="D112" s="265">
        <v>1</v>
      </c>
      <c r="E112" s="266">
        <v>7</v>
      </c>
      <c r="F112" s="266">
        <f t="shared" si="3"/>
        <v>7</v>
      </c>
      <c r="G112" s="83" t="s">
        <v>287</v>
      </c>
      <c r="H112" s="390" t="s">
        <v>281</v>
      </c>
      <c r="I112" s="260">
        <v>2</v>
      </c>
      <c r="J112" s="130"/>
    </row>
    <row r="113" spans="1:13">
      <c r="A113" s="7" t="s">
        <v>278</v>
      </c>
      <c r="B113" s="7" t="s">
        <v>288</v>
      </c>
      <c r="C113" s="267">
        <v>3</v>
      </c>
      <c r="D113" s="265">
        <v>1</v>
      </c>
      <c r="E113" s="266">
        <v>6</v>
      </c>
      <c r="F113" s="266">
        <f t="shared" si="3"/>
        <v>6</v>
      </c>
      <c r="G113" s="83" t="s">
        <v>289</v>
      </c>
      <c r="H113" s="390" t="s">
        <v>281</v>
      </c>
      <c r="I113" s="260">
        <v>3</v>
      </c>
      <c r="J113" s="130"/>
    </row>
    <row r="114" spans="1:13">
      <c r="A114" s="7" t="s">
        <v>290</v>
      </c>
      <c r="B114" s="7" t="s">
        <v>291</v>
      </c>
      <c r="C114" s="267">
        <v>6</v>
      </c>
      <c r="D114" s="265">
        <v>1</v>
      </c>
      <c r="E114" s="266">
        <v>9</v>
      </c>
      <c r="F114" s="266">
        <f t="shared" si="3"/>
        <v>9</v>
      </c>
      <c r="G114" s="84" t="s">
        <v>292</v>
      </c>
      <c r="H114" s="390" t="s">
        <v>293</v>
      </c>
      <c r="I114" s="260">
        <v>50</v>
      </c>
      <c r="J114" s="140"/>
    </row>
    <row r="115" spans="1:13">
      <c r="A115" s="7" t="s">
        <v>290</v>
      </c>
      <c r="B115" s="7" t="s">
        <v>294</v>
      </c>
      <c r="C115" s="267">
        <v>36</v>
      </c>
      <c r="D115" s="265">
        <v>1</v>
      </c>
      <c r="E115" s="266">
        <v>60</v>
      </c>
      <c r="F115" s="266">
        <f t="shared" si="3"/>
        <v>60</v>
      </c>
      <c r="G115" s="84" t="s">
        <v>295</v>
      </c>
      <c r="H115" s="390" t="s">
        <v>293</v>
      </c>
      <c r="I115" s="260">
        <v>50</v>
      </c>
      <c r="J115" s="130"/>
    </row>
    <row r="116" spans="1:13">
      <c r="A116" s="7" t="s">
        <v>290</v>
      </c>
      <c r="B116" s="7" t="s">
        <v>296</v>
      </c>
      <c r="C116" s="267">
        <v>6</v>
      </c>
      <c r="D116" s="265">
        <v>1</v>
      </c>
      <c r="E116" s="266">
        <v>10.23</v>
      </c>
      <c r="F116" s="266">
        <f t="shared" si="3"/>
        <v>10.23</v>
      </c>
      <c r="G116" s="84" t="s">
        <v>297</v>
      </c>
      <c r="H116" s="291" t="s">
        <v>298</v>
      </c>
      <c r="I116" s="260">
        <v>6</v>
      </c>
      <c r="J116" s="140"/>
    </row>
    <row r="117" spans="1:13">
      <c r="A117" s="7" t="s">
        <v>290</v>
      </c>
      <c r="B117" s="7" t="s">
        <v>299</v>
      </c>
      <c r="C117" s="267">
        <v>6</v>
      </c>
      <c r="D117" s="265">
        <v>2</v>
      </c>
      <c r="E117" s="266">
        <v>2.04</v>
      </c>
      <c r="F117" s="266">
        <f t="shared" si="3"/>
        <v>4.08</v>
      </c>
      <c r="G117" s="83" t="s">
        <v>300</v>
      </c>
      <c r="H117" s="390" t="s">
        <v>207</v>
      </c>
      <c r="I117" s="260">
        <v>5</v>
      </c>
      <c r="J117" s="130"/>
    </row>
    <row r="118" spans="1:13">
      <c r="A118" s="7" t="s">
        <v>301</v>
      </c>
      <c r="B118" s="398" t="s">
        <v>302</v>
      </c>
      <c r="C118" s="285">
        <v>1</v>
      </c>
      <c r="D118" s="265">
        <v>1</v>
      </c>
      <c r="E118" s="266">
        <v>30.61</v>
      </c>
      <c r="F118" s="266">
        <f t="shared" si="3"/>
        <v>30.61</v>
      </c>
      <c r="G118" s="84" t="s">
        <v>303</v>
      </c>
      <c r="H118" s="390" t="s">
        <v>304</v>
      </c>
      <c r="I118" s="260">
        <v>1</v>
      </c>
      <c r="J118" s="130"/>
    </row>
    <row r="119" spans="1:13">
      <c r="A119" s="7" t="s">
        <v>301</v>
      </c>
      <c r="B119" s="144" t="s">
        <v>305</v>
      </c>
      <c r="C119" s="285">
        <v>1</v>
      </c>
      <c r="D119" s="265">
        <v>1</v>
      </c>
      <c r="E119" s="266">
        <v>44</v>
      </c>
      <c r="F119" s="266">
        <f t="shared" si="3"/>
        <v>44</v>
      </c>
      <c r="G119" s="82" t="s">
        <v>306</v>
      </c>
      <c r="H119" s="390" t="s">
        <v>307</v>
      </c>
      <c r="I119" s="260">
        <v>1</v>
      </c>
      <c r="J119" s="130"/>
    </row>
    <row r="120" spans="1:13">
      <c r="A120" s="74" t="s">
        <v>301</v>
      </c>
      <c r="B120" s="144" t="s">
        <v>308</v>
      </c>
      <c r="C120" s="285">
        <v>4</v>
      </c>
      <c r="D120" s="265">
        <v>4</v>
      </c>
      <c r="E120" s="266">
        <v>2.23</v>
      </c>
      <c r="F120" s="266">
        <f t="shared" si="3"/>
        <v>8.92</v>
      </c>
      <c r="G120" s="84" t="s">
        <v>309</v>
      </c>
      <c r="H120" s="291" t="s">
        <v>310</v>
      </c>
      <c r="I120" s="260">
        <v>1</v>
      </c>
      <c r="J120" s="130"/>
    </row>
    <row r="121" spans="1:13">
      <c r="A121" s="74" t="s">
        <v>301</v>
      </c>
      <c r="B121" s="144" t="s">
        <v>311</v>
      </c>
      <c r="C121" s="285">
        <v>4</v>
      </c>
      <c r="D121" s="265">
        <v>4</v>
      </c>
      <c r="E121" s="266">
        <v>2</v>
      </c>
      <c r="F121" s="266">
        <f t="shared" si="3"/>
        <v>8</v>
      </c>
      <c r="G121" s="84" t="s">
        <v>312</v>
      </c>
      <c r="H121" s="291" t="s">
        <v>310</v>
      </c>
      <c r="I121" s="260">
        <v>1</v>
      </c>
      <c r="J121" s="130"/>
    </row>
    <row r="122" spans="1:13">
      <c r="A122" s="74" t="s">
        <v>301</v>
      </c>
      <c r="B122" s="400" t="s">
        <v>313</v>
      </c>
      <c r="C122" s="356">
        <v>2</v>
      </c>
      <c r="D122" s="265">
        <v>1</v>
      </c>
      <c r="E122" s="266">
        <v>3.49</v>
      </c>
      <c r="F122" s="266">
        <f t="shared" si="3"/>
        <v>3.49</v>
      </c>
      <c r="G122" s="84" t="s">
        <v>314</v>
      </c>
      <c r="H122" s="390" t="s">
        <v>315</v>
      </c>
      <c r="I122" s="260">
        <v>5</v>
      </c>
      <c r="J122" s="130"/>
      <c r="M122" s="357"/>
    </row>
    <row r="123" spans="1:13">
      <c r="A123" s="74" t="s">
        <v>301</v>
      </c>
      <c r="B123" s="398" t="s">
        <v>316</v>
      </c>
      <c r="C123" s="285">
        <v>1</v>
      </c>
      <c r="D123" s="265">
        <v>1</v>
      </c>
      <c r="E123" s="266">
        <v>30</v>
      </c>
      <c r="F123" s="266">
        <f t="shared" si="3"/>
        <v>30</v>
      </c>
      <c r="G123" s="82" t="s">
        <v>317</v>
      </c>
      <c r="H123" s="390" t="s">
        <v>307</v>
      </c>
      <c r="I123" s="260">
        <v>1</v>
      </c>
      <c r="J123" s="130"/>
    </row>
    <row r="124" spans="1:13">
      <c r="A124" s="74" t="s">
        <v>301</v>
      </c>
      <c r="B124" s="172" t="s">
        <v>318</v>
      </c>
      <c r="C124" s="264">
        <v>1</v>
      </c>
      <c r="D124" s="265">
        <v>1</v>
      </c>
      <c r="E124" s="266">
        <v>12.69</v>
      </c>
      <c r="F124" s="266">
        <f t="shared" si="3"/>
        <v>12.69</v>
      </c>
      <c r="G124" s="84" t="s">
        <v>319</v>
      </c>
      <c r="H124" s="291" t="s">
        <v>320</v>
      </c>
      <c r="I124" s="260">
        <v>1</v>
      </c>
      <c r="J124" s="130"/>
    </row>
    <row r="125" spans="1:13">
      <c r="A125" s="74" t="s">
        <v>301</v>
      </c>
      <c r="B125" s="144" t="s">
        <v>321</v>
      </c>
      <c r="C125" s="285">
        <v>3</v>
      </c>
      <c r="D125" s="265">
        <v>1</v>
      </c>
      <c r="E125" s="266">
        <v>5</v>
      </c>
      <c r="F125" s="266">
        <f t="shared" si="3"/>
        <v>5</v>
      </c>
      <c r="G125" s="82" t="s">
        <v>322</v>
      </c>
      <c r="H125" s="390" t="s">
        <v>323</v>
      </c>
      <c r="I125" s="260">
        <v>5</v>
      </c>
      <c r="J125" s="130"/>
    </row>
    <row r="126" spans="1:13">
      <c r="A126" s="74" t="s">
        <v>301</v>
      </c>
      <c r="B126" s="144" t="s">
        <v>321</v>
      </c>
      <c r="C126" s="285">
        <v>3</v>
      </c>
      <c r="D126" s="265">
        <v>1</v>
      </c>
      <c r="E126" s="266">
        <v>7</v>
      </c>
      <c r="F126" s="266">
        <f t="shared" si="3"/>
        <v>7</v>
      </c>
      <c r="G126" s="82" t="s">
        <v>324</v>
      </c>
      <c r="H126" s="390" t="s">
        <v>323</v>
      </c>
      <c r="I126" s="260">
        <v>5</v>
      </c>
      <c r="J126" s="130"/>
    </row>
    <row r="127" spans="1:13">
      <c r="A127" s="74" t="s">
        <v>325</v>
      </c>
      <c r="B127" s="407" t="s">
        <v>326</v>
      </c>
      <c r="C127" s="287">
        <v>4</v>
      </c>
      <c r="D127" s="265">
        <v>2</v>
      </c>
      <c r="E127" s="266">
        <v>4</v>
      </c>
      <c r="F127" s="266">
        <f t="shared" si="3"/>
        <v>8</v>
      </c>
      <c r="G127" s="84" t="s">
        <v>327</v>
      </c>
      <c r="H127" s="394" t="s">
        <v>328</v>
      </c>
      <c r="I127" s="260">
        <v>1</v>
      </c>
      <c r="J127" s="130"/>
    </row>
    <row r="128" spans="1:13">
      <c r="A128" s="74" t="s">
        <v>325</v>
      </c>
      <c r="B128" s="74" t="s">
        <v>329</v>
      </c>
      <c r="C128" s="315">
        <v>2</v>
      </c>
      <c r="D128" s="265">
        <v>1</v>
      </c>
      <c r="E128" s="266">
        <v>14.96</v>
      </c>
      <c r="F128" s="266">
        <f t="shared" si="3"/>
        <v>14.96</v>
      </c>
      <c r="G128" s="84" t="s">
        <v>330</v>
      </c>
      <c r="H128" s="390" t="s">
        <v>331</v>
      </c>
      <c r="I128" s="260">
        <v>4</v>
      </c>
      <c r="J128" s="130"/>
    </row>
    <row r="129" spans="1:10">
      <c r="A129" s="7" t="s">
        <v>325</v>
      </c>
      <c r="B129" s="7" t="s">
        <v>332</v>
      </c>
      <c r="C129" s="268">
        <v>1</v>
      </c>
      <c r="D129" s="265">
        <v>1</v>
      </c>
      <c r="E129" s="266">
        <v>12</v>
      </c>
      <c r="F129" s="266">
        <f t="shared" ref="F129:F156" si="4">D129*E129</f>
        <v>12</v>
      </c>
      <c r="G129" s="84" t="s">
        <v>333</v>
      </c>
      <c r="H129" s="390" t="s">
        <v>334</v>
      </c>
      <c r="I129" s="260">
        <v>1</v>
      </c>
      <c r="J129" s="130"/>
    </row>
    <row r="130" spans="1:10">
      <c r="A130" s="7" t="s">
        <v>325</v>
      </c>
      <c r="B130" s="7" t="s">
        <v>335</v>
      </c>
      <c r="C130" s="268">
        <v>1</v>
      </c>
      <c r="D130" s="265">
        <v>1</v>
      </c>
      <c r="E130" s="266">
        <v>11</v>
      </c>
      <c r="F130" s="266">
        <f t="shared" si="4"/>
        <v>11</v>
      </c>
      <c r="G130" s="84" t="s">
        <v>336</v>
      </c>
      <c r="H130" s="390" t="s">
        <v>334</v>
      </c>
      <c r="I130" s="260">
        <v>1</v>
      </c>
      <c r="J130" s="130"/>
    </row>
    <row r="131" spans="1:10">
      <c r="A131" s="7" t="s">
        <v>325</v>
      </c>
      <c r="B131" s="7" t="s">
        <v>337</v>
      </c>
      <c r="C131" s="268">
        <v>1</v>
      </c>
      <c r="D131" s="265">
        <v>1</v>
      </c>
      <c r="E131" s="266">
        <v>9</v>
      </c>
      <c r="F131" s="266">
        <f t="shared" si="4"/>
        <v>9</v>
      </c>
      <c r="G131" s="84" t="s">
        <v>338</v>
      </c>
      <c r="H131" s="390" t="s">
        <v>334</v>
      </c>
      <c r="I131" s="260">
        <v>1</v>
      </c>
      <c r="J131" s="130"/>
    </row>
    <row r="132" spans="1:10">
      <c r="A132" s="74" t="s">
        <v>325</v>
      </c>
      <c r="B132" s="7" t="s">
        <v>339</v>
      </c>
      <c r="C132" s="264">
        <v>34</v>
      </c>
      <c r="D132" s="265">
        <v>4</v>
      </c>
      <c r="E132" s="266">
        <v>5.49</v>
      </c>
      <c r="F132" s="266">
        <f t="shared" si="4"/>
        <v>21.96</v>
      </c>
      <c r="G132" s="84" t="s">
        <v>340</v>
      </c>
      <c r="H132" s="390" t="s">
        <v>341</v>
      </c>
      <c r="I132" s="260">
        <v>10</v>
      </c>
      <c r="J132" s="130"/>
    </row>
    <row r="133" spans="1:10">
      <c r="A133" s="7" t="s">
        <v>325</v>
      </c>
      <c r="B133" s="7" t="s">
        <v>342</v>
      </c>
      <c r="C133" s="268">
        <v>4</v>
      </c>
      <c r="D133" s="265">
        <v>4</v>
      </c>
      <c r="E133" s="266">
        <v>15</v>
      </c>
      <c r="F133" s="266">
        <f t="shared" si="4"/>
        <v>60</v>
      </c>
      <c r="G133" s="84" t="s">
        <v>343</v>
      </c>
      <c r="H133" s="390" t="s">
        <v>334</v>
      </c>
      <c r="I133" s="260">
        <v>1</v>
      </c>
      <c r="J133" s="130"/>
    </row>
    <row r="134" spans="1:10">
      <c r="A134" s="7" t="s">
        <v>325</v>
      </c>
      <c r="B134" s="7" t="s">
        <v>344</v>
      </c>
      <c r="C134" s="268">
        <v>4</v>
      </c>
      <c r="D134" s="265">
        <v>4</v>
      </c>
      <c r="E134" s="266">
        <v>16</v>
      </c>
      <c r="F134" s="266">
        <f t="shared" si="4"/>
        <v>64</v>
      </c>
      <c r="G134" s="84" t="s">
        <v>345</v>
      </c>
      <c r="H134" s="390" t="s">
        <v>334</v>
      </c>
      <c r="I134" s="260">
        <v>1</v>
      </c>
      <c r="J134" s="130"/>
    </row>
    <row r="135" spans="1:10">
      <c r="A135" s="7" t="s">
        <v>325</v>
      </c>
      <c r="B135" s="7" t="s">
        <v>346</v>
      </c>
      <c r="C135" s="268">
        <v>4</v>
      </c>
      <c r="D135" s="265">
        <v>4</v>
      </c>
      <c r="E135" s="266">
        <v>40</v>
      </c>
      <c r="F135" s="266">
        <f t="shared" si="4"/>
        <v>160</v>
      </c>
      <c r="G135" s="84" t="s">
        <v>347</v>
      </c>
      <c r="H135" s="390" t="s">
        <v>334</v>
      </c>
      <c r="I135" s="260">
        <v>1</v>
      </c>
      <c r="J135" s="130"/>
    </row>
    <row r="136" spans="1:10">
      <c r="A136" s="74" t="s">
        <v>325</v>
      </c>
      <c r="B136" s="392" t="s">
        <v>348</v>
      </c>
      <c r="C136" s="270">
        <v>1</v>
      </c>
      <c r="D136" s="265">
        <v>1</v>
      </c>
      <c r="E136" s="266">
        <v>4.07</v>
      </c>
      <c r="F136" s="266">
        <f t="shared" si="4"/>
        <v>4.07</v>
      </c>
      <c r="G136" s="84" t="s">
        <v>349</v>
      </c>
      <c r="H136" s="394" t="s">
        <v>328</v>
      </c>
      <c r="I136" s="260">
        <v>1</v>
      </c>
      <c r="J136" s="130"/>
    </row>
    <row r="137" spans="1:10" ht="18" customHeight="1">
      <c r="A137" s="7" t="s">
        <v>325</v>
      </c>
      <c r="B137" s="7" t="s">
        <v>350</v>
      </c>
      <c r="C137" s="264">
        <v>2</v>
      </c>
      <c r="D137" s="265">
        <v>1</v>
      </c>
      <c r="E137" s="266">
        <v>18</v>
      </c>
      <c r="F137" s="266">
        <f t="shared" si="4"/>
        <v>18</v>
      </c>
      <c r="G137" s="84" t="s">
        <v>351</v>
      </c>
      <c r="H137" s="390" t="s">
        <v>352</v>
      </c>
      <c r="I137" s="260">
        <v>2</v>
      </c>
      <c r="J137" s="130"/>
    </row>
    <row r="138" spans="1:10">
      <c r="A138" s="7" t="s">
        <v>325</v>
      </c>
      <c r="B138" s="26" t="s">
        <v>353</v>
      </c>
      <c r="C138" s="272">
        <v>1</v>
      </c>
      <c r="D138" s="265">
        <v>1</v>
      </c>
      <c r="E138" s="288">
        <v>100</v>
      </c>
      <c r="F138" s="266">
        <f t="shared" si="4"/>
        <v>100</v>
      </c>
      <c r="G138" s="85" t="s">
        <v>354</v>
      </c>
      <c r="H138" s="390" t="s">
        <v>355</v>
      </c>
      <c r="I138" s="260">
        <v>1</v>
      </c>
      <c r="J138" s="130"/>
    </row>
    <row r="139" spans="1:10">
      <c r="A139" s="7" t="s">
        <v>325</v>
      </c>
      <c r="B139" s="26" t="s">
        <v>356</v>
      </c>
      <c r="C139" s="272">
        <v>1</v>
      </c>
      <c r="D139" s="265">
        <v>1</v>
      </c>
      <c r="E139" s="288">
        <v>25</v>
      </c>
      <c r="F139" s="266">
        <f t="shared" si="4"/>
        <v>25</v>
      </c>
      <c r="G139" s="82" t="s">
        <v>357</v>
      </c>
      <c r="H139" s="390" t="s">
        <v>358</v>
      </c>
      <c r="I139" s="260">
        <v>1</v>
      </c>
      <c r="J139" s="130"/>
    </row>
    <row r="140" spans="1:10">
      <c r="A140" s="7" t="s">
        <v>325</v>
      </c>
      <c r="B140" s="19" t="s">
        <v>359</v>
      </c>
      <c r="C140" s="273">
        <v>2</v>
      </c>
      <c r="D140" s="265">
        <v>2</v>
      </c>
      <c r="E140" s="266">
        <v>9.7200000000000006</v>
      </c>
      <c r="F140" s="266">
        <f t="shared" si="4"/>
        <v>19.440000000000001</v>
      </c>
      <c r="G140" s="82" t="s">
        <v>360</v>
      </c>
      <c r="H140" s="394" t="s">
        <v>328</v>
      </c>
      <c r="I140" s="260">
        <v>1</v>
      </c>
      <c r="J140" s="130"/>
    </row>
    <row r="141" spans="1:10">
      <c r="A141" s="74" t="s">
        <v>325</v>
      </c>
      <c r="B141" s="1" t="s">
        <v>361</v>
      </c>
      <c r="C141" s="286">
        <v>1</v>
      </c>
      <c r="D141" s="396">
        <v>1</v>
      </c>
      <c r="E141" s="271">
        <v>12</v>
      </c>
      <c r="F141" s="266">
        <f t="shared" si="4"/>
        <v>12</v>
      </c>
      <c r="G141" s="84" t="s">
        <v>362</v>
      </c>
      <c r="H141" s="300" t="s">
        <v>363</v>
      </c>
      <c r="I141" s="261">
        <v>1</v>
      </c>
      <c r="J141" s="130"/>
    </row>
    <row r="142" spans="1:10">
      <c r="A142" s="7" t="s">
        <v>364</v>
      </c>
      <c r="B142" s="7" t="s">
        <v>365</v>
      </c>
      <c r="C142" s="267">
        <v>2</v>
      </c>
      <c r="D142" s="265">
        <v>1</v>
      </c>
      <c r="E142" s="266">
        <v>2.84</v>
      </c>
      <c r="F142" s="266">
        <f t="shared" si="4"/>
        <v>2.84</v>
      </c>
      <c r="G142" s="84" t="s">
        <v>366</v>
      </c>
      <c r="H142" s="291" t="s">
        <v>367</v>
      </c>
      <c r="I142" s="260">
        <v>10</v>
      </c>
      <c r="J142" s="132"/>
    </row>
    <row r="143" spans="1:10" s="75" customFormat="1" ht="15.75">
      <c r="A143" s="7" t="s">
        <v>364</v>
      </c>
      <c r="B143" s="392" t="s">
        <v>368</v>
      </c>
      <c r="C143" s="267">
        <v>6</v>
      </c>
      <c r="D143" s="265">
        <v>1</v>
      </c>
      <c r="E143" s="266">
        <v>7</v>
      </c>
      <c r="F143" s="266">
        <f t="shared" si="4"/>
        <v>7</v>
      </c>
      <c r="G143" s="84" t="s">
        <v>369</v>
      </c>
      <c r="H143" s="390" t="s">
        <v>370</v>
      </c>
      <c r="I143" s="260">
        <v>20</v>
      </c>
      <c r="J143" s="132"/>
    </row>
    <row r="144" spans="1:10" s="75" customFormat="1" ht="15.75">
      <c r="A144" s="74" t="s">
        <v>364</v>
      </c>
      <c r="B144" s="392" t="s">
        <v>371</v>
      </c>
      <c r="C144" s="267">
        <v>6</v>
      </c>
      <c r="D144" s="265">
        <v>1</v>
      </c>
      <c r="E144" s="266">
        <v>7</v>
      </c>
      <c r="F144" s="266">
        <f t="shared" si="4"/>
        <v>7</v>
      </c>
      <c r="G144" s="84" t="s">
        <v>372</v>
      </c>
      <c r="H144" s="390" t="s">
        <v>370</v>
      </c>
      <c r="I144" s="260">
        <v>20</v>
      </c>
      <c r="J144" s="132"/>
    </row>
    <row r="145" spans="1:10" s="75" customFormat="1" ht="15.75">
      <c r="A145" s="7" t="s">
        <v>364</v>
      </c>
      <c r="B145" s="392" t="s">
        <v>373</v>
      </c>
      <c r="C145" s="267">
        <v>4</v>
      </c>
      <c r="D145" s="265">
        <v>1</v>
      </c>
      <c r="E145" s="266">
        <v>7</v>
      </c>
      <c r="F145" s="266">
        <f t="shared" si="4"/>
        <v>7</v>
      </c>
      <c r="G145" s="84" t="s">
        <v>374</v>
      </c>
      <c r="H145" s="390" t="s">
        <v>370</v>
      </c>
      <c r="I145" s="260">
        <v>20</v>
      </c>
      <c r="J145" s="132"/>
    </row>
    <row r="146" spans="1:10" s="75" customFormat="1" ht="15.75">
      <c r="A146" s="7" t="s">
        <v>364</v>
      </c>
      <c r="B146" s="392" t="s">
        <v>375</v>
      </c>
      <c r="C146" s="267">
        <v>8</v>
      </c>
      <c r="D146" s="265">
        <v>1</v>
      </c>
      <c r="E146" s="266">
        <v>7</v>
      </c>
      <c r="F146" s="266">
        <f t="shared" si="4"/>
        <v>7</v>
      </c>
      <c r="G146" s="84" t="s">
        <v>376</v>
      </c>
      <c r="H146" s="390" t="s">
        <v>370</v>
      </c>
      <c r="I146" s="260">
        <v>20</v>
      </c>
      <c r="J146" s="132"/>
    </row>
    <row r="147" spans="1:10" s="75" customFormat="1" ht="15.75">
      <c r="A147" s="7" t="s">
        <v>364</v>
      </c>
      <c r="B147" s="7" t="s">
        <v>377</v>
      </c>
      <c r="C147" s="267">
        <v>1</v>
      </c>
      <c r="D147" s="265">
        <v>1</v>
      </c>
      <c r="E147" s="266">
        <v>8</v>
      </c>
      <c r="F147" s="266">
        <f t="shared" si="4"/>
        <v>8</v>
      </c>
      <c r="G147" s="84" t="s">
        <v>378</v>
      </c>
      <c r="H147" s="390" t="s">
        <v>379</v>
      </c>
      <c r="I147" s="260">
        <v>1</v>
      </c>
      <c r="J147" s="132"/>
    </row>
    <row r="148" spans="1:10" s="75" customFormat="1" ht="15.75">
      <c r="A148" s="7" t="s">
        <v>380</v>
      </c>
      <c r="B148" s="7" t="s">
        <v>381</v>
      </c>
      <c r="C148" s="267">
        <v>2</v>
      </c>
      <c r="D148" s="265">
        <v>1</v>
      </c>
      <c r="E148" s="266">
        <v>12.84</v>
      </c>
      <c r="F148" s="266">
        <f t="shared" si="4"/>
        <v>12.84</v>
      </c>
      <c r="G148" s="84" t="s">
        <v>382</v>
      </c>
      <c r="H148" s="301" t="s">
        <v>383</v>
      </c>
      <c r="I148" s="260">
        <v>10</v>
      </c>
      <c r="J148" s="140"/>
    </row>
    <row r="149" spans="1:10" s="75" customFormat="1" ht="15.75">
      <c r="A149" s="7" t="s">
        <v>384</v>
      </c>
      <c r="B149" s="7" t="s">
        <v>385</v>
      </c>
      <c r="C149" s="268">
        <v>1</v>
      </c>
      <c r="D149" s="265">
        <v>1</v>
      </c>
      <c r="E149" s="266">
        <v>5</v>
      </c>
      <c r="F149" s="266">
        <f t="shared" si="4"/>
        <v>5</v>
      </c>
      <c r="G149" s="84" t="s">
        <v>386</v>
      </c>
      <c r="H149" s="390" t="s">
        <v>48</v>
      </c>
      <c r="I149" s="261">
        <v>1</v>
      </c>
      <c r="J149" s="130"/>
    </row>
    <row r="150" spans="1:10" s="75" customFormat="1" ht="15.75">
      <c r="A150" s="7" t="s">
        <v>384</v>
      </c>
      <c r="B150" s="400" t="s">
        <v>387</v>
      </c>
      <c r="C150" s="272">
        <v>1</v>
      </c>
      <c r="D150" s="265">
        <v>1</v>
      </c>
      <c r="E150" s="266">
        <v>3.95</v>
      </c>
      <c r="F150" s="266">
        <f t="shared" si="4"/>
        <v>3.95</v>
      </c>
      <c r="G150" s="84" t="s">
        <v>388</v>
      </c>
      <c r="H150" s="390" t="s">
        <v>389</v>
      </c>
      <c r="I150" s="261">
        <v>1</v>
      </c>
      <c r="J150" s="130"/>
    </row>
    <row r="151" spans="1:10" s="75" customFormat="1" ht="15.75">
      <c r="A151" s="7" t="s">
        <v>384</v>
      </c>
      <c r="B151" s="400" t="s">
        <v>390</v>
      </c>
      <c r="C151" s="264">
        <v>1</v>
      </c>
      <c r="D151" s="265">
        <v>1</v>
      </c>
      <c r="E151" s="266">
        <v>35.42</v>
      </c>
      <c r="F151" s="266">
        <f t="shared" si="4"/>
        <v>35.42</v>
      </c>
      <c r="G151" s="84" t="s">
        <v>391</v>
      </c>
      <c r="H151" s="390" t="s">
        <v>392</v>
      </c>
      <c r="I151" s="260">
        <v>1</v>
      </c>
      <c r="J151" s="130"/>
    </row>
    <row r="152" spans="1:10" s="75" customFormat="1" ht="15.75">
      <c r="A152" s="146" t="s">
        <v>384</v>
      </c>
      <c r="B152" s="145" t="s">
        <v>393</v>
      </c>
      <c r="C152" s="316">
        <v>1</v>
      </c>
      <c r="D152" s="279">
        <v>1</v>
      </c>
      <c r="E152" s="281">
        <v>11</v>
      </c>
      <c r="F152" s="281">
        <f t="shared" si="4"/>
        <v>11</v>
      </c>
      <c r="G152" s="84" t="s">
        <v>394</v>
      </c>
      <c r="H152" s="320" t="s">
        <v>395</v>
      </c>
      <c r="I152" s="263">
        <v>1</v>
      </c>
      <c r="J152" s="147"/>
    </row>
    <row r="153" spans="1:10" s="75" customFormat="1" ht="15.75">
      <c r="A153" s="7" t="s">
        <v>384</v>
      </c>
      <c r="B153" s="7" t="s">
        <v>396</v>
      </c>
      <c r="C153" s="264">
        <v>1</v>
      </c>
      <c r="D153" s="265">
        <v>1</v>
      </c>
      <c r="E153" s="266">
        <v>48</v>
      </c>
      <c r="F153" s="266">
        <f t="shared" si="4"/>
        <v>48</v>
      </c>
      <c r="G153" s="84" t="s">
        <v>397</v>
      </c>
      <c r="H153" s="390" t="s">
        <v>398</v>
      </c>
      <c r="I153" s="260">
        <v>1</v>
      </c>
      <c r="J153" s="130"/>
    </row>
    <row r="154" spans="1:10" s="75" customFormat="1" ht="15.75">
      <c r="A154" s="7" t="s">
        <v>384</v>
      </c>
      <c r="B154" s="38" t="s">
        <v>399</v>
      </c>
      <c r="C154" s="264">
        <v>1</v>
      </c>
      <c r="D154" s="265">
        <v>1</v>
      </c>
      <c r="E154" s="266">
        <v>25</v>
      </c>
      <c r="F154" s="266">
        <f t="shared" si="4"/>
        <v>25</v>
      </c>
      <c r="G154" s="129" t="s">
        <v>400</v>
      </c>
      <c r="H154" s="390" t="s">
        <v>48</v>
      </c>
      <c r="I154" s="261">
        <v>1</v>
      </c>
      <c r="J154" s="130"/>
    </row>
    <row r="155" spans="1:10" s="75" customFormat="1" ht="15.75">
      <c r="A155" s="7" t="s">
        <v>384</v>
      </c>
      <c r="B155" s="38" t="s">
        <v>401</v>
      </c>
      <c r="C155" s="264">
        <v>1</v>
      </c>
      <c r="D155" s="265">
        <v>1</v>
      </c>
      <c r="E155" s="266">
        <v>25</v>
      </c>
      <c r="F155" s="266">
        <f t="shared" si="4"/>
        <v>25</v>
      </c>
      <c r="G155" s="129" t="s">
        <v>402</v>
      </c>
      <c r="H155" s="298" t="s">
        <v>48</v>
      </c>
      <c r="I155" s="260">
        <v>1</v>
      </c>
      <c r="J155" s="130"/>
    </row>
    <row r="156" spans="1:10" s="75" customFormat="1" ht="16.5" thickBot="1">
      <c r="A156" s="7" t="s">
        <v>384</v>
      </c>
      <c r="B156" s="1" t="s">
        <v>403</v>
      </c>
      <c r="C156" s="317">
        <v>1</v>
      </c>
      <c r="D156" s="318">
        <v>1</v>
      </c>
      <c r="E156" s="319">
        <v>10</v>
      </c>
      <c r="F156" s="319">
        <f t="shared" si="4"/>
        <v>10</v>
      </c>
      <c r="G156" s="289" t="s">
        <v>404</v>
      </c>
      <c r="H156" s="321" t="s">
        <v>405</v>
      </c>
      <c r="I156" s="260">
        <v>5</v>
      </c>
      <c r="J156" s="130"/>
    </row>
    <row r="157" spans="1:10" s="75" customFormat="1" ht="16.5" thickBot="1">
      <c r="A157" s="88"/>
      <c r="B157" s="89" t="s">
        <v>406</v>
      </c>
      <c r="C157" s="89"/>
      <c r="D157" s="89"/>
      <c r="E157" s="90"/>
      <c r="F157" s="91">
        <f>SUBTOTAL(109,Table1321[*Cost Price $USD])</f>
        <v>2342.6</v>
      </c>
      <c r="G157" s="92" t="s">
        <v>407</v>
      </c>
      <c r="H157" s="86"/>
      <c r="I157" s="76"/>
      <c r="J157" s="87"/>
    </row>
    <row r="158" spans="1:10" s="75" customFormat="1" ht="15.75">
      <c r="A158" s="74"/>
      <c r="B158" s="74"/>
      <c r="C158" s="74"/>
      <c r="D158" s="74"/>
      <c r="E158" s="77"/>
      <c r="F158" s="7"/>
      <c r="G158"/>
      <c r="H158" s="74"/>
      <c r="I158" s="74"/>
      <c r="J158" s="408"/>
    </row>
    <row r="159" spans="1:10" s="75" customFormat="1" ht="15.75">
      <c r="A159" s="307" t="s">
        <v>408</v>
      </c>
      <c r="B159" s="74"/>
      <c r="C159" s="74"/>
      <c r="D159" s="74"/>
      <c r="E159" s="77"/>
      <c r="F159" s="74"/>
      <c r="G159"/>
      <c r="H159" s="74"/>
      <c r="I159" s="74"/>
      <c r="J159" s="408"/>
    </row>
    <row r="160" spans="1:10" s="75" customFormat="1" ht="15.75">
      <c r="A160" s="74"/>
      <c r="B160" s="74"/>
      <c r="C160" s="74"/>
      <c r="D160" s="74"/>
      <c r="E160" s="77"/>
      <c r="F160" s="74"/>
      <c r="G160"/>
      <c r="H160" s="74"/>
      <c r="I160" s="74"/>
      <c r="J160" s="408"/>
    </row>
    <row r="161" spans="1:10" s="75" customFormat="1" ht="15.75">
      <c r="A161" s="74"/>
      <c r="B161" s="74"/>
      <c r="C161" s="74"/>
      <c r="D161" s="74"/>
      <c r="E161" s="77"/>
      <c r="F161" s="74"/>
      <c r="G161"/>
      <c r="H161" s="74"/>
      <c r="I161" s="74"/>
      <c r="J161" s="408"/>
    </row>
    <row r="162" spans="1:10" s="75" customFormat="1" ht="15.75">
      <c r="A162" s="74"/>
      <c r="B162" s="74"/>
      <c r="C162" s="74"/>
      <c r="D162" s="74"/>
      <c r="E162" s="77"/>
      <c r="F162" s="74"/>
      <c r="G162"/>
      <c r="H162" s="74"/>
      <c r="I162" s="74"/>
      <c r="J162" s="408"/>
    </row>
    <row r="163" spans="1:10" s="75" customFormat="1" ht="15.75">
      <c r="A163" s="74"/>
      <c r="B163" s="74"/>
      <c r="C163" s="74"/>
      <c r="D163" s="74"/>
      <c r="E163" s="77"/>
      <c r="F163" s="74"/>
      <c r="G163"/>
      <c r="H163" s="74"/>
      <c r="I163" s="74"/>
      <c r="J163" s="408"/>
    </row>
    <row r="164" spans="1:10" s="75" customFormat="1" ht="15.75">
      <c r="A164" s="74"/>
      <c r="B164" s="74"/>
      <c r="C164" s="74"/>
      <c r="D164" s="74"/>
      <c r="E164" s="77"/>
      <c r="F164" s="74"/>
      <c r="G164"/>
      <c r="H164" s="74"/>
      <c r="I164" s="74"/>
      <c r="J164" s="408"/>
    </row>
    <row r="165" spans="1:10" s="75" customFormat="1" ht="15.75">
      <c r="A165" s="74"/>
      <c r="B165" s="74"/>
      <c r="C165" s="74"/>
      <c r="D165" s="74"/>
      <c r="E165" s="77"/>
      <c r="F165" s="74"/>
      <c r="G165"/>
      <c r="H165" s="74"/>
      <c r="I165" s="74"/>
      <c r="J165" s="408"/>
    </row>
    <row r="166" spans="1:10" s="75" customFormat="1" ht="15.75">
      <c r="A166" s="74"/>
      <c r="B166" s="308"/>
      <c r="C166" s="74"/>
      <c r="D166" s="74"/>
      <c r="E166" s="77"/>
      <c r="F166" s="74"/>
      <c r="G166"/>
      <c r="H166" s="74"/>
      <c r="I166" s="74"/>
      <c r="J166" s="408"/>
    </row>
    <row r="167" spans="1:10">
      <c r="J167" s="408"/>
    </row>
  </sheetData>
  <hyperlinks>
    <hyperlink ref="I6" r:id="rId1" display="Color: Buffer 14inch 35cm" xr:uid="{A45C1E65-4D2C-4E50-A96D-C3609389891E}"/>
    <hyperlink ref="I120" r:id="rId2" display="https://s.click.aliexpress.com/e/_c3L3d1ir" xr:uid="{AEFB707D-A1AE-4EFB-B9AF-075A426325F3}"/>
    <hyperlink ref="G111" r:id="rId3" display="W: 9mm-EPDM L: 5M" xr:uid="{8547EB01-111D-4369-8F6F-6D71E163457E}"/>
    <hyperlink ref="G7" r:id="rId4" xr:uid="{DCB991D1-6060-4115-8549-0F88BF037265}"/>
    <hyperlink ref="G116" r:id="rId5" display="Color: 6PCS" xr:uid="{83110E66-78FF-482A-A936-8F1BF7578A3C}"/>
    <hyperlink ref="G75" r:id="rId6" xr:uid="{165F55F9-93B5-4C34-AB3E-2D5640BE01F4}"/>
    <hyperlink ref="G6" r:id="rId7" display="https://www.aliexpress.com/item/4001085251691.html" xr:uid="{6FC7652C-4336-480C-B2E7-E04728B15743}"/>
    <hyperlink ref="G5" r:id="rId8" display="688ZZ" xr:uid="{E47035C0-0384-4F36-8610-B86A56A6353C}"/>
    <hyperlink ref="G4" r:id="rId9" display="F606ZZ" xr:uid="{7A42191B-CFDD-4A32-8150-88F26E71C9AC}"/>
    <hyperlink ref="G2" r:id="rId10" xr:uid="{79950C8E-6C0D-43A7-9D36-8F08E49E0336}"/>
    <hyperlink ref="G151" r:id="rId11" xr:uid="{96A70493-75D0-4733-A3CA-6179A33F98AC}"/>
    <hyperlink ref="G44" r:id="rId12" xr:uid="{87783477-33AB-4F63-96D6-84FFA77C3655}"/>
    <hyperlink ref="G124" r:id="rId13" display="C: 30x30" xr:uid="{606973F0-66B4-48E0-9052-7FF9AC915346}"/>
    <hyperlink ref="G72" r:id="rId14" xr:uid="{9E6D60F7-4FD8-4383-A6FD-19E6F8255EF5}"/>
    <hyperlink ref="G137" r:id="rId15" display="https://s.click.aliexpress.com/e/_c3suoWc5" xr:uid="{171176F6-4231-406A-9168-9A596B642215}"/>
    <hyperlink ref="G122" r:id="rId16" display="C: WX-KPC4-M5" xr:uid="{0241C0AB-3D65-413B-8BA6-3B272D19AC35}"/>
    <hyperlink ref="G57" r:id="rId17" display="Color: 24V 300W" xr:uid="{52ADCB77-FF0E-42E8-AC3C-EF1C337A8CEE}"/>
    <hyperlink ref="G8" r:id="rId18" display="Color: L400 - MGN12H" xr:uid="{38BCC57D-FD03-4471-B927-A7E12E3DB518}"/>
    <hyperlink ref="G9" r:id="rId19" display="Color: L400 - MGN12H" xr:uid="{BD6A1B04-1DB5-4668-9226-2B16CD7A0FF8}"/>
    <hyperlink ref="G10" r:id="rId20" display="Color: L400 - MGN12H" xr:uid="{84FFEA79-873A-463E-9519-EA26805DD99E}"/>
    <hyperlink ref="G63" r:id="rId21" display="Color: 17HS19-2504S-H-V1" xr:uid="{63EC9369-3A56-4A55-ADB6-E63DA70C5687}"/>
    <hyperlink ref="G62" r:id="rId22" display="Color: 17HS16 2004S1" xr:uid="{982DA236-4666-4A0F-ABF1-9B4663B545D1}"/>
    <hyperlink ref="G76" r:id="rId23" display="M6x12x1mm -50PCS" xr:uid="{A89E7AD8-F920-4AF5-B677-81DF07FB2B6D}"/>
    <hyperlink ref="G3" r:id="rId24" display="688ZZ" xr:uid="{67E8D5C1-A156-413D-AF31-8133207133A7}"/>
    <hyperlink ref="G147" r:id="rId25" xr:uid="{5DF1E2A3-6063-41FD-B02D-4A4F1F17507D}"/>
    <hyperlink ref="G136" r:id="rId26" display="500mm - 20x20x1mm" xr:uid="{D204D176-2E62-40E3-82BF-401F19A0D89A}"/>
    <hyperlink ref="G112" r:id="rId27" display="BD: 5mm-Pulley BW: 10mm T: 26T" xr:uid="{90074162-A7AA-4715-B971-FF9CE46FAD99}"/>
    <hyperlink ref="G79" r:id="rId28" xr:uid="{6449E8A0-482C-470E-97D7-EF72A2F2A913}"/>
    <hyperlink ref="G98" r:id="rId29" xr:uid="{91B40BE5-71A5-4A12-84CC-1243069DE4B2}"/>
    <hyperlink ref="G127" r:id="rId30" display="500mm - 20x20x1mm" xr:uid="{6064A7A7-4811-4867-831D-5DD621C8F26F}"/>
    <hyperlink ref="G148" r:id="rId31" xr:uid="{B943D4B9-8B39-41E3-AF1C-D92FC272CF39}"/>
    <hyperlink ref="G110" r:id="rId32" display="BD: 5mm BW: 10mm N: 5PCS" xr:uid="{48A1A5F5-9613-43F0-AB8A-D09C3DDA1C3B}"/>
    <hyperlink ref="G109" r:id="rId33" display="BD: 20T(5mm)-80T(5mm) - W: 6mm-200" xr:uid="{C6EC4DA3-1FE8-42F5-AF13-426B397564D6}"/>
    <hyperlink ref="G130" r:id="rId34" xr:uid="{0C02753A-60E1-4368-AD8A-ED26844E80A1}"/>
    <hyperlink ref="G129" r:id="rId35" display="Color: 420 mm" xr:uid="{0E8E3DCA-6FE1-423A-9C75-E7E7B690BDB7}"/>
    <hyperlink ref="G131" r:id="rId36" display="Color: L 368mm - 2020" xr:uid="{E9E961A2-7ED9-40FE-ABB1-92D1495A6058}"/>
    <hyperlink ref="G133" r:id="rId37" display="Color: 420 mm" xr:uid="{70CC92A1-3489-49FF-A305-EA4BEBA40EE8}"/>
    <hyperlink ref="G134" r:id="rId38" display="Color: 420 mm" xr:uid="{C2D7AC6A-2B7A-4CF5-B4C9-0F3C2D52367F}"/>
    <hyperlink ref="G135" r:id="rId39" display="Color: 420 mm" xr:uid="{A4259B2C-35E6-4E18-9A22-B39EA6E8A3E3}"/>
    <hyperlink ref="G132" r:id="rId40" display="Color: 4x10PCS 2028 Silver" xr:uid="{C93219CF-4D32-482A-8275-37C1A02D7B04}"/>
    <hyperlink ref="G128" r:id="rId41" display="Color: 2020 L (4pcs)" xr:uid="{4F3C13A1-F52F-4206-900C-B4E77902BF50}"/>
    <hyperlink ref="G58" r:id="rId42" display="310x310 750W-220V-NO GLUE!" xr:uid="{CEFC505C-03F9-43E8-B793-CAA5CFF42081}"/>
    <hyperlink ref="G50" r:id="rId43" xr:uid="{6308B7F3-791E-4EE3-8A90-FF14B0C92347}"/>
    <hyperlink ref="G51" r:id="rId44" display="Color: 10Pin" xr:uid="{862B1710-40DD-4D45-8591-8540A1F3795D}"/>
    <hyperlink ref="G60" r:id="rId45" xr:uid="{F18AAE1C-3310-4534-A2A0-FD276F0CB471}"/>
    <hyperlink ref="G61" r:id="rId46" display="SparkFun Electronics 13879" xr:uid="{D225820F-DD6F-47AC-B161-59F21384AEB1}"/>
    <hyperlink ref="G120" r:id="rId47" xr:uid="{C6F7896B-3895-437C-B832-E4CE37CFA899}"/>
    <hyperlink ref="G138" r:id="rId48" xr:uid="{400AB169-DF3B-458B-B4BC-D325DD62A206}"/>
    <hyperlink ref="G77" r:id="rId49" xr:uid="{C1232C0C-9B0D-4F15-9A17-88DD0F0B366E}"/>
    <hyperlink ref="G119" r:id="rId50" xr:uid="{6B342A7C-3223-441B-BA54-EB726DAE7228}"/>
    <hyperlink ref="G123" r:id="rId51" xr:uid="{EDBD9826-6B9E-46B8-AAB8-5C973DAABC96}"/>
    <hyperlink ref="G125" r:id="rId52" xr:uid="{8464A2DC-023A-4919-B297-2FDBBBD4D5B6}"/>
    <hyperlink ref="G118" r:id="rId53" xr:uid="{ECF57003-5ABF-4AD9-83DB-0628060DDD7B}"/>
    <hyperlink ref="G42" r:id="rId54" xr:uid="{097FDA04-D005-411A-B496-1BC475898E6F}"/>
    <hyperlink ref="G117" r:id="rId55" display="https://s.click.aliexpress.com/e/_c3h7Zh5j" xr:uid="{C0116F09-FFC3-4E4E-8906-DA78E1D65DB9}"/>
    <hyperlink ref="G153" r:id="rId56" display="PCBWay" xr:uid="{386B7278-E3B9-4DF0-B1C5-4005B9ADF7D4}"/>
    <hyperlink ref="G156" r:id="rId57" xr:uid="{BD4F34BF-BABC-43F5-BAB4-A3DF2FBBEDAB}"/>
    <hyperlink ref="G11" r:id="rId58" xr:uid="{8F819BE9-2369-4701-A38A-4CAAAAF7D828}"/>
    <hyperlink ref="G114" r:id="rId59" display="Color: 6x5mm (10Pcs)" xr:uid="{28376BAC-F087-487C-B2F0-7FF772C19284}"/>
    <hyperlink ref="G49" r:id="rId60" xr:uid="{F715A1CC-9CA1-442B-B658-7D77B0B5A47D}"/>
    <hyperlink ref="G56" r:id="rId61" xr:uid="{B2F77E2D-41DB-4334-9EF1-942450EAF1F0}"/>
    <hyperlink ref="G34" r:id="rId62" xr:uid="{BADCFAD1-27AD-4FC2-8F46-C04A1360F2D8}"/>
    <hyperlink ref="G35" r:id="rId63" xr:uid="{6B121041-A93E-47A9-944A-3A627E278258}"/>
    <hyperlink ref="G36" r:id="rId64" xr:uid="{D4B1DA1E-4846-4F4A-9BC5-CE5ABF7520A0}"/>
    <hyperlink ref="G24" r:id="rId65" xr:uid="{2B21CB21-157A-49F7-B2B5-2F1C9F8E6411}"/>
    <hyperlink ref="G37" r:id="rId66" display="https://www.aliexpress.com/item/1005007376443518.html?" xr:uid="{1C3C086E-0886-4D17-B01B-476BDFB5FF95}"/>
    <hyperlink ref="G69" r:id="rId67" display="Output Voltage: LRS-350-24 (24V)" xr:uid="{9E56B61D-3D94-40A6-873E-D1EC559BA3B8}"/>
    <hyperlink ref="G64" r:id="rId68" xr:uid="{5DB56580-13E1-4753-8657-60F62B9670BE}"/>
    <hyperlink ref="G71" r:id="rId69" display="https://www.aliexpress.com/item/1005007567533885.html?" xr:uid="{47928692-95F8-432E-A6FC-1C08C7D78049}"/>
    <hyperlink ref="G40" r:id="rId70" xr:uid="{EAC50E0E-BECB-45E5-AD4B-3EFDBB8FF8A6}"/>
    <hyperlink ref="G43" r:id="rId71" xr:uid="{9008FD27-46CC-442D-B7F1-940E4267925E}"/>
    <hyperlink ref="G59" r:id="rId72" xr:uid="{F951F5EF-0183-46FD-ACF6-0831ED584BA5}"/>
    <hyperlink ref="G140" r:id="rId73" xr:uid="{FC5FF998-2236-4239-A1E8-2E263A1911D2}"/>
    <hyperlink ref="G33" r:id="rId74" xr:uid="{13A6BF78-0B33-499B-98F6-B3C4948AE96D}"/>
    <hyperlink ref="G54" r:id="rId75" xr:uid="{AFF701D0-1731-49B5-8101-8A2803F65D59}"/>
    <hyperlink ref="G55" r:id="rId76" xr:uid="{7ECBCDEC-1F6D-45A3-AEA3-1923B6C6EA2E}"/>
    <hyperlink ref="G52" r:id="rId77" display="https://www.aliexpress.com/item/32950061517.html?" xr:uid="{C0677D29-1183-4D38-AEC1-1EA1A576852E}"/>
    <hyperlink ref="G53" r:id="rId78" display="https://www.aliexpress.com/item/32950061517.html?" xr:uid="{969D89FE-A081-4790-BD95-00E7AB3F75EA}"/>
    <hyperlink ref="G115" r:id="rId79" xr:uid="{B758BB68-EF3E-4DE4-96FF-B5A026BC0A2D}"/>
    <hyperlink ref="G150" r:id="rId80" xr:uid="{06E5526D-27AB-4C6B-A2D1-DC1858917076}"/>
    <hyperlink ref="G48" r:id="rId81" xr:uid="{566AC8FD-8AAA-45FA-8D4C-9146EDFE7992}"/>
    <hyperlink ref="G38" r:id="rId82" xr:uid="{19351F10-5078-43B7-8ECC-892CC1B1471F}"/>
    <hyperlink ref="G32" r:id="rId83" display="C: Straight pin socket PQ: 10set Pins: 6P" xr:uid="{B4F082C8-0EF6-404C-8F25-3AA5ED3DE721}"/>
    <hyperlink ref="G68" r:id="rId84" xr:uid="{7EA58B92-861A-4DAE-8ACB-EFE42D2D471F}"/>
    <hyperlink ref="G113" r:id="rId85" display="BD: 5mm-Pulley BW: 10mm T: 26T" xr:uid="{411D92D6-CB46-405B-83AB-E67294CD6410}"/>
    <hyperlink ref="G67" r:id="rId86" display="https://www.digikey.co.nz/en/products/detail/e-switch/R5BBLKREDFF1/301978?gclsrc=aw.ds&amp;gad_source=1&amp;gad_campaignid=20117537002&amp;gbraid=0AAAAADrbLlhF9XWX160D7O5JEBZRLgjYx&amp;gclid=CjwKCAjwtIfPBhAzEiwAv9RTJrot9Kpsljgr4msQA9GaoCfndkaaK9v7HRfMcTRtg0NafZijEij3ZBoC8MwQAvD_BwE" xr:uid="{585895AE-9698-4591-9AA1-28218297C21C}"/>
    <hyperlink ref="G65" r:id="rId87" xr:uid="{D495BC37-5F14-4D69-9DA3-4C6C1B3FD8FF}"/>
    <hyperlink ref="G100" r:id="rId88" display="Size M3-20 30Pcs" xr:uid="{043B2AFD-6B85-4775-8FBC-B336FE54FA6D}"/>
    <hyperlink ref="G78" r:id="rId89" display="Size: M1.6 50pcs" xr:uid="{B1766C45-91B2-439A-97ED-585F24F39911}"/>
    <hyperlink ref="G80" r:id="rId90" display="Inner Diameter: M3x7x0.5 100pcs" xr:uid="{6F6BE7CF-9986-4B25-9532-E3FBB4160E1B}"/>
    <hyperlink ref="G81" r:id="rId91" xr:uid="{8631FDA4-9900-4779-84CD-AAC83E9B817A}"/>
    <hyperlink ref="G82" r:id="rId92" xr:uid="{9F69D783-E7CB-43FC-8122-70A2D8704BFA}"/>
    <hyperlink ref="G83" r:id="rId93" xr:uid="{104B6F6D-BC26-4DC3-877E-56F63B1F2707}"/>
    <hyperlink ref="G86" r:id="rId94" display="Dimensions: M3 30pcs - Length: 12mm" xr:uid="{2AFD78BB-C70F-4317-8A27-0D668D779FCE}"/>
    <hyperlink ref="G85" r:id="rId95" display="Dimensions: M3 30pcs - Length: 12mm" xr:uid="{0ED0B132-34EB-4109-9305-E38167502E8C}"/>
    <hyperlink ref="G84" r:id="rId96" display="Dimensions: M3 30pcs - Length: 12mm" xr:uid="{30295160-3D73-49A7-BD51-73EE04514551}"/>
    <hyperlink ref="G87" r:id="rId97" display="Dimensions: M3 30pcs - Length: 12mm" xr:uid="{AC021896-27D8-4633-8F89-59EC80931BBE}"/>
    <hyperlink ref="G88" r:id="rId98" xr:uid="{1F713EC2-A473-4720-8029-F9354B74817E}"/>
    <hyperlink ref="G89" r:id="rId99" display="Size: M3 50pcs - Color: 304 stainless steel" xr:uid="{B552E975-7693-4DBA-98EA-8C1ECD67D106}"/>
    <hyperlink ref="G90" r:id="rId100" display="ID: M4x7x0.8 100pcs" xr:uid="{723C10B3-7C5E-4B55-B9A4-13C00A87DC87}"/>
    <hyperlink ref="G91" r:id="rId101" xr:uid="{D6543B2B-7AAB-427E-9528-FDC9EB77953D}"/>
    <hyperlink ref="G92" r:id="rId102" xr:uid="{85474F6E-9022-4280-83BE-B1F379ACDEF6}"/>
    <hyperlink ref="G93" r:id="rId103" xr:uid="{7401F371-F7DB-401A-8117-3D1C569924F7}"/>
    <hyperlink ref="G97" r:id="rId104" display="Size: M4 20pcs - Length: 20mm" xr:uid="{C6358761-73DB-4BC5-9CF0-0F6F2938F58D}"/>
    <hyperlink ref="G99" r:id="rId105" display="Size: M4 50pcs" xr:uid="{734FED3A-FFF9-4224-8DEF-0855F54D711C}"/>
    <hyperlink ref="G101" r:id="rId106" display="Size: M3 50pcs - Color: 304 stainless steel" xr:uid="{B7192CE1-BCCE-4341-80D7-CFC2BD16056D}"/>
    <hyperlink ref="G102" r:id="rId107" display="ID: M4x7x0.8 100pcs" xr:uid="{ED7A9D22-66DC-4255-A8D0-528068E0154E}"/>
    <hyperlink ref="G103" r:id="rId108" xr:uid="{3712EE1F-B927-4A2D-B0C9-D5FC36EB51EB}"/>
    <hyperlink ref="G104" r:id="rId109" display="Size: M3 50pcs - Length: 8mm" xr:uid="{AF02D979-96BC-42D5-8D2D-797C432C9C9B}"/>
    <hyperlink ref="G105" r:id="rId110" xr:uid="{7019EE2B-A2AB-4C7A-BA6D-B21339E08499}"/>
    <hyperlink ref="G106" r:id="rId111" display="Size: M5 10pcs - Length: 30mm" xr:uid="{98029C64-1599-4AA6-9A9B-488AF0EC0163}"/>
    <hyperlink ref="G107" r:id="rId112" display="Size: M5 10pcs - Length: 30mm" xr:uid="{47DF6ABE-5F11-4650-B362-B6E2AD3FA706}"/>
    <hyperlink ref="G108" r:id="rId113" display="Size: M5 10pcs - Length: 10mm" xr:uid="{5706A74F-3291-474A-A752-F0664822B524}"/>
    <hyperlink ref="G94" r:id="rId114" display="Size: M4 20pcs - Length: 20mm" xr:uid="{FD9C1EDA-C41C-43BC-B7C7-F5F550222BF8}"/>
    <hyperlink ref="G96" r:id="rId115" display="Size: M5 10pcs - Length: 30mm" xr:uid="{02E8546E-766E-41BD-B3D8-3A48E62542D7}"/>
    <hyperlink ref="G70" r:id="rId116" xr:uid="{799A9D50-F4EE-4D65-859B-6E2DCBE4DD77}"/>
    <hyperlink ref="G31" r:id="rId117" xr:uid="{AC9E21DA-D239-4104-B891-2730782EE5D0}"/>
    <hyperlink ref="G46" r:id="rId118" xr:uid="{5368AAC9-44A1-485D-83CB-C1A1F5564B0F}"/>
    <hyperlink ref="G66" r:id="rId119" xr:uid="{A43AFCA1-5288-4528-A69C-7C14D98F3EBE}"/>
    <hyperlink ref="G41" r:id="rId120" xr:uid="{76E2B3FF-FDAB-4DED-9468-8F6C0D26D735}"/>
    <hyperlink ref="G95" r:id="rId121" display="https://s.click.aliexpress.com/e/_c3jVZood" xr:uid="{6697081E-F78D-4181-AA38-5FC663D1CB00}"/>
    <hyperlink ref="G149" r:id="rId122" display="Color: 2M W" xr:uid="{3A410FC1-FB2A-41E0-BAAB-8EF31E07E8FB}"/>
    <hyperlink ref="G154" r:id="rId123" xr:uid="{810ADAA2-5E5A-41F2-9E38-E65B305C20A8}"/>
    <hyperlink ref="G155" r:id="rId124" display="Size: 1PC 0.6MM Volcano" xr:uid="{7E7BE4D6-49C0-4390-959A-C83E7D6B738D}"/>
    <hyperlink ref="G47" r:id="rId125" xr:uid="{074BA2F6-F8E4-44AB-BD65-A3E97E130EE8}"/>
    <hyperlink ref="G39" r:id="rId126" xr:uid="{738F3646-DDB2-4935-8E90-B24CE87E3915}"/>
    <hyperlink ref="G152" r:id="rId127" display="C: Black Closed - ID 17mm x AD 21.2mm" xr:uid="{7E13850E-CCA5-4FF0-A7E7-3F07E5C908EC}"/>
    <hyperlink ref="G139" r:id="rId128" xr:uid="{C2983482-303B-4840-A8D5-C94DB3347E62}"/>
    <hyperlink ref="G19" r:id="rId129" xr:uid="{6FDEEE15-87EC-4768-A04C-79BA3FDE8EBB}"/>
    <hyperlink ref="G14" r:id="rId130" xr:uid="{063A96CC-1951-4E44-B6D6-3E81E9F38766}"/>
    <hyperlink ref="G12" r:id="rId131" display="Cable Red AWG 14" xr:uid="{320AB2B7-1500-468F-88CF-B994D61DA84D}"/>
    <hyperlink ref="G28" r:id="rId132" display="Color: Brown L: 1M S: 18 AWG" xr:uid="{BBB6CF27-5922-4968-BCE8-8AE5CEDE4863}"/>
    <hyperlink ref="A159" location="INDEX!A1" display="INDEX" xr:uid="{983DC2F5-D1B4-4EC2-8BB8-5D4C6212F328}"/>
    <hyperlink ref="G73" r:id="rId133" xr:uid="{92237244-017A-4C96-A648-65610A3FBA9A}"/>
    <hyperlink ref="G141" r:id="rId134" display="V2 dbx insulation FB_2x " xr:uid="{8A80E0A4-CA86-44BC-BA4C-A8F83F4BFB8B}"/>
    <hyperlink ref="G45" r:id="rId135" display="60mm Fan For ADDA" xr:uid="{324EDCBF-19B1-433B-96E9-06759D4CBA02}"/>
    <hyperlink ref="G13" r:id="rId136" display="Cable Red AWG 14" xr:uid="{A0CD6822-0A6F-4347-B565-3CAC2DF5B8B9}"/>
    <hyperlink ref="G15" r:id="rId137" display="Color: Black - L: 5M - S: 18AWG" xr:uid="{82A1227A-919E-431E-BF62-5EE6A95B5F1C}"/>
    <hyperlink ref="G16" r:id="rId138" display="Color: Black - L: 5M - S: 18AWG" xr:uid="{F81A9F80-8372-4DA9-AD39-A8190F8C9E6D}"/>
    <hyperlink ref="G17" r:id="rId139" display="Color: Black - L: 5M - S: 18AWG" xr:uid="{3879227F-BAAE-40C2-99F2-DF2AC1C207A4}"/>
    <hyperlink ref="G18" r:id="rId140" display="Color: Black - L: 5M - S: 18AWG" xr:uid="{FEE56528-E2DD-4A11-8387-964138FD8E51}"/>
    <hyperlink ref="G20" r:id="rId141" display="Color: Black - L:10M - S: 22AWG" xr:uid="{615240E6-5E90-4EC1-9A85-DED2452ADA0B}"/>
    <hyperlink ref="G21" r:id="rId142" display="Color: Black - L:10M - S: 22AWG" xr:uid="{4F14E5D5-CAE6-4A53-87E6-28053ED804B8}"/>
    <hyperlink ref="G22" r:id="rId143" display="Color: Black - L:10M - S: 22AWG" xr:uid="{1E355903-A88A-474B-8E1D-15F962136295}"/>
    <hyperlink ref="G23" r:id="rId144" display="Color: Black - L:10M - S: 22AWG" xr:uid="{24A5345F-1905-42F6-8F06-EC67FE764653}"/>
    <hyperlink ref="G25" r:id="rId145" display="Color: Black - L: 2M - S: 24AWG" xr:uid="{19645FB4-4B34-4645-97EA-FCDE69644776}"/>
    <hyperlink ref="G26" r:id="rId146" display="Color: Black - L: 2M - S: 24AWG" xr:uid="{020D255B-1432-407F-A67B-865DB77DDC25}"/>
    <hyperlink ref="G27" r:id="rId147" display="Color: Black - L: 2M - S: 24AWG" xr:uid="{508A4D5E-2BEB-4CD7-BEA3-58B55F07C0D1}"/>
    <hyperlink ref="G29" r:id="rId148" display="Color: Brown L: 1M S: 18 AWG" xr:uid="{C52F5C3B-3715-4AB8-B111-CB5A5E4231E2}"/>
    <hyperlink ref="G30" r:id="rId149" display="Color: Brown L: 1M S: 18 AWG" xr:uid="{417F44E0-37F5-4E0B-BF9D-943E58B977BF}"/>
    <hyperlink ref="G142" r:id="rId150" display="M6x5pcs - 30mm" xr:uid="{A757AA0A-1612-442F-9DBC-5598EA303CA6}"/>
    <hyperlink ref="G143" r:id="rId151" xr:uid="{3C641038-08DE-4F4A-B763-0CF2BA22D6CE}"/>
    <hyperlink ref="G144" r:id="rId152" xr:uid="{CB0C0970-CCDC-49C5-8819-DD6A51DAF289}"/>
    <hyperlink ref="G145" r:id="rId153" xr:uid="{5096E3B4-5DD8-4041-9734-1F7219146445}"/>
    <hyperlink ref="G146" r:id="rId154" xr:uid="{41C99883-CF83-40EF-97AE-7C7DC59E29F0}"/>
    <hyperlink ref="G74" r:id="rId155" display="M6x12x1mm -50PCS" xr:uid="{6F22AF7F-F235-49F9-AA74-1420DE6075E5}"/>
    <hyperlink ref="G121" r:id="rId156" display="S: 4mm Barb - TS: 1/4&quot;" xr:uid="{38564098-221D-4C42-9487-61D1F25A2FEC}"/>
    <hyperlink ref="G126" r:id="rId157" display="C: 4x6mm - L: 5M" xr:uid="{41824F00-A6CB-42F4-B53A-BA8BB79F10B5}"/>
  </hyperlinks>
  <printOptions horizontalCentered="1"/>
  <pageMargins left="0.19685039370078741" right="0.19685039370078741" top="0.39370078740157483" bottom="0.39370078740157483" header="0.11811023622047245" footer="0.19685039370078741"/>
  <pageSetup paperSize="9" scale="65" fitToHeight="0" orientation="portrait" r:id="rId158"/>
  <headerFooter>
    <oddHeader>&amp;C&amp;"Aptos Black,Regular"&amp;14VALKYRIE V2 - HW BOM</oddHeader>
    <oddFooter>&amp;CBETA PRELEASE&amp;R&amp;P of &amp;N</oddFooter>
  </headerFooter>
  <rowBreaks count="2" manualBreakCount="2">
    <brk id="82" max="16383" man="1"/>
    <brk id="147" max="16383" man="1"/>
  </rowBreaks>
  <tableParts count="1">
    <tablePart r:id="rId15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C5025-82C4-4460-8F2A-5E53734E3978}">
  <sheetPr>
    <tabColor rgb="FF00B050"/>
    <pageSetUpPr fitToPage="1"/>
  </sheetPr>
  <dimension ref="A1:J22"/>
  <sheetViews>
    <sheetView view="pageLayout" zoomScaleNormal="100" workbookViewId="0">
      <selection sqref="A1:F1"/>
    </sheetView>
  </sheetViews>
  <sheetFormatPr defaultColWidth="11" defaultRowHeight="15"/>
  <cols>
    <col min="1" max="1" width="15.5703125" style="2" customWidth="1"/>
    <col min="2" max="2" width="26.85546875" style="6" customWidth="1"/>
    <col min="3" max="3" width="15.7109375" style="6" customWidth="1"/>
    <col min="4" max="4" width="8" bestFit="1" customWidth="1"/>
    <col min="5" max="5" width="6.85546875" style="6" bestFit="1" customWidth="1"/>
    <col min="6" max="6" width="16.85546875" style="2" bestFit="1" customWidth="1"/>
    <col min="7" max="7" width="11" style="6"/>
    <col min="8" max="8" width="29.7109375" style="6" bestFit="1" customWidth="1"/>
    <col min="9" max="16384" width="11" style="6"/>
  </cols>
  <sheetData>
    <row r="1" spans="1:10">
      <c r="A1" s="471" t="s">
        <v>409</v>
      </c>
      <c r="B1" s="472"/>
      <c r="C1" s="472"/>
      <c r="D1" s="472"/>
      <c r="E1" s="472"/>
      <c r="F1" s="473"/>
      <c r="G1" s="409"/>
      <c r="H1" s="409"/>
      <c r="I1" s="409"/>
      <c r="J1" s="409"/>
    </row>
    <row r="2" spans="1:10" s="2" customFormat="1">
      <c r="A2" s="307" t="s">
        <v>408</v>
      </c>
      <c r="B2" s="11" t="s">
        <v>410</v>
      </c>
      <c r="C2" s="410" t="s">
        <v>411</v>
      </c>
      <c r="D2" s="410" t="s">
        <v>412</v>
      </c>
      <c r="E2" s="410" t="s">
        <v>413</v>
      </c>
      <c r="F2" s="162"/>
    </row>
    <row r="3" spans="1:10">
      <c r="A3" s="34" t="s">
        <v>414</v>
      </c>
      <c r="B3" s="183" t="s">
        <v>415</v>
      </c>
      <c r="C3" s="1" t="s">
        <v>416</v>
      </c>
      <c r="D3" s="411">
        <v>420</v>
      </c>
      <c r="E3" s="1">
        <v>1</v>
      </c>
      <c r="F3" s="163" t="s">
        <v>417</v>
      </c>
      <c r="G3" s="409"/>
      <c r="H3" s="409"/>
      <c r="I3" s="409"/>
      <c r="J3" s="409"/>
    </row>
    <row r="4" spans="1:10">
      <c r="A4" s="32" t="s">
        <v>418</v>
      </c>
      <c r="B4" s="183" t="s">
        <v>415</v>
      </c>
      <c r="C4" s="1" t="s">
        <v>419</v>
      </c>
      <c r="D4" s="411">
        <v>368</v>
      </c>
      <c r="E4" s="1">
        <v>1</v>
      </c>
      <c r="F4" s="412" t="s">
        <v>420</v>
      </c>
      <c r="G4" s="409"/>
      <c r="H4" s="409"/>
      <c r="I4" s="409"/>
      <c r="J4" s="409"/>
    </row>
    <row r="5" spans="1:10">
      <c r="A5" s="32" t="s">
        <v>421</v>
      </c>
      <c r="B5" s="183" t="s">
        <v>415</v>
      </c>
      <c r="C5" s="1" t="s">
        <v>422</v>
      </c>
      <c r="D5" s="411">
        <v>172</v>
      </c>
      <c r="E5" s="1">
        <v>1</v>
      </c>
      <c r="F5" s="412" t="s">
        <v>423</v>
      </c>
      <c r="G5" s="409"/>
      <c r="H5" s="409"/>
      <c r="I5" s="409"/>
      <c r="J5" s="409"/>
    </row>
    <row r="6" spans="1:10">
      <c r="A6" s="32" t="s">
        <v>424</v>
      </c>
      <c r="B6" s="183" t="s">
        <v>425</v>
      </c>
      <c r="C6" s="1" t="s">
        <v>426</v>
      </c>
      <c r="D6" s="411">
        <v>420</v>
      </c>
      <c r="E6" s="1">
        <v>4</v>
      </c>
      <c r="F6" s="412"/>
      <c r="G6" s="409"/>
      <c r="H6" s="409"/>
      <c r="I6" s="409"/>
      <c r="J6" s="409"/>
    </row>
    <row r="7" spans="1:10">
      <c r="A7" s="17"/>
      <c r="B7" s="183" t="s">
        <v>425</v>
      </c>
      <c r="C7" s="1" t="s">
        <v>427</v>
      </c>
      <c r="D7" s="411">
        <v>480</v>
      </c>
      <c r="E7" s="1">
        <v>4</v>
      </c>
      <c r="F7" s="164"/>
      <c r="G7" s="409"/>
      <c r="H7" s="409"/>
      <c r="I7" s="409"/>
      <c r="J7" s="409"/>
    </row>
    <row r="8" spans="1:10">
      <c r="A8" s="17"/>
      <c r="B8" s="183" t="s">
        <v>425</v>
      </c>
      <c r="C8" t="s">
        <v>428</v>
      </c>
      <c r="D8" s="411">
        <v>750</v>
      </c>
      <c r="E8" s="1">
        <v>4</v>
      </c>
      <c r="F8" s="164"/>
      <c r="G8" s="409"/>
      <c r="H8" s="409"/>
      <c r="I8" s="409"/>
      <c r="J8" s="409"/>
    </row>
    <row r="9" spans="1:10">
      <c r="A9" s="17"/>
      <c r="B9" s="12" t="s">
        <v>429</v>
      </c>
      <c r="C9" s="1" t="s">
        <v>430</v>
      </c>
      <c r="D9" s="411"/>
      <c r="E9" s="1">
        <v>34</v>
      </c>
      <c r="F9" s="164"/>
      <c r="G9" s="409"/>
      <c r="H9" s="409"/>
      <c r="I9" s="409"/>
      <c r="J9" s="409"/>
    </row>
    <row r="10" spans="1:10">
      <c r="A10" s="17"/>
      <c r="B10" s="12" t="s">
        <v>431</v>
      </c>
      <c r="C10" s="1" t="s">
        <v>432</v>
      </c>
      <c r="D10" s="411"/>
      <c r="E10" s="1">
        <v>2</v>
      </c>
      <c r="F10" s="164"/>
      <c r="G10" s="409"/>
      <c r="H10" s="409"/>
      <c r="I10" s="409"/>
      <c r="J10" s="409"/>
    </row>
    <row r="11" spans="1:10">
      <c r="A11" s="17"/>
      <c r="B11" s="12" t="s">
        <v>433</v>
      </c>
      <c r="C11" s="396" t="s">
        <v>204</v>
      </c>
      <c r="D11" s="411"/>
      <c r="E11" s="1">
        <v>79</v>
      </c>
      <c r="F11" s="164"/>
      <c r="G11" s="409"/>
      <c r="H11" s="409"/>
      <c r="I11" s="409"/>
      <c r="J11" s="409"/>
    </row>
    <row r="12" spans="1:10">
      <c r="A12" s="17"/>
      <c r="B12" s="12" t="s">
        <v>262</v>
      </c>
      <c r="C12" s="396" t="s">
        <v>204</v>
      </c>
      <c r="D12" s="411"/>
      <c r="E12" s="1">
        <v>8</v>
      </c>
      <c r="F12" s="165"/>
      <c r="G12" s="409"/>
      <c r="H12" s="409"/>
      <c r="I12" s="409"/>
      <c r="J12" s="409"/>
    </row>
    <row r="13" spans="1:10">
      <c r="A13" s="32" t="s">
        <v>434</v>
      </c>
      <c r="B13" s="12" t="s">
        <v>435</v>
      </c>
      <c r="C13" s="396" t="s">
        <v>204</v>
      </c>
      <c r="D13" s="411"/>
      <c r="E13" s="1">
        <v>78</v>
      </c>
      <c r="F13" s="166"/>
      <c r="G13" s="409"/>
      <c r="H13" s="409"/>
      <c r="I13" s="409"/>
      <c r="J13" s="409"/>
    </row>
    <row r="14" spans="1:10">
      <c r="A14" s="17"/>
      <c r="B14" s="12" t="s">
        <v>266</v>
      </c>
      <c r="C14" s="396" t="s">
        <v>204</v>
      </c>
      <c r="D14" s="411"/>
      <c r="E14" s="1">
        <v>81</v>
      </c>
      <c r="F14" s="167"/>
      <c r="G14" s="409"/>
      <c r="H14" s="409"/>
      <c r="I14" s="409"/>
      <c r="J14" s="409"/>
    </row>
    <row r="15" spans="1:10">
      <c r="A15" s="17"/>
      <c r="B15" s="12" t="s">
        <v>268</v>
      </c>
      <c r="C15" s="396" t="s">
        <v>204</v>
      </c>
      <c r="D15" s="411"/>
      <c r="E15" s="1">
        <v>4</v>
      </c>
      <c r="F15" s="165"/>
      <c r="G15" s="409"/>
      <c r="H15" s="409"/>
      <c r="I15" s="409"/>
      <c r="J15" s="409"/>
    </row>
    <row r="16" spans="1:10">
      <c r="A16" s="17"/>
      <c r="B16" s="12" t="s">
        <v>276</v>
      </c>
      <c r="C16" s="396" t="s">
        <v>204</v>
      </c>
      <c r="D16" s="411"/>
      <c r="E16" s="1">
        <v>40</v>
      </c>
      <c r="F16" s="167"/>
      <c r="G16" s="409"/>
      <c r="H16" s="409"/>
      <c r="I16" s="409"/>
      <c r="J16" s="409"/>
    </row>
    <row r="17" spans="1:10">
      <c r="A17" s="168" t="s">
        <v>436</v>
      </c>
      <c r="B17" s="12" t="s">
        <v>437</v>
      </c>
      <c r="C17" s="169" t="s">
        <v>438</v>
      </c>
      <c r="D17" s="411"/>
      <c r="E17" s="1">
        <v>1</v>
      </c>
      <c r="F17" s="170"/>
      <c r="G17" s="409"/>
      <c r="H17" s="409"/>
      <c r="I17" s="409"/>
      <c r="J17" s="409"/>
    </row>
    <row r="18" spans="1:10">
      <c r="A18" s="17"/>
      <c r="B18" s="12" t="s">
        <v>439</v>
      </c>
      <c r="C18" s="47" t="s">
        <v>440</v>
      </c>
      <c r="D18" s="411"/>
      <c r="E18" s="1">
        <v>4</v>
      </c>
      <c r="F18" s="165"/>
      <c r="G18" s="409"/>
      <c r="H18" s="409"/>
      <c r="I18" s="409"/>
      <c r="J18" s="409"/>
    </row>
    <row r="19" spans="1:10">
      <c r="A19" s="17"/>
      <c r="B19" s="12" t="s">
        <v>441</v>
      </c>
      <c r="C19" s="1" t="s">
        <v>438</v>
      </c>
      <c r="D19" s="411"/>
      <c r="E19" s="1">
        <v>4</v>
      </c>
      <c r="F19" s="165"/>
      <c r="G19" s="409"/>
      <c r="H19" s="409"/>
      <c r="I19" s="409"/>
      <c r="J19" s="409"/>
    </row>
    <row r="20" spans="1:10">
      <c r="A20" s="40"/>
      <c r="B20" s="24" t="s">
        <v>442</v>
      </c>
      <c r="C20" s="25" t="s">
        <v>438</v>
      </c>
      <c r="D20" s="413"/>
      <c r="E20" s="25">
        <v>4</v>
      </c>
      <c r="F20" s="171"/>
      <c r="G20" s="409"/>
      <c r="H20" s="409"/>
      <c r="I20" s="409"/>
      <c r="J20" s="409"/>
    </row>
    <row r="21" spans="1:10">
      <c r="B21" s="409"/>
      <c r="C21" s="409"/>
      <c r="E21" s="409"/>
      <c r="G21" s="409"/>
      <c r="H21" s="409"/>
      <c r="I21" s="409"/>
      <c r="J21" s="409"/>
    </row>
    <row r="22" spans="1:10">
      <c r="B22" s="409"/>
      <c r="C22" s="409"/>
      <c r="E22" s="409"/>
      <c r="G22" s="409"/>
      <c r="H22" s="409"/>
      <c r="I22" s="409"/>
      <c r="J22" s="409"/>
    </row>
  </sheetData>
  <mergeCells count="1">
    <mergeCell ref="A1:F1"/>
  </mergeCells>
  <hyperlinks>
    <hyperlink ref="A4" r:id="rId1" xr:uid="{D78454D2-FBEE-4248-B9A7-0E47A1203752}"/>
    <hyperlink ref="A5" r:id="rId2" xr:uid="{876753F4-F9E7-4EFA-AEE2-78B8BD2C1EE5}"/>
    <hyperlink ref="A6" r:id="rId3" xr:uid="{43398CF9-3F06-40AA-974F-40F60A2E3BE9}"/>
    <hyperlink ref="C18" r:id="rId4" xr:uid="{C74C06A2-8408-47A6-9CF2-B2CEC99A704A}"/>
    <hyperlink ref="A13" r:id="rId5" xr:uid="{80DB00DC-8017-4A38-80BA-73ECD0013A67}"/>
    <hyperlink ref="A17" r:id="rId6" xr:uid="{AFA0A9E6-8373-4654-A979-3FF14B5ABCAF}"/>
    <hyperlink ref="B3" r:id="rId7" xr:uid="{C0C872F2-1F7D-4A12-8D47-2BADA9A2B13F}"/>
    <hyperlink ref="B4" r:id="rId8" xr:uid="{80CDA37F-E89A-4B16-B526-81A494CA574A}"/>
    <hyperlink ref="B5" r:id="rId9" xr:uid="{9234BE99-86F8-4268-AAFE-9572FF408DB2}"/>
    <hyperlink ref="B6" r:id="rId10" xr:uid="{9C07BBDF-E42D-4BBF-84E8-AD54451AEF42}"/>
    <hyperlink ref="B7" r:id="rId11" xr:uid="{3716A552-90D7-49AD-944B-588BFC1C7F08}"/>
    <hyperlink ref="B8" r:id="rId12" xr:uid="{975DD2D1-C8CD-4E55-8DDF-BDB582BCA86A}"/>
    <hyperlink ref="A2" location="INDEX!A1" display="INDEX" xr:uid="{68A0BE12-B067-4CE0-9FF4-BED5A8EE8F8D}"/>
  </hyperlinks>
  <printOptions horizontalCentered="1"/>
  <pageMargins left="0.19685039370078741" right="0.19685039370078741" top="0.59055118110236227" bottom="0.39370078740157483" header="0.19685039370078741" footer="0.39370078740157483"/>
  <pageSetup paperSize="9" orientation="portrait" r:id="rId13"/>
  <headerFooter>
    <oddHeader>&amp;C&amp;"Aptos Black,Regular"&amp;14VALKYRIE V2 - FRAME BOM</oddHeader>
    <oddFooter>&amp;CBETA PRELEASE&amp;R&amp;P of &amp;N</oddFooter>
  </headerFooter>
  <drawing r:id="rId14"/>
  <tableParts count="1">
    <tablePart r:id="rId1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7FF31-85FB-4A31-AEF5-1275190E33B8}">
  <sheetPr>
    <tabColor rgb="FF00B050"/>
  </sheetPr>
  <dimension ref="A1:F47"/>
  <sheetViews>
    <sheetView view="pageLayout" topLeftCell="A8" zoomScaleNormal="100" workbookViewId="0">
      <selection activeCell="E22" sqref="E22"/>
    </sheetView>
  </sheetViews>
  <sheetFormatPr defaultColWidth="11.42578125" defaultRowHeight="15"/>
  <cols>
    <col min="1" max="1" width="15" style="2" customWidth="1"/>
    <col min="2" max="2" width="34.28515625" style="2" bestFit="1" customWidth="1"/>
    <col min="3" max="3" width="15" style="2" customWidth="1"/>
    <col min="4" max="4" width="10" style="2" customWidth="1"/>
    <col min="5" max="5" width="16.28515625" style="2" customWidth="1"/>
    <col min="6" max="16347" width="11.42578125" style="2"/>
    <col min="16348" max="16353" width="11.42578125" style="2" bestFit="1" customWidth="1"/>
    <col min="16354" max="16384" width="11.42578125" style="2"/>
  </cols>
  <sheetData>
    <row r="1" spans="1:5" ht="30">
      <c r="A1" s="307" t="s">
        <v>408</v>
      </c>
      <c r="B1" s="50" t="s">
        <v>410</v>
      </c>
      <c r="C1" s="414" t="s">
        <v>411</v>
      </c>
      <c r="D1" s="414" t="s">
        <v>443</v>
      </c>
      <c r="E1" s="51"/>
    </row>
    <row r="2" spans="1:5">
      <c r="A2" s="52" t="s">
        <v>414</v>
      </c>
      <c r="B2" s="396" t="s">
        <v>36</v>
      </c>
      <c r="C2" s="19"/>
      <c r="D2" s="8">
        <v>2</v>
      </c>
      <c r="E2" s="53" t="s">
        <v>417</v>
      </c>
    </row>
    <row r="3" spans="1:5">
      <c r="A3" s="54" t="s">
        <v>418</v>
      </c>
      <c r="B3" s="396" t="s">
        <v>211</v>
      </c>
      <c r="C3" s="19"/>
      <c r="D3" s="8">
        <v>36</v>
      </c>
      <c r="E3" s="415" t="s">
        <v>420</v>
      </c>
    </row>
    <row r="4" spans="1:5">
      <c r="A4" s="54" t="s">
        <v>421</v>
      </c>
      <c r="B4" s="396" t="s">
        <v>39</v>
      </c>
      <c r="C4" s="19"/>
      <c r="D4" s="8">
        <v>24</v>
      </c>
      <c r="E4" s="415" t="s">
        <v>423</v>
      </c>
    </row>
    <row r="5" spans="1:5">
      <c r="A5" s="54" t="s">
        <v>424</v>
      </c>
      <c r="B5" s="396" t="s">
        <v>444</v>
      </c>
      <c r="C5" s="19"/>
      <c r="D5" s="8">
        <v>4</v>
      </c>
      <c r="E5" s="415"/>
    </row>
    <row r="6" spans="1:5">
      <c r="A6" s="55"/>
      <c r="B6" s="396" t="s">
        <v>375</v>
      </c>
      <c r="C6" s="19"/>
      <c r="D6" s="8">
        <v>8</v>
      </c>
      <c r="E6" s="56"/>
    </row>
    <row r="7" spans="1:5">
      <c r="A7" s="55"/>
      <c r="B7" s="396" t="s">
        <v>445</v>
      </c>
      <c r="C7" s="19"/>
      <c r="D7" s="8">
        <v>1</v>
      </c>
      <c r="E7" s="56"/>
    </row>
    <row r="8" spans="1:5">
      <c r="A8" s="55"/>
      <c r="B8" s="1" t="s">
        <v>446</v>
      </c>
      <c r="C8"/>
      <c r="D8" s="8">
        <v>2</v>
      </c>
      <c r="E8" s="56"/>
    </row>
    <row r="9" spans="1:5">
      <c r="A9" s="55"/>
      <c r="B9" s="1" t="s">
        <v>447</v>
      </c>
      <c r="C9" s="1"/>
      <c r="D9" s="8">
        <v>5</v>
      </c>
      <c r="E9" s="56"/>
    </row>
    <row r="10" spans="1:5">
      <c r="A10" s="55"/>
      <c r="B10" s="2" t="s">
        <v>448</v>
      </c>
      <c r="C10" s="19"/>
      <c r="D10" s="8">
        <v>52</v>
      </c>
      <c r="E10" s="56"/>
    </row>
    <row r="11" spans="1:5">
      <c r="A11" s="55"/>
      <c r="B11" s="396" t="s">
        <v>449</v>
      </c>
      <c r="C11" s="19"/>
      <c r="D11" s="8">
        <v>8</v>
      </c>
      <c r="E11" s="56"/>
    </row>
    <row r="12" spans="1:5">
      <c r="A12" s="54" t="s">
        <v>434</v>
      </c>
      <c r="B12" s="396" t="s">
        <v>450</v>
      </c>
      <c r="C12" s="19"/>
      <c r="D12" s="8">
        <v>12</v>
      </c>
      <c r="E12" s="353" t="s">
        <v>436</v>
      </c>
    </row>
    <row r="13" spans="1:5">
      <c r="A13" s="55"/>
      <c r="B13" s="2" t="s">
        <v>224</v>
      </c>
      <c r="C13" s="19"/>
      <c r="D13" s="8">
        <v>8</v>
      </c>
      <c r="E13" s="353" t="s">
        <v>451</v>
      </c>
    </row>
    <row r="14" spans="1:5">
      <c r="A14" s="55"/>
      <c r="B14" s="2" t="s">
        <v>452</v>
      </c>
      <c r="C14" s="19"/>
      <c r="D14" s="8">
        <v>54</v>
      </c>
      <c r="E14" s="56"/>
    </row>
    <row r="15" spans="1:5">
      <c r="A15" s="55"/>
      <c r="B15" s="2" t="s">
        <v>453</v>
      </c>
      <c r="C15" s="19"/>
      <c r="D15" s="8">
        <v>12</v>
      </c>
      <c r="E15" s="56"/>
    </row>
    <row r="16" spans="1:5">
      <c r="A16" s="55"/>
      <c r="B16" t="s">
        <v>454</v>
      </c>
      <c r="C16" s="19"/>
      <c r="D16" s="8">
        <v>4</v>
      </c>
      <c r="E16" s="56"/>
    </row>
    <row r="17" spans="1:6">
      <c r="A17" s="55"/>
      <c r="B17" s="2" t="s">
        <v>455</v>
      </c>
      <c r="C17" s="19"/>
      <c r="D17" s="8">
        <v>2</v>
      </c>
      <c r="E17" s="56"/>
    </row>
    <row r="18" spans="1:6">
      <c r="A18" s="55"/>
      <c r="B18" s="2" t="s">
        <v>456</v>
      </c>
      <c r="C18" s="19"/>
      <c r="D18" s="8">
        <v>11</v>
      </c>
      <c r="E18" s="56"/>
    </row>
    <row r="19" spans="1:6">
      <c r="A19" s="55"/>
      <c r="B19" s="2" t="s">
        <v>433</v>
      </c>
      <c r="C19" s="19"/>
      <c r="D19" s="8">
        <v>23</v>
      </c>
      <c r="E19" s="56"/>
    </row>
    <row r="20" spans="1:6">
      <c r="A20" s="55"/>
      <c r="B20" s="2" t="s">
        <v>435</v>
      </c>
      <c r="C20" s="19"/>
      <c r="D20" s="8">
        <v>6</v>
      </c>
      <c r="E20" s="56"/>
    </row>
    <row r="21" spans="1:6">
      <c r="A21" s="55"/>
      <c r="B21" s="2" t="s">
        <v>266</v>
      </c>
      <c r="C21" s="19"/>
      <c r="D21" s="8">
        <v>31</v>
      </c>
      <c r="E21" s="56"/>
    </row>
    <row r="22" spans="1:6">
      <c r="A22" s="55"/>
      <c r="B22" s="2" t="s">
        <v>268</v>
      </c>
      <c r="C22" s="19"/>
      <c r="D22" s="8">
        <v>5</v>
      </c>
      <c r="E22" s="56"/>
    </row>
    <row r="23" spans="1:6">
      <c r="A23" s="55"/>
      <c r="B23" s="2" t="s">
        <v>457</v>
      </c>
      <c r="C23" s="19"/>
      <c r="D23" s="8">
        <v>2</v>
      </c>
      <c r="E23" s="56"/>
    </row>
    <row r="24" spans="1:6">
      <c r="A24" s="55"/>
      <c r="B24" s="1" t="s">
        <v>458</v>
      </c>
      <c r="C24"/>
      <c r="D24" s="8">
        <v>2</v>
      </c>
      <c r="E24" s="56"/>
    </row>
    <row r="25" spans="1:6">
      <c r="A25" s="55"/>
      <c r="B25" s="396" t="s">
        <v>459</v>
      </c>
      <c r="C25" s="49" t="s">
        <v>460</v>
      </c>
      <c r="D25" s="8">
        <v>2</v>
      </c>
      <c r="E25" s="56"/>
    </row>
    <row r="26" spans="1:6">
      <c r="A26" s="55"/>
      <c r="B26" s="396" t="s">
        <v>461</v>
      </c>
      <c r="C26" s="49" t="s">
        <v>462</v>
      </c>
      <c r="D26" s="8">
        <v>1</v>
      </c>
      <c r="E26" s="57"/>
    </row>
    <row r="27" spans="1:6">
      <c r="A27" s="55"/>
      <c r="B27" s="396" t="s">
        <v>463</v>
      </c>
      <c r="C27" s="19"/>
      <c r="D27" s="8">
        <v>2</v>
      </c>
      <c r="E27" s="56"/>
    </row>
    <row r="28" spans="1:6">
      <c r="A28" s="55"/>
      <c r="B28" s="1" t="s">
        <v>464</v>
      </c>
      <c r="C28" s="19"/>
      <c r="D28" s="8">
        <v>1</v>
      </c>
      <c r="E28" s="56"/>
    </row>
    <row r="29" spans="1:6">
      <c r="A29" s="55"/>
      <c r="B29" s="22" t="s">
        <v>465</v>
      </c>
      <c r="C29" s="396" t="s">
        <v>438</v>
      </c>
      <c r="D29" s="8">
        <v>4</v>
      </c>
      <c r="E29" s="56"/>
      <c r="F29" s="396"/>
    </row>
    <row r="30" spans="1:6">
      <c r="A30" s="55"/>
      <c r="B30" t="s">
        <v>466</v>
      </c>
      <c r="C30" s="396" t="s">
        <v>438</v>
      </c>
      <c r="D30" s="8">
        <v>2</v>
      </c>
      <c r="E30" s="56"/>
      <c r="F30" s="396"/>
    </row>
    <row r="31" spans="1:6">
      <c r="A31" s="55"/>
      <c r="B31" t="s">
        <v>467</v>
      </c>
      <c r="C31" s="396" t="s">
        <v>438</v>
      </c>
      <c r="D31" s="8">
        <v>1</v>
      </c>
      <c r="E31" s="56"/>
      <c r="F31" s="396"/>
    </row>
    <row r="32" spans="1:6">
      <c r="A32" s="55"/>
      <c r="B32" s="22" t="s">
        <v>468</v>
      </c>
      <c r="C32" s="396" t="s">
        <v>438</v>
      </c>
      <c r="D32" s="8">
        <v>1</v>
      </c>
      <c r="E32" s="56"/>
      <c r="F32" s="396"/>
    </row>
    <row r="33" spans="1:6">
      <c r="A33" s="55"/>
      <c r="B33" s="22" t="s">
        <v>469</v>
      </c>
      <c r="C33" s="257" t="s">
        <v>436</v>
      </c>
      <c r="D33" s="8">
        <v>1</v>
      </c>
      <c r="E33" s="56"/>
      <c r="F33" s="396"/>
    </row>
    <row r="34" spans="1:6">
      <c r="A34" s="55"/>
      <c r="B34" s="1" t="s">
        <v>470</v>
      </c>
      <c r="C34" s="396" t="s">
        <v>438</v>
      </c>
      <c r="D34" s="8">
        <v>1</v>
      </c>
      <c r="E34" s="56"/>
      <c r="F34" s="396"/>
    </row>
    <row r="35" spans="1:6">
      <c r="A35" s="55"/>
      <c r="B35" s="22" t="s">
        <v>471</v>
      </c>
      <c r="C35" s="396" t="s">
        <v>438</v>
      </c>
      <c r="D35" s="8">
        <v>2</v>
      </c>
      <c r="E35" s="56"/>
      <c r="F35" s="396"/>
    </row>
    <row r="36" spans="1:6">
      <c r="A36" s="55"/>
      <c r="B36" s="22" t="s">
        <v>472</v>
      </c>
      <c r="C36" s="396" t="s">
        <v>438</v>
      </c>
      <c r="D36" s="8">
        <v>2</v>
      </c>
      <c r="E36" s="56"/>
      <c r="F36" s="396"/>
    </row>
    <row r="37" spans="1:6">
      <c r="A37" s="55"/>
      <c r="B37" s="22" t="s">
        <v>473</v>
      </c>
      <c r="C37" s="396" t="s">
        <v>438</v>
      </c>
      <c r="D37" s="8">
        <v>1</v>
      </c>
      <c r="E37" s="56"/>
      <c r="F37" s="396"/>
    </row>
    <row r="38" spans="1:6">
      <c r="A38" s="55"/>
      <c r="B38" s="22" t="s">
        <v>474</v>
      </c>
      <c r="C38" s="396" t="s">
        <v>438</v>
      </c>
      <c r="D38" s="8">
        <v>1</v>
      </c>
      <c r="E38" s="56"/>
      <c r="F38" s="396"/>
    </row>
    <row r="39" spans="1:6">
      <c r="A39" s="55"/>
      <c r="B39" s="1" t="s">
        <v>475</v>
      </c>
      <c r="C39" s="396" t="s">
        <v>438</v>
      </c>
      <c r="D39" s="8">
        <v>1</v>
      </c>
      <c r="E39" s="56"/>
      <c r="F39" s="396"/>
    </row>
    <row r="40" spans="1:6">
      <c r="A40" s="55"/>
      <c r="B40" s="1" t="s">
        <v>476</v>
      </c>
      <c r="C40" s="396" t="s">
        <v>438</v>
      </c>
      <c r="D40" s="8">
        <v>1</v>
      </c>
      <c r="E40" s="56"/>
      <c r="F40" s="396"/>
    </row>
    <row r="41" spans="1:6">
      <c r="A41" s="55"/>
      <c r="B41" s="22" t="s">
        <v>477</v>
      </c>
      <c r="C41" s="396" t="s">
        <v>438</v>
      </c>
      <c r="D41" s="8">
        <v>1</v>
      </c>
      <c r="E41" s="56"/>
      <c r="F41" s="396"/>
    </row>
    <row r="42" spans="1:6">
      <c r="A42" s="55"/>
      <c r="B42" s="22" t="s">
        <v>478</v>
      </c>
      <c r="C42" s="396" t="s">
        <v>438</v>
      </c>
      <c r="D42" s="8">
        <v>1</v>
      </c>
      <c r="E42" s="56"/>
    </row>
    <row r="43" spans="1:6">
      <c r="A43" s="55"/>
      <c r="B43" s="22" t="s">
        <v>479</v>
      </c>
      <c r="C43" s="396" t="s">
        <v>438</v>
      </c>
      <c r="D43" s="8"/>
      <c r="E43" s="56"/>
    </row>
    <row r="44" spans="1:6">
      <c r="A44" s="55"/>
      <c r="B44" s="22" t="s">
        <v>480</v>
      </c>
      <c r="C44" s="396" t="s">
        <v>438</v>
      </c>
      <c r="D44" s="8"/>
      <c r="E44" s="56"/>
    </row>
    <row r="45" spans="1:6">
      <c r="A45" s="55"/>
      <c r="B45" s="1" t="s">
        <v>481</v>
      </c>
      <c r="C45" s="396" t="s">
        <v>438</v>
      </c>
      <c r="D45" s="8">
        <v>1</v>
      </c>
      <c r="E45" s="56"/>
    </row>
    <row r="46" spans="1:6" ht="15.75" thickBot="1">
      <c r="A46" s="55"/>
      <c r="B46" s="1" t="s">
        <v>482</v>
      </c>
      <c r="C46" s="396" t="s">
        <v>438</v>
      </c>
      <c r="D46" s="8">
        <v>1</v>
      </c>
      <c r="E46" s="56"/>
    </row>
    <row r="47" spans="1:6" ht="15.75" thickBot="1">
      <c r="A47" s="474" t="s">
        <v>409</v>
      </c>
      <c r="B47" s="475"/>
      <c r="C47" s="475"/>
      <c r="D47" s="475"/>
      <c r="E47" s="476"/>
    </row>
  </sheetData>
  <mergeCells count="1">
    <mergeCell ref="A47:E47"/>
  </mergeCells>
  <hyperlinks>
    <hyperlink ref="A3" r:id="rId1" xr:uid="{6AF45D33-B3D4-48FD-8B5D-FC9C26E8266F}"/>
    <hyperlink ref="A4" r:id="rId2" xr:uid="{216DB74C-ED28-4B01-8744-ED569E397C89}"/>
    <hyperlink ref="A5" r:id="rId3" xr:uid="{45D77D1C-8765-4C65-8A99-38C168AB7CBE}"/>
    <hyperlink ref="C33" r:id="rId4" xr:uid="{16BBC515-0514-4F88-AB3F-01B1E2D2F2C9}"/>
    <hyperlink ref="A12" r:id="rId5" xr:uid="{B5C7BE32-BF08-4AD0-86BD-7FDA34EA2715}"/>
    <hyperlink ref="E12" r:id="rId6" xr:uid="{333D6762-5A43-4D14-875B-F43B8528B146}"/>
    <hyperlink ref="E13" r:id="rId7" xr:uid="{D0E7FF63-3CE4-48AA-BD1A-6A17425DFD50}"/>
    <hyperlink ref="A1" location="INDEX!A1" display="INDEX" xr:uid="{3ACA75CE-6FA9-4C71-A0AC-FD8354B78C49}"/>
  </hyperlinks>
  <printOptions horizontalCentered="1"/>
  <pageMargins left="0.19685039370078741" right="0.19685039370078741" top="0.59055118110236227" bottom="0.59055118110236227" header="0.19685039370078741" footer="0.19685039370078741"/>
  <pageSetup paperSize="9" orientation="portrait" r:id="rId8"/>
  <headerFooter>
    <oddHeader>&amp;C&amp;"Aptos Black,Regular"&amp;14VALKYRIE V2 - AB GANTRY BOM</oddHeader>
    <oddFooter>&amp;CBETA PRELEASE&amp;R&amp;P of &amp;N</oddFooter>
  </headerFooter>
  <drawing r:id="rId9"/>
  <tableParts count="1">
    <tablePart r:id="rId1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C4D36-4232-4B9C-91F0-670E656621F4}">
  <sheetPr>
    <tabColor rgb="FF00B050"/>
  </sheetPr>
  <dimension ref="A1:E44"/>
  <sheetViews>
    <sheetView view="pageLayout" zoomScaleNormal="100" workbookViewId="0"/>
  </sheetViews>
  <sheetFormatPr defaultColWidth="11.42578125" defaultRowHeight="15"/>
  <cols>
    <col min="1" max="1" width="15" style="2" customWidth="1"/>
    <col min="2" max="2" width="34.140625" style="2" customWidth="1"/>
    <col min="3" max="3" width="15" style="2" customWidth="1"/>
    <col min="4" max="4" width="10" style="2" customWidth="1"/>
    <col min="5" max="5" width="16.7109375" style="2" customWidth="1"/>
    <col min="6" max="16341" width="11.42578125" style="2"/>
    <col min="16342" max="16347" width="11.42578125" style="2" bestFit="1" customWidth="1"/>
    <col min="16348" max="16384" width="11.42578125" style="2"/>
  </cols>
  <sheetData>
    <row r="1" spans="1:5" ht="30" customHeight="1">
      <c r="A1" s="307" t="s">
        <v>408</v>
      </c>
      <c r="B1" s="44" t="s">
        <v>410</v>
      </c>
      <c r="C1" s="410" t="s">
        <v>411</v>
      </c>
      <c r="D1" s="410" t="s">
        <v>443</v>
      </c>
      <c r="E1" s="31"/>
    </row>
    <row r="2" spans="1:5">
      <c r="A2" s="34" t="s">
        <v>414</v>
      </c>
      <c r="B2" s="396" t="s">
        <v>483</v>
      </c>
      <c r="C2"/>
      <c r="D2" s="406">
        <v>1</v>
      </c>
      <c r="E2" s="35" t="s">
        <v>417</v>
      </c>
    </row>
    <row r="3" spans="1:5">
      <c r="A3" s="32" t="s">
        <v>418</v>
      </c>
      <c r="B3" s="400" t="s">
        <v>390</v>
      </c>
      <c r="C3" s="400"/>
      <c r="D3" s="406">
        <v>1</v>
      </c>
      <c r="E3" s="416" t="s">
        <v>420</v>
      </c>
    </row>
    <row r="4" spans="1:5">
      <c r="A4" s="32" t="s">
        <v>421</v>
      </c>
      <c r="B4" s="400" t="s">
        <v>484</v>
      </c>
      <c r="C4" s="400"/>
      <c r="D4" s="406">
        <v>1</v>
      </c>
      <c r="E4" s="416" t="s">
        <v>423</v>
      </c>
    </row>
    <row r="5" spans="1:5">
      <c r="A5" s="32" t="s">
        <v>424</v>
      </c>
      <c r="B5" s="1" t="s">
        <v>485</v>
      </c>
      <c r="C5" s="1" t="s">
        <v>486</v>
      </c>
      <c r="D5" s="406">
        <v>1</v>
      </c>
      <c r="E5" s="416"/>
    </row>
    <row r="6" spans="1:5">
      <c r="A6" s="17"/>
      <c r="B6" s="22" t="s">
        <v>487</v>
      </c>
      <c r="C6" s="1" t="s">
        <v>488</v>
      </c>
      <c r="D6" s="406">
        <v>1</v>
      </c>
      <c r="E6" s="36"/>
    </row>
    <row r="7" spans="1:5">
      <c r="A7" s="17"/>
      <c r="B7" s="22" t="s">
        <v>489</v>
      </c>
      <c r="C7" s="1" t="s">
        <v>490</v>
      </c>
      <c r="D7" s="406">
        <v>1</v>
      </c>
      <c r="E7" s="36"/>
    </row>
    <row r="8" spans="1:5">
      <c r="A8" s="17"/>
      <c r="B8" t="s">
        <v>491</v>
      </c>
      <c r="C8" s="417"/>
      <c r="D8" s="406">
        <v>8</v>
      </c>
      <c r="E8" s="36"/>
    </row>
    <row r="9" spans="1:5">
      <c r="A9" s="17"/>
      <c r="B9" t="s">
        <v>220</v>
      </c>
      <c r="C9"/>
      <c r="D9" s="406">
        <v>13</v>
      </c>
      <c r="E9" s="36"/>
    </row>
    <row r="10" spans="1:5">
      <c r="A10" s="17"/>
      <c r="B10" t="s">
        <v>222</v>
      </c>
      <c r="C10"/>
      <c r="D10" s="406">
        <v>7</v>
      </c>
      <c r="E10" s="36"/>
    </row>
    <row r="11" spans="1:5">
      <c r="A11" s="17"/>
      <c r="B11" t="s">
        <v>226</v>
      </c>
      <c r="C11"/>
      <c r="D11" s="406">
        <v>6</v>
      </c>
      <c r="E11" s="36"/>
    </row>
    <row r="12" spans="1:5">
      <c r="A12" s="32" t="s">
        <v>434</v>
      </c>
      <c r="B12" t="s">
        <v>228</v>
      </c>
      <c r="C12"/>
      <c r="D12" s="406">
        <v>2</v>
      </c>
      <c r="E12" s="36"/>
    </row>
    <row r="13" spans="1:5">
      <c r="A13" s="17"/>
      <c r="B13" t="s">
        <v>230</v>
      </c>
      <c r="C13"/>
      <c r="D13" s="406">
        <v>2</v>
      </c>
      <c r="E13" s="36"/>
    </row>
    <row r="14" spans="1:5">
      <c r="A14" s="17"/>
      <c r="B14" t="s">
        <v>232</v>
      </c>
      <c r="C14"/>
      <c r="D14" s="406">
        <v>10</v>
      </c>
      <c r="E14" s="36"/>
    </row>
    <row r="15" spans="1:5">
      <c r="A15" s="17"/>
      <c r="B15" t="s">
        <v>492</v>
      </c>
      <c r="C15"/>
      <c r="D15" s="406">
        <v>1</v>
      </c>
      <c r="E15" s="36"/>
    </row>
    <row r="16" spans="1:5">
      <c r="A16" s="17"/>
      <c r="B16" t="s">
        <v>493</v>
      </c>
      <c r="C16"/>
      <c r="D16" s="406">
        <v>1</v>
      </c>
      <c r="E16" s="36"/>
    </row>
    <row r="17" spans="1:5">
      <c r="A17" s="17"/>
      <c r="B17" t="s">
        <v>494</v>
      </c>
      <c r="C17"/>
      <c r="D17" s="406">
        <v>1</v>
      </c>
      <c r="E17" s="36"/>
    </row>
    <row r="18" spans="1:5">
      <c r="A18" s="17"/>
      <c r="B18" t="s">
        <v>495</v>
      </c>
      <c r="C18"/>
      <c r="D18" s="406">
        <v>1</v>
      </c>
      <c r="E18" s="36"/>
    </row>
    <row r="19" spans="1:5">
      <c r="A19" s="17"/>
      <c r="B19" s="74" t="s">
        <v>496</v>
      </c>
      <c r="C19" s="74"/>
      <c r="D19" s="406">
        <v>4</v>
      </c>
      <c r="E19" s="36"/>
    </row>
    <row r="20" spans="1:5">
      <c r="A20" s="17"/>
      <c r="B20" s="74" t="s">
        <v>497</v>
      </c>
      <c r="C20" s="74"/>
      <c r="D20" s="406">
        <v>1</v>
      </c>
      <c r="E20" s="36"/>
    </row>
    <row r="21" spans="1:5">
      <c r="A21" s="17"/>
      <c r="B21" s="396" t="s">
        <v>498</v>
      </c>
      <c r="C21"/>
      <c r="D21" s="406">
        <v>1</v>
      </c>
      <c r="E21" s="36"/>
    </row>
    <row r="22" spans="1:5">
      <c r="A22" s="17"/>
      <c r="B22" s="417" t="s">
        <v>499</v>
      </c>
      <c r="C22" s="417"/>
      <c r="D22" s="406">
        <v>1</v>
      </c>
      <c r="E22" s="36"/>
    </row>
    <row r="23" spans="1:5">
      <c r="A23" s="17"/>
      <c r="B23" s="417" t="s">
        <v>500</v>
      </c>
      <c r="C23" s="417"/>
      <c r="D23" s="406">
        <v>1</v>
      </c>
      <c r="E23" s="36"/>
    </row>
    <row r="24" spans="1:5">
      <c r="A24" s="17"/>
      <c r="B24" s="417" t="s">
        <v>501</v>
      </c>
      <c r="C24" s="417"/>
      <c r="D24" s="406">
        <v>1</v>
      </c>
      <c r="E24" s="36"/>
    </row>
    <row r="25" spans="1:5">
      <c r="A25" s="17"/>
      <c r="B25" s="417" t="s">
        <v>502</v>
      </c>
      <c r="C25" s="417"/>
      <c r="D25" s="406">
        <v>1</v>
      </c>
      <c r="E25" s="36"/>
    </row>
    <row r="26" spans="1:5">
      <c r="A26" s="17"/>
      <c r="B26" s="22" t="s">
        <v>503</v>
      </c>
      <c r="C26" s="46"/>
      <c r="D26" s="406">
        <v>1</v>
      </c>
      <c r="E26" s="36"/>
    </row>
    <row r="27" spans="1:5">
      <c r="A27" s="17"/>
      <c r="B27" t="s">
        <v>504</v>
      </c>
      <c r="C27" s="46"/>
      <c r="D27" s="406">
        <v>1</v>
      </c>
      <c r="E27" s="36"/>
    </row>
    <row r="28" spans="1:5">
      <c r="A28" s="17"/>
      <c r="B28" t="s">
        <v>505</v>
      </c>
      <c r="C28" s="46"/>
      <c r="D28" s="406">
        <v>2</v>
      </c>
      <c r="E28" s="36"/>
    </row>
    <row r="29" spans="1:5">
      <c r="A29" s="17"/>
      <c r="B29" s="46" t="s">
        <v>506</v>
      </c>
      <c r="C29" s="417"/>
      <c r="D29" s="406">
        <v>1</v>
      </c>
      <c r="E29" s="36"/>
    </row>
    <row r="30" spans="1:5">
      <c r="A30" s="17"/>
      <c r="B30" t="s">
        <v>507</v>
      </c>
      <c r="C30" s="45"/>
      <c r="D30" s="406">
        <v>1</v>
      </c>
      <c r="E30" s="36"/>
    </row>
    <row r="31" spans="1:5" ht="15.75" thickBot="1">
      <c r="A31" s="17"/>
      <c r="B31" s="46" t="s">
        <v>508</v>
      </c>
      <c r="C31" s="46"/>
      <c r="D31" s="406">
        <v>1</v>
      </c>
      <c r="E31" s="36"/>
    </row>
    <row r="32" spans="1:5" ht="18.75">
      <c r="A32" s="17"/>
      <c r="B32" s="13" t="s">
        <v>509</v>
      </c>
      <c r="C32" s="14"/>
      <c r="D32" s="27"/>
      <c r="E32" s="36"/>
    </row>
    <row r="33" spans="1:5" ht="30">
      <c r="A33" s="17"/>
      <c r="B33" s="15" t="s">
        <v>410</v>
      </c>
      <c r="C33" s="389" t="s">
        <v>411</v>
      </c>
      <c r="D33" s="418" t="s">
        <v>443</v>
      </c>
      <c r="E33" s="36"/>
    </row>
    <row r="34" spans="1:5">
      <c r="A34" s="17"/>
      <c r="B34" s="1" t="s">
        <v>510</v>
      </c>
      <c r="C34"/>
      <c r="D34" s="8">
        <v>1</v>
      </c>
      <c r="E34" s="36"/>
    </row>
    <row r="35" spans="1:5">
      <c r="A35" s="17"/>
      <c r="B35" t="s">
        <v>511</v>
      </c>
      <c r="C35" s="389"/>
      <c r="D35" s="125" t="s">
        <v>512</v>
      </c>
      <c r="E35" s="36"/>
    </row>
    <row r="36" spans="1:5">
      <c r="A36" s="17"/>
      <c r="B36" s="12" t="s">
        <v>513</v>
      </c>
      <c r="C36"/>
      <c r="D36" s="28">
        <v>2</v>
      </c>
      <c r="E36" s="36"/>
    </row>
    <row r="37" spans="1:5">
      <c r="A37" s="17"/>
      <c r="B37" s="9" t="s">
        <v>514</v>
      </c>
      <c r="C37" s="74"/>
      <c r="D37" s="28">
        <v>1</v>
      </c>
      <c r="E37" s="36"/>
    </row>
    <row r="38" spans="1:5">
      <c r="A38" s="17"/>
      <c r="B38" s="16" t="s">
        <v>515</v>
      </c>
      <c r="C38" s="417"/>
      <c r="D38" s="28">
        <v>1</v>
      </c>
      <c r="E38" s="36"/>
    </row>
    <row r="39" spans="1:5">
      <c r="A39" s="419"/>
      <c r="B39" s="45" t="s">
        <v>516</v>
      </c>
      <c r="C39" s="45"/>
      <c r="D39" s="8">
        <v>1</v>
      </c>
      <c r="E39" s="420"/>
    </row>
    <row r="40" spans="1:5">
      <c r="A40" s="419"/>
      <c r="B40" s="18" t="s">
        <v>517</v>
      </c>
      <c r="C40" s="417"/>
      <c r="D40" s="28">
        <v>1</v>
      </c>
      <c r="E40" s="420"/>
    </row>
    <row r="41" spans="1:5">
      <c r="A41" s="419"/>
      <c r="B41" s="10" t="s">
        <v>518</v>
      </c>
      <c r="C41"/>
      <c r="D41" s="28">
        <v>1</v>
      </c>
      <c r="E41" s="420"/>
    </row>
    <row r="42" spans="1:5">
      <c r="A42" s="419"/>
      <c r="B42" s="12" t="s">
        <v>519</v>
      </c>
      <c r="C42"/>
      <c r="D42" s="28">
        <v>1</v>
      </c>
      <c r="E42" s="420"/>
    </row>
    <row r="43" spans="1:5">
      <c r="A43" s="421"/>
      <c r="B43" s="12" t="s">
        <v>403</v>
      </c>
      <c r="C43" s="1"/>
      <c r="D43" s="28">
        <v>1</v>
      </c>
      <c r="E43" s="422"/>
    </row>
    <row r="44" spans="1:5">
      <c r="B44" s="123" t="s">
        <v>520</v>
      </c>
      <c r="C44" s="124"/>
      <c r="D44" s="29">
        <v>1</v>
      </c>
    </row>
  </sheetData>
  <hyperlinks>
    <hyperlink ref="A3" r:id="rId1" xr:uid="{D1E610B8-A5EA-4DF8-B13A-5510F4DBF900}"/>
    <hyperlink ref="A4" r:id="rId2" xr:uid="{447CB2D5-1E80-4C20-9CDD-7009683ACCF5}"/>
    <hyperlink ref="A5" r:id="rId3" xr:uid="{350F3B79-788B-4A8E-A5C2-A87B8F1476FD}"/>
    <hyperlink ref="A12" r:id="rId4" xr:uid="{19FF7FFB-DDA7-43DC-8EFD-8369B41B28C9}"/>
    <hyperlink ref="A1" location="INDEX!A1" display="INDEX" xr:uid="{38332E5C-E219-455C-9AF8-8641226A751E}"/>
  </hyperlinks>
  <printOptions horizontalCentered="1"/>
  <pageMargins left="0.19685039370078741" right="0.19685039370078741" top="0.59055118110236227" bottom="0.39370078740157483" header="0.19685039370078741" footer="0.19685039370078741"/>
  <pageSetup paperSize="9" fitToWidth="0" orientation="portrait" r:id="rId5"/>
  <headerFooter>
    <oddHeader>&amp;C&amp;"Aptos Black,Regular"&amp;14VALKYRIE V2 - TOOLHEAD BOM</oddHeader>
    <oddFooter>&amp;CBETA PRELEASE&amp;R&amp;P of &amp;N</oddFooter>
  </headerFooter>
  <rowBreaks count="1" manualBreakCount="1">
    <brk id="43" max="16383" man="1"/>
  </rowBreaks>
  <drawing r:id="rId6"/>
  <tableParts count="2">
    <tablePart r:id="rId7"/>
    <tablePart r:id="rId8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F21DF-9FE7-4E8A-99F7-ADAD3966DA06}">
  <sheetPr>
    <tabColor rgb="FF00B050"/>
    <pageSetUpPr fitToPage="1"/>
  </sheetPr>
  <dimension ref="A1:G66"/>
  <sheetViews>
    <sheetView view="pageLayout" topLeftCell="A14" zoomScaleNormal="100" workbookViewId="0">
      <selection activeCell="F32" sqref="F32"/>
    </sheetView>
  </sheetViews>
  <sheetFormatPr defaultColWidth="11.42578125" defaultRowHeight="15"/>
  <cols>
    <col min="1" max="1" width="15" style="2" customWidth="1"/>
    <col min="2" max="2" width="38.5703125" style="2" bestFit="1" customWidth="1"/>
    <col min="3" max="3" width="15" style="2" customWidth="1"/>
    <col min="4" max="4" width="10" style="2" customWidth="1"/>
    <col min="5" max="5" width="16.85546875" style="2" customWidth="1"/>
    <col min="6" max="6" width="85.7109375" style="2" customWidth="1"/>
    <col min="7" max="7" width="36.5703125" style="2" bestFit="1" customWidth="1"/>
    <col min="8" max="16310" width="11.42578125" style="2"/>
    <col min="16311" max="16316" width="11.42578125" style="2" bestFit="1" customWidth="1"/>
    <col min="16317" max="16384" width="11.42578125" style="2"/>
  </cols>
  <sheetData>
    <row r="1" spans="1:6" ht="30" customHeight="1">
      <c r="A1" s="307" t="s">
        <v>408</v>
      </c>
      <c r="B1" s="44" t="s">
        <v>410</v>
      </c>
      <c r="C1" s="410" t="s">
        <v>411</v>
      </c>
      <c r="D1" s="410" t="s">
        <v>443</v>
      </c>
      <c r="E1" s="31"/>
      <c r="F1" s="396"/>
    </row>
    <row r="2" spans="1:6" ht="18" customHeight="1">
      <c r="A2" s="34" t="s">
        <v>414</v>
      </c>
      <c r="B2" t="s">
        <v>521</v>
      </c>
      <c r="C2" s="19" t="s">
        <v>522</v>
      </c>
      <c r="D2" s="126" t="s">
        <v>523</v>
      </c>
      <c r="E2" s="35" t="s">
        <v>417</v>
      </c>
      <c r="F2" s="396"/>
    </row>
    <row r="3" spans="1:6" ht="18" customHeight="1">
      <c r="A3" s="32" t="s">
        <v>418</v>
      </c>
      <c r="B3" s="19" t="s">
        <v>205</v>
      </c>
      <c r="C3" s="19" t="s">
        <v>524</v>
      </c>
      <c r="D3" s="8">
        <v>12</v>
      </c>
      <c r="E3" s="416" t="s">
        <v>420</v>
      </c>
      <c r="F3" s="396"/>
    </row>
    <row r="4" spans="1:6">
      <c r="A4" s="32" t="s">
        <v>421</v>
      </c>
      <c r="B4" s="396" t="s">
        <v>525</v>
      </c>
      <c r="C4" s="19" t="s">
        <v>526</v>
      </c>
      <c r="D4" s="8">
        <v>12</v>
      </c>
      <c r="E4" s="416" t="s">
        <v>423</v>
      </c>
      <c r="F4" s="396"/>
    </row>
    <row r="5" spans="1:6">
      <c r="A5" s="32" t="s">
        <v>424</v>
      </c>
      <c r="B5" s="396" t="s">
        <v>368</v>
      </c>
      <c r="C5" s="19" t="s">
        <v>527</v>
      </c>
      <c r="D5" s="8">
        <v>3</v>
      </c>
      <c r="E5" s="416"/>
      <c r="F5" s="396"/>
    </row>
    <row r="6" spans="1:6">
      <c r="A6" s="17"/>
      <c r="B6" s="396" t="s">
        <v>371</v>
      </c>
      <c r="C6" s="19" t="s">
        <v>527</v>
      </c>
      <c r="D6" s="8">
        <v>6</v>
      </c>
      <c r="E6" s="36"/>
      <c r="F6" s="396"/>
    </row>
    <row r="7" spans="1:6">
      <c r="A7" s="17"/>
      <c r="B7" s="26" t="s">
        <v>353</v>
      </c>
      <c r="C7" s="396" t="s">
        <v>528</v>
      </c>
      <c r="D7" s="406">
        <v>1</v>
      </c>
      <c r="E7" s="36"/>
      <c r="F7" s="396"/>
    </row>
    <row r="8" spans="1:6">
      <c r="A8" s="17"/>
      <c r="B8" s="1" t="s">
        <v>529</v>
      </c>
      <c r="C8" s="1" t="s">
        <v>530</v>
      </c>
      <c r="D8" s="8">
        <v>1</v>
      </c>
      <c r="E8" s="36"/>
      <c r="F8" s="396"/>
    </row>
    <row r="9" spans="1:6">
      <c r="A9" s="17"/>
      <c r="B9" s="7" t="s">
        <v>531</v>
      </c>
      <c r="C9" s="396" t="s">
        <v>532</v>
      </c>
      <c r="D9" s="406">
        <v>36</v>
      </c>
      <c r="E9" s="36"/>
      <c r="F9" s="396"/>
    </row>
    <row r="10" spans="1:6">
      <c r="A10" s="17"/>
      <c r="B10" s="396" t="s">
        <v>533</v>
      </c>
      <c r="C10" s="396"/>
      <c r="D10" s="8">
        <v>1</v>
      </c>
      <c r="E10" s="36"/>
      <c r="F10" s="396"/>
    </row>
    <row r="11" spans="1:6">
      <c r="A11" s="17"/>
      <c r="B11" s="22" t="s">
        <v>534</v>
      </c>
      <c r="D11" s="8">
        <v>3</v>
      </c>
      <c r="E11" s="36"/>
      <c r="F11" s="396"/>
    </row>
    <row r="12" spans="1:6">
      <c r="A12" s="32" t="s">
        <v>434</v>
      </c>
      <c r="B12" s="396" t="s">
        <v>535</v>
      </c>
      <c r="C12" s="396"/>
      <c r="D12" s="406">
        <v>3</v>
      </c>
      <c r="E12" s="36"/>
      <c r="F12" s="396"/>
    </row>
    <row r="13" spans="1:6">
      <c r="A13" s="17"/>
      <c r="B13" s="396" t="s">
        <v>282</v>
      </c>
      <c r="C13" s="396"/>
      <c r="D13" s="406">
        <v>6</v>
      </c>
      <c r="E13" s="36"/>
      <c r="F13" s="396"/>
    </row>
    <row r="14" spans="1:6">
      <c r="A14" s="17"/>
      <c r="B14" s="1" t="s">
        <v>536</v>
      </c>
      <c r="C14" s="1" t="s">
        <v>537</v>
      </c>
      <c r="D14" s="8">
        <v>5</v>
      </c>
      <c r="E14" s="36"/>
      <c r="F14" s="396"/>
    </row>
    <row r="15" spans="1:6">
      <c r="A15" s="17"/>
      <c r="B15" s="391" t="s">
        <v>538</v>
      </c>
      <c r="C15" s="396"/>
      <c r="D15" s="8">
        <v>1</v>
      </c>
      <c r="E15" s="36"/>
      <c r="F15" s="396"/>
    </row>
    <row r="16" spans="1:6">
      <c r="A16" s="17"/>
      <c r="B16" s="19" t="s">
        <v>215</v>
      </c>
      <c r="D16" s="8">
        <v>3</v>
      </c>
      <c r="E16" s="36"/>
      <c r="F16" s="396"/>
    </row>
    <row r="17" spans="1:7">
      <c r="A17" s="17"/>
      <c r="B17" s="396" t="s">
        <v>448</v>
      </c>
      <c r="C17" s="396"/>
      <c r="D17" s="8">
        <v>42</v>
      </c>
      <c r="E17" s="36"/>
      <c r="F17" s="396"/>
    </row>
    <row r="18" spans="1:7">
      <c r="A18" s="17"/>
      <c r="B18" s="396" t="s">
        <v>539</v>
      </c>
      <c r="D18" s="8">
        <v>35</v>
      </c>
      <c r="E18" s="36"/>
      <c r="F18" s="396"/>
    </row>
    <row r="19" spans="1:7">
      <c r="A19" s="17"/>
      <c r="B19" s="396" t="s">
        <v>228</v>
      </c>
      <c r="D19" s="8">
        <v>57</v>
      </c>
      <c r="E19" s="36"/>
      <c r="F19" s="396"/>
    </row>
    <row r="20" spans="1:7">
      <c r="A20" s="17"/>
      <c r="B20" s="396" t="s">
        <v>230</v>
      </c>
      <c r="D20" s="8">
        <v>13</v>
      </c>
      <c r="E20" s="36"/>
      <c r="F20" s="396"/>
    </row>
    <row r="21" spans="1:7">
      <c r="A21" s="17"/>
      <c r="B21" t="s">
        <v>232</v>
      </c>
      <c r="D21" s="8">
        <v>2</v>
      </c>
      <c r="E21" s="36"/>
      <c r="F21" s="396"/>
    </row>
    <row r="22" spans="1:7">
      <c r="A22" s="17"/>
      <c r="B22" s="396" t="s">
        <v>234</v>
      </c>
      <c r="D22" s="8">
        <v>7</v>
      </c>
      <c r="E22" s="36"/>
      <c r="F22" s="396"/>
    </row>
    <row r="23" spans="1:7">
      <c r="A23" s="17"/>
      <c r="B23" s="2" t="s">
        <v>540</v>
      </c>
      <c r="D23" s="8">
        <v>3</v>
      </c>
      <c r="E23" s="36"/>
      <c r="F23" s="396"/>
    </row>
    <row r="24" spans="1:7">
      <c r="A24" s="17"/>
      <c r="B24" s="2" t="s">
        <v>541</v>
      </c>
      <c r="D24" s="8">
        <v>3</v>
      </c>
      <c r="E24" s="36"/>
      <c r="F24" s="396"/>
    </row>
    <row r="25" spans="1:7">
      <c r="A25" s="17"/>
      <c r="B25" s="2" t="s">
        <v>542</v>
      </c>
      <c r="D25" s="8">
        <v>3</v>
      </c>
      <c r="E25" s="36"/>
      <c r="F25" s="396"/>
    </row>
    <row r="26" spans="1:7">
      <c r="A26" s="17"/>
      <c r="B26" s="2" t="s">
        <v>248</v>
      </c>
      <c r="D26" s="8">
        <v>3</v>
      </c>
      <c r="E26" s="36"/>
      <c r="F26" s="396"/>
    </row>
    <row r="27" spans="1:7">
      <c r="A27" s="17"/>
      <c r="B27" t="s">
        <v>250</v>
      </c>
      <c r="C27" s="396"/>
      <c r="D27" s="406">
        <v>1</v>
      </c>
      <c r="E27" s="36"/>
      <c r="F27" s="396"/>
    </row>
    <row r="28" spans="1:7">
      <c r="A28" s="17"/>
      <c r="B28" s="2" t="s">
        <v>455</v>
      </c>
      <c r="D28" s="8">
        <v>3</v>
      </c>
      <c r="E28" s="36"/>
      <c r="F28" s="396"/>
    </row>
    <row r="29" spans="1:7">
      <c r="A29" s="17"/>
      <c r="B29" s="2" t="s">
        <v>433</v>
      </c>
      <c r="D29" s="8">
        <v>17</v>
      </c>
      <c r="E29" s="36"/>
      <c r="F29" s="396"/>
    </row>
    <row r="30" spans="1:7">
      <c r="A30" s="17"/>
      <c r="B30" s="396" t="s">
        <v>435</v>
      </c>
      <c r="C30" s="396"/>
      <c r="D30" s="8">
        <v>6</v>
      </c>
      <c r="E30" s="36"/>
      <c r="F30" s="396"/>
    </row>
    <row r="31" spans="1:7">
      <c r="A31" s="17"/>
      <c r="B31" s="396" t="s">
        <v>266</v>
      </c>
      <c r="C31" s="396"/>
      <c r="D31" s="8">
        <v>14</v>
      </c>
      <c r="E31" s="36"/>
      <c r="F31" s="396"/>
    </row>
    <row r="32" spans="1:7">
      <c r="A32" s="17"/>
      <c r="B32" s="2" t="s">
        <v>268</v>
      </c>
      <c r="D32" s="8">
        <v>3</v>
      </c>
      <c r="E32" s="36"/>
      <c r="F32" s="396"/>
      <c r="G32" s="355"/>
    </row>
    <row r="33" spans="1:6">
      <c r="A33" s="17"/>
      <c r="B33" s="2" t="s">
        <v>543</v>
      </c>
      <c r="D33" s="8">
        <v>3</v>
      </c>
      <c r="E33" s="36"/>
      <c r="F33" s="396"/>
    </row>
    <row r="34" spans="1:6">
      <c r="A34" s="17"/>
      <c r="B34" s="2" t="s">
        <v>544</v>
      </c>
      <c r="D34" s="8">
        <v>3</v>
      </c>
      <c r="E34" s="36"/>
      <c r="F34" s="396"/>
    </row>
    <row r="35" spans="1:6">
      <c r="A35" s="17"/>
      <c r="B35" s="2" t="s">
        <v>545</v>
      </c>
      <c r="D35" s="8">
        <v>3</v>
      </c>
      <c r="E35" s="36"/>
      <c r="F35" s="396"/>
    </row>
    <row r="36" spans="1:6">
      <c r="A36" s="17"/>
      <c r="B36" t="s">
        <v>546</v>
      </c>
      <c r="D36" s="8">
        <v>1</v>
      </c>
      <c r="E36" s="36"/>
      <c r="F36" s="396"/>
    </row>
    <row r="37" spans="1:6">
      <c r="A37" s="17"/>
      <c r="B37" t="s">
        <v>547</v>
      </c>
      <c r="C37" t="s">
        <v>548</v>
      </c>
      <c r="D37" s="8">
        <v>1</v>
      </c>
      <c r="E37" s="36"/>
      <c r="F37" s="396"/>
    </row>
    <row r="38" spans="1:6">
      <c r="A38" s="17"/>
      <c r="B38" s="2" t="s">
        <v>549</v>
      </c>
      <c r="C38" s="2" t="s">
        <v>548</v>
      </c>
      <c r="D38" s="8">
        <v>1</v>
      </c>
      <c r="E38" s="36"/>
      <c r="F38" s="396"/>
    </row>
    <row r="39" spans="1:6">
      <c r="A39" s="17"/>
      <c r="B39" s="2" t="s">
        <v>550</v>
      </c>
      <c r="C39" s="2" t="s">
        <v>548</v>
      </c>
      <c r="D39" s="8">
        <v>1</v>
      </c>
      <c r="E39" s="36"/>
      <c r="F39" s="396"/>
    </row>
    <row r="40" spans="1:6">
      <c r="A40" s="17"/>
      <c r="B40" s="396" t="s">
        <v>551</v>
      </c>
      <c r="C40" s="2" t="s">
        <v>548</v>
      </c>
      <c r="D40" s="8">
        <v>1</v>
      </c>
      <c r="E40" s="36"/>
      <c r="F40" s="396"/>
    </row>
    <row r="41" spans="1:6">
      <c r="A41" s="17"/>
      <c r="B41" s="1" t="s">
        <v>552</v>
      </c>
      <c r="C41" t="s">
        <v>548</v>
      </c>
      <c r="D41" s="8">
        <v>1</v>
      </c>
      <c r="E41" s="36"/>
      <c r="F41" s="396"/>
    </row>
    <row r="42" spans="1:6">
      <c r="A42" s="17"/>
      <c r="B42" t="s">
        <v>553</v>
      </c>
      <c r="C42" t="s">
        <v>548</v>
      </c>
      <c r="D42" s="8">
        <v>1</v>
      </c>
      <c r="E42" s="36"/>
      <c r="F42" s="396"/>
    </row>
    <row r="43" spans="1:6">
      <c r="A43" s="17"/>
      <c r="B43" s="396" t="s">
        <v>554</v>
      </c>
      <c r="C43" s="2" t="s">
        <v>548</v>
      </c>
      <c r="D43" s="8">
        <v>2</v>
      </c>
      <c r="E43" s="36"/>
      <c r="F43" s="396"/>
    </row>
    <row r="44" spans="1:6">
      <c r="A44" s="17"/>
      <c r="B44" s="396" t="s">
        <v>555</v>
      </c>
      <c r="C44" s="2" t="s">
        <v>548</v>
      </c>
      <c r="D44" s="8">
        <v>1</v>
      </c>
      <c r="E44" s="36"/>
      <c r="F44" s="396"/>
    </row>
    <row r="45" spans="1:6">
      <c r="A45" s="17"/>
      <c r="B45" s="396" t="s">
        <v>556</v>
      </c>
      <c r="C45" s="2" t="s">
        <v>548</v>
      </c>
      <c r="D45" s="8">
        <v>1</v>
      </c>
      <c r="E45" s="36"/>
      <c r="F45" s="396"/>
    </row>
    <row r="46" spans="1:6">
      <c r="A46" s="17"/>
      <c r="B46" s="396" t="s">
        <v>557</v>
      </c>
      <c r="C46" s="2" t="s">
        <v>548</v>
      </c>
      <c r="D46" s="8">
        <v>1</v>
      </c>
      <c r="E46" s="36"/>
      <c r="F46" s="396"/>
    </row>
    <row r="47" spans="1:6">
      <c r="A47" s="17"/>
      <c r="B47" s="396" t="s">
        <v>558</v>
      </c>
      <c r="C47" s="2" t="s">
        <v>548</v>
      </c>
      <c r="D47" s="8">
        <v>1</v>
      </c>
      <c r="E47" s="36"/>
      <c r="F47" s="396"/>
    </row>
    <row r="48" spans="1:6">
      <c r="A48" s="17"/>
      <c r="B48" s="2" t="s">
        <v>559</v>
      </c>
      <c r="C48" s="2" t="s">
        <v>548</v>
      </c>
      <c r="D48" s="8">
        <v>1</v>
      </c>
      <c r="E48" s="36"/>
      <c r="F48" s="396"/>
    </row>
    <row r="49" spans="1:6">
      <c r="A49" s="17"/>
      <c r="B49" s="2" t="s">
        <v>560</v>
      </c>
      <c r="C49" s="2" t="s">
        <v>548</v>
      </c>
      <c r="D49" s="8">
        <v>1</v>
      </c>
      <c r="E49" s="36"/>
      <c r="F49" s="396"/>
    </row>
    <row r="50" spans="1:6">
      <c r="A50" s="17"/>
      <c r="B50" s="2" t="s">
        <v>561</v>
      </c>
      <c r="C50" s="2" t="s">
        <v>548</v>
      </c>
      <c r="D50" s="8">
        <v>1</v>
      </c>
      <c r="E50" s="36"/>
      <c r="F50" s="396"/>
    </row>
    <row r="51" spans="1:6">
      <c r="A51" s="17"/>
      <c r="B51" t="s">
        <v>562</v>
      </c>
      <c r="C51" s="19" t="s">
        <v>548</v>
      </c>
      <c r="D51" s="8"/>
      <c r="E51" s="36"/>
      <c r="F51" s="396"/>
    </row>
    <row r="52" spans="1:6">
      <c r="A52" s="17"/>
      <c r="B52" s="2" t="s">
        <v>563</v>
      </c>
      <c r="C52" s="2" t="s">
        <v>548</v>
      </c>
      <c r="D52" s="8">
        <v>3</v>
      </c>
      <c r="E52" s="36"/>
      <c r="F52" s="396"/>
    </row>
    <row r="53" spans="1:6">
      <c r="A53" s="17"/>
      <c r="B53" s="2" t="s">
        <v>564</v>
      </c>
      <c r="C53" s="2" t="s">
        <v>548</v>
      </c>
      <c r="D53" s="8">
        <v>1</v>
      </c>
      <c r="E53" s="36"/>
      <c r="F53" s="396"/>
    </row>
    <row r="54" spans="1:6">
      <c r="A54" s="17"/>
      <c r="B54" s="2" t="s">
        <v>565</v>
      </c>
      <c r="C54" s="2" t="s">
        <v>548</v>
      </c>
      <c r="D54" s="8">
        <v>1</v>
      </c>
      <c r="E54" s="36"/>
      <c r="F54" s="396"/>
    </row>
    <row r="55" spans="1:6">
      <c r="A55" s="40"/>
      <c r="B55" s="33" t="s">
        <v>566</v>
      </c>
      <c r="C55" s="33" t="s">
        <v>548</v>
      </c>
      <c r="D55" s="41">
        <v>1</v>
      </c>
      <c r="E55" s="42"/>
      <c r="F55" s="396"/>
    </row>
    <row r="56" spans="1:6">
      <c r="F56" s="396"/>
    </row>
    <row r="57" spans="1:6">
      <c r="F57" s="396"/>
    </row>
    <row r="58" spans="1:6">
      <c r="F58" s="396"/>
    </row>
    <row r="59" spans="1:6">
      <c r="F59" s="396"/>
    </row>
    <row r="60" spans="1:6">
      <c r="F60" s="396"/>
    </row>
    <row r="61" spans="1:6">
      <c r="F61" s="396"/>
    </row>
    <row r="62" spans="1:6">
      <c r="F62" s="396"/>
    </row>
    <row r="63" spans="1:6">
      <c r="F63" s="396"/>
    </row>
    <row r="64" spans="1:6">
      <c r="F64" s="396"/>
    </row>
    <row r="65" spans="6:6">
      <c r="F65" s="396"/>
    </row>
    <row r="66" spans="6:6">
      <c r="F66" s="396"/>
    </row>
  </sheetData>
  <hyperlinks>
    <hyperlink ref="A3" r:id="rId1" xr:uid="{53307A63-1EE9-4517-B5F1-5CA0F953F7F5}"/>
    <hyperlink ref="A4" r:id="rId2" xr:uid="{2528CF81-6C8D-40AC-9D95-F3211B9A3D3E}"/>
    <hyperlink ref="A5" r:id="rId3" xr:uid="{D15883BE-833C-49EF-BA52-7A45CFA89940}"/>
    <hyperlink ref="A12" r:id="rId4" xr:uid="{0457FC39-15B1-4C12-8626-8DAC04CFC8BE}"/>
    <hyperlink ref="A1" location="INDEX!A1" display="INDEX" xr:uid="{2F34FAD5-AFC9-4320-B370-305D930A095B}"/>
  </hyperlinks>
  <printOptions horizontalCentered="1"/>
  <pageMargins left="0.19685039370078741" right="0.19685039370078741" top="0.59055118110236227" bottom="0.39370078740157483" header="0.19685039370078741" footer="0.19685039370078741"/>
  <pageSetup paperSize="9" scale="93" orientation="portrait" r:id="rId5"/>
  <headerFooter>
    <oddHeader>&amp;C&amp;"Aptos Black,Regular"&amp;14VALKYRIE V2 - Z SYSTEM BOM</oddHeader>
    <oddFooter>&amp;CBETA PRELEASE&amp;R&amp;P of &amp;N</oddFooter>
  </headerFooter>
  <rowBreaks count="1" manualBreakCount="1">
    <brk id="55" max="16383" man="1"/>
  </rowBreaks>
  <drawing r:id="rId6"/>
  <tableParts count="1"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EE317-6EFB-4F88-AD07-5555A49576B6}">
  <sheetPr>
    <tabColor rgb="FF00B050"/>
    <pageSetUpPr fitToPage="1"/>
  </sheetPr>
  <dimension ref="A1:E75"/>
  <sheetViews>
    <sheetView view="pageLayout" topLeftCell="A11" zoomScaleNormal="100" workbookViewId="0">
      <selection activeCell="H21" sqref="H21"/>
    </sheetView>
  </sheetViews>
  <sheetFormatPr defaultColWidth="10.28515625" defaultRowHeight="15"/>
  <cols>
    <col min="1" max="1" width="15" style="2" customWidth="1"/>
    <col min="2" max="2" width="36.7109375" style="2" bestFit="1" customWidth="1"/>
    <col min="3" max="3" width="15.28515625" style="2" bestFit="1" customWidth="1"/>
    <col min="4" max="4" width="14.5703125" style="2" bestFit="1" customWidth="1"/>
    <col min="5" max="5" width="17.42578125" style="2" customWidth="1"/>
    <col min="6" max="6" width="10.28515625" style="2"/>
    <col min="7" max="7" width="27.7109375" style="2" bestFit="1" customWidth="1"/>
    <col min="8" max="16224" width="10.28515625" style="2"/>
    <col min="16225" max="16230" width="11.42578125" style="2" bestFit="1" customWidth="1"/>
    <col min="16231" max="16384" width="10.28515625" style="2"/>
  </cols>
  <sheetData>
    <row r="1" spans="1:5">
      <c r="A1" s="307" t="s">
        <v>408</v>
      </c>
      <c r="B1" s="11" t="s">
        <v>410</v>
      </c>
      <c r="C1" s="410" t="s">
        <v>411</v>
      </c>
      <c r="D1" s="410" t="s">
        <v>443</v>
      </c>
      <c r="E1" s="31"/>
    </row>
    <row r="2" spans="1:5">
      <c r="A2" s="34" t="s">
        <v>414</v>
      </c>
      <c r="B2" s="21" t="s">
        <v>567</v>
      </c>
      <c r="C2" s="396" t="s">
        <v>568</v>
      </c>
      <c r="D2" s="406">
        <v>1</v>
      </c>
      <c r="E2" s="35" t="s">
        <v>417</v>
      </c>
    </row>
    <row r="3" spans="1:5">
      <c r="A3" s="32" t="s">
        <v>418</v>
      </c>
      <c r="B3" s="21" t="s">
        <v>567</v>
      </c>
      <c r="C3" s="396" t="s">
        <v>569</v>
      </c>
      <c r="D3" s="406">
        <v>1</v>
      </c>
      <c r="E3" s="416" t="s">
        <v>420</v>
      </c>
    </row>
    <row r="4" spans="1:5">
      <c r="A4" s="32" t="s">
        <v>421</v>
      </c>
      <c r="B4" s="21" t="s">
        <v>567</v>
      </c>
      <c r="C4" s="396" t="s">
        <v>570</v>
      </c>
      <c r="D4" s="406">
        <v>1</v>
      </c>
      <c r="E4" s="416" t="s">
        <v>423</v>
      </c>
    </row>
    <row r="5" spans="1:5">
      <c r="A5" s="32" t="s">
        <v>424</v>
      </c>
      <c r="B5" s="20" t="s">
        <v>571</v>
      </c>
      <c r="C5" s="396" t="s">
        <v>572</v>
      </c>
      <c r="D5" s="406">
        <v>2</v>
      </c>
      <c r="E5" s="416"/>
    </row>
    <row r="6" spans="1:5">
      <c r="A6" s="17"/>
      <c r="B6" s="423" t="s">
        <v>571</v>
      </c>
      <c r="C6" s="396" t="s">
        <v>573</v>
      </c>
      <c r="D6" s="406">
        <v>5</v>
      </c>
      <c r="E6" s="36"/>
    </row>
    <row r="7" spans="1:5">
      <c r="A7" s="17"/>
      <c r="B7" s="20" t="s">
        <v>571</v>
      </c>
      <c r="C7" s="396" t="s">
        <v>574</v>
      </c>
      <c r="D7" s="406">
        <v>2</v>
      </c>
      <c r="E7" s="36"/>
    </row>
    <row r="8" spans="1:5">
      <c r="A8" s="17"/>
      <c r="B8" s="423" t="s">
        <v>571</v>
      </c>
      <c r="C8" s="396" t="s">
        <v>575</v>
      </c>
      <c r="D8" s="406">
        <v>2</v>
      </c>
      <c r="E8" s="36"/>
    </row>
    <row r="9" spans="1:5">
      <c r="A9" s="17"/>
      <c r="B9" s="12" t="s">
        <v>576</v>
      </c>
      <c r="C9" s="396" t="s">
        <v>572</v>
      </c>
      <c r="D9" s="406">
        <v>2</v>
      </c>
      <c r="E9" s="36"/>
    </row>
    <row r="10" spans="1:5">
      <c r="A10" s="17"/>
      <c r="B10" t="s">
        <v>576</v>
      </c>
      <c r="C10" s="396" t="s">
        <v>573</v>
      </c>
      <c r="D10" s="406">
        <v>2</v>
      </c>
      <c r="E10" s="36"/>
    </row>
    <row r="11" spans="1:5">
      <c r="A11" s="17"/>
      <c r="B11" s="19" t="s">
        <v>98</v>
      </c>
      <c r="C11" s="396" t="s">
        <v>577</v>
      </c>
      <c r="D11" s="406">
        <v>2</v>
      </c>
      <c r="E11" s="36"/>
    </row>
    <row r="12" spans="1:5">
      <c r="A12" s="32" t="s">
        <v>434</v>
      </c>
      <c r="B12" s="19" t="s">
        <v>101</v>
      </c>
      <c r="C12" s="396" t="s">
        <v>578</v>
      </c>
      <c r="D12" s="406">
        <v>1</v>
      </c>
      <c r="E12" s="36"/>
    </row>
    <row r="13" spans="1:5">
      <c r="A13" s="32"/>
      <c r="B13" s="396" t="s">
        <v>103</v>
      </c>
      <c r="C13" s="19" t="s">
        <v>579</v>
      </c>
      <c r="D13" s="406">
        <v>1</v>
      </c>
      <c r="E13" s="36"/>
    </row>
    <row r="14" spans="1:5">
      <c r="A14" s="32"/>
      <c r="B14" s="17" t="s">
        <v>580</v>
      </c>
      <c r="C14" s="396" t="s">
        <v>577</v>
      </c>
      <c r="D14" s="406">
        <v>1</v>
      </c>
      <c r="E14" s="36"/>
    </row>
    <row r="15" spans="1:5">
      <c r="A15" s="17"/>
      <c r="B15" s="17" t="s">
        <v>581</v>
      </c>
      <c r="C15" s="396" t="s">
        <v>577</v>
      </c>
      <c r="D15" s="406">
        <v>1</v>
      </c>
      <c r="E15" s="36"/>
    </row>
    <row r="16" spans="1:5">
      <c r="A16" s="17"/>
      <c r="B16" s="20" t="s">
        <v>582</v>
      </c>
      <c r="C16" s="396" t="s">
        <v>572</v>
      </c>
      <c r="D16" s="406">
        <v>2</v>
      </c>
      <c r="E16" s="36"/>
    </row>
    <row r="17" spans="1:5">
      <c r="A17" s="17"/>
      <c r="B17" s="20" t="s">
        <v>582</v>
      </c>
      <c r="C17" s="396" t="s">
        <v>573</v>
      </c>
      <c r="D17" s="406">
        <v>2</v>
      </c>
      <c r="E17" s="36"/>
    </row>
    <row r="18" spans="1:5">
      <c r="A18" s="17"/>
      <c r="B18" s="17" t="s">
        <v>583</v>
      </c>
      <c r="C18" s="396" t="s">
        <v>584</v>
      </c>
      <c r="D18" s="406">
        <v>3</v>
      </c>
      <c r="E18" s="36"/>
    </row>
    <row r="19" spans="1:5">
      <c r="A19" s="17"/>
      <c r="B19" s="17" t="s">
        <v>585</v>
      </c>
      <c r="C19" s="396" t="s">
        <v>584</v>
      </c>
      <c r="D19" s="406">
        <v>3</v>
      </c>
      <c r="E19" s="36"/>
    </row>
    <row r="20" spans="1:5">
      <c r="A20" s="17"/>
      <c r="B20" s="17" t="s">
        <v>586</v>
      </c>
      <c r="C20" s="396" t="s">
        <v>584</v>
      </c>
      <c r="D20" s="406">
        <v>3</v>
      </c>
      <c r="E20" s="36"/>
    </row>
    <row r="21" spans="1:5">
      <c r="A21" s="17"/>
      <c r="B21" s="419" t="s">
        <v>587</v>
      </c>
      <c r="C21" s="396" t="s">
        <v>588</v>
      </c>
      <c r="D21" s="406">
        <v>5</v>
      </c>
      <c r="E21" s="36"/>
    </row>
    <row r="22" spans="1:5">
      <c r="A22" s="17"/>
      <c r="B22" s="20" t="s">
        <v>589</v>
      </c>
      <c r="C22" s="396" t="s">
        <v>574</v>
      </c>
      <c r="D22" s="406">
        <v>2</v>
      </c>
      <c r="E22" s="36"/>
    </row>
    <row r="23" spans="1:5">
      <c r="A23" s="17"/>
      <c r="B23" s="20" t="s">
        <v>589</v>
      </c>
      <c r="C23" s="396" t="s">
        <v>572</v>
      </c>
      <c r="D23" s="406">
        <v>2</v>
      </c>
      <c r="E23" s="36"/>
    </row>
    <row r="24" spans="1:5">
      <c r="A24" s="17"/>
      <c r="B24" s="20" t="s">
        <v>589</v>
      </c>
      <c r="C24" s="396" t="s">
        <v>573</v>
      </c>
      <c r="D24" s="406">
        <v>5</v>
      </c>
      <c r="E24" s="36"/>
    </row>
    <row r="25" spans="1:5">
      <c r="A25" s="17"/>
      <c r="B25" s="19" t="s">
        <v>589</v>
      </c>
      <c r="C25" s="396" t="s">
        <v>575</v>
      </c>
      <c r="D25" s="406">
        <v>2</v>
      </c>
      <c r="E25" s="36"/>
    </row>
    <row r="26" spans="1:5">
      <c r="A26" s="17"/>
      <c r="B26" s="396" t="s">
        <v>590</v>
      </c>
      <c r="C26" s="396" t="s">
        <v>591</v>
      </c>
      <c r="D26" s="406">
        <v>5</v>
      </c>
      <c r="E26" s="36"/>
    </row>
    <row r="27" spans="1:5">
      <c r="A27" s="17"/>
      <c r="B27" s="396" t="s">
        <v>590</v>
      </c>
      <c r="C27" s="396" t="s">
        <v>573</v>
      </c>
      <c r="D27" s="406">
        <v>5</v>
      </c>
      <c r="E27" s="36"/>
    </row>
    <row r="28" spans="1:5">
      <c r="A28" s="17"/>
      <c r="B28" s="396" t="s">
        <v>119</v>
      </c>
      <c r="C28" s="396" t="s">
        <v>592</v>
      </c>
      <c r="D28" s="396">
        <v>1</v>
      </c>
      <c r="E28" s="36"/>
    </row>
    <row r="29" spans="1:5">
      <c r="A29" s="17"/>
      <c r="B29" s="396" t="s">
        <v>122</v>
      </c>
      <c r="C29" s="396" t="s">
        <v>593</v>
      </c>
      <c r="D29" s="396">
        <v>1</v>
      </c>
      <c r="E29" s="36"/>
    </row>
    <row r="30" spans="1:5">
      <c r="A30" s="17"/>
      <c r="B30" s="396" t="s">
        <v>594</v>
      </c>
      <c r="C30" s="396"/>
      <c r="D30" s="406">
        <v>1</v>
      </c>
      <c r="E30" s="36"/>
    </row>
    <row r="31" spans="1:5">
      <c r="A31" s="20"/>
      <c r="B31" s="134" t="s">
        <v>595</v>
      </c>
      <c r="C31" s="174" t="s">
        <v>596</v>
      </c>
      <c r="D31" s="135">
        <v>2</v>
      </c>
      <c r="E31" s="36"/>
    </row>
    <row r="32" spans="1:5">
      <c r="A32" s="20"/>
      <c r="B32" s="134" t="s">
        <v>597</v>
      </c>
      <c r="C32" s="174" t="s">
        <v>598</v>
      </c>
      <c r="D32" s="135">
        <v>1</v>
      </c>
      <c r="E32" s="36"/>
    </row>
    <row r="33" spans="1:5">
      <c r="A33" s="17"/>
      <c r="B33" s="19" t="s">
        <v>599</v>
      </c>
      <c r="C33" s="396"/>
      <c r="D33" s="406">
        <v>6</v>
      </c>
      <c r="E33" s="149"/>
    </row>
    <row r="34" spans="1:5">
      <c r="A34" s="17"/>
      <c r="B34" s="74" t="s">
        <v>147</v>
      </c>
      <c r="C34" s="396"/>
      <c r="D34" s="406">
        <v>2</v>
      </c>
      <c r="E34" s="36"/>
    </row>
    <row r="35" spans="1:5">
      <c r="A35" s="17"/>
      <c r="B35" s="74" t="s">
        <v>150</v>
      </c>
      <c r="C35" s="396"/>
      <c r="D35" s="406">
        <v>1</v>
      </c>
      <c r="E35" s="36"/>
    </row>
    <row r="36" spans="1:5">
      <c r="A36" s="17"/>
      <c r="B36" s="38" t="s">
        <v>152</v>
      </c>
      <c r="C36" s="172" t="s">
        <v>600</v>
      </c>
      <c r="D36" s="39">
        <v>1</v>
      </c>
      <c r="E36" s="36"/>
    </row>
    <row r="37" spans="1:5">
      <c r="A37" s="17"/>
      <c r="B37" s="38" t="s">
        <v>155</v>
      </c>
      <c r="C37" s="172" t="s">
        <v>600</v>
      </c>
      <c r="D37" s="39">
        <v>1</v>
      </c>
      <c r="E37" s="36"/>
    </row>
    <row r="38" spans="1:5">
      <c r="A38" s="17"/>
      <c r="B38" s="38" t="s">
        <v>157</v>
      </c>
      <c r="C38" s="172"/>
      <c r="D38" s="39">
        <v>2</v>
      </c>
      <c r="E38" s="36"/>
    </row>
    <row r="39" spans="1:5">
      <c r="A39" s="17"/>
      <c r="B39" s="38" t="s">
        <v>159</v>
      </c>
      <c r="C39" s="172"/>
      <c r="D39" s="39">
        <v>2</v>
      </c>
      <c r="E39" s="36"/>
    </row>
    <row r="40" spans="1:5">
      <c r="A40" s="17"/>
      <c r="B40" s="173" t="s">
        <v>601</v>
      </c>
      <c r="C40" s="19" t="s">
        <v>602</v>
      </c>
      <c r="D40" s="396">
        <v>1</v>
      </c>
      <c r="E40" s="36"/>
    </row>
    <row r="41" spans="1:5">
      <c r="A41" s="17"/>
      <c r="B41" t="s">
        <v>220</v>
      </c>
      <c r="C41" s="19"/>
      <c r="D41">
        <v>9</v>
      </c>
      <c r="E41" s="36"/>
    </row>
    <row r="42" spans="1:5">
      <c r="A42" s="17"/>
      <c r="B42" t="s">
        <v>228</v>
      </c>
      <c r="C42" s="19"/>
      <c r="D42">
        <v>6</v>
      </c>
      <c r="E42" s="36"/>
    </row>
    <row r="43" spans="1:5">
      <c r="A43" s="17"/>
      <c r="B43" t="s">
        <v>230</v>
      </c>
      <c r="C43" s="396"/>
      <c r="D43" s="406">
        <v>3</v>
      </c>
      <c r="E43" s="36"/>
    </row>
    <row r="44" spans="1:5">
      <c r="A44" s="17"/>
      <c r="B44" s="10" t="s">
        <v>603</v>
      </c>
      <c r="C44"/>
      <c r="D44" s="406">
        <v>6</v>
      </c>
      <c r="E44" s="36"/>
    </row>
    <row r="45" spans="1:5">
      <c r="A45" s="17"/>
      <c r="B45" t="s">
        <v>604</v>
      </c>
      <c r="C45"/>
      <c r="D45" s="406">
        <v>13</v>
      </c>
      <c r="E45" s="36"/>
    </row>
    <row r="46" spans="1:5">
      <c r="A46" s="17"/>
      <c r="B46" t="s">
        <v>244</v>
      </c>
      <c r="C46"/>
      <c r="D46" s="406">
        <v>7</v>
      </c>
      <c r="E46" s="36"/>
    </row>
    <row r="47" spans="1:5">
      <c r="A47" s="17"/>
      <c r="B47" t="s">
        <v>258</v>
      </c>
      <c r="C47" s="19"/>
      <c r="D47">
        <v>3</v>
      </c>
      <c r="E47" s="36"/>
    </row>
    <row r="48" spans="1:5">
      <c r="A48" s="17"/>
      <c r="B48" t="s">
        <v>433</v>
      </c>
      <c r="C48" s="19"/>
      <c r="D48">
        <v>16</v>
      </c>
      <c r="E48" s="36"/>
    </row>
    <row r="49" spans="1:5">
      <c r="A49" s="17"/>
      <c r="B49" s="10" t="s">
        <v>435</v>
      </c>
      <c r="C49" s="19"/>
      <c r="D49">
        <v>17</v>
      </c>
      <c r="E49" s="36"/>
    </row>
    <row r="50" spans="1:5">
      <c r="A50" s="17"/>
      <c r="B50" s="10" t="s">
        <v>266</v>
      </c>
      <c r="C50" s="19"/>
      <c r="D50">
        <v>19</v>
      </c>
      <c r="E50" s="36"/>
    </row>
    <row r="51" spans="1:5">
      <c r="A51" s="17"/>
      <c r="B51" s="396" t="s">
        <v>605</v>
      </c>
      <c r="C51" s="396" t="s">
        <v>606</v>
      </c>
      <c r="D51" s="406">
        <v>1</v>
      </c>
      <c r="E51" s="36"/>
    </row>
    <row r="52" spans="1:5">
      <c r="A52" s="17"/>
      <c r="B52" s="2" t="s">
        <v>187</v>
      </c>
      <c r="C52" s="396" t="s">
        <v>606</v>
      </c>
      <c r="D52" s="406">
        <v>1</v>
      </c>
      <c r="E52" s="36"/>
    </row>
    <row r="53" spans="1:5">
      <c r="A53" s="17"/>
      <c r="B53" s="396" t="s">
        <v>185</v>
      </c>
      <c r="C53" s="396" t="s">
        <v>607</v>
      </c>
      <c r="D53" s="406">
        <v>1</v>
      </c>
      <c r="E53" s="36"/>
    </row>
    <row r="54" spans="1:5">
      <c r="A54" s="17"/>
      <c r="B54" s="20" t="s">
        <v>608</v>
      </c>
      <c r="C54" s="19" t="s">
        <v>606</v>
      </c>
      <c r="D54" s="406">
        <v>1</v>
      </c>
      <c r="E54" s="36"/>
    </row>
    <row r="55" spans="1:5">
      <c r="A55" s="17"/>
      <c r="B55" s="74" t="s">
        <v>609</v>
      </c>
      <c r="C55" s="396" t="s">
        <v>610</v>
      </c>
      <c r="D55" s="396">
        <v>1</v>
      </c>
      <c r="E55" s="36"/>
    </row>
    <row r="56" spans="1:5">
      <c r="A56" s="17"/>
      <c r="B56" s="419" t="s">
        <v>192</v>
      </c>
      <c r="C56" s="396" t="s">
        <v>611</v>
      </c>
      <c r="D56" s="396">
        <v>1</v>
      </c>
      <c r="E56" s="36"/>
    </row>
    <row r="57" spans="1:5">
      <c r="A57" s="17"/>
      <c r="B57" s="20" t="s">
        <v>612</v>
      </c>
      <c r="C57" s="19" t="s">
        <v>578</v>
      </c>
      <c r="D57" s="406">
        <v>1</v>
      </c>
      <c r="E57" s="36"/>
    </row>
    <row r="58" spans="1:5">
      <c r="A58" s="17"/>
      <c r="B58" s="20" t="s">
        <v>613</v>
      </c>
      <c r="C58" s="19" t="s">
        <v>614</v>
      </c>
      <c r="D58" s="406">
        <v>1</v>
      </c>
      <c r="E58" s="36"/>
    </row>
    <row r="59" spans="1:5">
      <c r="A59" s="17"/>
      <c r="B59" s="396" t="s">
        <v>197</v>
      </c>
      <c r="C59" s="19" t="s">
        <v>615</v>
      </c>
      <c r="D59" s="406">
        <v>3</v>
      </c>
      <c r="E59" s="36"/>
    </row>
    <row r="60" spans="1:5">
      <c r="A60" s="17"/>
      <c r="B60" s="396" t="s">
        <v>616</v>
      </c>
      <c r="C60" s="396" t="s">
        <v>438</v>
      </c>
      <c r="D60" s="406">
        <v>1</v>
      </c>
      <c r="E60" s="36"/>
    </row>
    <row r="61" spans="1:5">
      <c r="A61" s="17"/>
      <c r="B61" s="396" t="s">
        <v>617</v>
      </c>
      <c r="C61" s="396" t="s">
        <v>438</v>
      </c>
      <c r="D61" s="406">
        <v>1</v>
      </c>
      <c r="E61" s="36"/>
    </row>
    <row r="62" spans="1:5">
      <c r="A62" s="17"/>
      <c r="B62" t="s">
        <v>618</v>
      </c>
      <c r="C62" s="19" t="s">
        <v>438</v>
      </c>
      <c r="D62" s="406">
        <v>1</v>
      </c>
      <c r="E62" s="36"/>
    </row>
    <row r="63" spans="1:5">
      <c r="A63" s="17"/>
      <c r="B63" t="s">
        <v>619</v>
      </c>
      <c r="C63" s="19" t="s">
        <v>438</v>
      </c>
      <c r="D63" s="406">
        <v>1</v>
      </c>
      <c r="E63" s="36"/>
    </row>
    <row r="64" spans="1:5">
      <c r="A64" s="17"/>
      <c r="B64" t="s">
        <v>620</v>
      </c>
      <c r="C64" s="19" t="s">
        <v>438</v>
      </c>
      <c r="D64" s="406">
        <v>1</v>
      </c>
      <c r="E64" s="36"/>
    </row>
    <row r="65" spans="1:5">
      <c r="A65" s="17"/>
      <c r="B65" t="s">
        <v>621</v>
      </c>
      <c r="C65" s="19" t="s">
        <v>438</v>
      </c>
      <c r="D65" s="406">
        <v>1</v>
      </c>
      <c r="E65" s="36"/>
    </row>
    <row r="66" spans="1:5">
      <c r="A66" s="17"/>
      <c r="B66" t="s">
        <v>622</v>
      </c>
      <c r="C66" s="19" t="s">
        <v>438</v>
      </c>
      <c r="D66" s="406">
        <v>1</v>
      </c>
      <c r="E66" s="36"/>
    </row>
    <row r="67" spans="1:5">
      <c r="A67" s="17"/>
      <c r="B67" t="s">
        <v>623</v>
      </c>
      <c r="C67" s="19" t="s">
        <v>438</v>
      </c>
      <c r="D67" s="406">
        <v>2</v>
      </c>
      <c r="E67" s="36"/>
    </row>
    <row r="68" spans="1:5">
      <c r="A68" s="17"/>
      <c r="B68" s="396" t="s">
        <v>624</v>
      </c>
      <c r="C68" s="19" t="s">
        <v>438</v>
      </c>
      <c r="D68" s="406">
        <v>1</v>
      </c>
      <c r="E68" s="36"/>
    </row>
    <row r="69" spans="1:5">
      <c r="A69" s="17"/>
      <c r="B69" s="396" t="s">
        <v>625</v>
      </c>
      <c r="C69" s="396" t="s">
        <v>626</v>
      </c>
      <c r="D69" s="8">
        <v>2</v>
      </c>
      <c r="E69" s="36"/>
    </row>
    <row r="70" spans="1:5">
      <c r="A70" s="17"/>
      <c r="B70" t="s">
        <v>627</v>
      </c>
      <c r="C70" s="19" t="s">
        <v>438</v>
      </c>
      <c r="D70" s="406">
        <v>1</v>
      </c>
      <c r="E70" s="36"/>
    </row>
    <row r="71" spans="1:5" ht="15.75" thickBot="1">
      <c r="A71" s="421"/>
      <c r="B71" s="30" t="s">
        <v>628</v>
      </c>
      <c r="C71" s="148" t="s">
        <v>438</v>
      </c>
      <c r="D71" s="41">
        <v>1</v>
      </c>
      <c r="E71" s="422"/>
    </row>
    <row r="74" spans="1:5">
      <c r="C74" s="19"/>
    </row>
    <row r="75" spans="1:5">
      <c r="A75" s="396"/>
    </row>
  </sheetData>
  <hyperlinks>
    <hyperlink ref="A3" r:id="rId1" xr:uid="{3EE9F396-BD2B-446A-9A8E-780F2189BA76}"/>
    <hyperlink ref="A4" r:id="rId2" xr:uid="{E85F94F1-2447-47D2-B853-0886C93F239D}"/>
    <hyperlink ref="A5" r:id="rId3" xr:uid="{813C9C94-92D2-4435-8864-1D0F122EFF20}"/>
    <hyperlink ref="A12" r:id="rId4" xr:uid="{1B61D95B-12FA-4C91-8840-7928A20E530F}"/>
    <hyperlink ref="A1" location="INDEX!A1" display="INDEX" xr:uid="{D2701C8D-03A9-4649-9090-D6CC3F6BFE3D}"/>
  </hyperlinks>
  <printOptions horizontalCentered="1"/>
  <pageMargins left="0.19685039370078741" right="0.19685039370078741" top="0.59055118110236227" bottom="0.39370078740157483" header="0.19685039370078741" footer="0.19685039370078741"/>
  <pageSetup paperSize="9" scale="74" fitToWidth="0" orientation="portrait" r:id="rId5"/>
  <headerFooter>
    <oddHeader>&amp;C&amp;"Aptos Black,Regular"&amp;14VALKYRIE V2 - Electronics BOM</oddHeader>
    <oddFooter>&amp;CBETA PRELEASE&amp;R&amp;P of &amp;N</oddFooter>
  </headerFooter>
  <drawing r:id="rId6"/>
  <tableParts count="1"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5C744-918E-49E9-87A5-94B18B82B323}">
  <sheetPr>
    <tabColor rgb="FF00B050"/>
  </sheetPr>
  <dimension ref="A1:E54"/>
  <sheetViews>
    <sheetView tabSelected="1" zoomScale="105" zoomScaleNormal="105" workbookViewId="0"/>
  </sheetViews>
  <sheetFormatPr defaultRowHeight="15"/>
  <cols>
    <col min="1" max="1" width="15.5703125" bestFit="1" customWidth="1"/>
    <col min="2" max="2" width="34.7109375" bestFit="1" customWidth="1"/>
    <col min="3" max="4" width="11.42578125" bestFit="1" customWidth="1"/>
    <col min="5" max="5" width="17" bestFit="1" customWidth="1"/>
    <col min="12" max="12" width="203.42578125" bestFit="1" customWidth="1"/>
  </cols>
  <sheetData>
    <row r="1" spans="1:5" ht="30">
      <c r="A1" s="307" t="s">
        <v>408</v>
      </c>
      <c r="B1" s="44" t="s">
        <v>410</v>
      </c>
      <c r="C1" s="410" t="s">
        <v>411</v>
      </c>
      <c r="D1" s="410" t="s">
        <v>443</v>
      </c>
      <c r="E1" s="31"/>
    </row>
    <row r="2" spans="1:5">
      <c r="A2" s="34" t="s">
        <v>414</v>
      </c>
      <c r="B2" s="469" t="s">
        <v>817</v>
      </c>
      <c r="C2" s="389"/>
      <c r="D2" s="425">
        <v>1</v>
      </c>
      <c r="E2" s="35" t="s">
        <v>417</v>
      </c>
    </row>
    <row r="3" spans="1:5">
      <c r="A3" s="32" t="s">
        <v>418</v>
      </c>
      <c r="B3" s="470" t="s">
        <v>818</v>
      </c>
      <c r="C3" s="396"/>
      <c r="D3" s="396">
        <v>1</v>
      </c>
      <c r="E3" s="416" t="s">
        <v>420</v>
      </c>
    </row>
    <row r="4" spans="1:5">
      <c r="A4" s="32" t="s">
        <v>421</v>
      </c>
      <c r="B4" s="481" t="s">
        <v>819</v>
      </c>
      <c r="C4" s="481"/>
      <c r="D4" s="482">
        <v>2</v>
      </c>
      <c r="E4" s="416" t="s">
        <v>423</v>
      </c>
    </row>
    <row r="5" spans="1:5">
      <c r="A5" s="32" t="s">
        <v>424</v>
      </c>
      <c r="B5" s="481" t="s">
        <v>820</v>
      </c>
      <c r="C5" s="481"/>
      <c r="D5" s="482">
        <v>4</v>
      </c>
      <c r="E5" s="416"/>
    </row>
    <row r="6" spans="1:5">
      <c r="A6" s="17"/>
      <c r="B6" s="481" t="s">
        <v>821</v>
      </c>
      <c r="C6" s="481"/>
      <c r="D6" s="482">
        <v>8</v>
      </c>
      <c r="E6" s="36"/>
    </row>
    <row r="7" spans="1:5">
      <c r="A7" s="17"/>
      <c r="B7" s="481" t="s">
        <v>266</v>
      </c>
      <c r="C7" s="481"/>
      <c r="D7" s="482">
        <v>4</v>
      </c>
      <c r="E7" s="36"/>
    </row>
    <row r="8" spans="1:5">
      <c r="A8" s="17"/>
      <c r="B8" s="481" t="s">
        <v>433</v>
      </c>
      <c r="C8" s="481"/>
      <c r="D8" s="482">
        <v>4</v>
      </c>
      <c r="E8" s="36"/>
    </row>
    <row r="9" spans="1:5">
      <c r="A9" s="17"/>
      <c r="B9" s="481" t="s">
        <v>822</v>
      </c>
      <c r="C9" s="481" t="s">
        <v>438</v>
      </c>
      <c r="D9" s="482">
        <v>1</v>
      </c>
      <c r="E9" s="36"/>
    </row>
    <row r="10" spans="1:5">
      <c r="A10" s="17"/>
      <c r="B10" s="481" t="s">
        <v>823</v>
      </c>
      <c r="C10" s="481" t="s">
        <v>548</v>
      </c>
      <c r="D10" s="482">
        <v>1</v>
      </c>
      <c r="E10" s="36"/>
    </row>
    <row r="11" spans="1:5">
      <c r="A11" s="17"/>
      <c r="B11" s="481"/>
      <c r="C11" s="481"/>
      <c r="D11" s="482"/>
      <c r="E11" s="36"/>
    </row>
    <row r="12" spans="1:5">
      <c r="A12" s="32" t="s">
        <v>434</v>
      </c>
      <c r="B12" s="1"/>
      <c r="C12" s="396"/>
      <c r="D12" s="396"/>
      <c r="E12" s="36"/>
    </row>
    <row r="13" spans="1:5">
      <c r="A13" s="17"/>
      <c r="B13" s="1"/>
      <c r="C13" s="396"/>
      <c r="D13" s="396"/>
      <c r="E13" s="36"/>
    </row>
    <row r="14" spans="1:5">
      <c r="A14" s="17"/>
      <c r="B14" s="1"/>
      <c r="C14" s="396"/>
      <c r="D14" s="396"/>
      <c r="E14" s="420"/>
    </row>
    <row r="15" spans="1:5">
      <c r="A15" s="17"/>
      <c r="B15" s="396"/>
      <c r="C15" s="396"/>
      <c r="D15" s="396"/>
      <c r="E15" s="420"/>
    </row>
    <row r="16" spans="1:5">
      <c r="A16" s="17"/>
      <c r="B16" s="2"/>
      <c r="C16" s="396"/>
      <c r="D16" s="396"/>
      <c r="E16" s="36"/>
    </row>
    <row r="17" spans="1:5">
      <c r="A17" s="17"/>
      <c r="B17" s="2"/>
      <c r="C17" s="396"/>
      <c r="D17" s="396"/>
      <c r="E17" s="36"/>
    </row>
    <row r="18" spans="1:5">
      <c r="A18" s="17"/>
      <c r="B18" s="2"/>
      <c r="C18" s="396"/>
      <c r="D18" s="396"/>
      <c r="E18" s="36"/>
    </row>
    <row r="19" spans="1:5">
      <c r="A19" s="17"/>
      <c r="B19" s="396"/>
      <c r="C19" s="396"/>
      <c r="D19" s="2"/>
      <c r="E19" s="36"/>
    </row>
    <row r="20" spans="1:5">
      <c r="A20" s="17"/>
      <c r="B20" s="396"/>
      <c r="C20" s="396"/>
      <c r="D20" s="396"/>
      <c r="E20" s="36"/>
    </row>
    <row r="21" spans="1:5">
      <c r="A21" s="17"/>
      <c r="C21" s="396"/>
      <c r="D21" s="396"/>
      <c r="E21" s="36"/>
    </row>
    <row r="22" spans="1:5">
      <c r="A22" s="17"/>
      <c r="B22" s="1"/>
      <c r="C22" s="396"/>
      <c r="D22" s="396"/>
      <c r="E22" s="420"/>
    </row>
    <row r="23" spans="1:5">
      <c r="A23" s="17"/>
      <c r="B23" s="1"/>
      <c r="C23" s="396"/>
      <c r="D23" s="396"/>
      <c r="E23" s="420"/>
    </row>
    <row r="24" spans="1:5">
      <c r="A24" s="17"/>
      <c r="B24" s="396"/>
      <c r="C24" s="396"/>
      <c r="D24" s="2"/>
      <c r="E24" s="36"/>
    </row>
    <row r="25" spans="1:5">
      <c r="A25" s="17"/>
      <c r="B25" s="257"/>
      <c r="C25" s="396"/>
      <c r="D25" s="396"/>
      <c r="E25" s="149"/>
    </row>
    <row r="26" spans="1:5">
      <c r="A26" s="17"/>
      <c r="C26" s="396"/>
      <c r="D26" s="2"/>
      <c r="E26" s="36"/>
    </row>
    <row r="27" spans="1:5">
      <c r="A27" s="17"/>
      <c r="C27" s="396"/>
      <c r="D27" s="2"/>
      <c r="E27" s="36"/>
    </row>
    <row r="28" spans="1:5">
      <c r="A28" s="17"/>
      <c r="C28" s="396"/>
      <c r="D28" s="2"/>
      <c r="E28" s="36"/>
    </row>
    <row r="29" spans="1:5">
      <c r="A29" s="20"/>
      <c r="C29" s="396"/>
      <c r="D29" s="396"/>
      <c r="E29" s="36"/>
    </row>
    <row r="30" spans="1:5">
      <c r="A30" s="17"/>
      <c r="C30" s="396"/>
      <c r="D30" s="1"/>
      <c r="E30" s="36"/>
    </row>
    <row r="31" spans="1:5">
      <c r="A31" s="17"/>
      <c r="B31" s="1"/>
      <c r="C31" s="396"/>
      <c r="D31" s="1"/>
      <c r="E31" s="36"/>
    </row>
    <row r="32" spans="1:5">
      <c r="A32" s="17"/>
      <c r="B32" s="1"/>
      <c r="C32" s="396"/>
      <c r="D32" s="396"/>
      <c r="E32" s="36"/>
    </row>
    <row r="33" spans="1:5">
      <c r="A33" s="17"/>
      <c r="B33" s="396"/>
      <c r="C33" s="396"/>
      <c r="D33" s="2"/>
      <c r="E33" s="36"/>
    </row>
    <row r="34" spans="1:5">
      <c r="A34" s="17"/>
      <c r="B34" s="396"/>
      <c r="C34" s="396"/>
      <c r="D34" s="2"/>
      <c r="E34" s="36"/>
    </row>
    <row r="35" spans="1:5">
      <c r="A35" s="17"/>
      <c r="C35" s="396"/>
      <c r="D35" s="396"/>
      <c r="E35" s="36"/>
    </row>
    <row r="36" spans="1:5">
      <c r="A36" s="17"/>
      <c r="B36" s="302"/>
      <c r="C36" s="396"/>
      <c r="D36" s="396"/>
      <c r="E36" s="36"/>
    </row>
    <row r="37" spans="1:5">
      <c r="A37" s="17"/>
      <c r="C37" s="396"/>
      <c r="D37" s="396"/>
      <c r="E37" s="36"/>
    </row>
    <row r="38" spans="1:5">
      <c r="A38" s="17"/>
      <c r="B38" s="1"/>
      <c r="C38" s="396"/>
      <c r="D38" s="396"/>
      <c r="E38" s="36"/>
    </row>
    <row r="39" spans="1:5">
      <c r="A39" s="17"/>
      <c r="B39" s="1"/>
      <c r="C39" s="396"/>
      <c r="D39" s="396"/>
      <c r="E39" s="36"/>
    </row>
    <row r="40" spans="1:5">
      <c r="A40" s="17"/>
      <c r="B40" s="396"/>
      <c r="C40" s="396"/>
      <c r="D40" s="396"/>
      <c r="E40" s="36"/>
    </row>
    <row r="41" spans="1:5">
      <c r="A41" s="17"/>
      <c r="B41" s="396"/>
      <c r="C41" s="396"/>
      <c r="D41" s="396"/>
      <c r="E41" s="36"/>
    </row>
    <row r="42" spans="1:5">
      <c r="A42" s="17"/>
      <c r="B42" s="1"/>
      <c r="C42" s="396"/>
      <c r="D42" s="396"/>
      <c r="E42" s="36"/>
    </row>
    <row r="43" spans="1:5">
      <c r="A43" s="17"/>
      <c r="B43" s="396"/>
      <c r="C43" s="396"/>
      <c r="D43" s="2"/>
      <c r="E43" s="36"/>
    </row>
    <row r="44" spans="1:5">
      <c r="A44" s="17"/>
      <c r="B44" s="396"/>
      <c r="C44" s="396"/>
      <c r="D44" s="2"/>
      <c r="E44" s="36"/>
    </row>
    <row r="45" spans="1:5">
      <c r="A45" s="17"/>
      <c r="B45" s="396"/>
      <c r="C45" s="396"/>
      <c r="D45" s="2"/>
      <c r="E45" s="36"/>
    </row>
    <row r="46" spans="1:5">
      <c r="A46" s="17"/>
      <c r="B46" s="396"/>
      <c r="C46" s="396"/>
      <c r="D46" s="2"/>
      <c r="E46" s="36"/>
    </row>
    <row r="47" spans="1:5">
      <c r="A47" s="17"/>
      <c r="B47" s="396"/>
      <c r="C47" s="396"/>
      <c r="D47" s="396"/>
      <c r="E47" s="36"/>
    </row>
    <row r="48" spans="1:5">
      <c r="A48" s="17"/>
      <c r="B48" s="396"/>
      <c r="C48" s="396"/>
      <c r="D48" s="406"/>
      <c r="E48" s="36"/>
    </row>
    <row r="49" spans="1:5">
      <c r="A49" s="17"/>
      <c r="B49" s="396"/>
      <c r="C49" s="396"/>
      <c r="D49" s="406"/>
      <c r="E49" s="36"/>
    </row>
    <row r="50" spans="1:5">
      <c r="A50" s="17"/>
      <c r="B50" s="396"/>
      <c r="C50" s="396"/>
      <c r="D50" s="406"/>
      <c r="E50" s="36"/>
    </row>
    <row r="51" spans="1:5">
      <c r="A51" s="17"/>
      <c r="B51" s="396"/>
      <c r="C51" s="396"/>
      <c r="D51" s="406"/>
      <c r="E51" s="36"/>
    </row>
    <row r="52" spans="1:5">
      <c r="A52" s="17"/>
      <c r="B52" s="396"/>
      <c r="C52" s="396"/>
      <c r="D52" s="406"/>
      <c r="E52" s="36"/>
    </row>
    <row r="53" spans="1:5">
      <c r="A53" s="17"/>
      <c r="B53" s="396"/>
      <c r="C53" s="396"/>
      <c r="D53" s="406"/>
      <c r="E53" s="420"/>
    </row>
    <row r="54" spans="1:5">
      <c r="A54" s="40"/>
      <c r="B54" s="424"/>
      <c r="C54" s="424"/>
      <c r="D54" s="424"/>
      <c r="E54" s="42"/>
    </row>
  </sheetData>
  <hyperlinks>
    <hyperlink ref="A3" r:id="rId1" xr:uid="{300464E2-81E0-447D-AB80-2A9EBEC2EC76}"/>
    <hyperlink ref="A4" r:id="rId2" xr:uid="{9115A2A2-193B-40FF-A7AE-5CC3C428A57C}"/>
    <hyperlink ref="A5" r:id="rId3" xr:uid="{8D01F4A4-09E8-4776-97D7-B527F04C96E0}"/>
    <hyperlink ref="A12" r:id="rId4" xr:uid="{3405EED6-CC2F-4EEC-8C93-1B02C4406C8D}"/>
    <hyperlink ref="A1" location="INDEX!A1" display="INDEX" xr:uid="{3CFAA418-0B24-476A-A38E-FB37BB5342DE}"/>
  </hyperlinks>
  <pageMargins left="0.7" right="0.7" top="0.75" bottom="0.75" header="0.3" footer="0.3"/>
  <drawing r:id="rId5"/>
  <tableParts count="1">
    <tablePart r:id="rId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CC4F9-8CF9-41A9-B50B-696BFD4E565C}">
  <sheetPr>
    <tabColor rgb="FF00B050"/>
    <pageSetUpPr fitToPage="1"/>
  </sheetPr>
  <dimension ref="A1:E17"/>
  <sheetViews>
    <sheetView view="pageLayout" zoomScaleNormal="100" workbookViewId="0"/>
  </sheetViews>
  <sheetFormatPr defaultColWidth="11.42578125" defaultRowHeight="15"/>
  <cols>
    <col min="1" max="1" width="15" style="2" customWidth="1"/>
    <col min="2" max="2" width="34.140625" style="2" customWidth="1"/>
    <col min="3" max="3" width="15" style="2" customWidth="1"/>
    <col min="4" max="4" width="10" style="2" customWidth="1"/>
    <col min="5" max="5" width="17" style="2" customWidth="1"/>
    <col min="6" max="16351" width="11.42578125" style="2"/>
    <col min="16352" max="16357" width="11.42578125" style="2" bestFit="1" customWidth="1"/>
    <col min="16358" max="16384" width="11.42578125" style="2"/>
  </cols>
  <sheetData>
    <row r="1" spans="1:5" ht="30" customHeight="1">
      <c r="A1" s="307" t="s">
        <v>408</v>
      </c>
      <c r="B1" s="44" t="s">
        <v>410</v>
      </c>
      <c r="C1" s="410" t="s">
        <v>411</v>
      </c>
      <c r="D1" s="410" t="s">
        <v>443</v>
      </c>
      <c r="E1" s="31"/>
    </row>
    <row r="2" spans="1:5">
      <c r="A2" s="34" t="s">
        <v>414</v>
      </c>
      <c r="B2" s="7" t="s">
        <v>629</v>
      </c>
      <c r="C2" s="396"/>
      <c r="D2" s="396">
        <v>6</v>
      </c>
      <c r="E2" s="35" t="s">
        <v>417</v>
      </c>
    </row>
    <row r="3" spans="1:5">
      <c r="A3" s="32" t="s">
        <v>418</v>
      </c>
      <c r="B3" s="398" t="s">
        <v>302</v>
      </c>
      <c r="D3" s="396">
        <v>1</v>
      </c>
      <c r="E3" s="416" t="s">
        <v>420</v>
      </c>
    </row>
    <row r="4" spans="1:5">
      <c r="A4" s="32" t="s">
        <v>421</v>
      </c>
      <c r="B4" s="396" t="s">
        <v>630</v>
      </c>
      <c r="C4" s="396"/>
      <c r="D4" s="396">
        <v>1</v>
      </c>
      <c r="E4" s="416" t="s">
        <v>423</v>
      </c>
    </row>
    <row r="5" spans="1:5">
      <c r="A5" s="32" t="s">
        <v>424</v>
      </c>
      <c r="B5" s="398" t="s">
        <v>316</v>
      </c>
      <c r="C5" s="396"/>
      <c r="D5" s="396">
        <v>1</v>
      </c>
      <c r="E5" s="416"/>
    </row>
    <row r="6" spans="1:5">
      <c r="A6" s="17"/>
      <c r="B6" s="398" t="s">
        <v>631</v>
      </c>
      <c r="D6" s="396">
        <v>1</v>
      </c>
      <c r="E6" s="36"/>
    </row>
    <row r="7" spans="1:5">
      <c r="A7" s="17"/>
      <c r="B7" s="396" t="s">
        <v>632</v>
      </c>
      <c r="C7" s="396"/>
      <c r="D7" s="396">
        <v>5</v>
      </c>
      <c r="E7" s="36"/>
    </row>
    <row r="8" spans="1:5">
      <c r="A8" s="17"/>
      <c r="B8" t="s">
        <v>215</v>
      </c>
      <c r="C8" s="396"/>
      <c r="D8" s="396">
        <v>4</v>
      </c>
      <c r="E8" s="36"/>
    </row>
    <row r="9" spans="1:5">
      <c r="A9" s="17"/>
      <c r="B9" t="s">
        <v>220</v>
      </c>
      <c r="D9" s="396">
        <v>12</v>
      </c>
      <c r="E9" s="36"/>
    </row>
    <row r="10" spans="1:5">
      <c r="A10" s="17"/>
      <c r="B10" t="s">
        <v>228</v>
      </c>
      <c r="D10" s="396">
        <v>4</v>
      </c>
      <c r="E10" s="36"/>
    </row>
    <row r="11" spans="1:5">
      <c r="A11" s="17"/>
      <c r="B11" t="s">
        <v>232</v>
      </c>
      <c r="D11" s="396">
        <v>4</v>
      </c>
      <c r="E11" s="36"/>
    </row>
    <row r="12" spans="1:5">
      <c r="A12" s="32" t="s">
        <v>434</v>
      </c>
      <c r="B12" t="s">
        <v>433</v>
      </c>
      <c r="D12" s="396">
        <v>3</v>
      </c>
      <c r="E12" s="36"/>
    </row>
    <row r="13" spans="1:5">
      <c r="A13" s="17"/>
      <c r="B13" s="2" t="s">
        <v>266</v>
      </c>
      <c r="D13" s="396">
        <v>7</v>
      </c>
      <c r="E13" s="36"/>
    </row>
    <row r="14" spans="1:5">
      <c r="A14" s="17"/>
      <c r="B14" t="s">
        <v>633</v>
      </c>
      <c r="D14" s="396">
        <v>1</v>
      </c>
      <c r="E14" s="36"/>
    </row>
    <row r="15" spans="1:5">
      <c r="A15" s="17"/>
      <c r="B15" s="391" t="s">
        <v>634</v>
      </c>
      <c r="D15" s="396">
        <v>1</v>
      </c>
      <c r="E15" s="36"/>
    </row>
    <row r="16" spans="1:5">
      <c r="A16" s="17"/>
      <c r="B16" s="19" t="s">
        <v>635</v>
      </c>
      <c r="D16" s="396">
        <v>1</v>
      </c>
      <c r="E16" s="36"/>
    </row>
    <row r="17" spans="1:5" ht="15.75" thickBot="1">
      <c r="A17" s="40"/>
      <c r="B17" s="33" t="s">
        <v>636</v>
      </c>
      <c r="C17" s="33"/>
      <c r="D17" s="424">
        <v>1</v>
      </c>
      <c r="E17" s="42"/>
    </row>
  </sheetData>
  <phoneticPr fontId="33" type="noConversion"/>
  <hyperlinks>
    <hyperlink ref="A3" r:id="rId1" xr:uid="{56D987F7-1DEA-4AB6-8914-496460BCDA52}"/>
    <hyperlink ref="A4" r:id="rId2" xr:uid="{1D303F7D-0D91-4B14-8D79-05AA3A12FF0C}"/>
    <hyperlink ref="A5" r:id="rId3" xr:uid="{59A1302C-9981-4A84-95A7-487DDC4A1BBD}"/>
    <hyperlink ref="A12" r:id="rId4" xr:uid="{4ACA5512-5D4F-4A27-8CBB-7F9B30E93290}"/>
    <hyperlink ref="A1" location="INDEX!A1" display="INDEX" xr:uid="{5E5BBFCE-D40F-4F34-822C-A4C9D364EC43}"/>
  </hyperlinks>
  <printOptions horizontalCentered="1"/>
  <pageMargins left="0.19685039370078741" right="0.19685039370078741" top="0.59055118110236227" bottom="0.39370078740157483" header="0.19685039370078741" footer="0.19685039370078741"/>
  <pageSetup paperSize="9" scale="78" orientation="portrait" r:id="rId5"/>
  <headerFooter>
    <oddHeader>&amp;C&amp;"Aptos Black,Regular"&amp;14VALKYRIE V2 - LC BOM</oddHeader>
    <oddFooter>&amp;CBETA PRELEASE&amp;R&amp;P of &amp;N</oddFooter>
  </headerFooter>
  <drawing r:id="rId6"/>
  <tableParts count="1"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26C79-BDB9-4C39-93AD-8B127B4C8773}">
  <sheetPr>
    <tabColor rgb="FF00B050"/>
    <pageSetUpPr fitToPage="1"/>
  </sheetPr>
  <dimension ref="A1:G56"/>
  <sheetViews>
    <sheetView view="pageLayout" topLeftCell="A39" zoomScaleNormal="100" workbookViewId="0">
      <selection sqref="A1:E54"/>
    </sheetView>
  </sheetViews>
  <sheetFormatPr defaultColWidth="11.42578125" defaultRowHeight="15"/>
  <cols>
    <col min="1" max="1" width="15" style="2" customWidth="1"/>
    <col min="2" max="2" width="34.140625" style="2" customWidth="1"/>
    <col min="3" max="3" width="15" style="2" customWidth="1"/>
    <col min="4" max="4" width="10" style="2" customWidth="1"/>
    <col min="5" max="5" width="17.42578125" style="2" customWidth="1"/>
    <col min="6" max="6" width="24.28515625" style="2" bestFit="1" customWidth="1"/>
    <col min="7" max="9" width="11.42578125" style="2"/>
    <col min="10" max="10" width="15" style="2" bestFit="1" customWidth="1"/>
    <col min="11" max="16353" width="11.42578125" style="2"/>
    <col min="16354" max="16359" width="11.42578125" style="2" bestFit="1" customWidth="1"/>
    <col min="16360" max="16384" width="11.42578125" style="2"/>
  </cols>
  <sheetData>
    <row r="1" spans="1:5" ht="30" customHeight="1">
      <c r="A1" s="307" t="s">
        <v>408</v>
      </c>
      <c r="B1" s="44" t="s">
        <v>410</v>
      </c>
      <c r="C1" s="410" t="s">
        <v>411</v>
      </c>
      <c r="D1" s="410" t="s">
        <v>443</v>
      </c>
      <c r="E1" s="31"/>
    </row>
    <row r="2" spans="1:5">
      <c r="A2" s="34" t="s">
        <v>414</v>
      </c>
      <c r="B2" s="7" t="s">
        <v>637</v>
      </c>
      <c r="C2" s="389" t="s">
        <v>638</v>
      </c>
      <c r="D2" s="425">
        <v>6</v>
      </c>
      <c r="E2" s="35" t="s">
        <v>417</v>
      </c>
    </row>
    <row r="3" spans="1:5">
      <c r="A3" s="32" t="s">
        <v>418</v>
      </c>
      <c r="B3" s="396" t="s">
        <v>208</v>
      </c>
      <c r="C3" s="396" t="s">
        <v>638</v>
      </c>
      <c r="D3" s="396">
        <v>1</v>
      </c>
      <c r="E3" s="416" t="s">
        <v>420</v>
      </c>
    </row>
    <row r="4" spans="1:5">
      <c r="A4" s="32" t="s">
        <v>421</v>
      </c>
      <c r="B4" t="s">
        <v>639</v>
      </c>
      <c r="C4" s="396" t="s">
        <v>638</v>
      </c>
      <c r="D4" s="396">
        <v>4</v>
      </c>
      <c r="E4" s="416" t="s">
        <v>423</v>
      </c>
    </row>
    <row r="5" spans="1:5">
      <c r="A5" s="32" t="s">
        <v>424</v>
      </c>
      <c r="B5" s="396" t="s">
        <v>368</v>
      </c>
      <c r="C5" s="396" t="s">
        <v>638</v>
      </c>
      <c r="D5" s="396">
        <v>3</v>
      </c>
      <c r="E5" s="416"/>
    </row>
    <row r="6" spans="1:5">
      <c r="A6" s="17"/>
      <c r="B6" s="7" t="s">
        <v>640</v>
      </c>
      <c r="C6" s="396" t="s">
        <v>638</v>
      </c>
      <c r="D6" s="396">
        <v>1</v>
      </c>
      <c r="E6" s="36"/>
    </row>
    <row r="7" spans="1:5">
      <c r="A7" s="17"/>
      <c r="B7" s="396" t="s">
        <v>641</v>
      </c>
      <c r="C7" s="396" t="s">
        <v>638</v>
      </c>
      <c r="D7" s="2">
        <v>2</v>
      </c>
      <c r="E7" s="36"/>
    </row>
    <row r="8" spans="1:5">
      <c r="A8" s="17"/>
      <c r="B8" s="396" t="s">
        <v>642</v>
      </c>
      <c r="C8" s="396" t="s">
        <v>643</v>
      </c>
      <c r="D8" s="396">
        <v>1</v>
      </c>
      <c r="E8" s="36"/>
    </row>
    <row r="9" spans="1:5">
      <c r="A9" s="17"/>
      <c r="B9" s="397" t="s">
        <v>131</v>
      </c>
      <c r="C9" s="396" t="s">
        <v>643</v>
      </c>
      <c r="D9" s="396">
        <v>1</v>
      </c>
      <c r="E9" s="36"/>
    </row>
    <row r="10" spans="1:5">
      <c r="A10" s="17"/>
      <c r="B10" s="2" t="s">
        <v>170</v>
      </c>
      <c r="C10" s="396" t="s">
        <v>643</v>
      </c>
      <c r="D10" s="396">
        <v>1</v>
      </c>
      <c r="E10" s="36"/>
    </row>
    <row r="11" spans="1:5">
      <c r="A11" s="17"/>
      <c r="B11" s="19" t="s">
        <v>644</v>
      </c>
      <c r="C11" s="396" t="s">
        <v>643</v>
      </c>
      <c r="D11" s="396">
        <v>1</v>
      </c>
      <c r="E11" s="36"/>
    </row>
    <row r="12" spans="1:5">
      <c r="A12" s="32" t="s">
        <v>434</v>
      </c>
      <c r="B12" s="1" t="s">
        <v>215</v>
      </c>
      <c r="C12" s="396" t="s">
        <v>638</v>
      </c>
      <c r="D12" s="396">
        <v>5</v>
      </c>
      <c r="E12" s="36"/>
    </row>
    <row r="13" spans="1:5">
      <c r="A13" s="17"/>
      <c r="B13" s="1" t="s">
        <v>220</v>
      </c>
      <c r="C13" s="396" t="s">
        <v>638</v>
      </c>
      <c r="D13" s="396">
        <v>10</v>
      </c>
      <c r="E13" s="36"/>
    </row>
    <row r="14" spans="1:5">
      <c r="A14" s="17"/>
      <c r="B14" s="1" t="s">
        <v>224</v>
      </c>
      <c r="C14" s="396" t="s">
        <v>638</v>
      </c>
      <c r="D14" s="396">
        <v>5</v>
      </c>
      <c r="E14" s="420"/>
    </row>
    <row r="15" spans="1:5">
      <c r="A15" s="17"/>
      <c r="B15" s="396" t="s">
        <v>453</v>
      </c>
      <c r="C15" s="396" t="s">
        <v>638</v>
      </c>
      <c r="D15" s="396">
        <v>5</v>
      </c>
      <c r="E15" s="420"/>
    </row>
    <row r="16" spans="1:5">
      <c r="A16" s="17"/>
      <c r="B16" s="2" t="s">
        <v>645</v>
      </c>
      <c r="C16" s="396" t="s">
        <v>638</v>
      </c>
      <c r="D16" s="396">
        <v>2</v>
      </c>
      <c r="E16" s="36"/>
    </row>
    <row r="17" spans="1:7">
      <c r="A17" s="17"/>
      <c r="B17" s="2" t="s">
        <v>646</v>
      </c>
      <c r="C17" s="396" t="s">
        <v>638</v>
      </c>
      <c r="D17" s="396">
        <v>7</v>
      </c>
      <c r="E17" s="36"/>
    </row>
    <row r="18" spans="1:7">
      <c r="A18" s="17"/>
      <c r="B18" s="2" t="s">
        <v>647</v>
      </c>
      <c r="C18" s="396" t="s">
        <v>638</v>
      </c>
      <c r="D18" s="396">
        <v>3</v>
      </c>
      <c r="E18" s="36"/>
    </row>
    <row r="19" spans="1:7">
      <c r="A19" s="17"/>
      <c r="B19" s="396" t="s">
        <v>648</v>
      </c>
      <c r="C19" s="396" t="s">
        <v>638</v>
      </c>
      <c r="D19" s="2">
        <v>2</v>
      </c>
      <c r="E19" s="36"/>
    </row>
    <row r="20" spans="1:7">
      <c r="A20" s="17"/>
      <c r="B20" s="396" t="s">
        <v>256</v>
      </c>
      <c r="C20" s="396" t="s">
        <v>638</v>
      </c>
      <c r="D20" s="396">
        <v>1</v>
      </c>
      <c r="E20" s="36"/>
    </row>
    <row r="21" spans="1:7">
      <c r="A21" s="17"/>
      <c r="B21" t="s">
        <v>649</v>
      </c>
      <c r="C21" s="396" t="s">
        <v>638</v>
      </c>
      <c r="D21" s="396">
        <v>2</v>
      </c>
      <c r="E21" s="36"/>
    </row>
    <row r="22" spans="1:7">
      <c r="A22" s="17"/>
      <c r="B22" s="1" t="s">
        <v>435</v>
      </c>
      <c r="C22" s="396" t="s">
        <v>638</v>
      </c>
      <c r="D22" s="396">
        <v>4</v>
      </c>
      <c r="E22" s="420"/>
    </row>
    <row r="23" spans="1:7">
      <c r="A23" s="17"/>
      <c r="B23" s="1" t="s">
        <v>650</v>
      </c>
      <c r="C23" s="396" t="s">
        <v>638</v>
      </c>
      <c r="D23" s="396">
        <v>2</v>
      </c>
      <c r="E23" s="420"/>
    </row>
    <row r="24" spans="1:7">
      <c r="A24" s="17"/>
      <c r="B24" s="396" t="s">
        <v>651</v>
      </c>
      <c r="C24" s="396" t="s">
        <v>643</v>
      </c>
      <c r="D24" s="2">
        <v>1</v>
      </c>
      <c r="E24" s="36"/>
      <c r="F24" s="2" t="s">
        <v>652</v>
      </c>
      <c r="G24" s="2" t="s">
        <v>653</v>
      </c>
    </row>
    <row r="25" spans="1:7">
      <c r="A25" s="17"/>
      <c r="B25" s="257" t="s">
        <v>201</v>
      </c>
      <c r="C25" s="396" t="s">
        <v>654</v>
      </c>
      <c r="D25" s="396">
        <v>1</v>
      </c>
      <c r="E25" s="149"/>
    </row>
    <row r="26" spans="1:7">
      <c r="A26" s="17"/>
      <c r="B26" t="s">
        <v>655</v>
      </c>
      <c r="C26" s="396" t="s">
        <v>438</v>
      </c>
      <c r="D26" s="2">
        <v>1</v>
      </c>
      <c r="E26" s="36"/>
    </row>
    <row r="27" spans="1:7">
      <c r="A27" s="17"/>
      <c r="B27" t="s">
        <v>656</v>
      </c>
      <c r="C27" s="396" t="s">
        <v>438</v>
      </c>
      <c r="D27" s="2">
        <v>2</v>
      </c>
      <c r="E27" s="36"/>
    </row>
    <row r="28" spans="1:7">
      <c r="A28" s="17"/>
      <c r="B28" t="s">
        <v>657</v>
      </c>
      <c r="C28" s="396" t="s">
        <v>438</v>
      </c>
      <c r="D28" s="2">
        <v>1</v>
      </c>
      <c r="E28" s="36"/>
    </row>
    <row r="29" spans="1:7">
      <c r="A29" s="20"/>
      <c r="B29" t="s">
        <v>658</v>
      </c>
      <c r="C29" s="396" t="s">
        <v>438</v>
      </c>
      <c r="D29" s="396">
        <v>1</v>
      </c>
      <c r="E29" s="36"/>
    </row>
    <row r="30" spans="1:7">
      <c r="A30" s="17"/>
      <c r="B30" t="s">
        <v>659</v>
      </c>
      <c r="C30" s="396" t="s">
        <v>438</v>
      </c>
      <c r="D30" s="1">
        <v>1</v>
      </c>
      <c r="E30" s="36"/>
    </row>
    <row r="31" spans="1:7">
      <c r="A31" s="17"/>
      <c r="B31" s="1" t="s">
        <v>660</v>
      </c>
      <c r="C31" s="396" t="s">
        <v>438</v>
      </c>
      <c r="D31" s="1">
        <v>1</v>
      </c>
      <c r="E31" s="36"/>
    </row>
    <row r="32" spans="1:7">
      <c r="A32" s="17"/>
      <c r="B32" s="1" t="s">
        <v>661</v>
      </c>
      <c r="C32" s="396" t="s">
        <v>438</v>
      </c>
      <c r="D32" s="396">
        <v>2</v>
      </c>
      <c r="E32" s="36"/>
    </row>
    <row r="33" spans="1:6">
      <c r="A33" s="17"/>
      <c r="B33" s="396" t="s">
        <v>662</v>
      </c>
      <c r="C33" s="396" t="s">
        <v>438</v>
      </c>
      <c r="D33" s="2">
        <v>4</v>
      </c>
      <c r="E33" s="36"/>
    </row>
    <row r="34" spans="1:6">
      <c r="A34" s="17"/>
      <c r="B34" s="396" t="s">
        <v>663</v>
      </c>
      <c r="C34" s="396" t="s">
        <v>654</v>
      </c>
      <c r="D34" s="2">
        <v>1</v>
      </c>
      <c r="E34" s="36"/>
    </row>
    <row r="35" spans="1:6">
      <c r="A35" s="17"/>
      <c r="B35" t="s">
        <v>664</v>
      </c>
      <c r="C35" s="396" t="s">
        <v>438</v>
      </c>
      <c r="D35" s="396">
        <v>1</v>
      </c>
      <c r="E35" s="36"/>
      <c r="F35" s="69"/>
    </row>
    <row r="36" spans="1:6">
      <c r="A36" s="17"/>
      <c r="B36" s="302" t="s">
        <v>363</v>
      </c>
      <c r="C36" s="396" t="s">
        <v>654</v>
      </c>
      <c r="D36" s="396">
        <v>2</v>
      </c>
      <c r="E36" s="36"/>
    </row>
    <row r="37" spans="1:6">
      <c r="A37" s="17"/>
      <c r="B37" t="s">
        <v>665</v>
      </c>
      <c r="C37" s="396" t="s">
        <v>654</v>
      </c>
      <c r="D37" s="396">
        <v>2</v>
      </c>
      <c r="E37" s="36"/>
    </row>
    <row r="38" spans="1:6">
      <c r="A38" s="17"/>
      <c r="B38" s="1" t="s">
        <v>666</v>
      </c>
      <c r="C38" s="396" t="s">
        <v>654</v>
      </c>
      <c r="D38" s="396">
        <v>2</v>
      </c>
      <c r="E38" s="36"/>
    </row>
    <row r="39" spans="1:6">
      <c r="A39" s="17"/>
      <c r="B39" s="1" t="s">
        <v>667</v>
      </c>
      <c r="C39" s="396" t="s">
        <v>654</v>
      </c>
      <c r="D39" s="396">
        <v>2</v>
      </c>
      <c r="E39" s="36"/>
    </row>
    <row r="40" spans="1:6">
      <c r="A40" s="17"/>
      <c r="B40" s="396" t="s">
        <v>668</v>
      </c>
      <c r="C40" s="396" t="s">
        <v>654</v>
      </c>
      <c r="D40" s="396">
        <v>2</v>
      </c>
      <c r="E40" s="36"/>
    </row>
    <row r="41" spans="1:6">
      <c r="A41" s="17"/>
      <c r="B41" s="396" t="s">
        <v>669</v>
      </c>
      <c r="C41" s="396" t="s">
        <v>654</v>
      </c>
      <c r="D41" s="396">
        <v>2</v>
      </c>
      <c r="E41" s="36"/>
    </row>
    <row r="42" spans="1:6">
      <c r="A42" s="17"/>
      <c r="B42" s="1" t="s">
        <v>670</v>
      </c>
      <c r="C42" s="396" t="s">
        <v>438</v>
      </c>
      <c r="D42" s="396">
        <v>1</v>
      </c>
      <c r="E42" s="36"/>
    </row>
    <row r="43" spans="1:6">
      <c r="A43" s="17"/>
      <c r="B43" s="396" t="s">
        <v>671</v>
      </c>
      <c r="C43" s="396" t="s">
        <v>438</v>
      </c>
      <c r="D43" s="2">
        <v>1</v>
      </c>
      <c r="E43" s="36"/>
    </row>
    <row r="44" spans="1:6">
      <c r="A44" s="17"/>
      <c r="B44" s="396" t="s">
        <v>672</v>
      </c>
      <c r="C44" s="396" t="s">
        <v>438</v>
      </c>
      <c r="D44" s="2">
        <v>1</v>
      </c>
      <c r="E44" s="36"/>
    </row>
    <row r="45" spans="1:6">
      <c r="A45" s="17"/>
      <c r="B45" s="396" t="s">
        <v>673</v>
      </c>
      <c r="C45" s="396" t="s">
        <v>438</v>
      </c>
      <c r="D45" s="2">
        <v>1</v>
      </c>
      <c r="E45" s="36"/>
    </row>
    <row r="46" spans="1:6">
      <c r="A46" s="17"/>
      <c r="B46" s="396" t="s">
        <v>674</v>
      </c>
      <c r="C46" s="396" t="s">
        <v>438</v>
      </c>
      <c r="D46" s="2">
        <v>1</v>
      </c>
      <c r="E46" s="36"/>
    </row>
    <row r="47" spans="1:6">
      <c r="A47" s="17"/>
      <c r="B47" s="396" t="s">
        <v>675</v>
      </c>
      <c r="C47" s="396" t="s">
        <v>438</v>
      </c>
      <c r="D47" s="396">
        <v>1</v>
      </c>
      <c r="E47" s="36"/>
    </row>
    <row r="48" spans="1:6">
      <c r="A48" s="17"/>
      <c r="B48" s="396" t="s">
        <v>676</v>
      </c>
      <c r="C48" s="396" t="s">
        <v>438</v>
      </c>
      <c r="D48" s="406">
        <v>1</v>
      </c>
      <c r="E48" s="36"/>
    </row>
    <row r="49" spans="1:5">
      <c r="A49" s="17"/>
      <c r="B49" s="396" t="s">
        <v>677</v>
      </c>
      <c r="C49" s="396"/>
      <c r="D49" s="406"/>
      <c r="E49" s="36"/>
    </row>
    <row r="50" spans="1:5">
      <c r="A50" s="17"/>
      <c r="B50" s="396" t="s">
        <v>678</v>
      </c>
      <c r="C50" s="396"/>
      <c r="D50" s="406"/>
      <c r="E50" s="36"/>
    </row>
    <row r="51" spans="1:5">
      <c r="A51" s="17"/>
      <c r="B51" s="396" t="s">
        <v>679</v>
      </c>
      <c r="C51" s="396"/>
      <c r="D51" s="406"/>
      <c r="E51" s="36"/>
    </row>
    <row r="52" spans="1:5">
      <c r="A52" s="17"/>
      <c r="B52" s="396" t="s">
        <v>680</v>
      </c>
      <c r="C52" s="396"/>
      <c r="D52" s="406"/>
      <c r="E52" s="36"/>
    </row>
    <row r="53" spans="1:5">
      <c r="A53" s="17"/>
      <c r="B53" s="396" t="s">
        <v>681</v>
      </c>
      <c r="C53" s="396"/>
      <c r="D53" s="406"/>
      <c r="E53" s="420"/>
    </row>
    <row r="54" spans="1:5" ht="15.75" thickBot="1">
      <c r="A54" s="40"/>
      <c r="B54" s="424" t="s">
        <v>682</v>
      </c>
      <c r="C54" s="424" t="s">
        <v>438</v>
      </c>
      <c r="D54" s="424">
        <v>1</v>
      </c>
      <c r="E54" s="42"/>
    </row>
    <row r="55" spans="1:5">
      <c r="B55" s="396"/>
      <c r="C55" s="396"/>
    </row>
    <row r="56" spans="1:5">
      <c r="B56" s="396"/>
      <c r="C56" s="396"/>
    </row>
  </sheetData>
  <hyperlinks>
    <hyperlink ref="A3" r:id="rId1" xr:uid="{F452EBED-B07E-411A-BD10-A76B75B4D1DF}"/>
    <hyperlink ref="A4" r:id="rId2" xr:uid="{D814B011-CB96-4075-8F8E-51A6A54BAB25}"/>
    <hyperlink ref="A5" r:id="rId3" xr:uid="{D2B2A955-A806-421B-A3AE-61388E5766E2}"/>
    <hyperlink ref="A12" r:id="rId4" xr:uid="{D01EBC21-93B3-46AE-A6B8-DF0ED8566BBA}"/>
    <hyperlink ref="B36" r:id="rId5" xr:uid="{819BBF10-EB47-4AE7-88FB-1C3286E6B79F}"/>
    <hyperlink ref="B25" r:id="rId6" xr:uid="{07EA7793-5848-44E2-AFC4-8ECB4B2C2F38}"/>
    <hyperlink ref="A1" location="INDEX!A1" display="INDEX" xr:uid="{86902963-E33A-42BD-819E-8ACD6B39B9F7}"/>
  </hyperlinks>
  <printOptions horizontalCentered="1"/>
  <pageMargins left="0.19685039370078741" right="0.19685039370078741" top="0.59055118110236227" bottom="0.39370078740157483" header="0.19685039370078741" footer="0.19685039370078741"/>
  <pageSetup paperSize="9" scale="96" fitToWidth="0" orientation="portrait" r:id="rId7"/>
  <headerFooter>
    <oddHeader>&amp;C&amp;"Aptos Black,Regular"&amp;14VALKYRIE V2 - DRYBOX BOM</oddHeader>
    <oddFooter>&amp;CBETA PRELEASE&amp;R&amp;P of &amp;N</oddFooter>
  </headerFooter>
  <drawing r:id="rId8"/>
  <tableParts count="1">
    <tablePart r:id="rId9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E66A9-2DE8-4309-B046-5549D41C73FC}">
  <sheetPr>
    <tabColor rgb="FFFFC000"/>
  </sheetPr>
  <dimension ref="A1:E91"/>
  <sheetViews>
    <sheetView view="pageLayout" topLeftCell="A11" zoomScaleNormal="100" workbookViewId="0">
      <selection activeCell="A88" sqref="A88"/>
    </sheetView>
  </sheetViews>
  <sheetFormatPr defaultColWidth="3.7109375" defaultRowHeight="15"/>
  <cols>
    <col min="1" max="1" width="15" style="2" customWidth="1"/>
    <col min="2" max="2" width="31.7109375" style="2" bestFit="1" customWidth="1"/>
    <col min="3" max="3" width="21.140625" style="2" bestFit="1" customWidth="1"/>
    <col min="4" max="4" width="10" style="2" customWidth="1"/>
    <col min="5" max="5" width="16.5703125" style="2" customWidth="1"/>
    <col min="6" max="16307" width="3.7109375" style="2"/>
    <col min="16308" max="16313" width="11.42578125" style="2" bestFit="1" customWidth="1"/>
    <col min="16314" max="16384" width="3.7109375" style="2"/>
  </cols>
  <sheetData>
    <row r="1" spans="1:5" ht="30" customHeight="1">
      <c r="A1" s="307" t="s">
        <v>408</v>
      </c>
      <c r="B1" s="44" t="s">
        <v>410</v>
      </c>
      <c r="C1" s="410" t="s">
        <v>411</v>
      </c>
      <c r="D1" s="410" t="s">
        <v>443</v>
      </c>
      <c r="E1" s="31"/>
    </row>
    <row r="2" spans="1:5">
      <c r="A2" s="34" t="s">
        <v>414</v>
      </c>
      <c r="B2" s="19" t="s">
        <v>205</v>
      </c>
      <c r="C2" s="396"/>
      <c r="D2" s="8">
        <v>12</v>
      </c>
      <c r="E2" s="35" t="s">
        <v>417</v>
      </c>
    </row>
    <row r="3" spans="1:5">
      <c r="A3" s="32" t="s">
        <v>418</v>
      </c>
      <c r="B3" t="s">
        <v>639</v>
      </c>
      <c r="C3" s="396"/>
      <c r="D3" s="8">
        <v>13</v>
      </c>
      <c r="E3" s="416" t="s">
        <v>420</v>
      </c>
    </row>
    <row r="4" spans="1:5">
      <c r="A4" s="32" t="s">
        <v>421</v>
      </c>
      <c r="B4" s="396" t="s">
        <v>213</v>
      </c>
      <c r="C4" s="396"/>
      <c r="D4" s="8">
        <v>2</v>
      </c>
      <c r="E4" s="416" t="s">
        <v>423</v>
      </c>
    </row>
    <row r="5" spans="1:5">
      <c r="A5" s="32" t="s">
        <v>424</v>
      </c>
      <c r="B5" t="s">
        <v>683</v>
      </c>
      <c r="C5" s="396"/>
      <c r="D5" s="8">
        <v>2</v>
      </c>
      <c r="E5" s="416"/>
    </row>
    <row r="6" spans="1:5">
      <c r="A6" s="17"/>
      <c r="B6" s="396" t="s">
        <v>684</v>
      </c>
      <c r="C6" s="396"/>
      <c r="D6" s="8">
        <v>1</v>
      </c>
      <c r="E6" s="36"/>
    </row>
    <row r="7" spans="1:5">
      <c r="A7" s="17"/>
      <c r="B7" s="396" t="s">
        <v>685</v>
      </c>
      <c r="C7" s="396"/>
      <c r="D7" s="8">
        <v>4</v>
      </c>
      <c r="E7" s="36"/>
    </row>
    <row r="8" spans="1:5">
      <c r="A8" s="17"/>
      <c r="B8" s="1" t="s">
        <v>686</v>
      </c>
      <c r="C8" s="396"/>
      <c r="D8" s="8">
        <v>6</v>
      </c>
      <c r="E8" s="36"/>
    </row>
    <row r="9" spans="1:5">
      <c r="A9" s="17"/>
      <c r="B9" s="1" t="s">
        <v>687</v>
      </c>
      <c r="C9" s="396"/>
      <c r="D9" s="8">
        <v>6</v>
      </c>
      <c r="E9" s="36"/>
    </row>
    <row r="10" spans="1:5">
      <c r="A10" s="17"/>
      <c r="B10" s="7" t="s">
        <v>350</v>
      </c>
      <c r="C10" s="426" t="s">
        <v>688</v>
      </c>
      <c r="D10" s="8">
        <v>2</v>
      </c>
      <c r="E10" s="36"/>
    </row>
    <row r="11" spans="1:5">
      <c r="A11" s="17"/>
      <c r="B11" s="7" t="s">
        <v>57</v>
      </c>
      <c r="C11" s="396"/>
      <c r="D11" s="8">
        <v>1</v>
      </c>
      <c r="E11" s="36"/>
    </row>
    <row r="12" spans="1:5">
      <c r="A12" s="17"/>
      <c r="B12" s="19" t="s">
        <v>689</v>
      </c>
      <c r="C12" s="22" t="s">
        <v>690</v>
      </c>
      <c r="D12" s="406">
        <v>1</v>
      </c>
      <c r="E12" s="36"/>
    </row>
    <row r="13" spans="1:5">
      <c r="A13" s="32" t="s">
        <v>434</v>
      </c>
      <c r="B13" s="19" t="s">
        <v>691</v>
      </c>
      <c r="C13" s="396" t="s">
        <v>692</v>
      </c>
      <c r="D13" s="406">
        <v>1</v>
      </c>
      <c r="E13" s="36"/>
    </row>
    <row r="14" spans="1:5">
      <c r="A14" s="17"/>
      <c r="B14" s="396" t="s">
        <v>147</v>
      </c>
      <c r="C14" s="396"/>
      <c r="D14" s="8">
        <v>1</v>
      </c>
      <c r="E14" s="36"/>
    </row>
    <row r="15" spans="1:5">
      <c r="A15" s="17"/>
      <c r="B15" s="396" t="s">
        <v>150</v>
      </c>
      <c r="C15" s="396"/>
      <c r="D15" s="8">
        <v>1</v>
      </c>
      <c r="E15" s="36"/>
    </row>
    <row r="16" spans="1:5">
      <c r="A16" s="17"/>
      <c r="B16" t="s">
        <v>491</v>
      </c>
      <c r="C16" s="1"/>
      <c r="D16" s="8">
        <v>28</v>
      </c>
      <c r="E16" s="36"/>
    </row>
    <row r="17" spans="1:5">
      <c r="A17" s="17"/>
      <c r="B17" t="s">
        <v>693</v>
      </c>
      <c r="C17" s="1"/>
      <c r="D17" s="8">
        <v>26</v>
      </c>
      <c r="E17" s="36"/>
    </row>
    <row r="18" spans="1:5">
      <c r="A18" s="17"/>
      <c r="B18" t="s">
        <v>694</v>
      </c>
      <c r="C18" s="396"/>
      <c r="D18" s="8">
        <v>4</v>
      </c>
      <c r="E18" s="36"/>
    </row>
    <row r="19" spans="1:5">
      <c r="A19" s="17"/>
      <c r="B19" s="396" t="s">
        <v>228</v>
      </c>
      <c r="C19" s="396"/>
      <c r="D19" s="8">
        <v>6</v>
      </c>
      <c r="E19" s="36"/>
    </row>
    <row r="20" spans="1:5">
      <c r="A20" s="17"/>
      <c r="B20" s="2" t="s">
        <v>230</v>
      </c>
      <c r="C20" s="396"/>
      <c r="D20" s="8">
        <v>16</v>
      </c>
      <c r="E20" s="36"/>
    </row>
    <row r="21" spans="1:5">
      <c r="A21" s="17"/>
      <c r="B21" s="1" t="s">
        <v>234</v>
      </c>
      <c r="C21" s="396"/>
      <c r="D21" s="8">
        <v>4</v>
      </c>
      <c r="E21" s="36"/>
    </row>
    <row r="22" spans="1:5">
      <c r="A22" s="17"/>
      <c r="B22" s="2" t="s">
        <v>541</v>
      </c>
      <c r="C22" s="396"/>
      <c r="D22" s="8">
        <v>12</v>
      </c>
      <c r="E22" s="36"/>
    </row>
    <row r="23" spans="1:5">
      <c r="A23" s="17"/>
      <c r="B23" s="396" t="s">
        <v>695</v>
      </c>
      <c r="C23" s="396"/>
      <c r="D23" s="8">
        <v>6</v>
      </c>
      <c r="E23" s="36"/>
    </row>
    <row r="24" spans="1:5">
      <c r="A24" s="17"/>
      <c r="B24" s="396" t="s">
        <v>696</v>
      </c>
      <c r="C24" s="396"/>
      <c r="D24" s="8">
        <v>10</v>
      </c>
      <c r="E24" s="36"/>
    </row>
    <row r="25" spans="1:5">
      <c r="A25" s="17"/>
      <c r="B25" s="19" t="s">
        <v>242</v>
      </c>
      <c r="C25" s="396"/>
      <c r="D25" s="8">
        <v>4</v>
      </c>
      <c r="E25" s="36"/>
    </row>
    <row r="26" spans="1:5">
      <c r="A26" s="17"/>
      <c r="B26" t="s">
        <v>697</v>
      </c>
      <c r="C26" s="396"/>
      <c r="D26" s="8">
        <v>6</v>
      </c>
      <c r="E26" s="36"/>
    </row>
    <row r="27" spans="1:5">
      <c r="A27" s="17"/>
      <c r="B27" s="22" t="s">
        <v>248</v>
      </c>
      <c r="C27" s="396"/>
      <c r="D27" s="8">
        <v>4</v>
      </c>
      <c r="E27" s="36"/>
    </row>
    <row r="28" spans="1:5">
      <c r="A28" s="17"/>
      <c r="B28" s="1" t="s">
        <v>252</v>
      </c>
      <c r="C28" s="396"/>
      <c r="D28" s="8">
        <v>2</v>
      </c>
      <c r="E28" s="36"/>
    </row>
    <row r="29" spans="1:5">
      <c r="A29" s="17"/>
      <c r="B29" s="19" t="s">
        <v>254</v>
      </c>
      <c r="C29" s="396"/>
      <c r="D29" s="8">
        <v>4</v>
      </c>
      <c r="E29" s="36"/>
    </row>
    <row r="30" spans="1:5">
      <c r="A30" s="17"/>
      <c r="B30" s="396" t="s">
        <v>698</v>
      </c>
      <c r="C30" s="396"/>
      <c r="D30" s="8">
        <v>1</v>
      </c>
      <c r="E30" s="36"/>
    </row>
    <row r="31" spans="1:5">
      <c r="A31" s="17"/>
      <c r="B31" s="396" t="s">
        <v>258</v>
      </c>
      <c r="C31" s="396"/>
      <c r="D31" s="8">
        <v>16</v>
      </c>
      <c r="E31" s="36"/>
    </row>
    <row r="32" spans="1:5">
      <c r="A32" s="17"/>
      <c r="B32" s="2" t="s">
        <v>433</v>
      </c>
      <c r="C32" s="396"/>
      <c r="D32" s="8">
        <v>54</v>
      </c>
      <c r="E32" s="36"/>
    </row>
    <row r="33" spans="1:5">
      <c r="A33" s="17"/>
      <c r="B33" s="2" t="s">
        <v>435</v>
      </c>
      <c r="C33" s="396"/>
      <c r="D33" s="8">
        <v>80</v>
      </c>
      <c r="E33" s="36"/>
    </row>
    <row r="34" spans="1:5">
      <c r="A34" s="17"/>
      <c r="B34" s="2" t="s">
        <v>266</v>
      </c>
      <c r="C34" s="396"/>
      <c r="D34" s="8">
        <v>14</v>
      </c>
      <c r="E34" s="36"/>
    </row>
    <row r="35" spans="1:5" ht="15.75" thickBot="1">
      <c r="A35" s="40"/>
      <c r="B35" s="424" t="s">
        <v>699</v>
      </c>
      <c r="C35" s="424"/>
      <c r="D35" s="41">
        <v>44</v>
      </c>
      <c r="E35" s="42"/>
    </row>
    <row r="36" spans="1:5" ht="15.75" thickBot="1">
      <c r="A36" s="17"/>
      <c r="B36" s="424" t="s">
        <v>700</v>
      </c>
      <c r="C36" s="424"/>
      <c r="D36" s="41">
        <v>17</v>
      </c>
      <c r="E36" s="36"/>
    </row>
    <row r="37" spans="1:5">
      <c r="A37" s="17"/>
      <c r="B37" s="127" t="s">
        <v>701</v>
      </c>
      <c r="C37" s="127" t="s">
        <v>702</v>
      </c>
      <c r="D37" s="128">
        <v>1</v>
      </c>
      <c r="E37" s="36"/>
    </row>
    <row r="38" spans="1:5">
      <c r="A38" s="17"/>
      <c r="B38" s="1" t="s">
        <v>703</v>
      </c>
      <c r="C38" s="396" t="s">
        <v>702</v>
      </c>
      <c r="D38" s="8">
        <v>1</v>
      </c>
      <c r="E38" s="36"/>
    </row>
    <row r="39" spans="1:5">
      <c r="A39" s="17"/>
      <c r="B39" s="396" t="s">
        <v>704</v>
      </c>
      <c r="C39" s="396" t="s">
        <v>705</v>
      </c>
      <c r="D39" s="8">
        <v>1</v>
      </c>
      <c r="E39" s="36"/>
    </row>
    <row r="40" spans="1:5">
      <c r="A40" s="17"/>
      <c r="B40" s="2" t="s">
        <v>706</v>
      </c>
      <c r="C40" s="2" t="s">
        <v>702</v>
      </c>
      <c r="D40" s="8">
        <v>1</v>
      </c>
      <c r="E40" s="36"/>
    </row>
    <row r="41" spans="1:5">
      <c r="A41" s="17"/>
      <c r="B41" s="2" t="s">
        <v>707</v>
      </c>
      <c r="C41" s="2" t="s">
        <v>702</v>
      </c>
      <c r="D41" s="8">
        <v>1</v>
      </c>
      <c r="E41" s="36"/>
    </row>
    <row r="42" spans="1:5">
      <c r="A42" s="17"/>
      <c r="B42" s="396" t="s">
        <v>616</v>
      </c>
      <c r="C42" s="396" t="s">
        <v>702</v>
      </c>
      <c r="D42" s="8">
        <v>1</v>
      </c>
      <c r="E42" s="36"/>
    </row>
    <row r="43" spans="1:5">
      <c r="A43" s="17"/>
      <c r="B43" s="396" t="s">
        <v>617</v>
      </c>
      <c r="C43" s="396" t="s">
        <v>702</v>
      </c>
      <c r="D43" s="8">
        <v>1</v>
      </c>
      <c r="E43" s="36"/>
    </row>
    <row r="44" spans="1:5">
      <c r="A44" s="17"/>
      <c r="B44" s="2" t="s">
        <v>708</v>
      </c>
      <c r="C44" s="2" t="s">
        <v>702</v>
      </c>
      <c r="D44" s="8">
        <v>4</v>
      </c>
      <c r="E44" s="36"/>
    </row>
    <row r="45" spans="1:5">
      <c r="A45" s="17"/>
      <c r="B45" s="396" t="s">
        <v>709</v>
      </c>
      <c r="C45" s="2" t="s">
        <v>702</v>
      </c>
      <c r="D45" s="8">
        <v>2</v>
      </c>
      <c r="E45" s="36"/>
    </row>
    <row r="46" spans="1:5">
      <c r="A46" s="17"/>
      <c r="B46" s="2" t="s">
        <v>710</v>
      </c>
      <c r="C46" s="2" t="s">
        <v>702</v>
      </c>
      <c r="D46" s="8">
        <v>1</v>
      </c>
      <c r="E46" s="36"/>
    </row>
    <row r="47" spans="1:5">
      <c r="A47" s="17"/>
      <c r="B47" s="2" t="s">
        <v>711</v>
      </c>
      <c r="C47" s="2" t="s">
        <v>702</v>
      </c>
      <c r="D47" s="8">
        <v>1</v>
      </c>
      <c r="E47" s="36"/>
    </row>
    <row r="48" spans="1:5">
      <c r="A48" s="17"/>
      <c r="B48" s="2" t="s">
        <v>712</v>
      </c>
      <c r="C48" s="2" t="s">
        <v>702</v>
      </c>
      <c r="D48" s="8">
        <v>2</v>
      </c>
      <c r="E48" s="36"/>
    </row>
    <row r="49" spans="1:5">
      <c r="A49" s="17"/>
      <c r="B49" s="2" t="s">
        <v>713</v>
      </c>
      <c r="C49" s="2" t="s">
        <v>702</v>
      </c>
      <c r="D49" s="8">
        <v>1</v>
      </c>
      <c r="E49" s="36"/>
    </row>
    <row r="50" spans="1:5">
      <c r="A50" s="17"/>
      <c r="B50" s="2" t="s">
        <v>714</v>
      </c>
      <c r="C50" s="2" t="s">
        <v>702</v>
      </c>
      <c r="D50" s="8">
        <v>1</v>
      </c>
      <c r="E50" s="36"/>
    </row>
    <row r="51" spans="1:5">
      <c r="A51" s="17"/>
      <c r="B51" s="2" t="s">
        <v>715</v>
      </c>
      <c r="C51" s="2" t="s">
        <v>702</v>
      </c>
      <c r="D51" s="8">
        <v>1</v>
      </c>
      <c r="E51" s="36"/>
    </row>
    <row r="52" spans="1:5">
      <c r="A52" s="17"/>
      <c r="B52" s="2" t="s">
        <v>716</v>
      </c>
      <c r="C52" s="2" t="s">
        <v>702</v>
      </c>
      <c r="D52" s="8">
        <v>1</v>
      </c>
      <c r="E52" s="36"/>
    </row>
    <row r="53" spans="1:5">
      <c r="A53" s="17"/>
      <c r="B53" s="396" t="s">
        <v>717</v>
      </c>
      <c r="C53" s="2" t="s">
        <v>702</v>
      </c>
      <c r="D53" s="8">
        <v>1</v>
      </c>
      <c r="E53" s="36"/>
    </row>
    <row r="54" spans="1:5">
      <c r="A54" s="17"/>
      <c r="B54" s="396" t="s">
        <v>718</v>
      </c>
      <c r="C54" s="2" t="s">
        <v>702</v>
      </c>
      <c r="D54" s="8">
        <v>1</v>
      </c>
      <c r="E54" s="36"/>
    </row>
    <row r="55" spans="1:5">
      <c r="A55" s="17"/>
      <c r="B55" s="396" t="s">
        <v>719</v>
      </c>
      <c r="C55" s="2" t="s">
        <v>702</v>
      </c>
      <c r="D55" s="8">
        <v>1</v>
      </c>
      <c r="E55" s="36"/>
    </row>
    <row r="56" spans="1:5">
      <c r="A56" s="17"/>
      <c r="B56" s="396" t="s">
        <v>720</v>
      </c>
      <c r="C56" s="2" t="s">
        <v>702</v>
      </c>
      <c r="D56" s="8">
        <v>1</v>
      </c>
      <c r="E56" s="36"/>
    </row>
    <row r="57" spans="1:5">
      <c r="A57" s="17"/>
      <c r="B57" s="2" t="s">
        <v>721</v>
      </c>
      <c r="C57" s="2" t="s">
        <v>702</v>
      </c>
      <c r="D57" s="8">
        <v>1</v>
      </c>
      <c r="E57" s="36"/>
    </row>
    <row r="58" spans="1:5">
      <c r="A58" s="17"/>
      <c r="B58" s="2" t="s">
        <v>620</v>
      </c>
      <c r="C58" s="2" t="s">
        <v>702</v>
      </c>
      <c r="D58" s="8">
        <v>1</v>
      </c>
      <c r="E58" s="36"/>
    </row>
    <row r="59" spans="1:5">
      <c r="A59" s="17"/>
      <c r="B59" s="2" t="s">
        <v>722</v>
      </c>
      <c r="C59" s="2" t="s">
        <v>723</v>
      </c>
      <c r="D59" s="8">
        <v>1</v>
      </c>
      <c r="E59" s="36"/>
    </row>
    <row r="60" spans="1:5">
      <c r="A60" s="17"/>
      <c r="B60" s="2" t="s">
        <v>724</v>
      </c>
      <c r="C60" s="2" t="s">
        <v>723</v>
      </c>
      <c r="D60" s="8">
        <v>1</v>
      </c>
      <c r="E60" s="36"/>
    </row>
    <row r="61" spans="1:5">
      <c r="A61" s="17"/>
      <c r="B61" s="2" t="s">
        <v>725</v>
      </c>
      <c r="C61" s="2" t="s">
        <v>723</v>
      </c>
      <c r="D61" s="8">
        <v>1</v>
      </c>
      <c r="E61" s="36"/>
    </row>
    <row r="62" spans="1:5">
      <c r="A62" s="17"/>
      <c r="B62" s="2" t="s">
        <v>726</v>
      </c>
      <c r="C62" s="2" t="s">
        <v>723</v>
      </c>
      <c r="D62" s="8">
        <v>1</v>
      </c>
      <c r="E62" s="36"/>
    </row>
    <row r="63" spans="1:5">
      <c r="A63" s="17"/>
      <c r="B63" s="2" t="s">
        <v>727</v>
      </c>
      <c r="C63" s="2" t="s">
        <v>723</v>
      </c>
      <c r="D63" s="8">
        <v>1</v>
      </c>
      <c r="E63" s="36"/>
    </row>
    <row r="64" spans="1:5">
      <c r="A64" s="17"/>
      <c r="B64" s="2" t="s">
        <v>728</v>
      </c>
      <c r="C64" s="2" t="s">
        <v>723</v>
      </c>
      <c r="D64" s="8">
        <v>1</v>
      </c>
      <c r="E64" s="36"/>
    </row>
    <row r="65" spans="1:5">
      <c r="A65" s="17"/>
      <c r="B65" s="2" t="s">
        <v>729</v>
      </c>
      <c r="C65" s="2" t="s">
        <v>730</v>
      </c>
      <c r="D65" s="8">
        <v>1</v>
      </c>
      <c r="E65" s="36"/>
    </row>
    <row r="66" spans="1:5">
      <c r="A66" s="17"/>
      <c r="B66" s="2" t="s">
        <v>731</v>
      </c>
      <c r="C66" s="2" t="s">
        <v>730</v>
      </c>
      <c r="D66" s="8">
        <v>2</v>
      </c>
      <c r="E66" s="36"/>
    </row>
    <row r="67" spans="1:5">
      <c r="A67" s="17"/>
      <c r="B67" s="2" t="s">
        <v>732</v>
      </c>
      <c r="C67" s="2" t="s">
        <v>730</v>
      </c>
      <c r="D67" s="8">
        <v>1</v>
      </c>
      <c r="E67" s="36"/>
    </row>
    <row r="68" spans="1:5">
      <c r="A68" s="17"/>
      <c r="B68" s="2" t="s">
        <v>733</v>
      </c>
      <c r="C68" s="2" t="s">
        <v>730</v>
      </c>
      <c r="D68" s="8">
        <v>1</v>
      </c>
      <c r="E68" s="36"/>
    </row>
    <row r="69" spans="1:5">
      <c r="A69" s="17"/>
      <c r="B69" s="2" t="s">
        <v>734</v>
      </c>
      <c r="C69" s="2" t="s">
        <v>730</v>
      </c>
      <c r="D69" s="8">
        <v>1</v>
      </c>
      <c r="E69" s="36"/>
    </row>
    <row r="70" spans="1:5">
      <c r="A70" s="17"/>
      <c r="B70" s="2" t="s">
        <v>735</v>
      </c>
      <c r="C70" s="2" t="s">
        <v>730</v>
      </c>
      <c r="D70" s="8">
        <v>1</v>
      </c>
      <c r="E70" s="36"/>
    </row>
    <row r="71" spans="1:5">
      <c r="A71" s="17"/>
      <c r="B71" s="2" t="s">
        <v>736</v>
      </c>
      <c r="C71" s="2" t="s">
        <v>730</v>
      </c>
      <c r="D71" s="8">
        <v>1</v>
      </c>
      <c r="E71" s="36"/>
    </row>
    <row r="72" spans="1:5">
      <c r="A72" s="17"/>
      <c r="B72" s="2" t="s">
        <v>737</v>
      </c>
      <c r="C72" s="2" t="s">
        <v>730</v>
      </c>
      <c r="D72" s="8">
        <v>1</v>
      </c>
      <c r="E72" s="36"/>
    </row>
    <row r="73" spans="1:5">
      <c r="A73" s="17"/>
      <c r="B73" s="2" t="s">
        <v>738</v>
      </c>
      <c r="C73" s="2" t="s">
        <v>730</v>
      </c>
      <c r="D73" s="8">
        <v>1</v>
      </c>
      <c r="E73" s="36"/>
    </row>
    <row r="74" spans="1:5">
      <c r="A74" s="17"/>
      <c r="B74" s="396" t="s">
        <v>739</v>
      </c>
      <c r="C74" s="2" t="s">
        <v>702</v>
      </c>
      <c r="D74" s="8">
        <v>6</v>
      </c>
      <c r="E74" s="36"/>
    </row>
    <row r="75" spans="1:5">
      <c r="A75" s="17"/>
      <c r="B75" s="2" t="s">
        <v>740</v>
      </c>
      <c r="C75" s="2" t="s">
        <v>730</v>
      </c>
      <c r="D75" s="8">
        <v>1</v>
      </c>
      <c r="E75" s="36"/>
    </row>
    <row r="76" spans="1:5">
      <c r="A76" s="17"/>
      <c r="B76" s="1" t="s">
        <v>741</v>
      </c>
      <c r="C76" s="396" t="s">
        <v>702</v>
      </c>
      <c r="D76" s="8">
        <v>1</v>
      </c>
      <c r="E76" s="36"/>
    </row>
    <row r="77" spans="1:5">
      <c r="A77" s="17"/>
      <c r="B77" t="s">
        <v>742</v>
      </c>
      <c r="C77" s="396" t="s">
        <v>702</v>
      </c>
      <c r="D77" s="8">
        <v>1</v>
      </c>
      <c r="E77" s="36"/>
    </row>
    <row r="78" spans="1:5">
      <c r="A78" s="17"/>
      <c r="B78" s="1" t="s">
        <v>743</v>
      </c>
      <c r="C78" s="396" t="s">
        <v>702</v>
      </c>
      <c r="D78" s="8">
        <v>1</v>
      </c>
      <c r="E78" s="36"/>
    </row>
    <row r="79" spans="1:5">
      <c r="A79" s="17"/>
      <c r="B79" s="1" t="s">
        <v>744</v>
      </c>
      <c r="C79" s="396" t="s">
        <v>702</v>
      </c>
      <c r="D79" s="8">
        <v>1</v>
      </c>
      <c r="E79" s="36"/>
    </row>
    <row r="80" spans="1:5">
      <c r="A80" s="17"/>
      <c r="B80" s="1" t="s">
        <v>745</v>
      </c>
      <c r="C80" s="396" t="s">
        <v>702</v>
      </c>
      <c r="D80" s="8">
        <v>1</v>
      </c>
      <c r="E80" s="36"/>
    </row>
    <row r="81" spans="1:5">
      <c r="A81" s="17"/>
      <c r="B81" s="1" t="s">
        <v>746</v>
      </c>
      <c r="C81" s="396" t="s">
        <v>702</v>
      </c>
      <c r="D81" s="8">
        <v>1</v>
      </c>
      <c r="E81" s="36"/>
    </row>
    <row r="82" spans="1:5">
      <c r="A82" s="17"/>
      <c r="B82" s="1" t="s">
        <v>747</v>
      </c>
      <c r="C82" s="396" t="s">
        <v>702</v>
      </c>
      <c r="D82" s="8">
        <v>1</v>
      </c>
      <c r="E82" s="36"/>
    </row>
    <row r="83" spans="1:5">
      <c r="A83" s="17"/>
      <c r="B83" s="1" t="s">
        <v>748</v>
      </c>
      <c r="C83" s="396" t="s">
        <v>702</v>
      </c>
      <c r="D83" s="8">
        <v>1</v>
      </c>
      <c r="E83" s="36"/>
    </row>
    <row r="84" spans="1:5">
      <c r="A84" s="17"/>
      <c r="B84" s="1" t="s">
        <v>749</v>
      </c>
      <c r="C84" s="396" t="s">
        <v>702</v>
      </c>
      <c r="D84" s="8">
        <v>1</v>
      </c>
      <c r="E84" s="36"/>
    </row>
    <row r="85" spans="1:5" ht="15.75" thickBot="1">
      <c r="A85" s="40"/>
      <c r="B85" s="2" t="s">
        <v>750</v>
      </c>
      <c r="C85" s="2" t="s">
        <v>702</v>
      </c>
      <c r="D85" s="8">
        <v>2</v>
      </c>
      <c r="E85" s="42"/>
    </row>
    <row r="86" spans="1:5" ht="15.75" thickBot="1">
      <c r="B86" s="33" t="s">
        <v>751</v>
      </c>
      <c r="C86" s="33" t="s">
        <v>702</v>
      </c>
      <c r="D86" s="41">
        <v>1</v>
      </c>
    </row>
    <row r="88" spans="1:5">
      <c r="A88" s="257" t="s">
        <v>408</v>
      </c>
    </row>
    <row r="91" spans="1:5">
      <c r="B91" s="396" t="s">
        <v>180</v>
      </c>
    </row>
  </sheetData>
  <hyperlinks>
    <hyperlink ref="A3" r:id="rId1" xr:uid="{C0038DA9-598E-40D9-8FB8-D2073CC15AF1}"/>
    <hyperlink ref="A4" r:id="rId2" xr:uid="{CBC6A436-CD3F-43A1-BC5D-553D7AE0BAB2}"/>
    <hyperlink ref="A5" r:id="rId3" xr:uid="{32564E2D-78FA-43B8-A5AC-B72F0BDEEE47}"/>
    <hyperlink ref="A13" r:id="rId4" xr:uid="{E56F7780-6CEF-4406-8C8D-6CD14A1C787F}"/>
    <hyperlink ref="A88" location="INDEX!A1" display="INDEX" xr:uid="{886CDB34-70CF-4E92-8231-0CB0D6AA766B}"/>
    <hyperlink ref="A1" location="INDEX!A1" display="INDEX" xr:uid="{218D6D1E-EC68-46B0-BE9E-930C5AADA7CA}"/>
  </hyperlinks>
  <printOptions horizontalCentered="1"/>
  <pageMargins left="0.19685039370078741" right="0.19685039370078741" top="0.59055118110236227" bottom="0.59055118110236227" header="0.19685039370078741" footer="0.19685039370078741"/>
  <pageSetup paperSize="9" fitToWidth="0" orientation="portrait" r:id="rId5"/>
  <headerFooter>
    <oddHeader>&amp;C&amp;"Aptos Black,Regular"&amp;14VALKYRIE V2 - ENCLOSURE BOM</oddHeader>
    <oddFooter>&amp;CBETA PRELEASE&amp;R&amp;P of &amp;N</oddFooter>
  </headerFooter>
  <drawing r:id="rId6"/>
  <tableParts count="1"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5B86-E95C-4011-9439-D0FF2E82F7CA}">
  <sheetPr>
    <tabColor rgb="FFFFFF00"/>
    <pageSetUpPr fitToPage="1"/>
  </sheetPr>
  <dimension ref="A1:N99"/>
  <sheetViews>
    <sheetView workbookViewId="0">
      <pane ySplit="1" topLeftCell="A2" activePane="bottomLeft" state="frozen"/>
      <selection pane="bottomLeft" activeCell="K19" sqref="K19"/>
    </sheetView>
  </sheetViews>
  <sheetFormatPr defaultRowHeight="15"/>
  <cols>
    <col min="1" max="1" width="21" customWidth="1"/>
    <col min="2" max="2" width="8.85546875" customWidth="1"/>
    <col min="3" max="3" width="31.7109375" bestFit="1" customWidth="1"/>
    <col min="4" max="4" width="9.85546875" bestFit="1" customWidth="1"/>
    <col min="5" max="5" width="6.85546875" bestFit="1" customWidth="1"/>
    <col min="6" max="6" width="8" customWidth="1"/>
    <col min="7" max="7" width="11.5703125" bestFit="1" customWidth="1"/>
    <col min="8" max="8" width="12.7109375" bestFit="1" customWidth="1"/>
    <col min="9" max="9" width="14" bestFit="1" customWidth="1"/>
    <col min="10" max="10" width="14" customWidth="1"/>
    <col min="11" max="11" width="35.140625" bestFit="1" customWidth="1"/>
    <col min="13" max="13" width="16" bestFit="1" customWidth="1"/>
    <col min="14" max="14" width="18.5703125" bestFit="1" customWidth="1"/>
  </cols>
  <sheetData>
    <row r="1" spans="1:14" ht="32.25" customHeight="1">
      <c r="A1" s="326" t="s">
        <v>752</v>
      </c>
      <c r="B1" s="326" t="s">
        <v>753</v>
      </c>
      <c r="C1" s="326" t="s">
        <v>23</v>
      </c>
      <c r="D1" s="326" t="s">
        <v>754</v>
      </c>
      <c r="E1" s="326" t="s">
        <v>413</v>
      </c>
      <c r="F1" s="326" t="s">
        <v>755</v>
      </c>
      <c r="G1" s="326" t="s">
        <v>756</v>
      </c>
      <c r="H1" s="326" t="s">
        <v>757</v>
      </c>
      <c r="I1" s="326" t="s">
        <v>758</v>
      </c>
      <c r="J1" s="326"/>
      <c r="K1" s="337" t="s">
        <v>759</v>
      </c>
      <c r="L1" s="329" t="s">
        <v>760</v>
      </c>
      <c r="M1" s="350" t="s">
        <v>761</v>
      </c>
      <c r="N1" s="351" t="s">
        <v>762</v>
      </c>
    </row>
    <row r="2" spans="1:14">
      <c r="A2" s="1" t="s">
        <v>763</v>
      </c>
      <c r="B2" s="1" t="s">
        <v>764</v>
      </c>
      <c r="C2" s="22" t="s">
        <v>765</v>
      </c>
      <c r="D2" s="68">
        <v>98</v>
      </c>
      <c r="E2" s="22">
        <v>1</v>
      </c>
      <c r="F2" s="63">
        <f>SUM(Table6[[#This Row],[Weight]]*Table6[[#This Row],[QTY]])</f>
        <v>98</v>
      </c>
      <c r="G2" s="60">
        <f>$L$2/1000*Table6[[#This Row],[Weight]]*Table6[[#This Row],[QTY]]</f>
        <v>12.74</v>
      </c>
      <c r="H2" s="61"/>
      <c r="I2" s="327">
        <f>Table6[[#This Row],[Time/item]]*Table6[[#This Row],[QTY]]</f>
        <v>0</v>
      </c>
      <c r="J2" s="327"/>
      <c r="K2" s="331" t="s">
        <v>766</v>
      </c>
      <c r="L2">
        <v>130</v>
      </c>
      <c r="M2">
        <v>1.3</v>
      </c>
      <c r="N2" s="333"/>
    </row>
    <row r="3" spans="1:14">
      <c r="A3" s="1" t="s">
        <v>763</v>
      </c>
      <c r="B3" s="1" t="s">
        <v>764</v>
      </c>
      <c r="C3" s="22" t="s">
        <v>465</v>
      </c>
      <c r="D3" s="68">
        <v>10</v>
      </c>
      <c r="E3" s="22">
        <v>4</v>
      </c>
      <c r="F3" s="63">
        <f>SUM(Table6[[#This Row],[Weight]]*Table6[[#This Row],[QTY]])</f>
        <v>40</v>
      </c>
      <c r="G3" s="60">
        <f>$L$2/1000*Table6[[#This Row],[Weight]]*Table6[[#This Row],[QTY]]</f>
        <v>5.2</v>
      </c>
      <c r="H3" s="61">
        <v>1.3888888888888888E-2</v>
      </c>
      <c r="I3" s="327">
        <f>Table6[[#This Row],[Time/item]]*Table6[[#This Row],[QTY]]</f>
        <v>5.5555555555555552E-2</v>
      </c>
      <c r="J3" s="327"/>
      <c r="K3" s="331" t="s">
        <v>767</v>
      </c>
      <c r="L3">
        <v>130</v>
      </c>
      <c r="M3">
        <v>1.3</v>
      </c>
      <c r="N3" s="333">
        <v>8</v>
      </c>
    </row>
    <row r="4" spans="1:14">
      <c r="A4" s="1" t="s">
        <v>763</v>
      </c>
      <c r="B4" s="1" t="s">
        <v>764</v>
      </c>
      <c r="C4" s="1" t="s">
        <v>466</v>
      </c>
      <c r="D4" s="68">
        <v>49</v>
      </c>
      <c r="E4" s="1">
        <v>1</v>
      </c>
      <c r="F4" s="64">
        <f>SUM(Table6[[#This Row],[Weight]]*Table6[[#This Row],[QTY]])</f>
        <v>49</v>
      </c>
      <c r="G4" s="60">
        <f>$L$2/1000*Table6[[#This Row],[Weight]]*Table6[[#This Row],[QTY]]</f>
        <v>6.37</v>
      </c>
      <c r="H4" s="61"/>
      <c r="I4" s="327">
        <f>Table6[[#This Row],[Time/item]]*Table6[[#This Row],[QTY]]</f>
        <v>0</v>
      </c>
      <c r="J4" s="327"/>
      <c r="K4" s="331" t="s">
        <v>768</v>
      </c>
      <c r="L4" s="1">
        <v>155</v>
      </c>
      <c r="M4">
        <v>1.3</v>
      </c>
      <c r="N4" s="333">
        <v>8</v>
      </c>
    </row>
    <row r="5" spans="1:14">
      <c r="A5" s="1" t="s">
        <v>763</v>
      </c>
      <c r="B5" s="1" t="s">
        <v>764</v>
      </c>
      <c r="C5" s="1" t="s">
        <v>467</v>
      </c>
      <c r="D5" s="68">
        <v>47</v>
      </c>
      <c r="E5" s="1">
        <v>1</v>
      </c>
      <c r="F5" s="64">
        <f>SUM(Table6[[#This Row],[Weight]]*Table6[[#This Row],[QTY]])</f>
        <v>47</v>
      </c>
      <c r="G5" s="60">
        <f>$L$2/1000*Table6[[#This Row],[Weight]]*Table6[[#This Row],[QTY]]</f>
        <v>6.11</v>
      </c>
      <c r="H5" s="61"/>
      <c r="I5" s="327">
        <f>Table6[[#This Row],[Time/item]]*Table6[[#This Row],[QTY]]</f>
        <v>0</v>
      </c>
      <c r="J5" s="327"/>
      <c r="K5" s="331"/>
      <c r="L5" s="1"/>
      <c r="N5" s="333"/>
    </row>
    <row r="6" spans="1:14">
      <c r="A6" s="1" t="s">
        <v>763</v>
      </c>
      <c r="B6" s="1" t="s">
        <v>764</v>
      </c>
      <c r="C6" s="22" t="s">
        <v>769</v>
      </c>
      <c r="D6" s="68">
        <v>11</v>
      </c>
      <c r="E6" s="22">
        <v>2</v>
      </c>
      <c r="F6" s="63">
        <f>SUM(Table6[[#This Row],[Weight]]*Table6[[#This Row],[QTY]])</f>
        <v>22</v>
      </c>
      <c r="G6" s="60">
        <f>$L$2/1000*Table6[[#This Row],[Weight]]*Table6[[#This Row],[QTY]]</f>
        <v>2.8600000000000003</v>
      </c>
      <c r="H6" s="61"/>
      <c r="I6" s="327">
        <f>Table6[[#This Row],[Time/item]]*Table6[[#This Row],[QTY]]</f>
        <v>0</v>
      </c>
      <c r="J6" s="327"/>
      <c r="K6" s="331"/>
      <c r="N6" s="332"/>
    </row>
    <row r="7" spans="1:14">
      <c r="A7" s="1" t="s">
        <v>763</v>
      </c>
      <c r="B7" s="1" t="s">
        <v>764</v>
      </c>
      <c r="C7" s="1" t="s">
        <v>770</v>
      </c>
      <c r="D7" s="68">
        <v>200</v>
      </c>
      <c r="E7" s="1">
        <v>1</v>
      </c>
      <c r="F7" s="64">
        <f>SUM(Table6[[#This Row],[Weight]]*Table6[[#This Row],[QTY]])</f>
        <v>200</v>
      </c>
      <c r="G7" s="60">
        <f>$L$2/1000*Table6[[#This Row],[Weight]]*Table6[[#This Row],[QTY]]</f>
        <v>26</v>
      </c>
      <c r="H7" s="61">
        <v>0.29166666666666669</v>
      </c>
      <c r="I7" s="327">
        <f>Table6[[#This Row],[Time/item]]*Table6[[#This Row],[QTY]]</f>
        <v>0.29166666666666669</v>
      </c>
      <c r="J7" s="327"/>
      <c r="K7" s="340"/>
      <c r="N7" s="333"/>
    </row>
    <row r="8" spans="1:14">
      <c r="A8" s="1" t="s">
        <v>763</v>
      </c>
      <c r="B8" s="1" t="s">
        <v>764</v>
      </c>
      <c r="C8" s="1" t="s">
        <v>771</v>
      </c>
      <c r="D8" s="68">
        <v>28</v>
      </c>
      <c r="E8" s="1">
        <v>1</v>
      </c>
      <c r="F8" s="64">
        <f>SUM(Table6[[#This Row],[Weight]]*Table6[[#This Row],[QTY]])</f>
        <v>28</v>
      </c>
      <c r="G8" s="60">
        <f>$L$2/1000*Table6[[#This Row],[Weight]]*Table6[[#This Row],[QTY]]</f>
        <v>3.64</v>
      </c>
      <c r="H8" s="61"/>
      <c r="I8" s="327">
        <f>Table6[[#This Row],[Time/item]]*Table6[[#This Row],[QTY]]</f>
        <v>0</v>
      </c>
      <c r="J8" s="327"/>
      <c r="K8" s="342" t="s">
        <v>772</v>
      </c>
      <c r="N8" s="333"/>
    </row>
    <row r="9" spans="1:14">
      <c r="A9" s="1" t="s">
        <v>763</v>
      </c>
      <c r="B9" s="1" t="s">
        <v>764</v>
      </c>
      <c r="C9" s="1" t="s">
        <v>773</v>
      </c>
      <c r="D9" s="68">
        <v>15</v>
      </c>
      <c r="E9" s="1">
        <v>1</v>
      </c>
      <c r="F9" s="64">
        <f>SUM(Table6[[#This Row],[Weight]]*Table6[[#This Row],[QTY]])</f>
        <v>15</v>
      </c>
      <c r="G9" s="60">
        <f>$L$2/1000*Table6[[#This Row],[Weight]]*Table6[[#This Row],[QTY]]</f>
        <v>1.9500000000000002</v>
      </c>
      <c r="H9" s="61"/>
      <c r="I9" s="327">
        <f>Table6[[#This Row],[Time/item]]*Table6[[#This Row],[QTY]]</f>
        <v>0</v>
      </c>
      <c r="J9" s="327"/>
      <c r="K9" s="343" t="s">
        <v>774</v>
      </c>
      <c r="L9" s="344">
        <v>3</v>
      </c>
      <c r="M9" s="344">
        <v>3</v>
      </c>
      <c r="N9" s="333"/>
    </row>
    <row r="10" spans="1:14">
      <c r="A10" s="1" t="s">
        <v>763</v>
      </c>
      <c r="B10" s="1" t="s">
        <v>764</v>
      </c>
      <c r="C10" s="22" t="s">
        <v>471</v>
      </c>
      <c r="D10" s="68">
        <v>42</v>
      </c>
      <c r="E10" s="22">
        <v>1</v>
      </c>
      <c r="F10" s="63">
        <f>SUM(Table6[[#This Row],[Weight]]*Table6[[#This Row],[QTY]])</f>
        <v>42</v>
      </c>
      <c r="G10" s="60">
        <f>$L$2/1000*Table6[[#This Row],[Weight]]*Table6[[#This Row],[QTY]]</f>
        <v>5.46</v>
      </c>
      <c r="H10" s="61">
        <v>4.1666666666666664E-2</v>
      </c>
      <c r="I10" s="327">
        <f>Table6[[#This Row],[Time/item]]*Table6[[#This Row],[QTY]]</f>
        <v>4.1666666666666664E-2</v>
      </c>
      <c r="J10" s="327"/>
      <c r="K10" s="331" t="s">
        <v>775</v>
      </c>
      <c r="L10">
        <v>0.25</v>
      </c>
      <c r="M10">
        <v>0.2</v>
      </c>
      <c r="N10" s="333"/>
    </row>
    <row r="11" spans="1:14">
      <c r="A11" s="1" t="s">
        <v>763</v>
      </c>
      <c r="B11" s="1" t="s">
        <v>764</v>
      </c>
      <c r="C11" s="22" t="s">
        <v>472</v>
      </c>
      <c r="D11" s="68">
        <v>30</v>
      </c>
      <c r="E11" s="22">
        <v>1</v>
      </c>
      <c r="F11" s="63">
        <f>SUM(Table6[[#This Row],[Weight]]*Table6[[#This Row],[QTY]])</f>
        <v>30</v>
      </c>
      <c r="G11" s="60">
        <f>$L$2/1000*Table6[[#This Row],[Weight]]*Table6[[#This Row],[QTY]]</f>
        <v>3.9000000000000004</v>
      </c>
      <c r="H11" s="61">
        <v>4.1666666666666664E-2</v>
      </c>
      <c r="I11" s="327">
        <f>Table6[[#This Row],[Time/item]]*Table6[[#This Row],[QTY]]</f>
        <v>4.1666666666666664E-2</v>
      </c>
      <c r="J11" s="327"/>
      <c r="K11" s="345" t="s">
        <v>776</v>
      </c>
      <c r="L11" s="346">
        <f>L9/L10</f>
        <v>12</v>
      </c>
      <c r="M11" s="346">
        <v>15</v>
      </c>
      <c r="N11" s="333"/>
    </row>
    <row r="12" spans="1:14">
      <c r="A12" s="1" t="s">
        <v>763</v>
      </c>
      <c r="B12" s="1" t="s">
        <v>764</v>
      </c>
      <c r="C12" s="22" t="s">
        <v>473</v>
      </c>
      <c r="D12" s="68"/>
      <c r="E12" s="22">
        <v>2</v>
      </c>
      <c r="F12" s="63">
        <f>SUM(Table6[[#This Row],[Weight]]*Table6[[#This Row],[QTY]])</f>
        <v>0</v>
      </c>
      <c r="G12" s="60">
        <f>$L$2/1000*Table6[[#This Row],[Weight]]*Table6[[#This Row],[QTY]]</f>
        <v>0</v>
      </c>
      <c r="H12" s="61"/>
      <c r="I12" s="327">
        <f>Table6[[#This Row],[Time/item]]*Table6[[#This Row],[QTY]]</f>
        <v>0</v>
      </c>
      <c r="J12" s="327"/>
      <c r="K12" s="345" t="s">
        <v>777</v>
      </c>
      <c r="L12" s="346">
        <f>L9/L10</f>
        <v>12</v>
      </c>
      <c r="M12" s="346">
        <v>15</v>
      </c>
      <c r="N12" s="333"/>
    </row>
    <row r="13" spans="1:14">
      <c r="A13" s="1" t="s">
        <v>763</v>
      </c>
      <c r="B13" s="1" t="s">
        <v>764</v>
      </c>
      <c r="C13" s="22" t="s">
        <v>474</v>
      </c>
      <c r="D13" s="68"/>
      <c r="E13" s="22">
        <v>2</v>
      </c>
      <c r="F13" s="63">
        <f>SUM(Table6[[#This Row],[Weight]]*Table6[[#This Row],[QTY]])</f>
        <v>0</v>
      </c>
      <c r="G13" s="60">
        <f>$L$2/1000*Table6[[#This Row],[Weight]]*Table6[[#This Row],[QTY]]</f>
        <v>0</v>
      </c>
      <c r="H13" s="61"/>
      <c r="I13" s="327">
        <f>Table6[[#This Row],[Time/item]]*Table6[[#This Row],[QTY]]</f>
        <v>0</v>
      </c>
      <c r="J13" s="327"/>
      <c r="K13" s="341" t="s">
        <v>778</v>
      </c>
      <c r="L13" s="347">
        <v>0.6</v>
      </c>
      <c r="M13" s="347">
        <v>0.4</v>
      </c>
      <c r="N13" s="332" t="s">
        <v>779</v>
      </c>
    </row>
    <row r="14" spans="1:14">
      <c r="A14" s="1" t="s">
        <v>763</v>
      </c>
      <c r="B14" s="1" t="s">
        <v>764</v>
      </c>
      <c r="C14" s="1" t="s">
        <v>475</v>
      </c>
      <c r="D14" s="68"/>
      <c r="E14" s="1">
        <v>1</v>
      </c>
      <c r="F14" s="64">
        <f>SUM(Table6[[#This Row],[Weight]]*Table6[[#This Row],[QTY]])</f>
        <v>0</v>
      </c>
      <c r="G14" s="60">
        <f>$L$2/1000*Table6[[#This Row],[Weight]]*Table6[[#This Row],[QTY]]</f>
        <v>0</v>
      </c>
      <c r="H14" s="61">
        <v>4.1666666666666664E-2</v>
      </c>
      <c r="I14" s="327">
        <f>Table6[[#This Row],[Time/item]]*Table6[[#This Row],[QTY]]</f>
        <v>4.1666666666666664E-2</v>
      </c>
      <c r="J14" s="327"/>
      <c r="K14" s="345" t="s">
        <v>780</v>
      </c>
      <c r="L14" s="348">
        <f>L9/L13</f>
        <v>5</v>
      </c>
      <c r="M14" s="348">
        <f>M9/M13</f>
        <v>7.5</v>
      </c>
      <c r="N14" s="333"/>
    </row>
    <row r="15" spans="1:14">
      <c r="A15" s="1" t="s">
        <v>763</v>
      </c>
      <c r="B15" s="1" t="s">
        <v>764</v>
      </c>
      <c r="C15" s="1" t="s">
        <v>476</v>
      </c>
      <c r="D15" s="68"/>
      <c r="E15" s="1">
        <v>1</v>
      </c>
      <c r="F15" s="64">
        <f>SUM(Table6[[#This Row],[Weight]]*Table6[[#This Row],[QTY]])</f>
        <v>0</v>
      </c>
      <c r="G15" s="60">
        <f>$L$2/1000*Table6[[#This Row],[Weight]]*Table6[[#This Row],[QTY]]</f>
        <v>0</v>
      </c>
      <c r="H15" s="61">
        <v>2.0833333333333332E-2</v>
      </c>
      <c r="I15" s="327">
        <f>Table6[[#This Row],[Time/item]]*Table6[[#This Row],[QTY]]</f>
        <v>2.0833333333333332E-2</v>
      </c>
      <c r="J15" s="327"/>
      <c r="K15" s="331" t="s">
        <v>781</v>
      </c>
      <c r="L15" s="349">
        <v>0.2</v>
      </c>
      <c r="M15" s="349">
        <v>0.2</v>
      </c>
      <c r="N15" s="333"/>
    </row>
    <row r="16" spans="1:14">
      <c r="A16" s="1" t="s">
        <v>763</v>
      </c>
      <c r="B16" s="1" t="s">
        <v>764</v>
      </c>
      <c r="C16" s="22" t="s">
        <v>782</v>
      </c>
      <c r="D16" s="68">
        <v>45</v>
      </c>
      <c r="E16" s="22">
        <v>1</v>
      </c>
      <c r="F16" s="63">
        <f>SUM(Table6[[#This Row],[Weight]]*Table6[[#This Row],[QTY]])</f>
        <v>45</v>
      </c>
      <c r="G16" s="60">
        <f>$L$2/1000*Table6[[#This Row],[Weight]]*Table6[[#This Row],[QTY]]</f>
        <v>5.8500000000000005</v>
      </c>
      <c r="H16" s="61">
        <v>0.10416666666666667</v>
      </c>
      <c r="I16" s="327">
        <f>Table6[[#This Row],[Time/item]]*Table6[[#This Row],[QTY]]</f>
        <v>0.10416666666666667</v>
      </c>
      <c r="J16" s="327"/>
      <c r="K16" s="334" t="s">
        <v>783</v>
      </c>
      <c r="L16" s="335" t="s">
        <v>784</v>
      </c>
      <c r="M16" s="335" t="s">
        <v>784</v>
      </c>
      <c r="N16" s="336"/>
    </row>
    <row r="17" spans="1:13">
      <c r="A17" s="1" t="s">
        <v>763</v>
      </c>
      <c r="B17" s="1" t="s">
        <v>764</v>
      </c>
      <c r="C17" s="22" t="s">
        <v>785</v>
      </c>
      <c r="D17" s="68"/>
      <c r="E17" s="22">
        <v>1</v>
      </c>
      <c r="F17" s="63">
        <f>SUM(Table6[[#This Row],[Weight]]*Table6[[#This Row],[QTY]])</f>
        <v>0</v>
      </c>
      <c r="G17" s="60">
        <f>$L$2/1000*Table6[[#This Row],[Weight]]*Table6[[#This Row],[QTY]]</f>
        <v>0</v>
      </c>
      <c r="H17" s="61">
        <v>0.10416666666666667</v>
      </c>
      <c r="I17" s="327">
        <f>Table6[[#This Row],[Time/item]]*Table6[[#This Row],[QTY]]</f>
        <v>0.10416666666666667</v>
      </c>
      <c r="J17" s="327"/>
    </row>
    <row r="18" spans="1:13">
      <c r="A18" s="1" t="s">
        <v>786</v>
      </c>
      <c r="B18" s="1" t="s">
        <v>764</v>
      </c>
      <c r="C18" s="1" t="s">
        <v>655</v>
      </c>
      <c r="D18" s="68"/>
      <c r="E18" s="1">
        <v>1</v>
      </c>
      <c r="F18" s="64">
        <f>SUM(Table6[[#This Row],[Weight]]*Table6[[#This Row],[QTY]])</f>
        <v>0</v>
      </c>
      <c r="G18" s="60">
        <f>$L$2/1000*Table6[[#This Row],[Weight]]*Table6[[#This Row],[QTY]]</f>
        <v>0</v>
      </c>
      <c r="H18" s="61"/>
      <c r="I18" s="327">
        <f>Table6[[#This Row],[Time/item]]*Table6[[#This Row],[QTY]]</f>
        <v>0</v>
      </c>
      <c r="J18" s="327"/>
    </row>
    <row r="19" spans="1:13">
      <c r="A19" s="1" t="s">
        <v>786</v>
      </c>
      <c r="B19" s="1" t="s">
        <v>764</v>
      </c>
      <c r="C19" s="1" t="s">
        <v>656</v>
      </c>
      <c r="D19" s="68"/>
      <c r="E19" s="1">
        <v>1</v>
      </c>
      <c r="F19" s="64">
        <f>SUM(Table6[[#This Row],[Weight]]*Table6[[#This Row],[QTY]])</f>
        <v>0</v>
      </c>
      <c r="G19" s="60">
        <f>$L$2/1000*Table6[[#This Row],[Weight]]*Table6[[#This Row],[QTY]]</f>
        <v>0</v>
      </c>
      <c r="H19" s="61"/>
      <c r="I19" s="327">
        <f>Table6[[#This Row],[Time/item]]*Table6[[#This Row],[QTY]]</f>
        <v>0</v>
      </c>
      <c r="J19" s="327"/>
      <c r="K19" s="308" t="s">
        <v>408</v>
      </c>
    </row>
    <row r="20" spans="1:13">
      <c r="A20" s="1" t="s">
        <v>786</v>
      </c>
      <c r="B20" s="1" t="s">
        <v>764</v>
      </c>
      <c r="C20" s="1" t="s">
        <v>657</v>
      </c>
      <c r="D20" s="68"/>
      <c r="E20" s="1">
        <v>1</v>
      </c>
      <c r="F20" s="64">
        <f>SUM(Table6[[#This Row],[Weight]]*Table6[[#This Row],[QTY]])</f>
        <v>0</v>
      </c>
      <c r="G20" s="60">
        <f>$L$2/1000*Table6[[#This Row],[Weight]]*Table6[[#This Row],[QTY]]</f>
        <v>0</v>
      </c>
      <c r="H20" s="61"/>
      <c r="I20" s="327">
        <f>Table6[[#This Row],[Time/item]]*Table6[[#This Row],[QTY]]</f>
        <v>0</v>
      </c>
      <c r="J20" s="327"/>
    </row>
    <row r="21" spans="1:13">
      <c r="A21" s="1" t="s">
        <v>786</v>
      </c>
      <c r="B21" s="1" t="s">
        <v>764</v>
      </c>
      <c r="C21" s="1" t="s">
        <v>658</v>
      </c>
      <c r="D21" s="68"/>
      <c r="E21" s="1">
        <v>1</v>
      </c>
      <c r="F21" s="64">
        <f>SUM(Table6[[#This Row],[Weight]]*Table6[[#This Row],[QTY]])</f>
        <v>0</v>
      </c>
      <c r="G21" s="60">
        <f>$L$2/1000*Table6[[#This Row],[Weight]]*Table6[[#This Row],[QTY]]</f>
        <v>0</v>
      </c>
      <c r="H21" s="61"/>
      <c r="I21" s="327">
        <f>Table6[[#This Row],[Time/item]]*Table6[[#This Row],[QTY]]</f>
        <v>0</v>
      </c>
      <c r="J21" s="327"/>
    </row>
    <row r="22" spans="1:13">
      <c r="A22" s="1" t="s">
        <v>786</v>
      </c>
      <c r="B22" s="1" t="s">
        <v>764</v>
      </c>
      <c r="C22" s="1" t="s">
        <v>659</v>
      </c>
      <c r="D22" s="68"/>
      <c r="E22" s="1">
        <v>1</v>
      </c>
      <c r="F22" s="64">
        <f>SUM(Table6[[#This Row],[Weight]]*Table6[[#This Row],[QTY]])</f>
        <v>0</v>
      </c>
      <c r="G22" s="60">
        <f>$L$2/1000*Table6[[#This Row],[Weight]]*Table6[[#This Row],[QTY]]</f>
        <v>0</v>
      </c>
      <c r="H22" s="61"/>
      <c r="I22" s="327">
        <f>Table6[[#This Row],[Time/item]]*Table6[[#This Row],[QTY]]</f>
        <v>0</v>
      </c>
      <c r="J22" s="327"/>
    </row>
    <row r="23" spans="1:13">
      <c r="A23" s="1" t="s">
        <v>786</v>
      </c>
      <c r="B23" s="1" t="s">
        <v>764</v>
      </c>
      <c r="C23" s="1" t="s">
        <v>787</v>
      </c>
      <c r="D23" s="68"/>
      <c r="E23" s="1">
        <v>1</v>
      </c>
      <c r="F23" s="64">
        <f>SUM(Table6[[#This Row],[Weight]]*Table6[[#This Row],[QTY]])</f>
        <v>0</v>
      </c>
      <c r="G23" s="60">
        <f>$L$2/1000*Table6[[#This Row],[Weight]]*Table6[[#This Row],[QTY]]</f>
        <v>0</v>
      </c>
      <c r="H23" s="61"/>
      <c r="I23" s="327">
        <f>Table6[[#This Row],[Time/item]]*Table6[[#This Row],[QTY]]</f>
        <v>0</v>
      </c>
      <c r="J23" s="327"/>
      <c r="K23" s="337" t="s">
        <v>788</v>
      </c>
      <c r="L23" s="338"/>
      <c r="M23" s="339"/>
    </row>
    <row r="24" spans="1:13">
      <c r="A24" s="1" t="s">
        <v>786</v>
      </c>
      <c r="B24" s="1" t="s">
        <v>789</v>
      </c>
      <c r="C24" s="1" t="s">
        <v>661</v>
      </c>
      <c r="D24" s="68"/>
      <c r="E24" s="1">
        <v>2</v>
      </c>
      <c r="F24" s="64">
        <f>SUM(Table6[[#This Row],[Weight]]*Table6[[#This Row],[QTY]])</f>
        <v>0</v>
      </c>
      <c r="G24" s="60">
        <f>$L$2/1000*Table6[[#This Row],[Weight]]*Table6[[#This Row],[QTY]]</f>
        <v>0</v>
      </c>
      <c r="H24" s="61"/>
      <c r="I24" s="327">
        <f>Table6[[#This Row],[Time/item]]*Table6[[#This Row],[QTY]]</f>
        <v>0</v>
      </c>
      <c r="J24" s="327"/>
      <c r="K24" s="340" t="s">
        <v>790</v>
      </c>
      <c r="M24" s="333"/>
    </row>
    <row r="25" spans="1:13">
      <c r="A25" s="1" t="s">
        <v>786</v>
      </c>
      <c r="B25" s="1" t="s">
        <v>789</v>
      </c>
      <c r="C25" s="22" t="s">
        <v>662</v>
      </c>
      <c r="D25" s="68"/>
      <c r="E25" s="22">
        <v>4</v>
      </c>
      <c r="F25" s="63">
        <f>SUM(Table6[[#This Row],[Weight]]*Table6[[#This Row],[QTY]])</f>
        <v>0</v>
      </c>
      <c r="G25" s="60">
        <f>$L$2/1000*Table6[[#This Row],[Weight]]*Table6[[#This Row],[QTY]]</f>
        <v>0</v>
      </c>
      <c r="H25" s="61"/>
      <c r="I25" s="327">
        <f>Table6[[#This Row],[Time/item]]*Table6[[#This Row],[QTY]]</f>
        <v>0</v>
      </c>
      <c r="J25" s="327"/>
      <c r="K25" s="340"/>
      <c r="M25" s="333"/>
    </row>
    <row r="26" spans="1:13">
      <c r="A26" s="1" t="s">
        <v>786</v>
      </c>
      <c r="B26" s="1" t="s">
        <v>789</v>
      </c>
      <c r="C26" s="1" t="s">
        <v>664</v>
      </c>
      <c r="D26" s="68"/>
      <c r="E26" s="1">
        <v>1</v>
      </c>
      <c r="F26" s="64">
        <f>SUM(Table6[[#This Row],[Weight]]*Table6[[#This Row],[QTY]])</f>
        <v>0</v>
      </c>
      <c r="G26" s="60">
        <f>$L$2/1000*Table6[[#This Row],[Weight]]*Table6[[#This Row],[QTY]]</f>
        <v>0</v>
      </c>
      <c r="H26" s="61"/>
      <c r="I26" s="327">
        <f>Table6[[#This Row],[Time/item]]*Table6[[#This Row],[QTY]]</f>
        <v>0</v>
      </c>
      <c r="J26" s="327"/>
      <c r="K26" s="328" t="s">
        <v>791</v>
      </c>
      <c r="L26" s="329" t="s">
        <v>22</v>
      </c>
      <c r="M26" s="330" t="s">
        <v>792</v>
      </c>
    </row>
    <row r="27" spans="1:13">
      <c r="A27" s="1" t="s">
        <v>786</v>
      </c>
      <c r="B27" s="1" t="s">
        <v>764</v>
      </c>
      <c r="C27" s="1" t="s">
        <v>670</v>
      </c>
      <c r="D27" s="68"/>
      <c r="E27" s="1">
        <v>1</v>
      </c>
      <c r="F27" s="64">
        <f>SUM(Table6[[#This Row],[Weight]]*Table6[[#This Row],[QTY]])</f>
        <v>0</v>
      </c>
      <c r="G27" s="60">
        <f>$L$2/1000*Table6[[#This Row],[Weight]]*Table6[[#This Row],[QTY]]</f>
        <v>0</v>
      </c>
      <c r="H27" s="61"/>
      <c r="I27" s="327">
        <f>Table6[[#This Row],[Time/item]]*Table6[[#This Row],[QTY]]</f>
        <v>0</v>
      </c>
      <c r="J27" s="327"/>
      <c r="K27" s="331" t="s">
        <v>793</v>
      </c>
      <c r="L27" s="1" t="s">
        <v>764</v>
      </c>
      <c r="M27" s="332">
        <v>150</v>
      </c>
    </row>
    <row r="28" spans="1:13">
      <c r="A28" s="1" t="s">
        <v>786</v>
      </c>
      <c r="B28" s="1" t="s">
        <v>764</v>
      </c>
      <c r="C28" s="22" t="s">
        <v>671</v>
      </c>
      <c r="D28" s="68"/>
      <c r="E28" s="22">
        <v>1</v>
      </c>
      <c r="F28" s="63">
        <f>SUM(Table6[[#This Row],[Weight]]*Table6[[#This Row],[QTY]])</f>
        <v>0</v>
      </c>
      <c r="G28" s="60">
        <f>$L$2/1000*Table6[[#This Row],[Weight]]*Table6[[#This Row],[QTY]]</f>
        <v>0</v>
      </c>
      <c r="H28" s="61"/>
      <c r="I28" s="327">
        <f>Table6[[#This Row],[Time/item]]*Table6[[#This Row],[QTY]]</f>
        <v>0</v>
      </c>
      <c r="J28" s="327"/>
      <c r="K28" s="331" t="s">
        <v>768</v>
      </c>
      <c r="L28" s="1" t="s">
        <v>764</v>
      </c>
      <c r="M28" s="333">
        <v>200</v>
      </c>
    </row>
    <row r="29" spans="1:13">
      <c r="A29" s="1" t="s">
        <v>786</v>
      </c>
      <c r="B29" s="1" t="s">
        <v>764</v>
      </c>
      <c r="C29" s="22" t="s">
        <v>672</v>
      </c>
      <c r="D29" s="68"/>
      <c r="E29" s="22">
        <v>1</v>
      </c>
      <c r="F29" s="63">
        <f>SUM(Table6[[#This Row],[Weight]]*Table6[[#This Row],[QTY]])</f>
        <v>0</v>
      </c>
      <c r="G29" s="60">
        <f>$L$2/1000*Table6[[#This Row],[Weight]]*Table6[[#This Row],[QTY]]</f>
        <v>0</v>
      </c>
      <c r="H29" s="61"/>
      <c r="I29" s="327">
        <f>Table6[[#This Row],[Time/item]]*Table6[[#This Row],[QTY]]</f>
        <v>0</v>
      </c>
      <c r="J29" s="327"/>
      <c r="K29" s="331" t="s">
        <v>794</v>
      </c>
      <c r="L29" s="1" t="s">
        <v>789</v>
      </c>
      <c r="M29" s="333">
        <v>90</v>
      </c>
    </row>
    <row r="30" spans="1:13">
      <c r="A30" s="1" t="s">
        <v>786</v>
      </c>
      <c r="B30" s="1" t="s">
        <v>764</v>
      </c>
      <c r="C30" s="22" t="s">
        <v>673</v>
      </c>
      <c r="D30" s="68"/>
      <c r="E30" s="22">
        <v>1</v>
      </c>
      <c r="F30" s="63">
        <f>SUM(Table6[[#This Row],[Weight]]*Table6[[#This Row],[QTY]])</f>
        <v>0</v>
      </c>
      <c r="G30" s="60">
        <f>$L$2/1000*Table6[[#This Row],[Weight]]*Table6[[#This Row],[QTY]]</f>
        <v>0</v>
      </c>
      <c r="H30" s="61"/>
      <c r="I30" s="327">
        <f>Table6[[#This Row],[Time/item]]*Table6[[#This Row],[QTY]]</f>
        <v>0</v>
      </c>
      <c r="J30" s="327"/>
      <c r="K30" s="334" t="s">
        <v>795</v>
      </c>
      <c r="L30" s="335" t="s">
        <v>789</v>
      </c>
      <c r="M30" s="336">
        <v>90</v>
      </c>
    </row>
    <row r="31" spans="1:13">
      <c r="A31" s="1" t="s">
        <v>786</v>
      </c>
      <c r="B31" s="1" t="s">
        <v>764</v>
      </c>
      <c r="C31" s="22" t="s">
        <v>674</v>
      </c>
      <c r="D31" s="68"/>
      <c r="E31" s="22">
        <v>1</v>
      </c>
      <c r="F31" s="63">
        <f>SUM(Table6[[#This Row],[Weight]]*Table6[[#This Row],[QTY]])</f>
        <v>0</v>
      </c>
      <c r="G31" s="60">
        <f>$L$2/1000*Table6[[#This Row],[Weight]]*Table6[[#This Row],[QTY]]</f>
        <v>0</v>
      </c>
      <c r="H31" s="61"/>
      <c r="I31" s="327">
        <f>Table6[[#This Row],[Time/item]]*Table6[[#This Row],[QTY]]</f>
        <v>0</v>
      </c>
      <c r="J31" s="327"/>
      <c r="K31" s="1"/>
    </row>
    <row r="32" spans="1:13">
      <c r="A32" s="1" t="s">
        <v>786</v>
      </c>
      <c r="B32" s="1" t="s">
        <v>789</v>
      </c>
      <c r="C32" s="22" t="s">
        <v>675</v>
      </c>
      <c r="D32" s="68"/>
      <c r="E32" s="22">
        <v>1</v>
      </c>
      <c r="F32" s="63">
        <f>SUM(Table6[[#This Row],[Weight]]*Table6[[#This Row],[QTY]])</f>
        <v>0</v>
      </c>
      <c r="G32" s="60">
        <f>$L$2/1000*Table6[[#This Row],[Weight]]*Table6[[#This Row],[QTY]]</f>
        <v>0</v>
      </c>
      <c r="H32" s="61"/>
      <c r="I32" s="327">
        <f>Table6[[#This Row],[Time/item]]*Table6[[#This Row],[QTY]]</f>
        <v>0</v>
      </c>
      <c r="J32" s="327"/>
    </row>
    <row r="33" spans="1:10">
      <c r="A33" s="1" t="s">
        <v>786</v>
      </c>
      <c r="B33" s="1" t="s">
        <v>789</v>
      </c>
      <c r="C33" s="22" t="s">
        <v>682</v>
      </c>
      <c r="D33" s="68"/>
      <c r="E33" s="22">
        <v>1</v>
      </c>
      <c r="F33" s="63">
        <f>SUM(Table6[[#This Row],[Weight]]*Table6[[#This Row],[QTY]])</f>
        <v>0</v>
      </c>
      <c r="G33" s="60">
        <f>$L$2/1000*Table6[[#This Row],[Weight]]*Table6[[#This Row],[QTY]]</f>
        <v>0</v>
      </c>
      <c r="H33" s="61"/>
      <c r="I33" s="327">
        <f>Table6[[#This Row],[Time/item]]*Table6[[#This Row],[QTY]]</f>
        <v>0</v>
      </c>
      <c r="J33" s="327"/>
    </row>
    <row r="34" spans="1:10">
      <c r="A34" s="71" t="s">
        <v>796</v>
      </c>
      <c r="B34" s="71" t="s">
        <v>789</v>
      </c>
      <c r="C34" s="22" t="s">
        <v>721</v>
      </c>
      <c r="D34" s="68"/>
      <c r="E34" s="22">
        <v>1</v>
      </c>
      <c r="F34" s="63">
        <f>SUM(Table6[[#This Row],[Weight]]*Table6[[#This Row],[QTY]])</f>
        <v>0</v>
      </c>
      <c r="G34" s="60">
        <f>$L$2/1000*Table6[[#This Row],[Weight]]*Table6[[#This Row],[QTY]]</f>
        <v>0</v>
      </c>
      <c r="H34" s="61"/>
      <c r="I34" s="327">
        <f>Table6[[#This Row],[Time/item]]*Table6[[#This Row],[QTY]]</f>
        <v>0</v>
      </c>
      <c r="J34" s="327"/>
    </row>
    <row r="35" spans="1:10">
      <c r="A35" s="71" t="s">
        <v>796</v>
      </c>
      <c r="B35" s="71" t="s">
        <v>789</v>
      </c>
      <c r="C35" s="22" t="s">
        <v>620</v>
      </c>
      <c r="D35" s="68"/>
      <c r="E35" s="22">
        <v>1</v>
      </c>
      <c r="F35" s="63">
        <f>SUM(Table6[[#This Row],[Weight]]*Table6[[#This Row],[QTY]])</f>
        <v>0</v>
      </c>
      <c r="G35" s="60">
        <f>$L$2/1000*Table6[[#This Row],[Weight]]*Table6[[#This Row],[QTY]]</f>
        <v>0</v>
      </c>
      <c r="H35" s="61"/>
      <c r="I35" s="327">
        <f>Table6[[#This Row],[Time/item]]*Table6[[#This Row],[QTY]]</f>
        <v>0</v>
      </c>
      <c r="J35" s="327"/>
    </row>
    <row r="36" spans="1:10">
      <c r="A36" s="71" t="s">
        <v>796</v>
      </c>
      <c r="B36" s="1" t="s">
        <v>789</v>
      </c>
      <c r="C36" t="s">
        <v>797</v>
      </c>
      <c r="D36">
        <v>46</v>
      </c>
      <c r="E36">
        <v>1</v>
      </c>
      <c r="F36" s="66">
        <f>SUM(Table6[[#This Row],[Weight]]*Table6[[#This Row],[QTY]])</f>
        <v>46</v>
      </c>
      <c r="G36" s="60">
        <f>$L$2/1000*Table6[[#This Row],[Weight]]*Table6[[#This Row],[QTY]]</f>
        <v>5.98</v>
      </c>
      <c r="H36" s="61"/>
      <c r="I36" s="327">
        <f>Table6[[#This Row],[Time/item]]*Table6[[#This Row],[QTY]]</f>
        <v>0</v>
      </c>
      <c r="J36" s="327"/>
    </row>
    <row r="37" spans="1:10">
      <c r="A37" s="71" t="s">
        <v>796</v>
      </c>
      <c r="B37" s="1" t="s">
        <v>789</v>
      </c>
      <c r="C37" t="s">
        <v>798</v>
      </c>
      <c r="D37">
        <v>20</v>
      </c>
      <c r="E37">
        <v>1</v>
      </c>
      <c r="F37" s="66">
        <f>SUM(Table6[[#This Row],[Weight]]*Table6[[#This Row],[QTY]])</f>
        <v>20</v>
      </c>
      <c r="G37" s="60">
        <f>$L$2/1000*Table6[[#This Row],[Weight]]*Table6[[#This Row],[QTY]]</f>
        <v>2.6</v>
      </c>
      <c r="H37" s="61"/>
      <c r="I37" s="327">
        <f>Table6[[#This Row],[Time/item]]*Table6[[#This Row],[QTY]]</f>
        <v>0</v>
      </c>
      <c r="J37" s="327"/>
    </row>
    <row r="38" spans="1:10">
      <c r="A38" s="71" t="s">
        <v>796</v>
      </c>
      <c r="B38" s="1" t="s">
        <v>764</v>
      </c>
      <c r="C38" t="s">
        <v>799</v>
      </c>
      <c r="D38" s="68"/>
      <c r="E38" s="45"/>
      <c r="F38" s="66">
        <f>SUM(Table6[[#This Row],[Weight]]*Table6[[#This Row],[QTY]])</f>
        <v>0</v>
      </c>
      <c r="G38" s="60">
        <f>$L$2/1000*Table6[[#This Row],[Weight]]*Table6[[#This Row],[QTY]]</f>
        <v>0</v>
      </c>
      <c r="H38" s="61"/>
      <c r="I38" s="327">
        <f>Table6[[#This Row],[Time/item]]*Table6[[#This Row],[QTY]]</f>
        <v>0</v>
      </c>
      <c r="J38" s="327"/>
    </row>
    <row r="39" spans="1:10">
      <c r="A39" s="1" t="s">
        <v>800</v>
      </c>
      <c r="B39" s="1" t="s">
        <v>789</v>
      </c>
      <c r="C39" s="22" t="s">
        <v>701</v>
      </c>
      <c r="D39" s="68"/>
      <c r="E39" s="22">
        <v>1</v>
      </c>
      <c r="F39" s="63">
        <f>SUM(Table6[[#This Row],[Weight]]*Table6[[#This Row],[QTY]])</f>
        <v>0</v>
      </c>
      <c r="G39" s="60">
        <f>$L$2/1000*Table6[[#This Row],[Weight]]*Table6[[#This Row],[QTY]]</f>
        <v>0</v>
      </c>
      <c r="H39" s="61"/>
      <c r="I39" s="327">
        <f>Table6[[#This Row],[Time/item]]*Table6[[#This Row],[QTY]]</f>
        <v>0</v>
      </c>
      <c r="J39" s="327"/>
    </row>
    <row r="40" spans="1:10">
      <c r="A40" s="1" t="s">
        <v>800</v>
      </c>
      <c r="B40" s="1" t="s">
        <v>764</v>
      </c>
      <c r="C40" s="22" t="s">
        <v>706</v>
      </c>
      <c r="D40" s="68"/>
      <c r="E40" s="22">
        <v>1</v>
      </c>
      <c r="F40" s="63">
        <f>SUM(Table6[[#This Row],[Weight]]*Table6[[#This Row],[QTY]])</f>
        <v>0</v>
      </c>
      <c r="G40" s="60">
        <f>$L$2/1000*Table6[[#This Row],[Weight]]*Table6[[#This Row],[QTY]]</f>
        <v>0</v>
      </c>
      <c r="H40" s="61"/>
      <c r="I40" s="327">
        <f>Table6[[#This Row],[Time/item]]*Table6[[#This Row],[QTY]]</f>
        <v>0</v>
      </c>
      <c r="J40" s="327"/>
    </row>
    <row r="41" spans="1:10">
      <c r="A41" s="1" t="s">
        <v>800</v>
      </c>
      <c r="B41" s="1" t="s">
        <v>764</v>
      </c>
      <c r="C41" s="22" t="s">
        <v>707</v>
      </c>
      <c r="D41" s="68"/>
      <c r="E41" s="22">
        <v>1</v>
      </c>
      <c r="F41" s="63">
        <f>SUM(Table6[[#This Row],[Weight]]*Table6[[#This Row],[QTY]])</f>
        <v>0</v>
      </c>
      <c r="G41" s="60">
        <f>$L$2/1000*Table6[[#This Row],[Weight]]*Table6[[#This Row],[QTY]]</f>
        <v>0</v>
      </c>
      <c r="H41" s="61"/>
      <c r="I41" s="327">
        <f>Table6[[#This Row],[Time/item]]*Table6[[#This Row],[QTY]]</f>
        <v>0</v>
      </c>
      <c r="J41" s="327"/>
    </row>
    <row r="42" spans="1:10">
      <c r="A42" s="1" t="s">
        <v>800</v>
      </c>
      <c r="B42" s="1" t="s">
        <v>764</v>
      </c>
      <c r="C42" s="22" t="s">
        <v>616</v>
      </c>
      <c r="D42" s="68"/>
      <c r="E42" s="22">
        <v>1</v>
      </c>
      <c r="F42" s="63">
        <f>SUM(Table6[[#This Row],[Weight]]*Table6[[#This Row],[QTY]])</f>
        <v>0</v>
      </c>
      <c r="G42" s="60">
        <f>$L$2/1000*Table6[[#This Row],[Weight]]*Table6[[#This Row],[QTY]]</f>
        <v>0</v>
      </c>
      <c r="H42" s="61"/>
      <c r="I42" s="327">
        <f>Table6[[#This Row],[Time/item]]*Table6[[#This Row],[QTY]]</f>
        <v>0</v>
      </c>
      <c r="J42" s="327"/>
    </row>
    <row r="43" spans="1:10">
      <c r="A43" s="1" t="s">
        <v>800</v>
      </c>
      <c r="B43" s="1" t="s">
        <v>764</v>
      </c>
      <c r="C43" s="22" t="s">
        <v>708</v>
      </c>
      <c r="D43" s="68"/>
      <c r="E43" s="22">
        <v>4</v>
      </c>
      <c r="F43" s="63">
        <f>SUM(Table6[[#This Row],[Weight]]*Table6[[#This Row],[QTY]])</f>
        <v>0</v>
      </c>
      <c r="G43" s="60">
        <f>$L$2/1000*Table6[[#This Row],[Weight]]*Table6[[#This Row],[QTY]]</f>
        <v>0</v>
      </c>
      <c r="H43" s="61"/>
      <c r="I43" s="327">
        <f>Table6[[#This Row],[Time/item]]*Table6[[#This Row],[QTY]]</f>
        <v>0</v>
      </c>
      <c r="J43" s="327"/>
    </row>
    <row r="44" spans="1:10">
      <c r="A44" s="1" t="s">
        <v>800</v>
      </c>
      <c r="B44" s="1" t="s">
        <v>764</v>
      </c>
      <c r="C44" s="22" t="s">
        <v>709</v>
      </c>
      <c r="D44" s="68"/>
      <c r="E44" s="22">
        <v>2</v>
      </c>
      <c r="F44" s="63">
        <f>SUM(Table6[[#This Row],[Weight]]*Table6[[#This Row],[QTY]])</f>
        <v>0</v>
      </c>
      <c r="G44" s="60">
        <f>$L$2/1000*Table6[[#This Row],[Weight]]*Table6[[#This Row],[QTY]]</f>
        <v>0</v>
      </c>
      <c r="H44" s="61"/>
      <c r="I44" s="327">
        <f>Table6[[#This Row],[Time/item]]*Table6[[#This Row],[QTY]]</f>
        <v>0</v>
      </c>
      <c r="J44" s="327"/>
    </row>
    <row r="45" spans="1:10">
      <c r="A45" s="1" t="s">
        <v>800</v>
      </c>
      <c r="B45" s="1" t="s">
        <v>764</v>
      </c>
      <c r="C45" s="22" t="s">
        <v>710</v>
      </c>
      <c r="D45" s="68"/>
      <c r="E45" s="22">
        <v>1</v>
      </c>
      <c r="F45" s="63">
        <f>SUM(Table6[[#This Row],[Weight]]*Table6[[#This Row],[QTY]])</f>
        <v>0</v>
      </c>
      <c r="G45" s="60">
        <f>$L$2/1000*Table6[[#This Row],[Weight]]*Table6[[#This Row],[QTY]]</f>
        <v>0</v>
      </c>
      <c r="H45" s="61"/>
      <c r="I45" s="327">
        <f>Table6[[#This Row],[Time/item]]*Table6[[#This Row],[QTY]]</f>
        <v>0</v>
      </c>
      <c r="J45" s="327"/>
    </row>
    <row r="46" spans="1:10">
      <c r="A46" s="1" t="s">
        <v>800</v>
      </c>
      <c r="B46" s="1" t="s">
        <v>764</v>
      </c>
      <c r="C46" s="22" t="s">
        <v>711</v>
      </c>
      <c r="D46" s="68"/>
      <c r="E46" s="22">
        <v>1</v>
      </c>
      <c r="F46" s="63">
        <f>SUM(Table6[[#This Row],[Weight]]*Table6[[#This Row],[QTY]])</f>
        <v>0</v>
      </c>
      <c r="G46" s="60">
        <f>$L$2/1000*Table6[[#This Row],[Weight]]*Table6[[#This Row],[QTY]]</f>
        <v>0</v>
      </c>
      <c r="H46" s="61"/>
      <c r="I46" s="327">
        <f>Table6[[#This Row],[Time/item]]*Table6[[#This Row],[QTY]]</f>
        <v>0</v>
      </c>
      <c r="J46" s="327"/>
    </row>
    <row r="47" spans="1:10">
      <c r="A47" s="1" t="s">
        <v>800</v>
      </c>
      <c r="B47" s="1" t="s">
        <v>764</v>
      </c>
      <c r="C47" s="22" t="s">
        <v>712</v>
      </c>
      <c r="D47" s="68"/>
      <c r="E47" s="22">
        <v>2</v>
      </c>
      <c r="F47" s="63">
        <f>SUM(Table6[[#This Row],[Weight]]*Table6[[#This Row],[QTY]])</f>
        <v>0</v>
      </c>
      <c r="G47" s="60">
        <f>$L$2/1000*Table6[[#This Row],[Weight]]*Table6[[#This Row],[QTY]]</f>
        <v>0</v>
      </c>
      <c r="H47" s="61"/>
      <c r="I47" s="327">
        <f>Table6[[#This Row],[Time/item]]*Table6[[#This Row],[QTY]]</f>
        <v>0</v>
      </c>
      <c r="J47" s="327"/>
    </row>
    <row r="48" spans="1:10">
      <c r="A48" s="1" t="s">
        <v>800</v>
      </c>
      <c r="B48" s="1" t="s">
        <v>764</v>
      </c>
      <c r="C48" s="22" t="s">
        <v>713</v>
      </c>
      <c r="D48" s="68"/>
      <c r="E48" s="22">
        <v>1</v>
      </c>
      <c r="F48" s="63">
        <f>SUM(Table6[[#This Row],[Weight]]*Table6[[#This Row],[QTY]])</f>
        <v>0</v>
      </c>
      <c r="G48" s="60">
        <f>$L$2/1000*Table6[[#This Row],[Weight]]*Table6[[#This Row],[QTY]]</f>
        <v>0</v>
      </c>
      <c r="H48" s="61"/>
      <c r="I48" s="327">
        <f>Table6[[#This Row],[Time/item]]*Table6[[#This Row],[QTY]]</f>
        <v>0</v>
      </c>
      <c r="J48" s="327"/>
    </row>
    <row r="49" spans="1:10">
      <c r="A49" s="1" t="s">
        <v>800</v>
      </c>
      <c r="B49" s="1" t="s">
        <v>764</v>
      </c>
      <c r="C49" s="22" t="s">
        <v>714</v>
      </c>
      <c r="D49" s="68"/>
      <c r="E49" s="22">
        <v>1</v>
      </c>
      <c r="F49" s="63">
        <f>SUM(Table6[[#This Row],[Weight]]*Table6[[#This Row],[QTY]])</f>
        <v>0</v>
      </c>
      <c r="G49" s="60">
        <f>$L$2/1000*Table6[[#This Row],[Weight]]*Table6[[#This Row],[QTY]]</f>
        <v>0</v>
      </c>
      <c r="H49" s="61"/>
      <c r="I49" s="327">
        <f>Table6[[#This Row],[Time/item]]*Table6[[#This Row],[QTY]]</f>
        <v>0</v>
      </c>
      <c r="J49" s="327"/>
    </row>
    <row r="50" spans="1:10">
      <c r="A50" s="1" t="s">
        <v>800</v>
      </c>
      <c r="B50" s="1" t="s">
        <v>764</v>
      </c>
      <c r="C50" s="22" t="s">
        <v>715</v>
      </c>
      <c r="D50" s="68"/>
      <c r="E50" s="22">
        <v>1</v>
      </c>
      <c r="F50" s="63">
        <f>SUM(Table6[[#This Row],[Weight]]*Table6[[#This Row],[QTY]])</f>
        <v>0</v>
      </c>
      <c r="G50" s="60">
        <f>$L$2/1000*Table6[[#This Row],[Weight]]*Table6[[#This Row],[QTY]]</f>
        <v>0</v>
      </c>
      <c r="H50" s="61"/>
      <c r="I50" s="327">
        <f>Table6[[#This Row],[Time/item]]*Table6[[#This Row],[QTY]]</f>
        <v>0</v>
      </c>
      <c r="J50" s="327"/>
    </row>
    <row r="51" spans="1:10">
      <c r="A51" s="1" t="s">
        <v>800</v>
      </c>
      <c r="B51" s="1" t="s">
        <v>764</v>
      </c>
      <c r="C51" s="22" t="s">
        <v>716</v>
      </c>
      <c r="D51" s="68"/>
      <c r="E51" s="22">
        <v>1</v>
      </c>
      <c r="F51" s="63">
        <f>SUM(Table6[[#This Row],[Weight]]*Table6[[#This Row],[QTY]])</f>
        <v>0</v>
      </c>
      <c r="G51" s="60">
        <f>$L$2/1000*Table6[[#This Row],[Weight]]*Table6[[#This Row],[QTY]]</f>
        <v>0</v>
      </c>
      <c r="H51" s="61"/>
      <c r="I51" s="327">
        <f>Table6[[#This Row],[Time/item]]*Table6[[#This Row],[QTY]]</f>
        <v>0</v>
      </c>
      <c r="J51" s="327"/>
    </row>
    <row r="52" spans="1:10">
      <c r="A52" s="1" t="s">
        <v>800</v>
      </c>
      <c r="B52" s="1" t="s">
        <v>764</v>
      </c>
      <c r="C52" s="22" t="s">
        <v>717</v>
      </c>
      <c r="D52" s="68"/>
      <c r="E52" s="22">
        <v>1</v>
      </c>
      <c r="F52" s="63">
        <f>SUM(Table6[[#This Row],[Weight]]*Table6[[#This Row],[QTY]])</f>
        <v>0</v>
      </c>
      <c r="G52" s="60">
        <f>$L$2/1000*Table6[[#This Row],[Weight]]*Table6[[#This Row],[QTY]]</f>
        <v>0</v>
      </c>
      <c r="H52" s="61"/>
      <c r="I52" s="327">
        <f>Table6[[#This Row],[Time/item]]*Table6[[#This Row],[QTY]]</f>
        <v>0</v>
      </c>
      <c r="J52" s="327"/>
    </row>
    <row r="53" spans="1:10">
      <c r="A53" s="1" t="s">
        <v>800</v>
      </c>
      <c r="B53" s="1" t="s">
        <v>764</v>
      </c>
      <c r="C53" s="22" t="s">
        <v>718</v>
      </c>
      <c r="D53" s="68"/>
      <c r="E53" s="22">
        <v>1</v>
      </c>
      <c r="F53" s="63">
        <f>SUM(Table6[[#This Row],[Weight]]*Table6[[#This Row],[QTY]])</f>
        <v>0</v>
      </c>
      <c r="G53" s="60">
        <f>$L$2/1000*Table6[[#This Row],[Weight]]*Table6[[#This Row],[QTY]]</f>
        <v>0</v>
      </c>
      <c r="H53" s="61"/>
      <c r="I53" s="327">
        <f>Table6[[#This Row],[Time/item]]*Table6[[#This Row],[QTY]]</f>
        <v>0</v>
      </c>
      <c r="J53" s="327"/>
    </row>
    <row r="54" spans="1:10">
      <c r="A54" s="1" t="s">
        <v>800</v>
      </c>
      <c r="B54" s="1" t="s">
        <v>764</v>
      </c>
      <c r="C54" s="22" t="s">
        <v>719</v>
      </c>
      <c r="D54" s="68"/>
      <c r="E54" s="22">
        <v>1</v>
      </c>
      <c r="F54" s="63">
        <f>SUM(Table6[[#This Row],[Weight]]*Table6[[#This Row],[QTY]])</f>
        <v>0</v>
      </c>
      <c r="G54" s="60">
        <f>$L$2/1000*Table6[[#This Row],[Weight]]*Table6[[#This Row],[QTY]]</f>
        <v>0</v>
      </c>
      <c r="H54" s="61"/>
      <c r="I54" s="327">
        <f>Table6[[#This Row],[Time/item]]*Table6[[#This Row],[QTY]]</f>
        <v>0</v>
      </c>
      <c r="J54" s="327"/>
    </row>
    <row r="55" spans="1:10">
      <c r="A55" s="1" t="s">
        <v>800</v>
      </c>
      <c r="B55" s="1" t="s">
        <v>764</v>
      </c>
      <c r="C55" s="22" t="s">
        <v>720</v>
      </c>
      <c r="D55" s="68"/>
      <c r="E55" s="22">
        <v>1</v>
      </c>
      <c r="F55" s="63">
        <f>SUM(Table6[[#This Row],[Weight]]*Table6[[#This Row],[QTY]])</f>
        <v>0</v>
      </c>
      <c r="G55" s="60">
        <f>$L$2/1000*Table6[[#This Row],[Weight]]*Table6[[#This Row],[QTY]]</f>
        <v>0</v>
      </c>
      <c r="H55" s="61"/>
      <c r="I55" s="327">
        <f>Table6[[#This Row],[Time/item]]*Table6[[#This Row],[QTY]]</f>
        <v>0</v>
      </c>
      <c r="J55" s="327"/>
    </row>
    <row r="56" spans="1:10">
      <c r="A56" s="1" t="s">
        <v>800</v>
      </c>
      <c r="B56" s="71" t="s">
        <v>789</v>
      </c>
      <c r="C56" s="22" t="s">
        <v>739</v>
      </c>
      <c r="D56" s="68"/>
      <c r="E56" s="22">
        <v>6</v>
      </c>
      <c r="F56" s="63">
        <f>SUM(Table6[[#This Row],[Weight]]*Table6[[#This Row],[QTY]])</f>
        <v>0</v>
      </c>
      <c r="G56" s="60">
        <f>$L$2/1000*Table6[[#This Row],[Weight]]*Table6[[#This Row],[QTY]]</f>
        <v>0</v>
      </c>
      <c r="H56" s="61"/>
      <c r="I56" s="327">
        <f>Table6[[#This Row],[Time/item]]*Table6[[#This Row],[QTY]]</f>
        <v>0</v>
      </c>
      <c r="J56" s="327"/>
    </row>
    <row r="57" spans="1:10">
      <c r="A57" s="1" t="s">
        <v>800</v>
      </c>
      <c r="B57" s="1" t="s">
        <v>764</v>
      </c>
      <c r="C57" s="1" t="s">
        <v>741</v>
      </c>
      <c r="D57" s="68"/>
      <c r="E57" s="1">
        <v>1</v>
      </c>
      <c r="F57" s="64">
        <f>SUM(Table6[[#This Row],[Weight]]*Table6[[#This Row],[QTY]])</f>
        <v>0</v>
      </c>
      <c r="G57" s="60">
        <f>$L$2/1000*Table6[[#This Row],[Weight]]*Table6[[#This Row],[QTY]]</f>
        <v>0</v>
      </c>
      <c r="H57" s="61"/>
      <c r="I57" s="327">
        <f>Table6[[#This Row],[Time/item]]*Table6[[#This Row],[QTY]]</f>
        <v>0</v>
      </c>
      <c r="J57" s="327"/>
    </row>
    <row r="58" spans="1:10">
      <c r="A58" s="1" t="s">
        <v>800</v>
      </c>
      <c r="B58" s="1" t="s">
        <v>764</v>
      </c>
      <c r="C58" s="1" t="s">
        <v>742</v>
      </c>
      <c r="D58" s="68"/>
      <c r="E58" s="1">
        <v>1</v>
      </c>
      <c r="F58" s="64">
        <f>SUM(Table6[[#This Row],[Weight]]*Table6[[#This Row],[QTY]])</f>
        <v>0</v>
      </c>
      <c r="G58" s="60">
        <f>$L$2/1000*Table6[[#This Row],[Weight]]*Table6[[#This Row],[QTY]]</f>
        <v>0</v>
      </c>
      <c r="H58" s="61"/>
      <c r="I58" s="327">
        <f>Table6[[#This Row],[Time/item]]*Table6[[#This Row],[QTY]]</f>
        <v>0</v>
      </c>
      <c r="J58" s="327"/>
    </row>
    <row r="59" spans="1:10">
      <c r="A59" s="1" t="s">
        <v>800</v>
      </c>
      <c r="B59" s="1" t="s">
        <v>764</v>
      </c>
      <c r="C59" s="22" t="s">
        <v>750</v>
      </c>
      <c r="D59" s="68"/>
      <c r="E59" s="22">
        <v>2</v>
      </c>
      <c r="F59" s="63">
        <f>SUM(Table6[[#This Row],[Weight]]*Table6[[#This Row],[QTY]])</f>
        <v>0</v>
      </c>
      <c r="G59" s="60">
        <f>$L$2/1000*Table6[[#This Row],[Weight]]*Table6[[#This Row],[QTY]]</f>
        <v>0</v>
      </c>
      <c r="H59" s="61"/>
      <c r="I59" s="327">
        <f>Table6[[#This Row],[Time/item]]*Table6[[#This Row],[QTY]]</f>
        <v>0</v>
      </c>
      <c r="J59" s="327"/>
    </row>
    <row r="60" spans="1:10">
      <c r="A60" s="1" t="s">
        <v>800</v>
      </c>
      <c r="B60" s="1" t="s">
        <v>764</v>
      </c>
      <c r="C60" s="22" t="s">
        <v>751</v>
      </c>
      <c r="D60" s="68"/>
      <c r="E60" s="22">
        <v>1</v>
      </c>
      <c r="F60" s="63">
        <f>SUM(Table6[[#This Row],[Weight]]*Table6[[#This Row],[QTY]])</f>
        <v>0</v>
      </c>
      <c r="G60" s="60">
        <f>$L$2/1000*Table6[[#This Row],[Weight]]*Table6[[#This Row],[QTY]]</f>
        <v>0</v>
      </c>
      <c r="H60" s="61"/>
      <c r="I60" s="327">
        <f>Table6[[#This Row],[Time/item]]*Table6[[#This Row],[QTY]]</f>
        <v>0</v>
      </c>
      <c r="J60" s="327"/>
    </row>
    <row r="61" spans="1:10">
      <c r="A61" s="1" t="s">
        <v>801</v>
      </c>
      <c r="B61" s="1" t="s">
        <v>764</v>
      </c>
      <c r="C61" s="1" t="s">
        <v>437</v>
      </c>
      <c r="D61" s="68">
        <v>17</v>
      </c>
      <c r="E61" s="1">
        <v>1</v>
      </c>
      <c r="F61" s="64">
        <f>SUM(Table6[[#This Row],[Weight]]*Table6[[#This Row],[QTY]])</f>
        <v>17</v>
      </c>
      <c r="G61" s="60">
        <f>$L$2/1000*Table6[[#This Row],[Weight]]*Table6[[#This Row],[QTY]]</f>
        <v>2.21</v>
      </c>
      <c r="H61" s="61">
        <v>1.7361111111111112E-2</v>
      </c>
      <c r="I61" s="327">
        <f>Table6[[#This Row],[Time/item]]*Table6[[#This Row],[QTY]]</f>
        <v>1.7361111111111112E-2</v>
      </c>
      <c r="J61" s="327"/>
    </row>
    <row r="62" spans="1:10">
      <c r="A62" s="1" t="s">
        <v>801</v>
      </c>
      <c r="B62" s="1" t="s">
        <v>764</v>
      </c>
      <c r="C62" s="1" t="s">
        <v>439</v>
      </c>
      <c r="D62" s="68"/>
      <c r="E62" s="1">
        <v>4</v>
      </c>
      <c r="F62" s="64">
        <f>SUM(Table6[[#This Row],[Weight]]*Table6[[#This Row],[QTY]])</f>
        <v>0</v>
      </c>
      <c r="G62" s="60">
        <f>$L$2/1000*Table6[[#This Row],[Weight]]*Table6[[#This Row],[QTY]]</f>
        <v>0</v>
      </c>
      <c r="H62" s="61"/>
      <c r="I62" s="327">
        <f>Table6[[#This Row],[Time/item]]*Table6[[#This Row],[QTY]]</f>
        <v>0</v>
      </c>
      <c r="J62" s="327"/>
    </row>
    <row r="63" spans="1:10">
      <c r="A63" s="1" t="s">
        <v>801</v>
      </c>
      <c r="B63" s="1" t="s">
        <v>789</v>
      </c>
      <c r="C63" s="1" t="s">
        <v>441</v>
      </c>
      <c r="D63" s="68">
        <v>6</v>
      </c>
      <c r="E63" s="1">
        <v>4</v>
      </c>
      <c r="F63" s="64">
        <f>SUM(Table6[[#This Row],[Weight]]*Table6[[#This Row],[QTY]])</f>
        <v>24</v>
      </c>
      <c r="G63" s="60">
        <f>$L$2/1000*Table6[[#This Row],[Weight]]*Table6[[#This Row],[QTY]]</f>
        <v>3.12</v>
      </c>
      <c r="H63" s="61"/>
      <c r="I63" s="327">
        <f>Table6[[#This Row],[Time/item]]*Table6[[#This Row],[QTY]]</f>
        <v>0</v>
      </c>
      <c r="J63" s="327"/>
    </row>
    <row r="64" spans="1:10">
      <c r="A64" s="1" t="s">
        <v>801</v>
      </c>
      <c r="B64" s="1" t="s">
        <v>789</v>
      </c>
      <c r="C64" s="1" t="s">
        <v>442</v>
      </c>
      <c r="D64" s="68">
        <v>9</v>
      </c>
      <c r="E64" s="1">
        <v>4</v>
      </c>
      <c r="F64" s="64">
        <f>SUM(Table6[[#This Row],[Weight]]*Table6[[#This Row],[QTY]])</f>
        <v>36</v>
      </c>
      <c r="G64" s="60">
        <f>$L$2/1000*Table6[[#This Row],[Weight]]*Table6[[#This Row],[QTY]]</f>
        <v>4.68</v>
      </c>
      <c r="H64" s="61"/>
      <c r="I64" s="327">
        <f>Table6[[#This Row],[Time/item]]*Table6[[#This Row],[QTY]]</f>
        <v>0</v>
      </c>
      <c r="J64" s="327"/>
    </row>
    <row r="65" spans="1:10">
      <c r="A65" s="1" t="s">
        <v>802</v>
      </c>
      <c r="B65" s="1" t="s">
        <v>789</v>
      </c>
      <c r="C65" s="1" t="s">
        <v>633</v>
      </c>
      <c r="D65" s="68"/>
      <c r="E65" s="1">
        <v>1</v>
      </c>
      <c r="F65" s="64">
        <f>SUM(Table6[[#This Row],[Weight]]*Table6[[#This Row],[QTY]])</f>
        <v>0</v>
      </c>
      <c r="G65" s="60">
        <f>$L$2/1000*Table6[[#This Row],[Weight]]*Table6[[#This Row],[QTY]]</f>
        <v>0</v>
      </c>
      <c r="H65" s="61"/>
      <c r="I65" s="327">
        <f>Table6[[#This Row],[Time/item]]*Table6[[#This Row],[QTY]]</f>
        <v>0</v>
      </c>
      <c r="J65" s="327"/>
    </row>
    <row r="66" spans="1:10">
      <c r="A66" s="1" t="s">
        <v>802</v>
      </c>
      <c r="B66" s="1" t="s">
        <v>789</v>
      </c>
      <c r="C66" s="26" t="s">
        <v>634</v>
      </c>
      <c r="D66" s="68"/>
      <c r="E66" s="26">
        <v>1</v>
      </c>
      <c r="F66" s="65">
        <f>SUM(Table6[[#This Row],[Weight]]*Table6[[#This Row],[QTY]])</f>
        <v>0</v>
      </c>
      <c r="G66" s="60">
        <f>$L$2/1000*Table6[[#This Row],[Weight]]*Table6[[#This Row],[QTY]]</f>
        <v>0</v>
      </c>
      <c r="H66" s="61"/>
      <c r="I66" s="327">
        <f>Table6[[#This Row],[Time/item]]*Table6[[#This Row],[QTY]]</f>
        <v>0</v>
      </c>
      <c r="J66" s="327"/>
    </row>
    <row r="67" spans="1:10">
      <c r="A67" s="1" t="s">
        <v>802</v>
      </c>
      <c r="B67" s="1" t="s">
        <v>789</v>
      </c>
      <c r="C67" s="22" t="s">
        <v>635</v>
      </c>
      <c r="D67" s="68"/>
      <c r="E67" s="22">
        <v>1</v>
      </c>
      <c r="F67" s="63">
        <f>SUM(Table6[[#This Row],[Weight]]*Table6[[#This Row],[QTY]])</f>
        <v>0</v>
      </c>
      <c r="G67" s="60">
        <f>$L$2/1000*Table6[[#This Row],[Weight]]*Table6[[#This Row],[QTY]]</f>
        <v>0</v>
      </c>
      <c r="H67" s="61"/>
      <c r="I67" s="327">
        <f>Table6[[#This Row],[Time/item]]*Table6[[#This Row],[QTY]]</f>
        <v>0</v>
      </c>
      <c r="J67" s="327"/>
    </row>
    <row r="68" spans="1:10">
      <c r="A68" s="1" t="s">
        <v>802</v>
      </c>
      <c r="B68" s="1" t="s">
        <v>789</v>
      </c>
      <c r="C68" s="22" t="s">
        <v>803</v>
      </c>
      <c r="D68" s="68"/>
      <c r="E68" s="22">
        <v>1</v>
      </c>
      <c r="F68" s="63">
        <f>SUM(Table6[[#This Row],[Weight]]*Table6[[#This Row],[QTY]])</f>
        <v>0</v>
      </c>
      <c r="G68" s="60">
        <f>$L$2/1000*Table6[[#This Row],[Weight]]*Table6[[#This Row],[QTY]]</f>
        <v>0</v>
      </c>
      <c r="H68" s="61"/>
      <c r="I68" s="327">
        <f>Table6[[#This Row],[Time/item]]*Table6[[#This Row],[QTY]]</f>
        <v>0</v>
      </c>
      <c r="J68" s="327"/>
    </row>
    <row r="69" spans="1:10">
      <c r="A69" s="1" t="s">
        <v>804</v>
      </c>
      <c r="B69" s="1" t="s">
        <v>764</v>
      </c>
      <c r="C69" s="22" t="s">
        <v>805</v>
      </c>
      <c r="D69" s="68"/>
      <c r="E69" s="22">
        <v>1</v>
      </c>
      <c r="F69" s="63">
        <f>SUM(Table6[[#This Row],[Weight]]*Table6[[#This Row],[QTY]])</f>
        <v>0</v>
      </c>
      <c r="G69" s="60">
        <f>$L$2/1000*Table6[[#This Row],[Weight]]*Table6[[#This Row],[QTY]]</f>
        <v>0</v>
      </c>
      <c r="H69" s="61"/>
      <c r="I69" s="327">
        <f>Table6[[#This Row],[Time/item]]*Table6[[#This Row],[QTY]]</f>
        <v>0</v>
      </c>
      <c r="J69" s="327"/>
    </row>
    <row r="70" spans="1:10">
      <c r="A70" s="1" t="s">
        <v>804</v>
      </c>
      <c r="B70" s="1" t="s">
        <v>764</v>
      </c>
      <c r="C70" s="45" t="s">
        <v>806</v>
      </c>
      <c r="D70" s="68"/>
      <c r="E70" s="45">
        <v>1</v>
      </c>
      <c r="F70" s="66">
        <f>SUM(Table6[[#This Row],[Weight]]*Table6[[#This Row],[QTY]])</f>
        <v>0</v>
      </c>
      <c r="G70" s="60">
        <f>$L$2/1000*Table6[[#This Row],[Weight]]*Table6[[#This Row],[QTY]]</f>
        <v>0</v>
      </c>
      <c r="H70" s="61">
        <v>1.1111111111111112E-2</v>
      </c>
      <c r="I70" s="327">
        <f>Table6[[#This Row],[Time/item]]*Table6[[#This Row],[QTY]]</f>
        <v>1.1111111111111112E-2</v>
      </c>
      <c r="J70" s="327"/>
    </row>
    <row r="71" spans="1:10">
      <c r="A71" s="1" t="s">
        <v>804</v>
      </c>
      <c r="B71" s="1" t="s">
        <v>764</v>
      </c>
      <c r="C71" s="45" t="s">
        <v>499</v>
      </c>
      <c r="D71" s="68">
        <v>2</v>
      </c>
      <c r="E71" s="45">
        <v>1</v>
      </c>
      <c r="F71" s="66">
        <f>SUM(Table6[[#This Row],[Weight]]*Table6[[#This Row],[QTY]])</f>
        <v>2</v>
      </c>
      <c r="G71" s="60">
        <f>$L$2/1000*Table6[[#This Row],[Weight]]*Table6[[#This Row],[QTY]]</f>
        <v>0.26</v>
      </c>
      <c r="H71" s="61"/>
      <c r="I71" s="327">
        <f>Table6[[#This Row],[Time/item]]*Table6[[#This Row],[QTY]]</f>
        <v>0</v>
      </c>
      <c r="J71" s="327"/>
    </row>
    <row r="72" spans="1:10">
      <c r="A72" s="1" t="s">
        <v>804</v>
      </c>
      <c r="B72" s="1" t="s">
        <v>764</v>
      </c>
      <c r="C72" s="45" t="s">
        <v>500</v>
      </c>
      <c r="D72" s="68">
        <v>9</v>
      </c>
      <c r="E72" s="45">
        <v>1</v>
      </c>
      <c r="F72" s="66">
        <f>SUM(Table6[[#This Row],[Weight]]*Table6[[#This Row],[QTY]])</f>
        <v>9</v>
      </c>
      <c r="G72" s="60">
        <f>$L$2/1000*Table6[[#This Row],[Weight]]*Table6[[#This Row],[QTY]]</f>
        <v>1.17</v>
      </c>
      <c r="H72" s="61"/>
      <c r="I72" s="327">
        <f>Table6[[#This Row],[Time/item]]*Table6[[#This Row],[QTY]]</f>
        <v>0</v>
      </c>
      <c r="J72" s="327"/>
    </row>
    <row r="73" spans="1:10">
      <c r="A73" s="1" t="s">
        <v>804</v>
      </c>
      <c r="B73" s="1" t="s">
        <v>764</v>
      </c>
      <c r="C73" s="45" t="s">
        <v>501</v>
      </c>
      <c r="D73" s="68"/>
      <c r="E73" s="45">
        <v>1</v>
      </c>
      <c r="F73" s="66">
        <f>SUM(Table6[[#This Row],[Weight]]*Table6[[#This Row],[QTY]])</f>
        <v>0</v>
      </c>
      <c r="G73" s="60">
        <f>$L$2/1000*Table6[[#This Row],[Weight]]*Table6[[#This Row],[QTY]]</f>
        <v>0</v>
      </c>
      <c r="H73" s="61"/>
      <c r="I73" s="327">
        <f>Table6[[#This Row],[Time/item]]*Table6[[#This Row],[QTY]]</f>
        <v>0</v>
      </c>
      <c r="J73" s="327"/>
    </row>
    <row r="74" spans="1:10">
      <c r="A74" s="1" t="s">
        <v>804</v>
      </c>
      <c r="B74" s="1" t="s">
        <v>764</v>
      </c>
      <c r="C74" s="45" t="s">
        <v>502</v>
      </c>
      <c r="D74" s="68"/>
      <c r="E74" s="45">
        <v>1</v>
      </c>
      <c r="F74" s="66">
        <f>SUM(Table6[[#This Row],[Weight]]*Table6[[#This Row],[QTY]])</f>
        <v>0</v>
      </c>
      <c r="G74" s="60">
        <f>$L$2/1000*Table6[[#This Row],[Weight]]*Table6[[#This Row],[QTY]]</f>
        <v>0</v>
      </c>
      <c r="H74" s="61"/>
      <c r="I74" s="327">
        <f>Table6[[#This Row],[Time/item]]*Table6[[#This Row],[QTY]]</f>
        <v>0</v>
      </c>
      <c r="J74" s="327"/>
    </row>
    <row r="75" spans="1:10">
      <c r="A75" s="1" t="s">
        <v>804</v>
      </c>
      <c r="B75" s="1" t="s">
        <v>764</v>
      </c>
      <c r="C75" s="45" t="s">
        <v>506</v>
      </c>
      <c r="D75" s="68">
        <v>40</v>
      </c>
      <c r="E75" s="45">
        <v>1</v>
      </c>
      <c r="F75" s="66">
        <f>SUM(Table6[[#This Row],[Weight]]*Table6[[#This Row],[QTY]])</f>
        <v>40</v>
      </c>
      <c r="G75" s="60">
        <f>$L$2/1000*Table6[[#This Row],[Weight]]*Table6[[#This Row],[QTY]]</f>
        <v>5.2</v>
      </c>
      <c r="H75" s="61">
        <v>8.3333333333333329E-2</v>
      </c>
      <c r="I75" s="327">
        <f>Table6[[#This Row],[Time/item]]*Table6[[#This Row],[QTY]]</f>
        <v>8.3333333333333329E-2</v>
      </c>
      <c r="J75" s="327"/>
    </row>
    <row r="76" spans="1:10">
      <c r="A76" s="1" t="s">
        <v>804</v>
      </c>
      <c r="B76" s="1" t="s">
        <v>764</v>
      </c>
      <c r="C76" s="22" t="s">
        <v>503</v>
      </c>
      <c r="D76" s="68">
        <v>40</v>
      </c>
      <c r="E76" s="22">
        <v>1</v>
      </c>
      <c r="F76" s="63">
        <f>SUM(Table6[[#This Row],[Weight]]*Table6[[#This Row],[QTY]])</f>
        <v>40</v>
      </c>
      <c r="G76" s="60">
        <f>$L$2/1000*Table6[[#This Row],[Weight]]*Table6[[#This Row],[QTY]]</f>
        <v>5.2</v>
      </c>
      <c r="H76" s="61">
        <v>8.3333333333333329E-2</v>
      </c>
      <c r="I76" s="327">
        <f>Table6[[#This Row],[Time/item]]*Table6[[#This Row],[QTY]]</f>
        <v>8.3333333333333329E-2</v>
      </c>
      <c r="J76" s="327"/>
    </row>
    <row r="77" spans="1:10">
      <c r="A77" s="1" t="s">
        <v>804</v>
      </c>
      <c r="B77" s="1" t="s">
        <v>764</v>
      </c>
      <c r="C77" s="45" t="s">
        <v>508</v>
      </c>
      <c r="D77" s="68">
        <v>45</v>
      </c>
      <c r="E77" s="45">
        <v>1</v>
      </c>
      <c r="F77" s="66">
        <f>SUM(Table6[[#This Row],[Weight]]*Table6[[#This Row],[QTY]])</f>
        <v>45</v>
      </c>
      <c r="G77" s="60">
        <f>$L$2/1000*Table6[[#This Row],[Weight]]*Table6[[#This Row],[QTY]]</f>
        <v>5.8500000000000005</v>
      </c>
      <c r="H77" s="61">
        <v>0.6069444444444444</v>
      </c>
      <c r="I77" s="327">
        <f>Table6[[#This Row],[Time/item]]*Table6[[#This Row],[QTY]]</f>
        <v>0.6069444444444444</v>
      </c>
      <c r="J77" s="327"/>
    </row>
    <row r="78" spans="1:10">
      <c r="A78" s="1" t="s">
        <v>807</v>
      </c>
      <c r="B78" s="1" t="s">
        <v>789</v>
      </c>
      <c r="C78" s="22" t="s">
        <v>808</v>
      </c>
      <c r="D78" s="68">
        <v>23</v>
      </c>
      <c r="E78" s="45">
        <v>1</v>
      </c>
      <c r="F78" s="66">
        <f>SUM(Table6[[#This Row],[Weight]]*Table6[[#This Row],[QTY]])</f>
        <v>23</v>
      </c>
      <c r="G78" s="60">
        <f>$L$2/1000*Table6[[#This Row],[Weight]]*Table6[[#This Row],[QTY]]</f>
        <v>2.99</v>
      </c>
      <c r="H78" s="61">
        <v>4.027777777777778E-2</v>
      </c>
      <c r="I78" s="327">
        <f>Table6[[#This Row],[Time/item]]*Table6[[#This Row],[QTY]]</f>
        <v>4.027777777777778E-2</v>
      </c>
      <c r="J78" s="327"/>
    </row>
    <row r="79" spans="1:10">
      <c r="A79" s="1" t="s">
        <v>809</v>
      </c>
      <c r="B79" s="1" t="s">
        <v>789</v>
      </c>
      <c r="C79" s="22" t="s">
        <v>549</v>
      </c>
      <c r="D79" s="68">
        <v>47</v>
      </c>
      <c r="E79" s="45">
        <v>1</v>
      </c>
      <c r="F79" s="66">
        <f>SUM(Table6[[#This Row],[Weight]]*Table6[[#This Row],[QTY]])</f>
        <v>47</v>
      </c>
      <c r="G79" s="60">
        <f>$L$2/1000*Table6[[#This Row],[Weight]]*Table6[[#This Row],[QTY]]</f>
        <v>6.11</v>
      </c>
      <c r="H79" s="61"/>
      <c r="I79" s="327">
        <f>Table6[[#This Row],[Time/item]]*Table6[[#This Row],[QTY]]</f>
        <v>0</v>
      </c>
      <c r="J79" s="327"/>
    </row>
    <row r="80" spans="1:10">
      <c r="A80" s="1" t="s">
        <v>809</v>
      </c>
      <c r="B80" s="1" t="s">
        <v>789</v>
      </c>
      <c r="C80" s="22" t="s">
        <v>550</v>
      </c>
      <c r="D80" s="68">
        <v>47</v>
      </c>
      <c r="E80" s="45">
        <v>1</v>
      </c>
      <c r="F80" s="66">
        <f>SUM(Table6[[#This Row],[Weight]]*Table6[[#This Row],[QTY]])</f>
        <v>47</v>
      </c>
      <c r="G80" s="60">
        <f>$L$2/1000*Table6[[#This Row],[Weight]]*Table6[[#This Row],[QTY]]</f>
        <v>6.11</v>
      </c>
      <c r="H80" s="61"/>
      <c r="I80" s="327">
        <f>Table6[[#This Row],[Time/item]]*Table6[[#This Row],[QTY]]</f>
        <v>0</v>
      </c>
      <c r="J80" s="327"/>
    </row>
    <row r="81" spans="1:10">
      <c r="A81" s="1" t="s">
        <v>809</v>
      </c>
      <c r="B81" s="1" t="s">
        <v>789</v>
      </c>
      <c r="C81" s="22" t="s">
        <v>551</v>
      </c>
      <c r="D81" s="68">
        <v>47</v>
      </c>
      <c r="E81" s="45">
        <v>1</v>
      </c>
      <c r="F81" s="66">
        <f>SUM(Table6[[#This Row],[Weight]]*Table6[[#This Row],[QTY]])</f>
        <v>47</v>
      </c>
      <c r="G81" s="60">
        <f>$L$2/1000*Table6[[#This Row],[Weight]]*Table6[[#This Row],[QTY]]</f>
        <v>6.11</v>
      </c>
      <c r="H81" s="61"/>
      <c r="I81" s="327">
        <f>Table6[[#This Row],[Time/item]]*Table6[[#This Row],[QTY]]</f>
        <v>0</v>
      </c>
      <c r="J81" s="327"/>
    </row>
    <row r="82" spans="1:10">
      <c r="A82" s="1" t="s">
        <v>809</v>
      </c>
      <c r="B82" s="1" t="s">
        <v>764</v>
      </c>
      <c r="C82" s="22" t="s">
        <v>810</v>
      </c>
      <c r="D82" s="68"/>
      <c r="E82" s="45">
        <v>2</v>
      </c>
      <c r="F82" s="66">
        <f>SUM(Table6[[#This Row],[Weight]]*Table6[[#This Row],[QTY]])</f>
        <v>0</v>
      </c>
      <c r="G82" s="60">
        <f>$L$2/1000*Table6[[#This Row],[Weight]]*Table6[[#This Row],[QTY]]</f>
        <v>0</v>
      </c>
      <c r="H82" s="61"/>
      <c r="I82" s="327">
        <f>Table6[[#This Row],[Time/item]]*Table6[[#This Row],[QTY]]</f>
        <v>0</v>
      </c>
      <c r="J82" s="327"/>
    </row>
    <row r="83" spans="1:10">
      <c r="A83" s="1" t="s">
        <v>809</v>
      </c>
      <c r="B83" s="1" t="s">
        <v>764</v>
      </c>
      <c r="C83" s="22" t="s">
        <v>811</v>
      </c>
      <c r="D83" s="68"/>
      <c r="E83" s="45">
        <v>1</v>
      </c>
      <c r="F83" s="66">
        <f>SUM(Table6[[#This Row],[Weight]]*Table6[[#This Row],[QTY]])</f>
        <v>0</v>
      </c>
      <c r="G83" s="60">
        <f>$L$2/1000*Table6[[#This Row],[Weight]]*Table6[[#This Row],[QTY]]</f>
        <v>0</v>
      </c>
      <c r="H83" s="61"/>
      <c r="I83" s="327">
        <f>Table6[[#This Row],[Time/item]]*Table6[[#This Row],[QTY]]</f>
        <v>0</v>
      </c>
      <c r="J83" s="327"/>
    </row>
    <row r="84" spans="1:10">
      <c r="A84" s="1" t="s">
        <v>809</v>
      </c>
      <c r="B84" s="1" t="s">
        <v>764</v>
      </c>
      <c r="C84" s="22" t="s">
        <v>812</v>
      </c>
      <c r="D84" s="68"/>
      <c r="E84" s="45">
        <v>1</v>
      </c>
      <c r="F84" s="66">
        <f>SUM(Table6[[#This Row],[Weight]]*Table6[[#This Row],[QTY]])</f>
        <v>0</v>
      </c>
      <c r="G84" s="60">
        <f>$L$2/1000*Table6[[#This Row],[Weight]]*Table6[[#This Row],[QTY]]</f>
        <v>0</v>
      </c>
      <c r="H84" s="61"/>
      <c r="I84" s="327">
        <f>Table6[[#This Row],[Time/item]]*Table6[[#This Row],[QTY]]</f>
        <v>0</v>
      </c>
      <c r="J84" s="327"/>
    </row>
    <row r="85" spans="1:10">
      <c r="A85" s="1" t="s">
        <v>809</v>
      </c>
      <c r="B85" s="1" t="s">
        <v>764</v>
      </c>
      <c r="C85" s="22" t="s">
        <v>813</v>
      </c>
      <c r="D85" s="68"/>
      <c r="E85" s="45">
        <v>1</v>
      </c>
      <c r="F85" s="66">
        <f>SUM(Table6[[#This Row],[Weight]]*Table6[[#This Row],[QTY]])</f>
        <v>0</v>
      </c>
      <c r="G85" s="60">
        <f>$L$2/1000*Table6[[#This Row],[Weight]]*Table6[[#This Row],[QTY]]</f>
        <v>0</v>
      </c>
      <c r="H85" s="61"/>
      <c r="I85" s="327">
        <f>Table6[[#This Row],[Time/item]]*Table6[[#This Row],[QTY]]</f>
        <v>0</v>
      </c>
      <c r="J85" s="327"/>
    </row>
    <row r="86" spans="1:10">
      <c r="A86" s="1" t="s">
        <v>809</v>
      </c>
      <c r="B86" s="1" t="s">
        <v>764</v>
      </c>
      <c r="C86" s="22" t="s">
        <v>814</v>
      </c>
      <c r="D86" s="68"/>
      <c r="E86" s="45">
        <v>1</v>
      </c>
      <c r="F86" s="66">
        <f>SUM(Table6[[#This Row],[Weight]]*Table6[[#This Row],[QTY]])</f>
        <v>0</v>
      </c>
      <c r="G86" s="60">
        <f>$L$2/1000*Table6[[#This Row],[Weight]]*Table6[[#This Row],[QTY]]</f>
        <v>0</v>
      </c>
      <c r="H86" s="61"/>
      <c r="I86" s="327">
        <f>Table6[[#This Row],[Time/item]]*Table6[[#This Row],[QTY]]</f>
        <v>0</v>
      </c>
      <c r="J86" s="327"/>
    </row>
    <row r="87" spans="1:10">
      <c r="A87" s="1" t="s">
        <v>809</v>
      </c>
      <c r="B87" s="1" t="s">
        <v>789</v>
      </c>
      <c r="C87" s="22" t="s">
        <v>559</v>
      </c>
      <c r="D87" s="68">
        <v>42</v>
      </c>
      <c r="E87" s="45">
        <v>1</v>
      </c>
      <c r="F87" s="66">
        <f>SUM(Table6[[#This Row],[Weight]]*Table6[[#This Row],[QTY]])</f>
        <v>42</v>
      </c>
      <c r="G87" s="60">
        <f>$L$2/1000*Table6[[#This Row],[Weight]]*Table6[[#This Row],[QTY]]</f>
        <v>5.46</v>
      </c>
      <c r="H87" s="61"/>
      <c r="I87" s="327">
        <f>Table6[[#This Row],[Time/item]]*Table6[[#This Row],[QTY]]</f>
        <v>0</v>
      </c>
      <c r="J87" s="327"/>
    </row>
    <row r="88" spans="1:10">
      <c r="A88" s="1" t="s">
        <v>809</v>
      </c>
      <c r="B88" s="1" t="s">
        <v>789</v>
      </c>
      <c r="C88" s="22" t="s">
        <v>560</v>
      </c>
      <c r="D88" s="68">
        <v>42</v>
      </c>
      <c r="E88" s="45">
        <v>1</v>
      </c>
      <c r="F88" s="66">
        <f>SUM(Table6[[#This Row],[Weight]]*Table6[[#This Row],[QTY]])</f>
        <v>42</v>
      </c>
      <c r="G88" s="60">
        <f>$L$2/1000*Table6[[#This Row],[Weight]]*Table6[[#This Row],[QTY]]</f>
        <v>5.46</v>
      </c>
      <c r="H88" s="61"/>
      <c r="I88" s="327">
        <f>Table6[[#This Row],[Time/item]]*Table6[[#This Row],[QTY]]</f>
        <v>0</v>
      </c>
      <c r="J88" s="327"/>
    </row>
    <row r="89" spans="1:10">
      <c r="A89" s="1" t="s">
        <v>809</v>
      </c>
      <c r="B89" s="1" t="s">
        <v>789</v>
      </c>
      <c r="C89" s="22" t="s">
        <v>561</v>
      </c>
      <c r="D89" s="68">
        <v>42</v>
      </c>
      <c r="E89" s="45">
        <v>1</v>
      </c>
      <c r="F89" s="66">
        <f>SUM(Table6[[#This Row],[Weight]]*Table6[[#This Row],[QTY]])</f>
        <v>42</v>
      </c>
      <c r="G89" s="60">
        <f>$L$2/1000*Table6[[#This Row],[Weight]]*Table6[[#This Row],[QTY]]</f>
        <v>5.46</v>
      </c>
      <c r="H89" s="61"/>
      <c r="I89" s="327">
        <f>Table6[[#This Row],[Time/item]]*Table6[[#This Row],[QTY]]</f>
        <v>0</v>
      </c>
      <c r="J89" s="327"/>
    </row>
    <row r="90" spans="1:10">
      <c r="A90" s="1" t="s">
        <v>809</v>
      </c>
      <c r="B90" s="1" t="s">
        <v>764</v>
      </c>
      <c r="C90" s="22" t="s">
        <v>563</v>
      </c>
      <c r="D90" s="68"/>
      <c r="E90" s="45">
        <v>3</v>
      </c>
      <c r="F90" s="66">
        <f>SUM(Table6[[#This Row],[Weight]]*Table6[[#This Row],[QTY]])</f>
        <v>0</v>
      </c>
      <c r="G90" s="60">
        <f>$L$2/1000*Table6[[#This Row],[Weight]]*Table6[[#This Row],[QTY]]</f>
        <v>0</v>
      </c>
      <c r="H90" s="61"/>
      <c r="I90" s="327">
        <f>Table6[[#This Row],[Time/item]]*Table6[[#This Row],[QTY]]</f>
        <v>0</v>
      </c>
      <c r="J90" s="327"/>
    </row>
    <row r="91" spans="1:10">
      <c r="A91" s="1" t="s">
        <v>809</v>
      </c>
      <c r="B91" s="1" t="s">
        <v>764</v>
      </c>
      <c r="C91" s="22" t="s">
        <v>564</v>
      </c>
      <c r="D91" s="68"/>
      <c r="E91" s="45">
        <v>1</v>
      </c>
      <c r="F91" s="66">
        <f>SUM(Table6[[#This Row],[Weight]]*Table6[[#This Row],[QTY]])</f>
        <v>0</v>
      </c>
      <c r="G91" s="60">
        <f>$L$2/1000*Table6[[#This Row],[Weight]]*Table6[[#This Row],[QTY]]</f>
        <v>0</v>
      </c>
      <c r="H91" s="61"/>
      <c r="I91" s="327">
        <f>Table6[[#This Row],[Time/item]]*Table6[[#This Row],[QTY]]</f>
        <v>0</v>
      </c>
      <c r="J91" s="327"/>
    </row>
    <row r="92" spans="1:10">
      <c r="A92" s="1" t="s">
        <v>809</v>
      </c>
      <c r="B92" s="1" t="s">
        <v>764</v>
      </c>
      <c r="C92" s="22" t="s">
        <v>565</v>
      </c>
      <c r="D92" s="68"/>
      <c r="E92" s="45">
        <v>1</v>
      </c>
      <c r="F92" s="66">
        <f>SUM(Table6[[#This Row],[Weight]]*Table6[[#This Row],[QTY]])</f>
        <v>0</v>
      </c>
      <c r="G92" s="60">
        <f>$L$2/1000*Table6[[#This Row],[Weight]]*Table6[[#This Row],[QTY]]</f>
        <v>0</v>
      </c>
      <c r="H92" s="61"/>
      <c r="I92" s="327">
        <f>Table6[[#This Row],[Time/item]]*Table6[[#This Row],[QTY]]</f>
        <v>0</v>
      </c>
      <c r="J92" s="327"/>
    </row>
    <row r="93" spans="1:10">
      <c r="A93" s="1" t="s">
        <v>809</v>
      </c>
      <c r="B93" s="1" t="s">
        <v>764</v>
      </c>
      <c r="C93" s="22" t="s">
        <v>566</v>
      </c>
      <c r="D93" s="68"/>
      <c r="E93" s="45">
        <v>1</v>
      </c>
      <c r="F93" s="66">
        <f>SUM(Table6[[#This Row],[Weight]]*Table6[[#This Row],[QTY]])</f>
        <v>0</v>
      </c>
      <c r="G93" s="60">
        <f>$L$2/1000*Table6[[#This Row],[Weight]]*Table6[[#This Row],[QTY]]</f>
        <v>0</v>
      </c>
      <c r="H93" s="61"/>
      <c r="I93" s="327">
        <f>Table6[[#This Row],[Time/item]]*Table6[[#This Row],[QTY]]</f>
        <v>0</v>
      </c>
      <c r="J93" s="327"/>
    </row>
    <row r="94" spans="1:10">
      <c r="A94" s="1"/>
      <c r="B94" s="1" t="s">
        <v>764</v>
      </c>
      <c r="C94" s="22" t="s">
        <v>815</v>
      </c>
      <c r="D94" s="68">
        <v>21</v>
      </c>
      <c r="E94" s="45"/>
      <c r="F94" s="66">
        <f>SUM(Table6[[#This Row],[Weight]]*Table6[[#This Row],[QTY]])</f>
        <v>0</v>
      </c>
      <c r="G94" s="60">
        <f>$L$2/1000*Table6[[#This Row],[Weight]]*Table6[[#This Row],[QTY]]</f>
        <v>0</v>
      </c>
      <c r="H94" s="61"/>
      <c r="I94" s="327">
        <f>Table6[[#This Row],[Time/item]]*Table6[[#This Row],[QTY]]</f>
        <v>0</v>
      </c>
      <c r="J94" s="327"/>
    </row>
    <row r="95" spans="1:10">
      <c r="A95" s="1"/>
      <c r="B95" s="1" t="s">
        <v>764</v>
      </c>
      <c r="C95" s="22" t="s">
        <v>816</v>
      </c>
      <c r="D95" s="68">
        <v>2</v>
      </c>
      <c r="E95" s="45"/>
      <c r="F95" s="66">
        <f>SUM(Table6[[#This Row],[Weight]]*Table6[[#This Row],[QTY]])</f>
        <v>0</v>
      </c>
      <c r="G95" s="60">
        <f>$L$2/1000*Table6[[#This Row],[Weight]]*Table6[[#This Row],[QTY]]</f>
        <v>0</v>
      </c>
      <c r="H95" s="61"/>
      <c r="I95" s="327">
        <f>Table6[[#This Row],[Time/item]]*Table6[[#This Row],[QTY]]</f>
        <v>0</v>
      </c>
      <c r="J95" s="327"/>
    </row>
    <row r="96" spans="1:10">
      <c r="A96" s="1"/>
      <c r="B96" s="1"/>
      <c r="C96" s="1"/>
      <c r="E96" s="1">
        <f>SUBTOTAL(109,Table6[QTY])</f>
        <v>124</v>
      </c>
      <c r="F96" s="62" t="str">
        <f>SUBTOTAL(109,Table6[Weight Tot])&amp;"g"</f>
        <v>1185g</v>
      </c>
      <c r="G96" s="60">
        <f>SUBTOTAL(109,Table6[Cost/part])</f>
        <v>154.05000000000004</v>
      </c>
      <c r="H96" s="67">
        <f>SUBTOTAL(109,Table6[Time/item])</f>
        <v>1.5020833333333334</v>
      </c>
      <c r="I96" s="67">
        <f>SUBTOTAL(109,Table6[Time Total])</f>
        <v>1.5437500000000002</v>
      </c>
      <c r="J96" s="67"/>
    </row>
    <row r="97" spans="1:2">
      <c r="A97" s="427"/>
      <c r="B97" s="1"/>
    </row>
    <row r="98" spans="1:2">
      <c r="A98" s="71"/>
    </row>
    <row r="99" spans="1:2">
      <c r="A99" s="71"/>
    </row>
  </sheetData>
  <hyperlinks>
    <hyperlink ref="K19" location="INDEX!A1" display="INDEX" xr:uid="{BD619518-AB10-4FF5-B7AB-B7A36FF693FD}"/>
  </hyperlinks>
  <pageMargins left="0.7" right="0.7" top="0.75" bottom="0.75" header="0.3" footer="0.3"/>
  <pageSetup paperSize="9" orientation="portrait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30E68-C686-4A1B-AF21-F2B74AC79893}">
  <dimension ref="A1:D162"/>
  <sheetViews>
    <sheetView workbookViewId="0">
      <selection activeCell="B30" sqref="B30"/>
    </sheetView>
  </sheetViews>
  <sheetFormatPr defaultRowHeight="15"/>
  <cols>
    <col min="1" max="1" width="60" bestFit="1" customWidth="1"/>
    <col min="2" max="2" width="81.140625" bestFit="1" customWidth="1"/>
  </cols>
  <sheetData>
    <row r="1" spans="1:4">
      <c r="A1" s="1" t="s">
        <v>824</v>
      </c>
      <c r="B1" s="1" t="s">
        <v>825</v>
      </c>
      <c r="D1" s="308" t="s">
        <v>408</v>
      </c>
    </row>
    <row r="2" spans="1:4">
      <c r="A2" t="s">
        <v>826</v>
      </c>
      <c r="B2" s="43" t="s">
        <v>827</v>
      </c>
    </row>
    <row r="3" spans="1:4">
      <c r="A3" t="s">
        <v>828</v>
      </c>
      <c r="B3" t="s">
        <v>829</v>
      </c>
    </row>
    <row r="4" spans="1:4">
      <c r="A4" t="s">
        <v>830</v>
      </c>
      <c r="B4" t="s">
        <v>831</v>
      </c>
    </row>
    <row r="5" spans="1:4">
      <c r="A5" t="s">
        <v>832</v>
      </c>
      <c r="B5" t="s">
        <v>833</v>
      </c>
    </row>
    <row r="6" spans="1:4">
      <c r="A6" t="s">
        <v>834</v>
      </c>
      <c r="B6" t="s">
        <v>835</v>
      </c>
    </row>
    <row r="7" spans="1:4">
      <c r="A7" t="s">
        <v>826</v>
      </c>
      <c r="B7" t="s">
        <v>826</v>
      </c>
    </row>
    <row r="8" spans="1:4">
      <c r="A8" t="s">
        <v>826</v>
      </c>
      <c r="B8" s="43" t="s">
        <v>836</v>
      </c>
    </row>
    <row r="9" spans="1:4">
      <c r="A9" t="s">
        <v>837</v>
      </c>
      <c r="B9" t="s">
        <v>838</v>
      </c>
    </row>
    <row r="10" spans="1:4">
      <c r="A10" t="s">
        <v>839</v>
      </c>
      <c r="B10" t="s">
        <v>840</v>
      </c>
    </row>
    <row r="11" spans="1:4">
      <c r="A11" t="s">
        <v>841</v>
      </c>
      <c r="B11" t="s">
        <v>842</v>
      </c>
    </row>
    <row r="12" spans="1:4">
      <c r="A12" t="s">
        <v>843</v>
      </c>
      <c r="B12" t="s">
        <v>844</v>
      </c>
    </row>
    <row r="13" spans="1:4">
      <c r="A13" t="s">
        <v>826</v>
      </c>
      <c r="B13" t="s">
        <v>826</v>
      </c>
    </row>
    <row r="14" spans="1:4">
      <c r="A14" t="s">
        <v>826</v>
      </c>
      <c r="B14" s="43" t="s">
        <v>845</v>
      </c>
    </row>
    <row r="15" spans="1:4">
      <c r="A15" t="s">
        <v>846</v>
      </c>
      <c r="B15" t="s">
        <v>847</v>
      </c>
    </row>
    <row r="16" spans="1:4">
      <c r="A16" t="s">
        <v>848</v>
      </c>
      <c r="B16" t="s">
        <v>849</v>
      </c>
    </row>
    <row r="17" spans="1:2">
      <c r="A17" t="s">
        <v>850</v>
      </c>
      <c r="B17" t="s">
        <v>851</v>
      </c>
    </row>
    <row r="18" spans="1:2">
      <c r="A18" t="s">
        <v>852</v>
      </c>
      <c r="B18" t="s">
        <v>853</v>
      </c>
    </row>
    <row r="19" spans="1:2">
      <c r="A19" t="s">
        <v>854</v>
      </c>
      <c r="B19" t="s">
        <v>855</v>
      </c>
    </row>
    <row r="20" spans="1:2">
      <c r="A20" t="s">
        <v>856</v>
      </c>
      <c r="B20" t="s">
        <v>857</v>
      </c>
    </row>
    <row r="21" spans="1:2">
      <c r="A21" t="s">
        <v>826</v>
      </c>
      <c r="B21" t="s">
        <v>826</v>
      </c>
    </row>
    <row r="22" spans="1:2">
      <c r="A22" t="s">
        <v>858</v>
      </c>
      <c r="B22" t="s">
        <v>859</v>
      </c>
    </row>
    <row r="23" spans="1:2">
      <c r="A23" t="s">
        <v>860</v>
      </c>
      <c r="B23" t="s">
        <v>861</v>
      </c>
    </row>
    <row r="24" spans="1:2">
      <c r="A24" t="s">
        <v>862</v>
      </c>
      <c r="B24" t="s">
        <v>863</v>
      </c>
    </row>
    <row r="25" spans="1:2">
      <c r="A25" t="s">
        <v>864</v>
      </c>
      <c r="B25" t="s">
        <v>865</v>
      </c>
    </row>
    <row r="26" spans="1:2">
      <c r="A26" t="s">
        <v>866</v>
      </c>
      <c r="B26" t="s">
        <v>867</v>
      </c>
    </row>
    <row r="27" spans="1:2">
      <c r="A27" t="s">
        <v>868</v>
      </c>
      <c r="B27" t="s">
        <v>869</v>
      </c>
    </row>
    <row r="28" spans="1:2">
      <c r="A28" t="s">
        <v>870</v>
      </c>
      <c r="B28" t="s">
        <v>871</v>
      </c>
    </row>
    <row r="29" spans="1:2">
      <c r="A29" t="s">
        <v>872</v>
      </c>
      <c r="B29" t="s">
        <v>873</v>
      </c>
    </row>
    <row r="30" spans="1:2">
      <c r="A30" t="s">
        <v>874</v>
      </c>
      <c r="B30" t="s">
        <v>875</v>
      </c>
    </row>
    <row r="31" spans="1:2">
      <c r="A31" t="s">
        <v>876</v>
      </c>
      <c r="B31" t="s">
        <v>877</v>
      </c>
    </row>
    <row r="32" spans="1:2">
      <c r="A32" t="s">
        <v>826</v>
      </c>
      <c r="B32" t="s">
        <v>826</v>
      </c>
    </row>
    <row r="33" spans="1:2">
      <c r="A33" t="s">
        <v>826</v>
      </c>
      <c r="B33" s="43" t="s">
        <v>878</v>
      </c>
    </row>
    <row r="34" spans="1:2">
      <c r="A34" t="s">
        <v>879</v>
      </c>
      <c r="B34" t="s">
        <v>880</v>
      </c>
    </row>
    <row r="35" spans="1:2">
      <c r="A35" t="s">
        <v>881</v>
      </c>
      <c r="B35" t="s">
        <v>882</v>
      </c>
    </row>
    <row r="36" spans="1:2">
      <c r="A36" t="s">
        <v>826</v>
      </c>
      <c r="B36" t="s">
        <v>826</v>
      </c>
    </row>
    <row r="37" spans="1:2">
      <c r="A37" t="s">
        <v>826</v>
      </c>
      <c r="B37" s="43" t="s">
        <v>883</v>
      </c>
    </row>
    <row r="38" spans="1:2">
      <c r="A38" t="s">
        <v>884</v>
      </c>
      <c r="B38" t="s">
        <v>885</v>
      </c>
    </row>
    <row r="39" spans="1:2">
      <c r="A39" t="s">
        <v>886</v>
      </c>
      <c r="B39" t="s">
        <v>887</v>
      </c>
    </row>
    <row r="40" spans="1:2">
      <c r="A40" t="s">
        <v>888</v>
      </c>
      <c r="B40" t="s">
        <v>889</v>
      </c>
    </row>
    <row r="41" spans="1:2">
      <c r="A41" t="s">
        <v>826</v>
      </c>
      <c r="B41" t="s">
        <v>826</v>
      </c>
    </row>
    <row r="42" spans="1:2">
      <c r="A42" t="s">
        <v>826</v>
      </c>
      <c r="B42" s="43" t="s">
        <v>890</v>
      </c>
    </row>
    <row r="43" spans="1:2">
      <c r="A43" t="s">
        <v>891</v>
      </c>
      <c r="B43" t="s">
        <v>892</v>
      </c>
    </row>
    <row r="44" spans="1:2">
      <c r="A44" t="s">
        <v>826</v>
      </c>
      <c r="B44" t="s">
        <v>826</v>
      </c>
    </row>
    <row r="45" spans="1:2">
      <c r="A45" t="s">
        <v>826</v>
      </c>
      <c r="B45" t="s">
        <v>893</v>
      </c>
    </row>
    <row r="46" spans="1:2">
      <c r="A46" t="s">
        <v>894</v>
      </c>
      <c r="B46" t="s">
        <v>826</v>
      </c>
    </row>
    <row r="47" spans="1:2">
      <c r="A47" t="s">
        <v>895</v>
      </c>
      <c r="B47" t="s">
        <v>826</v>
      </c>
    </row>
    <row r="48" spans="1:2">
      <c r="A48" t="s">
        <v>826</v>
      </c>
      <c r="B48" t="s">
        <v>826</v>
      </c>
    </row>
    <row r="49" spans="1:2">
      <c r="A49" t="s">
        <v>826</v>
      </c>
      <c r="B49" s="43" t="s">
        <v>896</v>
      </c>
    </row>
    <row r="50" spans="1:2">
      <c r="A50" t="s">
        <v>897</v>
      </c>
      <c r="B50" t="s">
        <v>898</v>
      </c>
    </row>
    <row r="51" spans="1:2">
      <c r="A51" t="s">
        <v>899</v>
      </c>
      <c r="B51" t="s">
        <v>900</v>
      </c>
    </row>
    <row r="52" spans="1:2">
      <c r="A52" t="s">
        <v>826</v>
      </c>
      <c r="B52" t="s">
        <v>826</v>
      </c>
    </row>
    <row r="53" spans="1:2">
      <c r="A53" t="s">
        <v>826</v>
      </c>
      <c r="B53" t="s">
        <v>901</v>
      </c>
    </row>
    <row r="54" spans="1:2">
      <c r="A54" t="s">
        <v>902</v>
      </c>
      <c r="B54" t="s">
        <v>903</v>
      </c>
    </row>
    <row r="55" spans="1:2">
      <c r="A55" t="s">
        <v>826</v>
      </c>
      <c r="B55" t="s">
        <v>826</v>
      </c>
    </row>
    <row r="56" spans="1:2">
      <c r="A56" t="s">
        <v>904</v>
      </c>
      <c r="B56" t="s">
        <v>905</v>
      </c>
    </row>
    <row r="57" spans="1:2">
      <c r="A57" t="s">
        <v>906</v>
      </c>
      <c r="B57" t="s">
        <v>905</v>
      </c>
    </row>
    <row r="58" spans="1:2">
      <c r="A58" t="s">
        <v>826</v>
      </c>
      <c r="B58" t="s">
        <v>826</v>
      </c>
    </row>
    <row r="59" spans="1:2">
      <c r="A59" t="s">
        <v>907</v>
      </c>
      <c r="B59" t="s">
        <v>908</v>
      </c>
    </row>
    <row r="60" spans="1:2">
      <c r="A60" t="s">
        <v>826</v>
      </c>
      <c r="B60" t="s">
        <v>826</v>
      </c>
    </row>
    <row r="61" spans="1:2">
      <c r="A61" t="s">
        <v>826</v>
      </c>
      <c r="B61" t="s">
        <v>909</v>
      </c>
    </row>
    <row r="62" spans="1:2">
      <c r="A62" t="s">
        <v>826</v>
      </c>
      <c r="B62" s="43" t="s">
        <v>910</v>
      </c>
    </row>
    <row r="63" spans="1:2">
      <c r="A63" t="s">
        <v>826</v>
      </c>
      <c r="B63" t="s">
        <v>911</v>
      </c>
    </row>
    <row r="64" spans="1:2">
      <c r="A64" t="s">
        <v>912</v>
      </c>
      <c r="B64" t="s">
        <v>913</v>
      </c>
    </row>
    <row r="65" spans="1:2">
      <c r="A65" t="s">
        <v>914</v>
      </c>
      <c r="B65" t="s">
        <v>915</v>
      </c>
    </row>
    <row r="66" spans="1:2">
      <c r="A66" t="s">
        <v>916</v>
      </c>
      <c r="B66" t="s">
        <v>917</v>
      </c>
    </row>
    <row r="67" spans="1:2">
      <c r="A67" t="s">
        <v>918</v>
      </c>
      <c r="B67" t="s">
        <v>919</v>
      </c>
    </row>
    <row r="68" spans="1:2">
      <c r="A68" t="s">
        <v>920</v>
      </c>
      <c r="B68" t="s">
        <v>921</v>
      </c>
    </row>
    <row r="69" spans="1:2">
      <c r="A69" t="s">
        <v>826</v>
      </c>
      <c r="B69" t="s">
        <v>826</v>
      </c>
    </row>
    <row r="70" spans="1:2">
      <c r="A70" t="s">
        <v>826</v>
      </c>
      <c r="B70" t="s">
        <v>922</v>
      </c>
    </row>
    <row r="71" spans="1:2">
      <c r="A71" t="s">
        <v>923</v>
      </c>
      <c r="B71" t="s">
        <v>924</v>
      </c>
    </row>
    <row r="72" spans="1:2">
      <c r="A72" t="s">
        <v>925</v>
      </c>
      <c r="B72" t="s">
        <v>926</v>
      </c>
    </row>
    <row r="73" spans="1:2">
      <c r="A73" t="s">
        <v>927</v>
      </c>
      <c r="B73" t="s">
        <v>928</v>
      </c>
    </row>
    <row r="74" spans="1:2">
      <c r="A74" t="s">
        <v>929</v>
      </c>
      <c r="B74" t="s">
        <v>930</v>
      </c>
    </row>
    <row r="75" spans="1:2">
      <c r="A75" t="s">
        <v>826</v>
      </c>
      <c r="B75" t="s">
        <v>826</v>
      </c>
    </row>
    <row r="76" spans="1:2">
      <c r="A76" t="s">
        <v>826</v>
      </c>
      <c r="B76" t="s">
        <v>931</v>
      </c>
    </row>
    <row r="77" spans="1:2">
      <c r="A77" t="s">
        <v>932</v>
      </c>
      <c r="B77" t="s">
        <v>933</v>
      </c>
    </row>
    <row r="78" spans="1:2">
      <c r="A78" t="s">
        <v>934</v>
      </c>
      <c r="B78" t="s">
        <v>935</v>
      </c>
    </row>
    <row r="79" spans="1:2">
      <c r="A79" t="s">
        <v>936</v>
      </c>
      <c r="B79" t="s">
        <v>937</v>
      </c>
    </row>
    <row r="80" spans="1:2">
      <c r="A80" t="s">
        <v>938</v>
      </c>
      <c r="B80" t="s">
        <v>939</v>
      </c>
    </row>
    <row r="81" spans="1:2">
      <c r="A81" t="s">
        <v>940</v>
      </c>
      <c r="B81" t="s">
        <v>941</v>
      </c>
    </row>
    <row r="82" spans="1:2">
      <c r="A82" t="s">
        <v>942</v>
      </c>
      <c r="B82" t="s">
        <v>943</v>
      </c>
    </row>
    <row r="83" spans="1:2">
      <c r="A83" t="s">
        <v>826</v>
      </c>
      <c r="B83" t="s">
        <v>826</v>
      </c>
    </row>
    <row r="84" spans="1:2">
      <c r="A84" t="s">
        <v>826</v>
      </c>
      <c r="B84" t="s">
        <v>944</v>
      </c>
    </row>
    <row r="85" spans="1:2">
      <c r="A85" t="s">
        <v>945</v>
      </c>
      <c r="B85" t="s">
        <v>826</v>
      </c>
    </row>
    <row r="86" spans="1:2">
      <c r="A86" t="s">
        <v>946</v>
      </c>
      <c r="B86" t="s">
        <v>947</v>
      </c>
    </row>
    <row r="87" spans="1:2">
      <c r="A87" t="s">
        <v>948</v>
      </c>
      <c r="B87" t="s">
        <v>935</v>
      </c>
    </row>
    <row r="88" spans="1:2">
      <c r="A88" t="s">
        <v>949</v>
      </c>
      <c r="B88" t="s">
        <v>941</v>
      </c>
    </row>
    <row r="89" spans="1:2">
      <c r="A89" t="s">
        <v>950</v>
      </c>
      <c r="B89" t="s">
        <v>951</v>
      </c>
    </row>
    <row r="90" spans="1:2">
      <c r="A90" t="s">
        <v>952</v>
      </c>
      <c r="B90" t="s">
        <v>953</v>
      </c>
    </row>
    <row r="91" spans="1:2">
      <c r="A91" t="s">
        <v>826</v>
      </c>
      <c r="B91" t="s">
        <v>826</v>
      </c>
    </row>
    <row r="92" spans="1:2">
      <c r="A92" t="s">
        <v>826</v>
      </c>
      <c r="B92" t="s">
        <v>954</v>
      </c>
    </row>
    <row r="93" spans="1:2">
      <c r="A93" t="s">
        <v>955</v>
      </c>
      <c r="B93" t="s">
        <v>956</v>
      </c>
    </row>
    <row r="95" spans="1:2">
      <c r="A95" s="310" t="s">
        <v>957</v>
      </c>
      <c r="B95" s="309" t="s">
        <v>958</v>
      </c>
    </row>
    <row r="96" spans="1:2">
      <c r="A96" t="s">
        <v>826</v>
      </c>
    </row>
    <row r="97" spans="1:2">
      <c r="A97" t="s">
        <v>826</v>
      </c>
      <c r="B97" s="43" t="s">
        <v>959</v>
      </c>
    </row>
    <row r="98" spans="1:2">
      <c r="A98" t="s">
        <v>826</v>
      </c>
      <c r="B98" t="s">
        <v>826</v>
      </c>
    </row>
    <row r="99" spans="1:2">
      <c r="A99" t="s">
        <v>826</v>
      </c>
      <c r="B99" t="s">
        <v>960</v>
      </c>
    </row>
    <row r="100" spans="1:2">
      <c r="A100" t="s">
        <v>961</v>
      </c>
      <c r="B100" t="s">
        <v>826</v>
      </c>
    </row>
    <row r="101" spans="1:2">
      <c r="A101" t="s">
        <v>962</v>
      </c>
      <c r="B101" t="s">
        <v>826</v>
      </c>
    </row>
    <row r="102" spans="1:2">
      <c r="A102" t="s">
        <v>826</v>
      </c>
      <c r="B102" t="s">
        <v>963</v>
      </c>
    </row>
    <row r="103" spans="1:2">
      <c r="A103" t="s">
        <v>826</v>
      </c>
      <c r="B103" t="s">
        <v>826</v>
      </c>
    </row>
    <row r="104" spans="1:2">
      <c r="A104" t="s">
        <v>826</v>
      </c>
      <c r="B104" t="s">
        <v>964</v>
      </c>
    </row>
    <row r="105" spans="1:2">
      <c r="A105" t="s">
        <v>965</v>
      </c>
      <c r="B105" t="s">
        <v>966</v>
      </c>
    </row>
    <row r="106" spans="1:2">
      <c r="A106" t="s">
        <v>967</v>
      </c>
      <c r="B106" t="s">
        <v>968</v>
      </c>
    </row>
    <row r="107" spans="1:2">
      <c r="A107" t="s">
        <v>826</v>
      </c>
      <c r="B107" t="s">
        <v>826</v>
      </c>
    </row>
    <row r="108" spans="1:2">
      <c r="A108" t="s">
        <v>826</v>
      </c>
      <c r="B108" t="s">
        <v>969</v>
      </c>
    </row>
    <row r="109" spans="1:2">
      <c r="A109" t="s">
        <v>970</v>
      </c>
      <c r="B109" t="s">
        <v>971</v>
      </c>
    </row>
    <row r="110" spans="1:2">
      <c r="A110" t="s">
        <v>972</v>
      </c>
      <c r="B110" t="s">
        <v>973</v>
      </c>
    </row>
    <row r="111" spans="1:2">
      <c r="A111" t="s">
        <v>826</v>
      </c>
      <c r="B111" t="s">
        <v>826</v>
      </c>
    </row>
    <row r="112" spans="1:2">
      <c r="A112" t="s">
        <v>826</v>
      </c>
      <c r="B112" t="s">
        <v>974</v>
      </c>
    </row>
    <row r="113" spans="1:2">
      <c r="A113" t="s">
        <v>975</v>
      </c>
      <c r="B113" t="s">
        <v>976</v>
      </c>
    </row>
    <row r="114" spans="1:2">
      <c r="A114" t="s">
        <v>977</v>
      </c>
      <c r="B114" t="s">
        <v>973</v>
      </c>
    </row>
    <row r="115" spans="1:2">
      <c r="A115" t="s">
        <v>826</v>
      </c>
      <c r="B115" t="s">
        <v>826</v>
      </c>
    </row>
    <row r="116" spans="1:2">
      <c r="A116" t="s">
        <v>826</v>
      </c>
      <c r="B116" t="s">
        <v>978</v>
      </c>
    </row>
    <row r="117" spans="1:2">
      <c r="A117" t="s">
        <v>826</v>
      </c>
      <c r="B117" t="s">
        <v>979</v>
      </c>
    </row>
    <row r="118" spans="1:2">
      <c r="A118" t="s">
        <v>980</v>
      </c>
      <c r="B118" t="s">
        <v>981</v>
      </c>
    </row>
    <row r="119" spans="1:2">
      <c r="A119" t="s">
        <v>982</v>
      </c>
      <c r="B119" t="s">
        <v>983</v>
      </c>
    </row>
    <row r="120" spans="1:2">
      <c r="A120" t="s">
        <v>826</v>
      </c>
      <c r="B120" t="s">
        <v>984</v>
      </c>
    </row>
    <row r="121" spans="1:2">
      <c r="A121" t="s">
        <v>826</v>
      </c>
      <c r="B121" t="s">
        <v>826</v>
      </c>
    </row>
    <row r="122" spans="1:2">
      <c r="A122" t="s">
        <v>826</v>
      </c>
      <c r="B122" t="s">
        <v>985</v>
      </c>
    </row>
    <row r="123" spans="1:2">
      <c r="A123" t="s">
        <v>986</v>
      </c>
      <c r="B123" t="s">
        <v>987</v>
      </c>
    </row>
    <row r="124" spans="1:2">
      <c r="A124" t="s">
        <v>988</v>
      </c>
      <c r="B124" t="s">
        <v>983</v>
      </c>
    </row>
    <row r="125" spans="1:2">
      <c r="A125" t="s">
        <v>826</v>
      </c>
      <c r="B125" t="s">
        <v>826</v>
      </c>
    </row>
    <row r="126" spans="1:2">
      <c r="A126" t="s">
        <v>826</v>
      </c>
      <c r="B126" t="s">
        <v>989</v>
      </c>
    </row>
    <row r="127" spans="1:2">
      <c r="A127" t="s">
        <v>990</v>
      </c>
      <c r="B127" t="s">
        <v>991</v>
      </c>
    </row>
    <row r="128" spans="1:2">
      <c r="A128" t="s">
        <v>992</v>
      </c>
      <c r="B128" t="s">
        <v>973</v>
      </c>
    </row>
    <row r="129" spans="1:2">
      <c r="A129" t="s">
        <v>826</v>
      </c>
      <c r="B129" t="s">
        <v>826</v>
      </c>
    </row>
    <row r="130" spans="1:2">
      <c r="A130" t="s">
        <v>826</v>
      </c>
      <c r="B130" s="43" t="s">
        <v>993</v>
      </c>
    </row>
    <row r="131" spans="1:2">
      <c r="A131" t="s">
        <v>826</v>
      </c>
      <c r="B131" t="s">
        <v>994</v>
      </c>
    </row>
    <row r="132" spans="1:2">
      <c r="A132" t="s">
        <v>995</v>
      </c>
      <c r="B132" t="s">
        <v>996</v>
      </c>
    </row>
    <row r="133" spans="1:2">
      <c r="A133" t="s">
        <v>997</v>
      </c>
      <c r="B133" t="s">
        <v>998</v>
      </c>
    </row>
    <row r="134" spans="1:2">
      <c r="A134" t="s">
        <v>999</v>
      </c>
      <c r="B134" t="s">
        <v>998</v>
      </c>
    </row>
    <row r="135" spans="1:2">
      <c r="A135" t="s">
        <v>997</v>
      </c>
      <c r="B135" t="s">
        <v>998</v>
      </c>
    </row>
    <row r="136" spans="1:2">
      <c r="A136" t="s">
        <v>1000</v>
      </c>
      <c r="B136" t="s">
        <v>998</v>
      </c>
    </row>
    <row r="137" spans="1:2">
      <c r="A137" t="s">
        <v>826</v>
      </c>
      <c r="B137" t="s">
        <v>826</v>
      </c>
    </row>
    <row r="138" spans="1:2">
      <c r="A138" t="s">
        <v>826</v>
      </c>
      <c r="B138" s="43" t="s">
        <v>1001</v>
      </c>
    </row>
    <row r="139" spans="1:2">
      <c r="A139" t="s">
        <v>1002</v>
      </c>
      <c r="B139" t="s">
        <v>1003</v>
      </c>
    </row>
    <row r="140" spans="1:2">
      <c r="A140" t="s">
        <v>1004</v>
      </c>
      <c r="B140" t="s">
        <v>1005</v>
      </c>
    </row>
    <row r="141" spans="1:2">
      <c r="A141" t="s">
        <v>1006</v>
      </c>
      <c r="B141" t="s">
        <v>1007</v>
      </c>
    </row>
    <row r="142" spans="1:2">
      <c r="A142" t="s">
        <v>1008</v>
      </c>
      <c r="B142" t="s">
        <v>1009</v>
      </c>
    </row>
    <row r="143" spans="1:2">
      <c r="A143" t="s">
        <v>826</v>
      </c>
      <c r="B143" t="s">
        <v>826</v>
      </c>
    </row>
    <row r="144" spans="1:2">
      <c r="A144" t="s">
        <v>826</v>
      </c>
      <c r="B144" s="43" t="s">
        <v>1010</v>
      </c>
    </row>
    <row r="145" spans="1:2">
      <c r="A145" t="s">
        <v>826</v>
      </c>
      <c r="B145" t="s">
        <v>1011</v>
      </c>
    </row>
    <row r="146" spans="1:2">
      <c r="A146" t="s">
        <v>826</v>
      </c>
      <c r="B146" t="s">
        <v>826</v>
      </c>
    </row>
    <row r="147" spans="1:2">
      <c r="A147" t="s">
        <v>826</v>
      </c>
      <c r="B147" s="43" t="s">
        <v>1012</v>
      </c>
    </row>
    <row r="148" spans="1:2">
      <c r="A148" t="s">
        <v>1013</v>
      </c>
      <c r="B148" t="s">
        <v>1014</v>
      </c>
    </row>
    <row r="149" spans="1:2">
      <c r="A149" t="s">
        <v>826</v>
      </c>
      <c r="B149" t="s">
        <v>826</v>
      </c>
    </row>
    <row r="150" spans="1:2">
      <c r="A150" t="s">
        <v>826</v>
      </c>
      <c r="B150" t="s">
        <v>1015</v>
      </c>
    </row>
    <row r="151" spans="1:2">
      <c r="A151" t="s">
        <v>1016</v>
      </c>
      <c r="B151" t="s">
        <v>826</v>
      </c>
    </row>
    <row r="152" spans="1:2">
      <c r="A152" t="s">
        <v>1017</v>
      </c>
      <c r="B152" t="s">
        <v>826</v>
      </c>
    </row>
    <row r="153" spans="1:2">
      <c r="A153" t="s">
        <v>1018</v>
      </c>
      <c r="B153" t="s">
        <v>826</v>
      </c>
    </row>
    <row r="154" spans="1:2">
      <c r="A154" t="s">
        <v>1019</v>
      </c>
      <c r="B154" t="s">
        <v>826</v>
      </c>
    </row>
    <row r="155" spans="1:2">
      <c r="A155" t="s">
        <v>826</v>
      </c>
      <c r="B155" t="s">
        <v>826</v>
      </c>
    </row>
    <row r="156" spans="1:2">
      <c r="A156" t="s">
        <v>826</v>
      </c>
      <c r="B156" t="s">
        <v>1020</v>
      </c>
    </row>
    <row r="157" spans="1:2">
      <c r="A157" t="s">
        <v>826</v>
      </c>
      <c r="B157" s="43" t="s">
        <v>1021</v>
      </c>
    </row>
    <row r="158" spans="1:2">
      <c r="A158" t="s">
        <v>826</v>
      </c>
      <c r="B158" t="s">
        <v>826</v>
      </c>
    </row>
    <row r="159" spans="1:2">
      <c r="A159" t="s">
        <v>1022</v>
      </c>
      <c r="B159" t="s">
        <v>1023</v>
      </c>
    </row>
    <row r="160" spans="1:2">
      <c r="A160" t="s">
        <v>1024</v>
      </c>
      <c r="B160" t="s">
        <v>1025</v>
      </c>
    </row>
    <row r="161" spans="1:2">
      <c r="A161" t="s">
        <v>1026</v>
      </c>
      <c r="B161" t="s">
        <v>1027</v>
      </c>
    </row>
    <row r="162" spans="1:2">
      <c r="A162" t="s">
        <v>1028</v>
      </c>
      <c r="B162" t="s">
        <v>1029</v>
      </c>
    </row>
  </sheetData>
  <hyperlinks>
    <hyperlink ref="D1" location="INDEX!A1" display="INDEX" xr:uid="{E19F9D2F-2DA3-4258-9E7D-9E4922E9FE78}"/>
  </hyperlink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513A5-56F2-408D-8CDE-A585C63E0124}">
  <dimension ref="A1:N122"/>
  <sheetViews>
    <sheetView workbookViewId="0">
      <pane ySplit="1" topLeftCell="A2" activePane="bottomLeft" state="frozen"/>
      <selection activeCell="H8" sqref="H8"/>
      <selection pane="bottomLeft" activeCell="V66" sqref="U66:V67"/>
    </sheetView>
  </sheetViews>
  <sheetFormatPr defaultRowHeight="15"/>
  <cols>
    <col min="1" max="1" width="14.140625" style="186" bestFit="1" customWidth="1"/>
    <col min="2" max="2" width="22" style="186" bestFit="1" customWidth="1"/>
    <col min="3" max="3" width="8.42578125" style="186" bestFit="1" customWidth="1"/>
    <col min="4" max="4" width="22" style="186" bestFit="1" customWidth="1"/>
    <col min="5" max="5" width="15.85546875" style="186" bestFit="1" customWidth="1"/>
    <col min="6" max="6" width="17.7109375" style="186" bestFit="1" customWidth="1"/>
    <col min="7" max="7" width="8.42578125" style="196" bestFit="1" customWidth="1"/>
    <col min="8" max="8" width="14.28515625" style="186" bestFit="1" customWidth="1"/>
    <col min="9" max="9" width="30.42578125" style="186" bestFit="1" customWidth="1"/>
    <col min="10" max="10" width="28.7109375" style="186" bestFit="1" customWidth="1"/>
    <col min="11" max="11" width="9.140625" style="186"/>
    <col min="12" max="12" width="23" style="186" bestFit="1" customWidth="1"/>
    <col min="13" max="16384" width="9.140625" style="186"/>
  </cols>
  <sheetData>
    <row r="1" spans="1:12" ht="16.5" thickBot="1">
      <c r="A1" s="236" t="s">
        <v>22</v>
      </c>
      <c r="B1" s="224" t="s">
        <v>1030</v>
      </c>
      <c r="C1" s="224" t="s">
        <v>1031</v>
      </c>
      <c r="D1" s="224" t="s">
        <v>1032</v>
      </c>
      <c r="E1" s="223" t="s">
        <v>1033</v>
      </c>
      <c r="F1" s="224" t="s">
        <v>1034</v>
      </c>
      <c r="G1" s="225" t="s">
        <v>1035</v>
      </c>
      <c r="H1" s="226" t="s">
        <v>1036</v>
      </c>
      <c r="I1" s="227" t="s">
        <v>1037</v>
      </c>
      <c r="J1" s="222" t="s">
        <v>1038</v>
      </c>
    </row>
    <row r="2" spans="1:12">
      <c r="A2" s="428" t="s">
        <v>1039</v>
      </c>
      <c r="B2" s="429" t="s">
        <v>1040</v>
      </c>
      <c r="C2" s="237" t="s">
        <v>1041</v>
      </c>
      <c r="D2" s="238" t="s">
        <v>1042</v>
      </c>
      <c r="E2" s="220" t="s">
        <v>1043</v>
      </c>
      <c r="F2" s="246">
        <v>14</v>
      </c>
      <c r="G2" s="220" t="s">
        <v>1044</v>
      </c>
      <c r="H2" s="246"/>
      <c r="I2" s="228" t="s">
        <v>1045</v>
      </c>
      <c r="L2" s="308" t="s">
        <v>408</v>
      </c>
    </row>
    <row r="3" spans="1:12">
      <c r="A3" s="381" t="s">
        <v>1039</v>
      </c>
      <c r="B3" s="382" t="s">
        <v>1040</v>
      </c>
      <c r="C3" s="186" t="s">
        <v>1046</v>
      </c>
      <c r="D3" s="239" t="s">
        <v>1042</v>
      </c>
      <c r="E3" s="196" t="s">
        <v>1047</v>
      </c>
      <c r="F3" s="247">
        <v>14</v>
      </c>
      <c r="G3" s="196" t="s">
        <v>1048</v>
      </c>
      <c r="H3" s="247"/>
      <c r="I3" s="229" t="s">
        <v>1049</v>
      </c>
    </row>
    <row r="4" spans="1:12">
      <c r="A4" s="381" t="s">
        <v>1039</v>
      </c>
      <c r="B4" s="382" t="s">
        <v>1050</v>
      </c>
      <c r="C4" s="186" t="s">
        <v>1041</v>
      </c>
      <c r="D4" s="240" t="s">
        <v>1051</v>
      </c>
      <c r="E4" s="196" t="s">
        <v>1043</v>
      </c>
      <c r="F4" s="247">
        <v>14</v>
      </c>
      <c r="G4" s="196" t="s">
        <v>1044</v>
      </c>
      <c r="H4" s="247"/>
      <c r="I4" s="229" t="s">
        <v>1052</v>
      </c>
    </row>
    <row r="5" spans="1:12">
      <c r="A5" s="381" t="s">
        <v>1039</v>
      </c>
      <c r="B5" s="382" t="s">
        <v>1050</v>
      </c>
      <c r="C5" s="186" t="s">
        <v>1053</v>
      </c>
      <c r="D5" s="240" t="s">
        <v>1051</v>
      </c>
      <c r="E5" s="186" t="s">
        <v>1054</v>
      </c>
      <c r="F5" s="247">
        <v>14</v>
      </c>
      <c r="G5" s="196" t="s">
        <v>1048</v>
      </c>
      <c r="H5" s="247"/>
      <c r="I5" s="229" t="s">
        <v>1055</v>
      </c>
    </row>
    <row r="6" spans="1:12">
      <c r="A6" s="219" t="s">
        <v>1056</v>
      </c>
      <c r="B6" s="186" t="s">
        <v>1057</v>
      </c>
      <c r="C6" s="186" t="s">
        <v>1041</v>
      </c>
      <c r="D6" s="240" t="s">
        <v>1051</v>
      </c>
      <c r="E6" s="196" t="s">
        <v>1043</v>
      </c>
      <c r="F6" s="247">
        <v>18</v>
      </c>
      <c r="G6" s="196" t="s">
        <v>1044</v>
      </c>
      <c r="H6" s="247"/>
      <c r="I6" s="229" t="s">
        <v>1058</v>
      </c>
      <c r="J6" s="382"/>
    </row>
    <row r="7" spans="1:12">
      <c r="A7" s="219" t="s">
        <v>1056</v>
      </c>
      <c r="B7" s="186" t="s">
        <v>1057</v>
      </c>
      <c r="C7" s="186" t="s">
        <v>1053</v>
      </c>
      <c r="D7" s="240" t="s">
        <v>1051</v>
      </c>
      <c r="E7" s="186" t="s">
        <v>1054</v>
      </c>
      <c r="F7" s="247">
        <v>18</v>
      </c>
      <c r="G7" s="196" t="s">
        <v>1048</v>
      </c>
      <c r="H7" s="247"/>
      <c r="I7" s="229" t="s">
        <v>1059</v>
      </c>
      <c r="J7" s="382"/>
    </row>
    <row r="8" spans="1:12">
      <c r="A8" s="219" t="s">
        <v>1060</v>
      </c>
      <c r="B8" s="186" t="s">
        <v>1061</v>
      </c>
      <c r="C8" s="186" t="s">
        <v>1062</v>
      </c>
      <c r="D8" s="240" t="s">
        <v>1063</v>
      </c>
      <c r="E8" s="196" t="s">
        <v>1064</v>
      </c>
      <c r="F8" s="247" t="s">
        <v>1065</v>
      </c>
      <c r="G8" s="196" t="s">
        <v>1066</v>
      </c>
      <c r="H8" s="247"/>
      <c r="I8" s="229" t="s">
        <v>1067</v>
      </c>
    </row>
    <row r="9" spans="1:12">
      <c r="A9" s="219" t="s">
        <v>1060</v>
      </c>
      <c r="B9" s="186" t="s">
        <v>1061</v>
      </c>
      <c r="C9" s="186" t="s">
        <v>1068</v>
      </c>
      <c r="D9" s="240" t="s">
        <v>1063</v>
      </c>
      <c r="E9" s="196" t="s">
        <v>1069</v>
      </c>
      <c r="F9" s="247" t="s">
        <v>1065</v>
      </c>
      <c r="G9" s="196" t="s">
        <v>1070</v>
      </c>
      <c r="H9" s="247"/>
      <c r="I9" s="229" t="s">
        <v>1067</v>
      </c>
    </row>
    <row r="10" spans="1:12">
      <c r="A10" s="219" t="s">
        <v>1060</v>
      </c>
      <c r="B10" s="186" t="s">
        <v>1061</v>
      </c>
      <c r="C10" s="186" t="s">
        <v>1071</v>
      </c>
      <c r="D10" s="240" t="s">
        <v>1063</v>
      </c>
      <c r="E10" s="196" t="s">
        <v>1072</v>
      </c>
      <c r="F10" s="247" t="s">
        <v>1065</v>
      </c>
      <c r="G10" s="196" t="s">
        <v>1073</v>
      </c>
      <c r="H10" s="247"/>
      <c r="I10" s="229" t="s">
        <v>1067</v>
      </c>
    </row>
    <row r="11" spans="1:12">
      <c r="A11" s="219" t="s">
        <v>1060</v>
      </c>
      <c r="B11" s="186" t="s">
        <v>1061</v>
      </c>
      <c r="C11" s="186" t="s">
        <v>1074</v>
      </c>
      <c r="D11" s="240" t="s">
        <v>1063</v>
      </c>
      <c r="E11" s="196" t="s">
        <v>1075</v>
      </c>
      <c r="F11" s="247" t="s">
        <v>1065</v>
      </c>
      <c r="G11" s="196" t="s">
        <v>1076</v>
      </c>
      <c r="H11" s="247"/>
      <c r="I11" s="229" t="s">
        <v>1067</v>
      </c>
    </row>
    <row r="12" spans="1:12">
      <c r="A12" s="219" t="s">
        <v>1060</v>
      </c>
      <c r="B12" s="186" t="s">
        <v>1077</v>
      </c>
      <c r="C12" s="186" t="s">
        <v>1062</v>
      </c>
      <c r="D12" s="240" t="s">
        <v>1078</v>
      </c>
      <c r="E12" s="196" t="s">
        <v>1064</v>
      </c>
      <c r="F12" s="247" t="s">
        <v>1065</v>
      </c>
      <c r="G12" s="196" t="s">
        <v>1066</v>
      </c>
      <c r="H12" s="247"/>
      <c r="I12" s="229" t="s">
        <v>1067</v>
      </c>
    </row>
    <row r="13" spans="1:12">
      <c r="A13" s="219" t="s">
        <v>1060</v>
      </c>
      <c r="B13" s="186" t="s">
        <v>1077</v>
      </c>
      <c r="C13" s="186" t="s">
        <v>1068</v>
      </c>
      <c r="D13" s="240" t="s">
        <v>1078</v>
      </c>
      <c r="E13" s="196" t="s">
        <v>1069</v>
      </c>
      <c r="F13" s="247" t="s">
        <v>1065</v>
      </c>
      <c r="G13" s="196" t="s">
        <v>1070</v>
      </c>
      <c r="H13" s="247"/>
      <c r="I13" s="229" t="s">
        <v>1067</v>
      </c>
    </row>
    <row r="14" spans="1:12">
      <c r="A14" s="219" t="s">
        <v>1060</v>
      </c>
      <c r="B14" s="186" t="s">
        <v>1077</v>
      </c>
      <c r="C14" s="186" t="s">
        <v>1071</v>
      </c>
      <c r="D14" s="240" t="s">
        <v>1078</v>
      </c>
      <c r="E14" s="196" t="s">
        <v>1072</v>
      </c>
      <c r="F14" s="247" t="s">
        <v>1065</v>
      </c>
      <c r="G14" s="196" t="s">
        <v>1073</v>
      </c>
      <c r="H14" s="247"/>
      <c r="I14" s="229" t="s">
        <v>1067</v>
      </c>
    </row>
    <row r="15" spans="1:12">
      <c r="A15" s="219" t="s">
        <v>1060</v>
      </c>
      <c r="B15" s="186" t="s">
        <v>1077</v>
      </c>
      <c r="C15" s="186" t="s">
        <v>1074</v>
      </c>
      <c r="D15" s="240" t="s">
        <v>1078</v>
      </c>
      <c r="E15" s="196" t="s">
        <v>1075</v>
      </c>
      <c r="F15" s="247" t="s">
        <v>1065</v>
      </c>
      <c r="G15" s="196" t="s">
        <v>1076</v>
      </c>
      <c r="H15" s="247"/>
      <c r="I15" s="229" t="s">
        <v>1067</v>
      </c>
    </row>
    <row r="16" spans="1:12">
      <c r="A16" s="219" t="s">
        <v>1060</v>
      </c>
      <c r="B16" s="186" t="s">
        <v>1079</v>
      </c>
      <c r="C16" s="186" t="s">
        <v>1062</v>
      </c>
      <c r="D16" s="240" t="s">
        <v>1080</v>
      </c>
      <c r="E16" s="196" t="s">
        <v>1064</v>
      </c>
      <c r="F16" s="247">
        <v>18</v>
      </c>
      <c r="G16" s="196" t="s">
        <v>1044</v>
      </c>
      <c r="H16" s="247"/>
      <c r="I16" s="229" t="s">
        <v>1081</v>
      </c>
    </row>
    <row r="17" spans="1:9">
      <c r="A17" s="219" t="s">
        <v>1060</v>
      </c>
      <c r="B17" s="186" t="s">
        <v>1079</v>
      </c>
      <c r="C17" s="186" t="s">
        <v>1068</v>
      </c>
      <c r="D17" s="240" t="s">
        <v>1080</v>
      </c>
      <c r="E17" s="196" t="s">
        <v>1069</v>
      </c>
      <c r="F17" s="247">
        <v>18</v>
      </c>
      <c r="G17" s="196" t="s">
        <v>1082</v>
      </c>
      <c r="H17" s="247"/>
      <c r="I17" s="229" t="s">
        <v>1083</v>
      </c>
    </row>
    <row r="18" spans="1:9">
      <c r="A18" s="219" t="s">
        <v>1060</v>
      </c>
      <c r="B18" s="186" t="s">
        <v>1079</v>
      </c>
      <c r="C18" s="186" t="s">
        <v>1071</v>
      </c>
      <c r="D18" s="240" t="s">
        <v>1080</v>
      </c>
      <c r="E18" s="196" t="s">
        <v>1072</v>
      </c>
      <c r="F18" s="247">
        <v>18</v>
      </c>
      <c r="G18" s="196" t="s">
        <v>1084</v>
      </c>
      <c r="H18" s="247"/>
      <c r="I18" s="229" t="s">
        <v>1085</v>
      </c>
    </row>
    <row r="19" spans="1:9">
      <c r="A19" s="219" t="s">
        <v>1060</v>
      </c>
      <c r="B19" s="186" t="s">
        <v>1079</v>
      </c>
      <c r="C19" s="186" t="s">
        <v>1074</v>
      </c>
      <c r="D19" s="240" t="s">
        <v>1080</v>
      </c>
      <c r="E19" s="196" t="s">
        <v>1075</v>
      </c>
      <c r="F19" s="247">
        <v>18</v>
      </c>
      <c r="G19" s="196" t="s">
        <v>1048</v>
      </c>
      <c r="H19" s="247"/>
      <c r="I19" s="229" t="s">
        <v>1086</v>
      </c>
    </row>
    <row r="20" spans="1:9">
      <c r="A20" s="219" t="s">
        <v>1060</v>
      </c>
      <c r="B20" s="186" t="s">
        <v>1087</v>
      </c>
      <c r="C20" s="186" t="s">
        <v>1062</v>
      </c>
      <c r="D20" s="240" t="s">
        <v>1088</v>
      </c>
      <c r="E20" s="196" t="s">
        <v>1064</v>
      </c>
      <c r="F20" s="247" t="s">
        <v>1065</v>
      </c>
      <c r="G20" s="196" t="s">
        <v>1082</v>
      </c>
      <c r="H20" s="247"/>
      <c r="I20" s="229" t="s">
        <v>1067</v>
      </c>
    </row>
    <row r="21" spans="1:9">
      <c r="A21" s="219" t="s">
        <v>1060</v>
      </c>
      <c r="B21" s="186" t="s">
        <v>1087</v>
      </c>
      <c r="C21" s="186" t="s">
        <v>1068</v>
      </c>
      <c r="D21" s="240" t="s">
        <v>1088</v>
      </c>
      <c r="E21" s="196" t="s">
        <v>1069</v>
      </c>
      <c r="F21" s="247" t="s">
        <v>1065</v>
      </c>
      <c r="G21" s="196" t="s">
        <v>1044</v>
      </c>
      <c r="H21" s="247"/>
      <c r="I21" s="229" t="s">
        <v>1067</v>
      </c>
    </row>
    <row r="22" spans="1:9">
      <c r="A22" s="219" t="s">
        <v>1060</v>
      </c>
      <c r="B22" s="186" t="s">
        <v>1087</v>
      </c>
      <c r="C22" s="186" t="s">
        <v>1071</v>
      </c>
      <c r="D22" s="240" t="s">
        <v>1088</v>
      </c>
      <c r="E22" s="196" t="s">
        <v>1072</v>
      </c>
      <c r="F22" s="247" t="s">
        <v>1065</v>
      </c>
      <c r="G22" s="196" t="s">
        <v>1084</v>
      </c>
      <c r="H22" s="247"/>
      <c r="I22" s="229" t="s">
        <v>1067</v>
      </c>
    </row>
    <row r="23" spans="1:9">
      <c r="A23" s="219" t="s">
        <v>1060</v>
      </c>
      <c r="B23" s="186" t="s">
        <v>1087</v>
      </c>
      <c r="C23" s="186" t="s">
        <v>1074</v>
      </c>
      <c r="D23" s="240" t="s">
        <v>1088</v>
      </c>
      <c r="E23" s="196" t="s">
        <v>1075</v>
      </c>
      <c r="F23" s="247" t="s">
        <v>1065</v>
      </c>
      <c r="G23" s="196" t="s">
        <v>1048</v>
      </c>
      <c r="H23" s="247"/>
      <c r="I23" s="229" t="s">
        <v>1067</v>
      </c>
    </row>
    <row r="24" spans="1:9">
      <c r="A24" s="219" t="s">
        <v>1060</v>
      </c>
      <c r="B24" s="186" t="s">
        <v>1089</v>
      </c>
      <c r="C24" s="186" t="s">
        <v>1062</v>
      </c>
      <c r="D24" s="240" t="s">
        <v>1090</v>
      </c>
      <c r="E24" s="196" t="s">
        <v>1064</v>
      </c>
      <c r="F24" s="247" t="s">
        <v>1065</v>
      </c>
      <c r="G24" s="196" t="s">
        <v>1082</v>
      </c>
      <c r="H24" s="247"/>
      <c r="I24" s="229" t="s">
        <v>1067</v>
      </c>
    </row>
    <row r="25" spans="1:9">
      <c r="A25" s="219" t="s">
        <v>1060</v>
      </c>
      <c r="B25" s="186" t="s">
        <v>1089</v>
      </c>
      <c r="C25" s="186" t="s">
        <v>1068</v>
      </c>
      <c r="D25" s="240" t="s">
        <v>1090</v>
      </c>
      <c r="E25" s="196" t="s">
        <v>1069</v>
      </c>
      <c r="F25" s="247" t="s">
        <v>1065</v>
      </c>
      <c r="G25" s="196" t="s">
        <v>1044</v>
      </c>
      <c r="H25" s="247"/>
      <c r="I25" s="229" t="s">
        <v>1067</v>
      </c>
    </row>
    <row r="26" spans="1:9">
      <c r="A26" s="219" t="s">
        <v>1060</v>
      </c>
      <c r="B26" s="186" t="s">
        <v>1089</v>
      </c>
      <c r="C26" s="186" t="s">
        <v>1071</v>
      </c>
      <c r="D26" s="240" t="s">
        <v>1090</v>
      </c>
      <c r="E26" s="196" t="s">
        <v>1072</v>
      </c>
      <c r="F26" s="247" t="s">
        <v>1065</v>
      </c>
      <c r="G26" s="196" t="s">
        <v>1084</v>
      </c>
      <c r="H26" s="247"/>
      <c r="I26" s="229" t="s">
        <v>1067</v>
      </c>
    </row>
    <row r="27" spans="1:9">
      <c r="A27" s="219" t="s">
        <v>1060</v>
      </c>
      <c r="B27" s="186" t="s">
        <v>1089</v>
      </c>
      <c r="C27" s="186" t="s">
        <v>1074</v>
      </c>
      <c r="D27" s="240" t="s">
        <v>1090</v>
      </c>
      <c r="E27" s="196" t="s">
        <v>1075</v>
      </c>
      <c r="F27" s="247" t="s">
        <v>1065</v>
      </c>
      <c r="G27" s="196" t="s">
        <v>1048</v>
      </c>
      <c r="H27" s="247"/>
      <c r="I27" s="229" t="s">
        <v>1067</v>
      </c>
    </row>
    <row r="28" spans="1:9">
      <c r="A28" s="219" t="s">
        <v>1060</v>
      </c>
      <c r="B28" s="186" t="s">
        <v>1091</v>
      </c>
      <c r="C28" s="186" t="s">
        <v>1062</v>
      </c>
      <c r="D28" s="240" t="s">
        <v>1092</v>
      </c>
      <c r="E28" s="196" t="s">
        <v>1064</v>
      </c>
      <c r="F28" s="247" t="s">
        <v>1065</v>
      </c>
      <c r="G28" s="196" t="s">
        <v>1082</v>
      </c>
      <c r="H28" s="247"/>
      <c r="I28" s="229" t="s">
        <v>1067</v>
      </c>
    </row>
    <row r="29" spans="1:9">
      <c r="A29" s="219" t="s">
        <v>1060</v>
      </c>
      <c r="B29" s="186" t="s">
        <v>1091</v>
      </c>
      <c r="C29" s="186" t="s">
        <v>1068</v>
      </c>
      <c r="D29" s="240" t="s">
        <v>1092</v>
      </c>
      <c r="E29" s="196" t="s">
        <v>1069</v>
      </c>
      <c r="F29" s="247" t="s">
        <v>1065</v>
      </c>
      <c r="G29" s="196" t="s">
        <v>1044</v>
      </c>
      <c r="H29" s="247"/>
      <c r="I29" s="229" t="s">
        <v>1067</v>
      </c>
    </row>
    <row r="30" spans="1:9">
      <c r="A30" s="219" t="s">
        <v>1060</v>
      </c>
      <c r="B30" s="186" t="s">
        <v>1091</v>
      </c>
      <c r="C30" s="186" t="s">
        <v>1071</v>
      </c>
      <c r="D30" s="240" t="s">
        <v>1092</v>
      </c>
      <c r="E30" s="196" t="s">
        <v>1072</v>
      </c>
      <c r="F30" s="247" t="s">
        <v>1065</v>
      </c>
      <c r="G30" s="196" t="s">
        <v>1084</v>
      </c>
      <c r="H30" s="247"/>
      <c r="I30" s="229" t="s">
        <v>1067</v>
      </c>
    </row>
    <row r="31" spans="1:9">
      <c r="A31" s="219" t="s">
        <v>1060</v>
      </c>
      <c r="B31" s="186" t="s">
        <v>1091</v>
      </c>
      <c r="C31" s="186" t="s">
        <v>1074</v>
      </c>
      <c r="D31" s="240" t="s">
        <v>1092</v>
      </c>
      <c r="E31" s="196" t="s">
        <v>1075</v>
      </c>
      <c r="F31" s="247" t="s">
        <v>1065</v>
      </c>
      <c r="G31" s="196" t="s">
        <v>1048</v>
      </c>
      <c r="H31" s="247"/>
      <c r="I31" s="229" t="s">
        <v>1067</v>
      </c>
    </row>
    <row r="32" spans="1:9">
      <c r="A32" s="219"/>
      <c r="D32" s="430" t="s">
        <v>1093</v>
      </c>
      <c r="E32" s="196"/>
      <c r="F32" s="247"/>
      <c r="H32" s="247"/>
      <c r="I32" s="230"/>
    </row>
    <row r="33" spans="1:9">
      <c r="A33" s="219"/>
      <c r="D33" s="430" t="s">
        <v>1093</v>
      </c>
      <c r="E33" s="196"/>
      <c r="F33" s="247"/>
      <c r="H33" s="247"/>
      <c r="I33" s="230"/>
    </row>
    <row r="34" spans="1:9">
      <c r="A34" s="219"/>
      <c r="D34" s="430" t="s">
        <v>1093</v>
      </c>
      <c r="E34" s="196"/>
      <c r="F34" s="247"/>
      <c r="H34" s="247"/>
      <c r="I34" s="230"/>
    </row>
    <row r="35" spans="1:9">
      <c r="A35" s="219"/>
      <c r="D35" s="430" t="s">
        <v>1093</v>
      </c>
      <c r="E35" s="196"/>
      <c r="F35" s="247"/>
      <c r="H35" s="247"/>
      <c r="I35" s="230"/>
    </row>
    <row r="36" spans="1:9">
      <c r="A36" s="219"/>
      <c r="D36" s="430" t="s">
        <v>1093</v>
      </c>
      <c r="E36" s="196"/>
      <c r="F36" s="247"/>
      <c r="H36" s="247"/>
      <c r="I36" s="230"/>
    </row>
    <row r="37" spans="1:9">
      <c r="A37" s="219"/>
      <c r="D37" s="430" t="s">
        <v>1094</v>
      </c>
      <c r="E37" s="196"/>
      <c r="F37" s="247"/>
      <c r="H37" s="247"/>
      <c r="I37" s="230"/>
    </row>
    <row r="38" spans="1:9">
      <c r="A38" s="219"/>
      <c r="D38" s="430" t="s">
        <v>1094</v>
      </c>
      <c r="E38" s="196"/>
      <c r="F38" s="247"/>
      <c r="H38" s="247"/>
      <c r="I38" s="230"/>
    </row>
    <row r="39" spans="1:9">
      <c r="A39" s="219"/>
      <c r="D39" s="430" t="s">
        <v>1094</v>
      </c>
      <c r="E39" s="196"/>
      <c r="F39" s="247"/>
      <c r="H39" s="247"/>
      <c r="I39" s="230"/>
    </row>
    <row r="40" spans="1:9">
      <c r="A40" s="219"/>
      <c r="D40" s="430" t="s">
        <v>1094</v>
      </c>
      <c r="E40" s="196"/>
      <c r="F40" s="247"/>
      <c r="H40" s="247"/>
      <c r="I40" s="229"/>
    </row>
    <row r="41" spans="1:9">
      <c r="A41" s="219"/>
      <c r="D41" s="430" t="s">
        <v>1094</v>
      </c>
      <c r="E41" s="196"/>
      <c r="F41" s="247"/>
      <c r="H41" s="247"/>
      <c r="I41" s="230"/>
    </row>
    <row r="42" spans="1:9">
      <c r="A42" s="219"/>
      <c r="D42" s="430" t="s">
        <v>1095</v>
      </c>
      <c r="E42" s="196"/>
      <c r="F42" s="247"/>
      <c r="H42" s="247"/>
      <c r="I42" s="230"/>
    </row>
    <row r="43" spans="1:9">
      <c r="A43" s="219"/>
      <c r="D43" s="430" t="s">
        <v>1095</v>
      </c>
      <c r="E43" s="196"/>
      <c r="F43" s="247"/>
      <c r="H43" s="247"/>
      <c r="I43" s="231"/>
    </row>
    <row r="44" spans="1:9">
      <c r="A44" s="219"/>
      <c r="D44" s="430" t="s">
        <v>1095</v>
      </c>
      <c r="E44" s="196"/>
      <c r="F44" s="247"/>
      <c r="H44" s="247"/>
      <c r="I44" s="231"/>
    </row>
    <row r="45" spans="1:9">
      <c r="A45" s="219"/>
      <c r="D45" s="430" t="s">
        <v>1095</v>
      </c>
      <c r="E45" s="196"/>
      <c r="F45" s="247"/>
      <c r="H45" s="247"/>
      <c r="I45" s="230"/>
    </row>
    <row r="46" spans="1:9">
      <c r="A46" s="219"/>
      <c r="D46" s="430" t="s">
        <v>1095</v>
      </c>
      <c r="E46" s="196"/>
      <c r="F46" s="247"/>
      <c r="H46" s="247"/>
      <c r="I46" s="230"/>
    </row>
    <row r="47" spans="1:9">
      <c r="A47" s="219"/>
      <c r="D47" s="430" t="s">
        <v>1095</v>
      </c>
      <c r="E47" s="196"/>
      <c r="F47" s="247"/>
      <c r="H47" s="247"/>
      <c r="I47" s="230"/>
    </row>
    <row r="48" spans="1:9">
      <c r="A48" s="219" t="s">
        <v>1096</v>
      </c>
      <c r="B48" s="186" t="s">
        <v>1097</v>
      </c>
      <c r="C48" s="186" t="s">
        <v>1098</v>
      </c>
      <c r="D48" s="430" t="s">
        <v>1099</v>
      </c>
      <c r="E48" s="196" t="s">
        <v>1100</v>
      </c>
      <c r="F48" s="247">
        <v>22</v>
      </c>
      <c r="G48" s="196" t="s">
        <v>1101</v>
      </c>
      <c r="H48" s="247"/>
      <c r="I48" s="229" t="s">
        <v>1102</v>
      </c>
    </row>
    <row r="49" spans="1:10">
      <c r="A49" s="219" t="s">
        <v>1096</v>
      </c>
      <c r="B49" s="186" t="s">
        <v>1097</v>
      </c>
      <c r="C49" s="186" t="s">
        <v>1041</v>
      </c>
      <c r="D49" s="430" t="s">
        <v>1099</v>
      </c>
      <c r="E49" s="196" t="s">
        <v>1043</v>
      </c>
      <c r="F49" s="247">
        <v>22</v>
      </c>
      <c r="G49" s="196" t="s">
        <v>1101</v>
      </c>
      <c r="H49" s="247"/>
      <c r="I49" s="229" t="s">
        <v>1103</v>
      </c>
    </row>
    <row r="50" spans="1:10">
      <c r="A50" s="219"/>
      <c r="D50" s="430" t="s">
        <v>1099</v>
      </c>
      <c r="F50" s="247"/>
      <c r="H50" s="247"/>
      <c r="I50" s="231"/>
    </row>
    <row r="51" spans="1:10">
      <c r="A51" s="219"/>
      <c r="D51" s="430" t="s">
        <v>1099</v>
      </c>
      <c r="E51" s="196"/>
      <c r="F51" s="247"/>
      <c r="H51" s="247"/>
      <c r="I51" s="230"/>
    </row>
    <row r="52" spans="1:10">
      <c r="A52" s="219"/>
      <c r="D52" s="430" t="s">
        <v>1099</v>
      </c>
      <c r="E52" s="196"/>
      <c r="F52" s="247"/>
      <c r="H52" s="247"/>
      <c r="I52" s="230"/>
    </row>
    <row r="53" spans="1:10">
      <c r="A53" s="219"/>
      <c r="D53" s="430" t="s">
        <v>1104</v>
      </c>
      <c r="E53" s="196"/>
      <c r="F53" s="247"/>
      <c r="H53" s="247"/>
      <c r="I53" s="230"/>
    </row>
    <row r="54" spans="1:10">
      <c r="A54" s="219" t="s">
        <v>1096</v>
      </c>
      <c r="B54" s="186" t="s">
        <v>1105</v>
      </c>
      <c r="C54" s="186" t="s">
        <v>1098</v>
      </c>
      <c r="D54" s="430" t="s">
        <v>1104</v>
      </c>
      <c r="E54" s="196" t="s">
        <v>1106</v>
      </c>
      <c r="F54" s="247">
        <v>22</v>
      </c>
      <c r="G54" s="196" t="s">
        <v>1101</v>
      </c>
      <c r="H54" s="247">
        <v>60</v>
      </c>
      <c r="I54" s="229" t="s">
        <v>1107</v>
      </c>
    </row>
    <row r="55" spans="1:10">
      <c r="A55" s="219" t="s">
        <v>1096</v>
      </c>
      <c r="B55" s="186" t="s">
        <v>1105</v>
      </c>
      <c r="C55" s="186" t="s">
        <v>1041</v>
      </c>
      <c r="D55" s="430" t="s">
        <v>1104</v>
      </c>
      <c r="E55" s="196" t="s">
        <v>1108</v>
      </c>
      <c r="F55" s="247">
        <v>22</v>
      </c>
      <c r="G55" s="196" t="s">
        <v>1101</v>
      </c>
      <c r="H55" s="247">
        <v>60</v>
      </c>
      <c r="I55" s="229" t="s">
        <v>1109</v>
      </c>
    </row>
    <row r="56" spans="1:10">
      <c r="A56" s="381" t="s">
        <v>1110</v>
      </c>
      <c r="B56" s="382" t="s">
        <v>1111</v>
      </c>
      <c r="C56" s="382" t="s">
        <v>1112</v>
      </c>
      <c r="D56" s="430" t="s">
        <v>1104</v>
      </c>
      <c r="E56" s="196" t="s">
        <v>1113</v>
      </c>
      <c r="F56" s="247">
        <v>22</v>
      </c>
      <c r="G56" s="196" t="s">
        <v>1114</v>
      </c>
      <c r="H56" s="247"/>
      <c r="I56" s="229" t="s">
        <v>1115</v>
      </c>
      <c r="J56" s="382"/>
    </row>
    <row r="57" spans="1:10">
      <c r="A57" s="219"/>
      <c r="D57" s="430" t="s">
        <v>1104</v>
      </c>
      <c r="E57" s="196"/>
      <c r="F57" s="247"/>
      <c r="H57" s="247"/>
      <c r="I57" s="230"/>
    </row>
    <row r="58" spans="1:10">
      <c r="A58" s="219"/>
      <c r="D58" s="430" t="s">
        <v>1116</v>
      </c>
      <c r="E58" s="196"/>
      <c r="F58" s="247"/>
      <c r="H58" s="247"/>
      <c r="I58" s="230"/>
    </row>
    <row r="59" spans="1:10">
      <c r="A59" s="381" t="s">
        <v>1096</v>
      </c>
      <c r="B59" s="186" t="s">
        <v>1117</v>
      </c>
      <c r="D59" s="430" t="s">
        <v>1116</v>
      </c>
      <c r="E59" s="196" t="s">
        <v>1118</v>
      </c>
      <c r="F59" s="247">
        <v>22</v>
      </c>
      <c r="G59" s="196" t="s">
        <v>1073</v>
      </c>
      <c r="H59" s="247"/>
      <c r="I59" s="229" t="s">
        <v>1119</v>
      </c>
      <c r="J59" s="229" t="s">
        <v>1120</v>
      </c>
    </row>
    <row r="60" spans="1:10">
      <c r="A60" s="381" t="s">
        <v>1096</v>
      </c>
      <c r="B60" s="186" t="s">
        <v>1117</v>
      </c>
      <c r="D60" s="430" t="s">
        <v>1116</v>
      </c>
      <c r="E60" s="196" t="s">
        <v>1043</v>
      </c>
      <c r="F60" s="247">
        <v>22</v>
      </c>
      <c r="G60" s="196" t="s">
        <v>1073</v>
      </c>
      <c r="H60" s="247"/>
      <c r="I60" s="229" t="s">
        <v>1121</v>
      </c>
      <c r="J60" s="229" t="s">
        <v>1122</v>
      </c>
    </row>
    <row r="61" spans="1:10">
      <c r="A61" s="219"/>
      <c r="D61" s="430" t="s">
        <v>1116</v>
      </c>
      <c r="E61" s="196"/>
      <c r="F61" s="247"/>
      <c r="H61" s="247"/>
      <c r="I61" s="230"/>
    </row>
    <row r="62" spans="1:10">
      <c r="A62" s="219"/>
      <c r="D62" s="430" t="s">
        <v>1116</v>
      </c>
      <c r="E62" s="196"/>
      <c r="F62" s="247"/>
      <c r="H62" s="247"/>
      <c r="I62" s="230"/>
    </row>
    <row r="63" spans="1:10">
      <c r="A63" s="219" t="s">
        <v>1096</v>
      </c>
      <c r="B63" s="186" t="s">
        <v>1123</v>
      </c>
      <c r="C63" s="186" t="s">
        <v>1124</v>
      </c>
      <c r="D63" s="430" t="s">
        <v>1125</v>
      </c>
      <c r="E63" s="196" t="s">
        <v>1126</v>
      </c>
      <c r="F63" s="247">
        <v>22</v>
      </c>
      <c r="G63" s="196" t="s">
        <v>1048</v>
      </c>
      <c r="H63" s="247"/>
      <c r="I63" s="232" t="s">
        <v>1127</v>
      </c>
    </row>
    <row r="64" spans="1:10">
      <c r="A64" s="219" t="s">
        <v>1128</v>
      </c>
      <c r="B64" s="186" t="s">
        <v>1129</v>
      </c>
      <c r="C64" s="186" t="s">
        <v>1098</v>
      </c>
      <c r="D64" s="430" t="s">
        <v>1125</v>
      </c>
      <c r="E64" s="196" t="s">
        <v>1130</v>
      </c>
      <c r="F64" s="247">
        <v>22</v>
      </c>
      <c r="G64" s="196" t="s">
        <v>1084</v>
      </c>
      <c r="H64" s="247"/>
      <c r="I64" s="229" t="s">
        <v>1131</v>
      </c>
    </row>
    <row r="65" spans="1:9">
      <c r="A65" s="219" t="s">
        <v>1096</v>
      </c>
      <c r="B65" s="186" t="s">
        <v>1123</v>
      </c>
      <c r="C65" s="186" t="s">
        <v>1041</v>
      </c>
      <c r="D65" s="430" t="s">
        <v>1125</v>
      </c>
      <c r="E65" s="196" t="s">
        <v>1043</v>
      </c>
      <c r="F65" s="247">
        <v>22</v>
      </c>
      <c r="G65" s="196" t="s">
        <v>1044</v>
      </c>
      <c r="H65" s="247"/>
      <c r="I65" s="232" t="s">
        <v>1132</v>
      </c>
    </row>
    <row r="66" spans="1:9">
      <c r="A66" s="219" t="s">
        <v>1096</v>
      </c>
      <c r="B66" s="186" t="s">
        <v>1123</v>
      </c>
      <c r="C66" s="186" t="s">
        <v>1133</v>
      </c>
      <c r="D66" s="430" t="s">
        <v>1125</v>
      </c>
      <c r="E66" s="196" t="s">
        <v>1134</v>
      </c>
      <c r="F66" s="247">
        <v>22</v>
      </c>
      <c r="G66" s="196" t="s">
        <v>1084</v>
      </c>
      <c r="H66" s="247"/>
      <c r="I66" s="232" t="s">
        <v>1135</v>
      </c>
    </row>
    <row r="67" spans="1:9">
      <c r="A67" s="219"/>
      <c r="D67" s="430" t="s">
        <v>1125</v>
      </c>
      <c r="E67" s="196"/>
      <c r="F67" s="247"/>
      <c r="H67" s="247"/>
      <c r="I67" s="230"/>
    </row>
    <row r="68" spans="1:9">
      <c r="A68" s="219"/>
      <c r="D68" s="430" t="s">
        <v>1136</v>
      </c>
      <c r="E68" s="196"/>
      <c r="F68" s="247"/>
      <c r="H68" s="247"/>
      <c r="I68" s="230"/>
    </row>
    <row r="69" spans="1:9">
      <c r="A69" s="219" t="s">
        <v>1128</v>
      </c>
      <c r="B69" s="186" t="s">
        <v>1137</v>
      </c>
      <c r="C69" s="186" t="s">
        <v>1098</v>
      </c>
      <c r="D69" s="430" t="s">
        <v>1136</v>
      </c>
      <c r="E69" s="196" t="s">
        <v>1138</v>
      </c>
      <c r="F69" s="247">
        <v>22</v>
      </c>
      <c r="G69" s="196" t="s">
        <v>1073</v>
      </c>
      <c r="H69" s="247"/>
      <c r="I69" s="431" t="s">
        <v>1139</v>
      </c>
    </row>
    <row r="70" spans="1:9">
      <c r="A70" s="219" t="s">
        <v>1128</v>
      </c>
      <c r="B70" s="186" t="s">
        <v>1140</v>
      </c>
      <c r="D70" s="430" t="s">
        <v>1136</v>
      </c>
      <c r="E70" s="196" t="s">
        <v>1043</v>
      </c>
      <c r="F70" s="247">
        <v>22</v>
      </c>
      <c r="G70" s="196" t="s">
        <v>1044</v>
      </c>
      <c r="H70" s="247"/>
      <c r="I70" s="229" t="s">
        <v>1141</v>
      </c>
    </row>
    <row r="71" spans="1:9">
      <c r="A71" s="219" t="s">
        <v>1128</v>
      </c>
      <c r="B71" s="186" t="s">
        <v>1142</v>
      </c>
      <c r="C71" s="186" t="s">
        <v>1143</v>
      </c>
      <c r="D71" s="430" t="s">
        <v>1136</v>
      </c>
      <c r="E71" s="196" t="s">
        <v>1144</v>
      </c>
      <c r="F71" s="247">
        <v>24</v>
      </c>
      <c r="G71" s="196" t="s">
        <v>1101</v>
      </c>
      <c r="H71" s="247"/>
      <c r="I71" s="229" t="s">
        <v>1145</v>
      </c>
    </row>
    <row r="72" spans="1:9">
      <c r="A72" s="219"/>
      <c r="D72" s="430" t="s">
        <v>1136</v>
      </c>
      <c r="E72" s="196"/>
      <c r="F72" s="247"/>
      <c r="H72" s="247"/>
      <c r="I72" s="230"/>
    </row>
    <row r="73" spans="1:9">
      <c r="A73" s="219"/>
      <c r="D73" s="430" t="s">
        <v>1146</v>
      </c>
      <c r="E73" s="196"/>
      <c r="F73" s="247"/>
      <c r="H73" s="247"/>
      <c r="I73" s="230"/>
    </row>
    <row r="74" spans="1:9">
      <c r="A74" s="219" t="s">
        <v>1128</v>
      </c>
      <c r="B74" s="186" t="s">
        <v>1147</v>
      </c>
      <c r="C74" s="186" t="s">
        <v>1098</v>
      </c>
      <c r="D74" s="430" t="s">
        <v>1146</v>
      </c>
      <c r="E74" s="196" t="s">
        <v>1148</v>
      </c>
      <c r="F74" s="247">
        <v>22</v>
      </c>
      <c r="G74" s="196" t="s">
        <v>1101</v>
      </c>
      <c r="H74" s="247"/>
      <c r="I74" s="229" t="s">
        <v>1149</v>
      </c>
    </row>
    <row r="75" spans="1:9">
      <c r="A75" s="219" t="s">
        <v>1128</v>
      </c>
      <c r="B75" s="186" t="s">
        <v>1147</v>
      </c>
      <c r="C75" s="186" t="s">
        <v>1041</v>
      </c>
      <c r="D75" s="430" t="s">
        <v>1146</v>
      </c>
      <c r="E75" s="196" t="s">
        <v>1043</v>
      </c>
      <c r="F75" s="247">
        <v>22</v>
      </c>
      <c r="G75" s="196" t="s">
        <v>1044</v>
      </c>
      <c r="H75" s="247"/>
      <c r="I75" s="229" t="s">
        <v>1150</v>
      </c>
    </row>
    <row r="76" spans="1:9">
      <c r="A76" s="219" t="s">
        <v>1128</v>
      </c>
      <c r="B76" s="186" t="s">
        <v>1151</v>
      </c>
      <c r="C76" s="186" t="s">
        <v>1143</v>
      </c>
      <c r="D76" s="430" t="s">
        <v>1146</v>
      </c>
      <c r="E76" s="196" t="s">
        <v>1152</v>
      </c>
      <c r="F76" s="247">
        <v>24</v>
      </c>
      <c r="G76" s="196" t="s">
        <v>1084</v>
      </c>
      <c r="H76" s="247"/>
      <c r="I76" s="229" t="s">
        <v>1153</v>
      </c>
    </row>
    <row r="77" spans="1:9">
      <c r="A77" s="219"/>
      <c r="D77" s="430" t="s">
        <v>1146</v>
      </c>
      <c r="E77" s="196"/>
      <c r="F77" s="247"/>
      <c r="H77" s="247"/>
      <c r="I77" s="230"/>
    </row>
    <row r="78" spans="1:9">
      <c r="A78" s="219" t="s">
        <v>1039</v>
      </c>
      <c r="B78" s="432" t="s">
        <v>1154</v>
      </c>
      <c r="C78" s="186" t="s">
        <v>1155</v>
      </c>
      <c r="D78" s="240" t="s">
        <v>1156</v>
      </c>
      <c r="E78" s="196" t="s">
        <v>1047</v>
      </c>
      <c r="F78" s="247">
        <v>14</v>
      </c>
      <c r="G78" s="196" t="s">
        <v>1048</v>
      </c>
      <c r="H78" s="247"/>
      <c r="I78" s="229" t="s">
        <v>1157</v>
      </c>
    </row>
    <row r="79" spans="1:9">
      <c r="A79" s="219" t="s">
        <v>1039</v>
      </c>
      <c r="B79" s="432" t="s">
        <v>1154</v>
      </c>
      <c r="C79" s="186" t="s">
        <v>1</v>
      </c>
      <c r="D79" s="240" t="s">
        <v>1156</v>
      </c>
      <c r="E79" s="196" t="s">
        <v>1158</v>
      </c>
      <c r="F79" s="247">
        <v>14</v>
      </c>
      <c r="G79" s="196" t="s">
        <v>1044</v>
      </c>
      <c r="H79" s="247"/>
      <c r="I79" s="229" t="s">
        <v>1159</v>
      </c>
    </row>
    <row r="80" spans="1:9">
      <c r="A80" s="381" t="s">
        <v>1160</v>
      </c>
      <c r="B80" s="186" t="s">
        <v>1161</v>
      </c>
      <c r="C80" s="186" t="s">
        <v>1155</v>
      </c>
      <c r="D80" s="240" t="s">
        <v>1162</v>
      </c>
      <c r="E80" s="196" t="s">
        <v>1163</v>
      </c>
      <c r="F80" s="247">
        <v>18</v>
      </c>
      <c r="G80" s="196" t="s">
        <v>1101</v>
      </c>
      <c r="H80" s="247"/>
      <c r="I80" s="229" t="s">
        <v>1164</v>
      </c>
    </row>
    <row r="81" spans="1:14">
      <c r="A81" s="381" t="s">
        <v>1160</v>
      </c>
      <c r="B81" s="186" t="s">
        <v>1161</v>
      </c>
      <c r="C81" s="186" t="s">
        <v>1</v>
      </c>
      <c r="D81" s="240" t="s">
        <v>1162</v>
      </c>
      <c r="E81" s="196" t="s">
        <v>1165</v>
      </c>
      <c r="F81" s="247">
        <v>18</v>
      </c>
      <c r="G81" s="196" t="s">
        <v>1101</v>
      </c>
      <c r="H81" s="247"/>
      <c r="I81" s="229" t="s">
        <v>1166</v>
      </c>
    </row>
    <row r="82" spans="1:14">
      <c r="A82" s="381" t="s">
        <v>1110</v>
      </c>
      <c r="B82" s="382" t="s">
        <v>1167</v>
      </c>
      <c r="C82" s="382" t="s">
        <v>1155</v>
      </c>
      <c r="D82" s="430" t="s">
        <v>1168</v>
      </c>
      <c r="E82" s="196" t="s">
        <v>1163</v>
      </c>
      <c r="F82" s="247">
        <v>22</v>
      </c>
      <c r="G82" s="196" t="s">
        <v>1048</v>
      </c>
      <c r="H82" s="247"/>
      <c r="I82" s="431"/>
      <c r="L82" s="433"/>
    </row>
    <row r="83" spans="1:14">
      <c r="A83" s="381" t="s">
        <v>1110</v>
      </c>
      <c r="B83" s="382" t="s">
        <v>1167</v>
      </c>
      <c r="C83" s="382" t="s">
        <v>1</v>
      </c>
      <c r="D83" s="240" t="s">
        <v>1168</v>
      </c>
      <c r="E83" s="196" t="s">
        <v>1165</v>
      </c>
      <c r="F83" s="247">
        <v>22</v>
      </c>
      <c r="G83" s="196" t="s">
        <v>1044</v>
      </c>
      <c r="H83" s="247"/>
      <c r="I83" s="431"/>
      <c r="J83" s="382"/>
      <c r="L83" s="382" t="s">
        <v>1169</v>
      </c>
    </row>
    <row r="84" spans="1:14">
      <c r="A84" s="381" t="s">
        <v>1170</v>
      </c>
      <c r="C84" s="186" t="s">
        <v>1155</v>
      </c>
      <c r="D84" s="240" t="s">
        <v>1171</v>
      </c>
      <c r="E84" s="196" t="s">
        <v>1163</v>
      </c>
      <c r="F84" s="247">
        <v>18</v>
      </c>
      <c r="G84" s="196" t="s">
        <v>1048</v>
      </c>
      <c r="H84" s="247"/>
      <c r="I84" s="229" t="s">
        <v>1172</v>
      </c>
    </row>
    <row r="85" spans="1:14" ht="15.75" thickBot="1">
      <c r="A85" s="381" t="s">
        <v>1170</v>
      </c>
      <c r="C85" s="186" t="s">
        <v>1</v>
      </c>
      <c r="D85" s="240" t="s">
        <v>1171</v>
      </c>
      <c r="E85" s="196" t="s">
        <v>1173</v>
      </c>
      <c r="F85" s="247">
        <v>18</v>
      </c>
      <c r="G85" s="196" t="s">
        <v>1044</v>
      </c>
      <c r="H85" s="247"/>
      <c r="I85" s="229" t="s">
        <v>1174</v>
      </c>
      <c r="J85" s="382"/>
    </row>
    <row r="86" spans="1:14">
      <c r="A86" s="434" t="s">
        <v>1110</v>
      </c>
      <c r="B86" s="435" t="s">
        <v>1175</v>
      </c>
      <c r="C86" s="375" t="s">
        <v>1</v>
      </c>
      <c r="D86" s="436" t="s">
        <v>1176</v>
      </c>
      <c r="E86" s="437" t="s">
        <v>1043</v>
      </c>
      <c r="F86" s="376"/>
      <c r="G86" s="377"/>
      <c r="H86" s="376"/>
      <c r="I86" s="378"/>
      <c r="J86" s="438" t="s">
        <v>1177</v>
      </c>
      <c r="K86" s="373"/>
    </row>
    <row r="87" spans="1:14">
      <c r="A87" s="439" t="s">
        <v>1110</v>
      </c>
      <c r="B87" s="440" t="s">
        <v>1175</v>
      </c>
      <c r="C87" s="367" t="s">
        <v>1155</v>
      </c>
      <c r="D87" s="324" t="s">
        <v>1176</v>
      </c>
      <c r="E87" s="368" t="s">
        <v>1178</v>
      </c>
      <c r="F87" s="369"/>
      <c r="G87" s="370"/>
      <c r="H87" s="369"/>
      <c r="I87" s="322"/>
      <c r="J87" s="441" t="s">
        <v>1177</v>
      </c>
      <c r="K87" s="371"/>
      <c r="L87" s="382" t="s">
        <v>1179</v>
      </c>
      <c r="M87" s="442" t="s">
        <v>1180</v>
      </c>
      <c r="N87" s="442" t="s">
        <v>1181</v>
      </c>
    </row>
    <row r="88" spans="1:14">
      <c r="A88" s="219" t="s">
        <v>1110</v>
      </c>
      <c r="B88" s="382" t="s">
        <v>1175</v>
      </c>
      <c r="C88" s="186" t="s">
        <v>1182</v>
      </c>
      <c r="D88" s="430" t="s">
        <v>1176</v>
      </c>
      <c r="E88" s="196" t="s">
        <v>1183</v>
      </c>
      <c r="F88" s="247">
        <v>22</v>
      </c>
      <c r="G88" s="196" t="s">
        <v>1044</v>
      </c>
      <c r="H88" s="247"/>
      <c r="I88" s="229" t="s">
        <v>1184</v>
      </c>
      <c r="J88" s="239"/>
      <c r="K88" s="371"/>
      <c r="L88" s="382" t="s">
        <v>1185</v>
      </c>
      <c r="M88" s="186">
        <v>150</v>
      </c>
      <c r="N88" s="186">
        <v>4</v>
      </c>
    </row>
    <row r="89" spans="1:14">
      <c r="A89" s="219" t="s">
        <v>1110</v>
      </c>
      <c r="B89" s="382" t="s">
        <v>1175</v>
      </c>
      <c r="C89" s="186" t="s">
        <v>1112</v>
      </c>
      <c r="D89" s="430" t="s">
        <v>1176</v>
      </c>
      <c r="E89" s="196" t="s">
        <v>1186</v>
      </c>
      <c r="F89" s="247">
        <v>22</v>
      </c>
      <c r="G89" s="196" t="s">
        <v>1044</v>
      </c>
      <c r="H89" s="247"/>
      <c r="I89" s="233" t="s">
        <v>1187</v>
      </c>
      <c r="J89" s="239"/>
      <c r="K89" s="371"/>
      <c r="L89" s="382" t="s">
        <v>1188</v>
      </c>
      <c r="M89" s="186">
        <v>500</v>
      </c>
      <c r="N89" s="186">
        <v>6</v>
      </c>
    </row>
    <row r="90" spans="1:14">
      <c r="A90" s="381" t="s">
        <v>1170</v>
      </c>
      <c r="B90" s="382"/>
      <c r="C90" s="382" t="s">
        <v>1</v>
      </c>
      <c r="D90" s="430" t="s">
        <v>1189</v>
      </c>
      <c r="E90" s="383" t="s">
        <v>1043</v>
      </c>
      <c r="F90" s="247"/>
      <c r="H90" s="247"/>
      <c r="I90" s="230"/>
      <c r="J90" s="239"/>
      <c r="K90" s="371"/>
      <c r="L90" s="382"/>
    </row>
    <row r="91" spans="1:14">
      <c r="A91" s="381" t="s">
        <v>1170</v>
      </c>
      <c r="B91" s="382"/>
      <c r="C91" s="382" t="s">
        <v>1155</v>
      </c>
      <c r="D91" s="323" t="s">
        <v>1189</v>
      </c>
      <c r="E91" s="372" t="s">
        <v>1178</v>
      </c>
      <c r="F91" s="247"/>
      <c r="H91" s="247"/>
      <c r="I91" s="230"/>
      <c r="J91" s="239"/>
      <c r="K91" s="371"/>
      <c r="L91" s="382"/>
    </row>
    <row r="92" spans="1:14">
      <c r="A92" s="381" t="s">
        <v>1190</v>
      </c>
      <c r="B92" s="186" t="s">
        <v>1191</v>
      </c>
      <c r="C92" s="382" t="s">
        <v>1182</v>
      </c>
      <c r="D92" s="430" t="s">
        <v>1189</v>
      </c>
      <c r="E92" s="196" t="s">
        <v>1192</v>
      </c>
      <c r="F92" s="247">
        <v>22</v>
      </c>
      <c r="G92" s="383" t="s">
        <v>1044</v>
      </c>
      <c r="H92" s="247"/>
      <c r="I92" s="229" t="s">
        <v>1193</v>
      </c>
      <c r="J92" s="239"/>
      <c r="K92" s="371"/>
      <c r="L92" s="382" t="s">
        <v>1194</v>
      </c>
      <c r="M92" s="186">
        <v>100</v>
      </c>
      <c r="N92" s="382" t="s">
        <v>1</v>
      </c>
    </row>
    <row r="93" spans="1:14">
      <c r="A93" s="381" t="s">
        <v>1190</v>
      </c>
      <c r="B93" s="186" t="s">
        <v>1191</v>
      </c>
      <c r="C93" s="186" t="s">
        <v>1112</v>
      </c>
      <c r="D93" s="430" t="s">
        <v>1189</v>
      </c>
      <c r="E93" s="196" t="s">
        <v>1195</v>
      </c>
      <c r="F93" s="247">
        <v>22</v>
      </c>
      <c r="G93" s="383" t="s">
        <v>1196</v>
      </c>
      <c r="H93" s="247"/>
      <c r="I93" s="229" t="s">
        <v>1197</v>
      </c>
      <c r="J93" s="239"/>
      <c r="K93" s="371"/>
    </row>
    <row r="94" spans="1:14">
      <c r="A94" s="381" t="s">
        <v>1170</v>
      </c>
      <c r="D94" s="430" t="s">
        <v>1198</v>
      </c>
      <c r="E94" s="383" t="s">
        <v>1043</v>
      </c>
      <c r="F94" s="247"/>
      <c r="H94" s="247"/>
      <c r="I94" s="230"/>
      <c r="J94" s="239"/>
      <c r="K94" s="371"/>
    </row>
    <row r="95" spans="1:14">
      <c r="A95" s="381" t="s">
        <v>1170</v>
      </c>
      <c r="D95" s="323" t="s">
        <v>1198</v>
      </c>
      <c r="E95" s="372" t="s">
        <v>1178</v>
      </c>
      <c r="F95" s="247"/>
      <c r="H95" s="247"/>
      <c r="I95" s="230"/>
      <c r="J95" s="239"/>
      <c r="K95" s="371"/>
    </row>
    <row r="96" spans="1:14">
      <c r="A96" s="219" t="s">
        <v>1110</v>
      </c>
      <c r="B96" s="186" t="s">
        <v>689</v>
      </c>
      <c r="C96" s="186" t="s">
        <v>1182</v>
      </c>
      <c r="D96" s="430" t="s">
        <v>1198</v>
      </c>
      <c r="E96" s="196" t="s">
        <v>1199</v>
      </c>
      <c r="F96" s="247">
        <v>22</v>
      </c>
      <c r="G96" s="196" t="s">
        <v>1073</v>
      </c>
      <c r="H96" s="247"/>
      <c r="I96" s="229" t="s">
        <v>1200</v>
      </c>
      <c r="J96" s="239"/>
      <c r="K96" s="371"/>
    </row>
    <row r="97" spans="1:11" ht="15.75" thickBot="1">
      <c r="A97" s="379" t="s">
        <v>1110</v>
      </c>
      <c r="B97" s="221" t="s">
        <v>689</v>
      </c>
      <c r="C97" s="221" t="s">
        <v>1112</v>
      </c>
      <c r="D97" s="443" t="s">
        <v>1198</v>
      </c>
      <c r="E97" s="234" t="s">
        <v>1201</v>
      </c>
      <c r="F97" s="248">
        <v>22</v>
      </c>
      <c r="G97" s="234" t="s">
        <v>1084</v>
      </c>
      <c r="H97" s="248"/>
      <c r="I97" s="380" t="s">
        <v>1202</v>
      </c>
      <c r="J97" s="444"/>
      <c r="K97" s="374"/>
    </row>
    <row r="98" spans="1:11">
      <c r="A98" s="219" t="s">
        <v>1203</v>
      </c>
      <c r="B98" s="186" t="s">
        <v>1204</v>
      </c>
      <c r="C98" s="186" t="s">
        <v>1155</v>
      </c>
      <c r="D98" s="240" t="s">
        <v>1205</v>
      </c>
      <c r="E98" s="196" t="s">
        <v>1206</v>
      </c>
      <c r="F98" s="247">
        <v>22</v>
      </c>
      <c r="G98" s="196" t="s">
        <v>1048</v>
      </c>
      <c r="H98" s="247"/>
      <c r="I98" s="229" t="s">
        <v>1207</v>
      </c>
    </row>
    <row r="99" spans="1:11">
      <c r="A99" s="219" t="s">
        <v>1203</v>
      </c>
      <c r="B99" s="186" t="s">
        <v>1204</v>
      </c>
      <c r="C99" s="186" t="s">
        <v>1</v>
      </c>
      <c r="D99" s="240" t="s">
        <v>1205</v>
      </c>
      <c r="E99" s="196" t="s">
        <v>1208</v>
      </c>
      <c r="F99" s="247">
        <v>22</v>
      </c>
      <c r="G99" s="196" t="s">
        <v>1044</v>
      </c>
      <c r="H99" s="247"/>
      <c r="I99" s="233" t="s">
        <v>1209</v>
      </c>
    </row>
    <row r="100" spans="1:11">
      <c r="A100" s="219" t="s">
        <v>1203</v>
      </c>
      <c r="B100" s="186" t="s">
        <v>1210</v>
      </c>
      <c r="C100" s="186" t="s">
        <v>1155</v>
      </c>
      <c r="D100" s="240" t="s">
        <v>1211</v>
      </c>
      <c r="E100" s="196" t="s">
        <v>1206</v>
      </c>
      <c r="F100" s="247">
        <v>22</v>
      </c>
      <c r="G100" s="196" t="s">
        <v>1048</v>
      </c>
      <c r="H100" s="247"/>
      <c r="I100" s="229" t="s">
        <v>1212</v>
      </c>
    </row>
    <row r="101" spans="1:11">
      <c r="A101" s="219" t="s">
        <v>1203</v>
      </c>
      <c r="B101" s="186" t="s">
        <v>1210</v>
      </c>
      <c r="C101" s="186" t="s">
        <v>1</v>
      </c>
      <c r="D101" s="240" t="s">
        <v>1211</v>
      </c>
      <c r="E101" s="196" t="s">
        <v>1213</v>
      </c>
      <c r="F101" s="247">
        <v>22</v>
      </c>
      <c r="G101" s="196" t="s">
        <v>1044</v>
      </c>
      <c r="H101" s="247"/>
      <c r="I101" s="233" t="s">
        <v>1214</v>
      </c>
    </row>
    <row r="102" spans="1:11">
      <c r="A102" s="219" t="s">
        <v>1203</v>
      </c>
      <c r="B102" s="186" t="s">
        <v>1215</v>
      </c>
      <c r="C102" s="186" t="s">
        <v>1155</v>
      </c>
      <c r="D102" s="240" t="s">
        <v>1216</v>
      </c>
      <c r="E102" s="196" t="s">
        <v>1206</v>
      </c>
      <c r="F102" s="247">
        <v>22</v>
      </c>
      <c r="G102" s="196" t="s">
        <v>1048</v>
      </c>
      <c r="H102" s="247"/>
      <c r="I102" s="229" t="s">
        <v>1217</v>
      </c>
    </row>
    <row r="103" spans="1:11">
      <c r="A103" s="219" t="s">
        <v>1203</v>
      </c>
      <c r="B103" s="186" t="s">
        <v>1215</v>
      </c>
      <c r="C103" s="186" t="s">
        <v>1</v>
      </c>
      <c r="D103" s="240" t="s">
        <v>1216</v>
      </c>
      <c r="E103" s="196" t="s">
        <v>1213</v>
      </c>
      <c r="F103" s="247">
        <v>22</v>
      </c>
      <c r="G103" s="196" t="s">
        <v>1044</v>
      </c>
      <c r="H103" s="247"/>
      <c r="I103" s="233" t="s">
        <v>1218</v>
      </c>
    </row>
    <row r="104" spans="1:11">
      <c r="A104" s="219"/>
      <c r="D104" s="240" t="s">
        <v>1219</v>
      </c>
      <c r="E104" s="196" t="s">
        <v>1220</v>
      </c>
      <c r="F104" s="247"/>
      <c r="H104" s="247"/>
      <c r="I104" s="230"/>
    </row>
    <row r="105" spans="1:11">
      <c r="A105" s="219"/>
      <c r="D105" s="240" t="s">
        <v>1219</v>
      </c>
      <c r="E105" s="196" t="s">
        <v>1221</v>
      </c>
      <c r="F105" s="247"/>
      <c r="H105" s="247"/>
      <c r="I105" s="230"/>
    </row>
    <row r="106" spans="1:11">
      <c r="A106" s="219"/>
      <c r="D106" s="240" t="s">
        <v>1219</v>
      </c>
      <c r="E106" s="196" t="s">
        <v>1222</v>
      </c>
      <c r="F106" s="247"/>
      <c r="H106" s="247"/>
      <c r="I106" s="230"/>
    </row>
    <row r="107" spans="1:11">
      <c r="A107" s="219"/>
      <c r="D107" s="240" t="s">
        <v>1219</v>
      </c>
      <c r="E107" s="196" t="s">
        <v>1043</v>
      </c>
      <c r="F107" s="247"/>
      <c r="H107" s="247"/>
      <c r="I107" s="230"/>
    </row>
    <row r="108" spans="1:11">
      <c r="A108" s="219" t="s">
        <v>1223</v>
      </c>
      <c r="B108" s="186" t="s">
        <v>1224</v>
      </c>
      <c r="C108" s="186" t="s">
        <v>1178</v>
      </c>
      <c r="D108" s="240" t="s">
        <v>1178</v>
      </c>
      <c r="E108" s="196">
        <v>12</v>
      </c>
      <c r="F108" s="442" t="s">
        <v>1065</v>
      </c>
      <c r="H108" s="247"/>
      <c r="I108" s="229" t="s">
        <v>1225</v>
      </c>
    </row>
    <row r="109" spans="1:11">
      <c r="A109" s="219" t="s">
        <v>1223</v>
      </c>
      <c r="B109" s="186" t="s">
        <v>1224</v>
      </c>
      <c r="C109" s="186" t="s">
        <v>1041</v>
      </c>
      <c r="D109" s="240" t="s">
        <v>1178</v>
      </c>
      <c r="E109" s="196" t="s">
        <v>1043</v>
      </c>
      <c r="F109" s="442" t="s">
        <v>1065</v>
      </c>
      <c r="H109" s="247"/>
      <c r="I109" s="229" t="s">
        <v>1226</v>
      </c>
    </row>
    <row r="110" spans="1:11">
      <c r="A110" s="381" t="s">
        <v>1096</v>
      </c>
      <c r="B110" s="382" t="s">
        <v>1227</v>
      </c>
      <c r="C110" s="186" t="s">
        <v>1228</v>
      </c>
      <c r="D110" s="240" t="s">
        <v>1229</v>
      </c>
      <c r="E110" s="196" t="s">
        <v>1230</v>
      </c>
      <c r="F110" s="247">
        <v>22</v>
      </c>
      <c r="G110" s="196" t="s">
        <v>1048</v>
      </c>
      <c r="H110" s="247"/>
      <c r="I110" s="229" t="s">
        <v>1231</v>
      </c>
    </row>
    <row r="111" spans="1:11">
      <c r="A111" s="381" t="s">
        <v>1096</v>
      </c>
      <c r="B111" s="382" t="s">
        <v>1227</v>
      </c>
      <c r="C111" s="186" t="s">
        <v>1232</v>
      </c>
      <c r="D111" s="240" t="s">
        <v>1229</v>
      </c>
      <c r="E111" s="196" t="s">
        <v>1233</v>
      </c>
      <c r="F111" s="247">
        <v>22</v>
      </c>
      <c r="G111" s="196" t="s">
        <v>1048</v>
      </c>
      <c r="H111" s="247"/>
      <c r="I111" s="229" t="s">
        <v>1234</v>
      </c>
    </row>
    <row r="112" spans="1:11">
      <c r="A112" s="381" t="s">
        <v>1096</v>
      </c>
      <c r="B112" s="186" t="s">
        <v>1235</v>
      </c>
      <c r="C112" s="186" t="s">
        <v>1228</v>
      </c>
      <c r="D112" s="240" t="s">
        <v>1236</v>
      </c>
      <c r="E112" s="196" t="s">
        <v>1230</v>
      </c>
      <c r="F112" s="247">
        <v>22</v>
      </c>
      <c r="G112" s="196" t="s">
        <v>1084</v>
      </c>
      <c r="H112" s="247"/>
      <c r="I112" s="229" t="s">
        <v>1237</v>
      </c>
    </row>
    <row r="113" spans="1:10">
      <c r="A113" s="381" t="s">
        <v>1096</v>
      </c>
      <c r="B113" s="186" t="s">
        <v>1235</v>
      </c>
      <c r="C113" s="186" t="s">
        <v>1232</v>
      </c>
      <c r="D113" s="240" t="s">
        <v>1236</v>
      </c>
      <c r="E113" s="196" t="s">
        <v>1238</v>
      </c>
      <c r="F113" s="247">
        <v>22</v>
      </c>
      <c r="G113" s="196" t="s">
        <v>1084</v>
      </c>
      <c r="H113" s="247"/>
      <c r="I113" s="229" t="s">
        <v>1239</v>
      </c>
    </row>
    <row r="114" spans="1:10">
      <c r="A114" s="381" t="s">
        <v>1096</v>
      </c>
      <c r="B114" s="186" t="s">
        <v>1240</v>
      </c>
      <c r="C114" s="186" t="s">
        <v>1228</v>
      </c>
      <c r="D114" s="240" t="s">
        <v>1241</v>
      </c>
      <c r="E114" s="196" t="s">
        <v>1230</v>
      </c>
      <c r="F114" s="247">
        <v>22</v>
      </c>
      <c r="G114" s="196" t="s">
        <v>1101</v>
      </c>
      <c r="H114" s="247"/>
      <c r="I114" s="229" t="s">
        <v>1242</v>
      </c>
    </row>
    <row r="115" spans="1:10">
      <c r="A115" s="381" t="s">
        <v>1096</v>
      </c>
      <c r="B115" s="186" t="s">
        <v>1240</v>
      </c>
      <c r="C115" s="186" t="s">
        <v>1232</v>
      </c>
      <c r="D115" s="240" t="s">
        <v>1241</v>
      </c>
      <c r="E115" s="196" t="s">
        <v>1243</v>
      </c>
      <c r="F115" s="247">
        <v>22</v>
      </c>
      <c r="G115" s="196" t="s">
        <v>1101</v>
      </c>
      <c r="H115" s="247"/>
      <c r="I115" s="229" t="s">
        <v>1244</v>
      </c>
    </row>
    <row r="116" spans="1:10">
      <c r="A116" s="381" t="s">
        <v>1096</v>
      </c>
      <c r="B116" s="186" t="s">
        <v>1245</v>
      </c>
      <c r="C116" s="186" t="s">
        <v>1228</v>
      </c>
      <c r="D116" s="240" t="s">
        <v>1246</v>
      </c>
      <c r="E116" s="196" t="s">
        <v>1230</v>
      </c>
      <c r="F116" s="247">
        <v>22</v>
      </c>
      <c r="G116" s="196" t="s">
        <v>1073</v>
      </c>
      <c r="H116" s="247">
        <v>60</v>
      </c>
      <c r="I116" s="229" t="s">
        <v>1247</v>
      </c>
    </row>
    <row r="117" spans="1:10">
      <c r="A117" s="381" t="s">
        <v>1096</v>
      </c>
      <c r="B117" s="186" t="s">
        <v>1245</v>
      </c>
      <c r="C117" s="186" t="s">
        <v>1232</v>
      </c>
      <c r="D117" s="240" t="s">
        <v>1246</v>
      </c>
      <c r="E117" s="196" t="s">
        <v>1248</v>
      </c>
      <c r="F117" s="247">
        <v>22</v>
      </c>
      <c r="G117" s="196" t="s">
        <v>1073</v>
      </c>
      <c r="H117" s="247">
        <v>60</v>
      </c>
      <c r="I117" s="229" t="s">
        <v>1249</v>
      </c>
    </row>
    <row r="118" spans="1:10">
      <c r="A118" s="219" t="s">
        <v>1110</v>
      </c>
      <c r="B118" s="186" t="s">
        <v>1250</v>
      </c>
      <c r="C118" s="186" t="s">
        <v>1251</v>
      </c>
      <c r="D118" s="240" t="s">
        <v>1252</v>
      </c>
      <c r="E118" s="196" t="s">
        <v>1163</v>
      </c>
      <c r="F118" s="442" t="s">
        <v>1065</v>
      </c>
      <c r="G118" s="196" t="s">
        <v>1048</v>
      </c>
      <c r="H118" s="247"/>
      <c r="I118" s="229" t="s">
        <v>1253</v>
      </c>
    </row>
    <row r="119" spans="1:10">
      <c r="A119" s="219" t="s">
        <v>1110</v>
      </c>
      <c r="B119" s="186" t="s">
        <v>1250</v>
      </c>
      <c r="C119" s="186" t="s">
        <v>1041</v>
      </c>
      <c r="D119" s="240" t="s">
        <v>1252</v>
      </c>
      <c r="E119" s="196" t="s">
        <v>1043</v>
      </c>
      <c r="F119" s="442" t="s">
        <v>1065</v>
      </c>
      <c r="G119" s="196" t="s">
        <v>1044</v>
      </c>
      <c r="H119" s="247"/>
      <c r="I119" s="431" t="s">
        <v>1254</v>
      </c>
    </row>
    <row r="120" spans="1:10" ht="15.75" thickBot="1">
      <c r="A120" s="445" t="s">
        <v>1096</v>
      </c>
      <c r="B120" s="446" t="s">
        <v>1255</v>
      </c>
      <c r="C120" s="221"/>
      <c r="D120" s="241" t="s">
        <v>1256</v>
      </c>
      <c r="E120" s="234" t="s">
        <v>1257</v>
      </c>
      <c r="F120" s="248"/>
      <c r="G120" s="234"/>
      <c r="H120" s="248"/>
      <c r="I120" s="235" t="s">
        <v>1258</v>
      </c>
    </row>
    <row r="121" spans="1:10">
      <c r="A121" s="382"/>
      <c r="B121" s="382"/>
      <c r="C121" s="382"/>
      <c r="D121" s="382"/>
      <c r="E121" s="382"/>
      <c r="F121" s="382"/>
      <c r="G121" s="383"/>
      <c r="H121" s="382"/>
      <c r="I121" s="382"/>
      <c r="J121" s="382"/>
    </row>
    <row r="122" spans="1:10">
      <c r="A122" s="245" t="s">
        <v>408</v>
      </c>
    </row>
  </sheetData>
  <hyperlinks>
    <hyperlink ref="D120" r:id="rId1" display="connection details BME" xr:uid="{5F21E8B5-EB66-4431-AF9F-BF585AE1E46C}"/>
    <hyperlink ref="A122" location="'FRONT PAGE'!A1" display="FRONT PAGE" xr:uid="{1A5C26C2-F6E8-4213-AC11-4CAC79693E89}"/>
    <hyperlink ref="L2" location="INDEX!A1" display="INDEX" xr:uid="{F831F251-7F34-4CE1-911D-0F4850404CC0}"/>
  </hyperlinks>
  <pageMargins left="0.7" right="0.7" top="0.75" bottom="0.75" header="0.3" footer="0.3"/>
  <drawing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DABA6-75ED-43FC-B8E0-D3A5896972F3}">
  <dimension ref="A1:H120"/>
  <sheetViews>
    <sheetView topLeftCell="A41" workbookViewId="0">
      <selection activeCell="E2" sqref="E2"/>
    </sheetView>
  </sheetViews>
  <sheetFormatPr defaultRowHeight="15"/>
  <cols>
    <col min="1" max="1" width="15.28515625" style="186" customWidth="1"/>
    <col min="2" max="2" width="25.5703125" style="186" customWidth="1"/>
    <col min="3" max="3" width="5.85546875" style="186" bestFit="1" customWidth="1"/>
    <col min="4" max="4" width="12.85546875" style="198" customWidth="1"/>
    <col min="5" max="5" width="35.42578125" style="186" customWidth="1"/>
    <col min="6" max="6" width="17.28515625" style="186" customWidth="1"/>
    <col min="7" max="7" width="26.5703125" style="196" customWidth="1"/>
    <col min="8" max="10" width="9.140625" style="186"/>
    <col min="11" max="11" width="10.5703125" style="186" bestFit="1" customWidth="1"/>
    <col min="12" max="16384" width="9.140625" style="186"/>
  </cols>
  <sheetData>
    <row r="1" spans="1:8" ht="26.25" customHeight="1">
      <c r="A1" s="197" t="s">
        <v>1259</v>
      </c>
      <c r="F1" s="186" t="s">
        <v>1260</v>
      </c>
    </row>
    <row r="2" spans="1:8" ht="19.5" thickBot="1">
      <c r="A2" s="199" t="s">
        <v>1261</v>
      </c>
      <c r="E2" s="307" t="s">
        <v>408</v>
      </c>
      <c r="F2" s="249"/>
      <c r="H2" s="247"/>
    </row>
    <row r="3" spans="1:8" ht="18.75">
      <c r="A3" s="184"/>
      <c r="B3" s="200" t="s">
        <v>1262</v>
      </c>
      <c r="C3" s="185"/>
      <c r="D3" s="200"/>
      <c r="E3" s="185"/>
      <c r="F3" s="250"/>
      <c r="G3" s="201" t="s">
        <v>1263</v>
      </c>
      <c r="H3" s="247"/>
    </row>
    <row r="4" spans="1:8" ht="15.75" thickBot="1">
      <c r="A4" s="202" t="s">
        <v>22</v>
      </c>
      <c r="B4" s="186" t="s">
        <v>1264</v>
      </c>
      <c r="C4" s="186" t="s">
        <v>1265</v>
      </c>
      <c r="D4" s="198" t="s">
        <v>1266</v>
      </c>
      <c r="E4" s="203" t="s">
        <v>1267</v>
      </c>
      <c r="F4" s="251" t="s">
        <v>1268</v>
      </c>
      <c r="G4" s="204" t="s">
        <v>1269</v>
      </c>
      <c r="H4" s="247"/>
    </row>
    <row r="5" spans="1:8">
      <c r="A5" s="205" t="s">
        <v>1270</v>
      </c>
      <c r="B5" s="206" t="s">
        <v>1271</v>
      </c>
      <c r="C5" s="206" t="s">
        <v>1272</v>
      </c>
      <c r="D5" s="207">
        <v>18</v>
      </c>
      <c r="E5" s="208" t="s">
        <v>1273</v>
      </c>
      <c r="F5" s="252"/>
      <c r="G5" s="209" t="s">
        <v>1274</v>
      </c>
      <c r="H5" s="247"/>
    </row>
    <row r="6" spans="1:8">
      <c r="A6" s="192" t="s">
        <v>1270</v>
      </c>
      <c r="B6" s="189" t="s">
        <v>1275</v>
      </c>
      <c r="C6" s="189" t="s">
        <v>1276</v>
      </c>
      <c r="D6" s="191">
        <v>18</v>
      </c>
      <c r="E6" s="194" t="s">
        <v>1277</v>
      </c>
      <c r="F6" s="253"/>
      <c r="G6" s="209" t="s">
        <v>1278</v>
      </c>
      <c r="H6" s="247"/>
    </row>
    <row r="7" spans="1:8">
      <c r="A7" s="192" t="s">
        <v>1279</v>
      </c>
      <c r="B7" s="189" t="s">
        <v>1280</v>
      </c>
      <c r="C7" s="189" t="s">
        <v>1281</v>
      </c>
      <c r="D7" s="191">
        <v>18</v>
      </c>
      <c r="E7" s="210" t="s">
        <v>1282</v>
      </c>
      <c r="F7" s="253"/>
      <c r="G7" s="211" t="s">
        <v>1283</v>
      </c>
      <c r="H7" s="247"/>
    </row>
    <row r="8" spans="1:8">
      <c r="A8" s="193" t="s">
        <v>1270</v>
      </c>
      <c r="B8" s="187" t="s">
        <v>1284</v>
      </c>
      <c r="C8" s="187" t="s">
        <v>1272</v>
      </c>
      <c r="D8" s="188">
        <v>18</v>
      </c>
      <c r="E8" s="212" t="s">
        <v>1273</v>
      </c>
      <c r="F8" s="254"/>
      <c r="G8" s="213" t="s">
        <v>1285</v>
      </c>
      <c r="H8" s="247"/>
    </row>
    <row r="9" spans="1:8">
      <c r="A9" s="193" t="s">
        <v>1270</v>
      </c>
      <c r="B9" s="187" t="s">
        <v>1286</v>
      </c>
      <c r="C9" s="187" t="s">
        <v>1276</v>
      </c>
      <c r="D9" s="188">
        <v>18</v>
      </c>
      <c r="E9" s="212" t="s">
        <v>1277</v>
      </c>
      <c r="F9" s="254"/>
      <c r="G9" s="213" t="s">
        <v>1287</v>
      </c>
      <c r="H9" s="247"/>
    </row>
    <row r="10" spans="1:8">
      <c r="A10" s="193" t="s">
        <v>1270</v>
      </c>
      <c r="B10" s="187" t="s">
        <v>1288</v>
      </c>
      <c r="C10" s="187" t="s">
        <v>1272</v>
      </c>
      <c r="D10" s="188">
        <v>18</v>
      </c>
      <c r="E10" s="212" t="s">
        <v>1273</v>
      </c>
      <c r="F10" s="254"/>
      <c r="G10" s="213" t="s">
        <v>1289</v>
      </c>
      <c r="H10" s="247"/>
    </row>
    <row r="11" spans="1:8">
      <c r="A11" s="192" t="s">
        <v>1279</v>
      </c>
      <c r="B11" s="189" t="s">
        <v>1290</v>
      </c>
      <c r="C11" s="189" t="s">
        <v>1281</v>
      </c>
      <c r="D11" s="191">
        <v>18</v>
      </c>
      <c r="E11" s="210" t="s">
        <v>1282</v>
      </c>
      <c r="F11" s="253"/>
      <c r="G11" s="211" t="s">
        <v>1283</v>
      </c>
      <c r="H11" s="247"/>
    </row>
    <row r="12" spans="1:8">
      <c r="A12" s="192" t="s">
        <v>1279</v>
      </c>
      <c r="B12" s="189" t="s">
        <v>1291</v>
      </c>
      <c r="C12" s="189" t="s">
        <v>1281</v>
      </c>
      <c r="D12" s="191">
        <v>18</v>
      </c>
      <c r="E12" s="210" t="s">
        <v>1282</v>
      </c>
      <c r="F12" s="253"/>
      <c r="G12" s="211" t="s">
        <v>1283</v>
      </c>
      <c r="H12" s="247"/>
    </row>
    <row r="13" spans="1:8">
      <c r="A13" s="192" t="s">
        <v>1279</v>
      </c>
      <c r="B13" s="190" t="s">
        <v>1292</v>
      </c>
      <c r="C13" s="189" t="s">
        <v>1281</v>
      </c>
      <c r="D13" s="191">
        <v>18</v>
      </c>
      <c r="E13" s="210" t="s">
        <v>1282</v>
      </c>
      <c r="F13" s="253"/>
      <c r="G13" s="211" t="s">
        <v>1283</v>
      </c>
      <c r="H13" s="247"/>
    </row>
    <row r="14" spans="1:8">
      <c r="A14" s="193" t="s">
        <v>1270</v>
      </c>
      <c r="B14" s="187" t="s">
        <v>1050</v>
      </c>
      <c r="C14" s="187" t="s">
        <v>1272</v>
      </c>
      <c r="D14" s="188">
        <v>18</v>
      </c>
      <c r="E14" s="212" t="s">
        <v>1273</v>
      </c>
      <c r="F14" s="254">
        <v>40</v>
      </c>
      <c r="G14" s="213" t="s">
        <v>1289</v>
      </c>
      <c r="H14" s="247"/>
    </row>
    <row r="15" spans="1:8">
      <c r="A15" s="193" t="s">
        <v>1270</v>
      </c>
      <c r="B15" s="187" t="s">
        <v>1050</v>
      </c>
      <c r="C15" s="187" t="s">
        <v>1276</v>
      </c>
      <c r="D15" s="188">
        <v>18</v>
      </c>
      <c r="E15" s="212" t="s">
        <v>1277</v>
      </c>
      <c r="F15" s="254">
        <v>40</v>
      </c>
      <c r="G15" s="213" t="s">
        <v>1287</v>
      </c>
      <c r="H15" s="247"/>
    </row>
    <row r="16" spans="1:8">
      <c r="A16" s="193" t="s">
        <v>1270</v>
      </c>
      <c r="B16" s="187" t="s">
        <v>1050</v>
      </c>
      <c r="C16" s="187" t="s">
        <v>1281</v>
      </c>
      <c r="D16" s="188">
        <v>18</v>
      </c>
      <c r="E16" s="214" t="s">
        <v>1282</v>
      </c>
      <c r="F16" s="254">
        <v>40</v>
      </c>
      <c r="G16" s="213" t="s">
        <v>1292</v>
      </c>
      <c r="H16" s="247"/>
    </row>
    <row r="17" spans="1:8">
      <c r="A17" s="192" t="s">
        <v>1270</v>
      </c>
      <c r="B17" s="189" t="s">
        <v>1040</v>
      </c>
      <c r="C17" s="189" t="s">
        <v>1272</v>
      </c>
      <c r="D17" s="191">
        <v>18</v>
      </c>
      <c r="E17" s="194" t="s">
        <v>1273</v>
      </c>
      <c r="F17" s="253">
        <v>40</v>
      </c>
      <c r="G17" s="209" t="s">
        <v>1289</v>
      </c>
      <c r="H17" s="247"/>
    </row>
    <row r="18" spans="1:8">
      <c r="A18" s="192" t="s">
        <v>1270</v>
      </c>
      <c r="B18" s="189" t="s">
        <v>1040</v>
      </c>
      <c r="C18" s="189" t="s">
        <v>1276</v>
      </c>
      <c r="D18" s="191">
        <v>18</v>
      </c>
      <c r="E18" s="194" t="s">
        <v>1277</v>
      </c>
      <c r="F18" s="253">
        <v>40</v>
      </c>
      <c r="G18" s="209" t="s">
        <v>1287</v>
      </c>
      <c r="H18" s="247"/>
    </row>
    <row r="19" spans="1:8">
      <c r="A19" s="192" t="s">
        <v>1270</v>
      </c>
      <c r="B19" s="189" t="s">
        <v>1040</v>
      </c>
      <c r="C19" s="189" t="s">
        <v>1281</v>
      </c>
      <c r="D19" s="191">
        <v>18</v>
      </c>
      <c r="E19" s="210" t="s">
        <v>1282</v>
      </c>
      <c r="F19" s="253">
        <v>40</v>
      </c>
      <c r="G19" s="209" t="s">
        <v>1292</v>
      </c>
      <c r="H19" s="247"/>
    </row>
    <row r="20" spans="1:8">
      <c r="A20" s="193" t="s">
        <v>1270</v>
      </c>
      <c r="B20" s="187" t="s">
        <v>1293</v>
      </c>
      <c r="C20" s="187" t="s">
        <v>1272</v>
      </c>
      <c r="D20" s="188">
        <v>18</v>
      </c>
      <c r="E20" s="212" t="s">
        <v>1273</v>
      </c>
      <c r="F20" s="254">
        <v>40</v>
      </c>
      <c r="G20" s="213" t="s">
        <v>1289</v>
      </c>
      <c r="H20" s="247"/>
    </row>
    <row r="21" spans="1:8">
      <c r="A21" s="193" t="s">
        <v>1270</v>
      </c>
      <c r="B21" s="187" t="s">
        <v>1294</v>
      </c>
      <c r="C21" s="187" t="s">
        <v>1272</v>
      </c>
      <c r="D21" s="188">
        <v>18</v>
      </c>
      <c r="E21" s="212" t="s">
        <v>1295</v>
      </c>
      <c r="F21" s="254"/>
      <c r="G21" s="213" t="s">
        <v>1296</v>
      </c>
      <c r="H21" s="247"/>
    </row>
    <row r="22" spans="1:8">
      <c r="A22" s="193" t="s">
        <v>1270</v>
      </c>
      <c r="B22" s="187" t="s">
        <v>1287</v>
      </c>
      <c r="C22" s="187" t="s">
        <v>1276</v>
      </c>
      <c r="D22" s="188">
        <v>18</v>
      </c>
      <c r="E22" s="212" t="s">
        <v>1297</v>
      </c>
      <c r="F22" s="254"/>
      <c r="G22" s="213" t="s">
        <v>1298</v>
      </c>
      <c r="H22" s="247"/>
    </row>
    <row r="23" spans="1:8">
      <c r="A23" s="193" t="s">
        <v>1270</v>
      </c>
      <c r="B23" s="187" t="s">
        <v>1299</v>
      </c>
      <c r="C23" s="187" t="s">
        <v>1281</v>
      </c>
      <c r="D23" s="188">
        <v>18</v>
      </c>
      <c r="E23" s="212" t="s">
        <v>1297</v>
      </c>
      <c r="F23" s="254"/>
      <c r="G23" s="213" t="s">
        <v>1300</v>
      </c>
      <c r="H23" s="247"/>
    </row>
    <row r="24" spans="1:8">
      <c r="A24" s="192" t="s">
        <v>1270</v>
      </c>
      <c r="B24" s="189" t="s">
        <v>1301</v>
      </c>
      <c r="C24" s="189" t="s">
        <v>1272</v>
      </c>
      <c r="D24" s="191">
        <v>18</v>
      </c>
      <c r="E24" s="194" t="s">
        <v>1273</v>
      </c>
      <c r="F24" s="253"/>
      <c r="G24" s="209" t="s">
        <v>1289</v>
      </c>
      <c r="H24" s="247"/>
    </row>
    <row r="25" spans="1:8">
      <c r="A25" s="192" t="s">
        <v>1270</v>
      </c>
      <c r="B25" s="189" t="s">
        <v>1302</v>
      </c>
      <c r="C25" s="189" t="s">
        <v>1272</v>
      </c>
      <c r="D25" s="191">
        <v>18</v>
      </c>
      <c r="E25" s="194" t="s">
        <v>1273</v>
      </c>
      <c r="F25" s="253"/>
      <c r="G25" s="209" t="s">
        <v>1303</v>
      </c>
      <c r="H25" s="247"/>
    </row>
    <row r="26" spans="1:8">
      <c r="A26" s="192" t="s">
        <v>1270</v>
      </c>
      <c r="B26" s="189" t="s">
        <v>1287</v>
      </c>
      <c r="C26" s="189" t="s">
        <v>1276</v>
      </c>
      <c r="D26" s="191">
        <v>18</v>
      </c>
      <c r="E26" s="194" t="s">
        <v>1277</v>
      </c>
      <c r="F26" s="253"/>
      <c r="G26" s="209" t="s">
        <v>1304</v>
      </c>
      <c r="H26" s="247"/>
    </row>
    <row r="27" spans="1:8">
      <c r="A27" s="192" t="s">
        <v>1270</v>
      </c>
      <c r="B27" s="189" t="s">
        <v>1292</v>
      </c>
      <c r="C27" s="189" t="s">
        <v>1281</v>
      </c>
      <c r="D27" s="191">
        <v>18</v>
      </c>
      <c r="E27" s="210" t="s">
        <v>1282</v>
      </c>
      <c r="F27" s="253"/>
      <c r="G27" s="209" t="s">
        <v>1305</v>
      </c>
      <c r="H27" s="247"/>
    </row>
    <row r="28" spans="1:8">
      <c r="A28" s="193" t="s">
        <v>1270</v>
      </c>
      <c r="B28" s="187" t="s">
        <v>1306</v>
      </c>
      <c r="C28" s="187" t="s">
        <v>1272</v>
      </c>
      <c r="D28" s="188">
        <v>18</v>
      </c>
      <c r="E28" s="212" t="s">
        <v>1273</v>
      </c>
      <c r="F28" s="254"/>
      <c r="G28" s="213" t="s">
        <v>1289</v>
      </c>
      <c r="H28" s="247"/>
    </row>
    <row r="29" spans="1:8">
      <c r="A29" s="193" t="s">
        <v>1270</v>
      </c>
      <c r="B29" s="187" t="s">
        <v>1307</v>
      </c>
      <c r="C29" s="187" t="s">
        <v>1272</v>
      </c>
      <c r="D29" s="188">
        <v>18</v>
      </c>
      <c r="E29" s="212" t="s">
        <v>1273</v>
      </c>
      <c r="F29" s="254"/>
      <c r="G29" s="213" t="s">
        <v>1308</v>
      </c>
      <c r="H29" s="247"/>
    </row>
    <row r="30" spans="1:8">
      <c r="A30" s="193" t="s">
        <v>1270</v>
      </c>
      <c r="B30" s="187" t="s">
        <v>1287</v>
      </c>
      <c r="C30" s="187" t="s">
        <v>1276</v>
      </c>
      <c r="D30" s="188">
        <v>18</v>
      </c>
      <c r="E30" s="212" t="s">
        <v>1277</v>
      </c>
      <c r="F30" s="254"/>
      <c r="G30" s="213" t="s">
        <v>1309</v>
      </c>
      <c r="H30" s="247"/>
    </row>
    <row r="31" spans="1:8">
      <c r="A31" s="193" t="s">
        <v>1270</v>
      </c>
      <c r="B31" s="187" t="s">
        <v>1292</v>
      </c>
      <c r="C31" s="187" t="s">
        <v>1281</v>
      </c>
      <c r="D31" s="188">
        <v>18</v>
      </c>
      <c r="E31" s="214" t="s">
        <v>1282</v>
      </c>
      <c r="F31" s="254"/>
      <c r="G31" s="213" t="s">
        <v>1310</v>
      </c>
      <c r="H31" s="247"/>
    </row>
    <row r="32" spans="1:8">
      <c r="A32" s="192"/>
      <c r="B32" s="189"/>
      <c r="C32" s="189"/>
      <c r="D32" s="191"/>
      <c r="E32" s="194"/>
      <c r="F32" s="253"/>
      <c r="G32" s="209"/>
      <c r="H32" s="247"/>
    </row>
    <row r="33" spans="1:8">
      <c r="A33" s="192"/>
      <c r="B33" s="189"/>
      <c r="C33" s="189"/>
      <c r="D33" s="191"/>
      <c r="E33" s="194"/>
      <c r="F33" s="253"/>
      <c r="G33" s="209"/>
      <c r="H33" s="247"/>
    </row>
    <row r="34" spans="1:8">
      <c r="A34" s="192"/>
      <c r="B34" s="189"/>
      <c r="C34" s="189"/>
      <c r="D34" s="191"/>
      <c r="E34" s="194"/>
      <c r="F34" s="253"/>
      <c r="G34" s="209"/>
      <c r="H34" s="247"/>
    </row>
    <row r="35" spans="1:8">
      <c r="A35" s="193"/>
      <c r="B35" s="187"/>
      <c r="C35" s="187"/>
      <c r="D35" s="188"/>
      <c r="E35" s="212"/>
      <c r="F35" s="254"/>
      <c r="G35" s="213"/>
      <c r="H35" s="247"/>
    </row>
    <row r="36" spans="1:8" ht="15.75" thickBot="1">
      <c r="A36" s="215"/>
      <c r="B36" s="195"/>
      <c r="C36" s="195"/>
      <c r="D36" s="216"/>
      <c r="E36" s="217"/>
      <c r="F36" s="255"/>
      <c r="G36" s="218"/>
      <c r="H36" s="247"/>
    </row>
    <row r="37" spans="1:8">
      <c r="A37" s="245" t="s">
        <v>1311</v>
      </c>
      <c r="C37" s="202"/>
      <c r="E37" s="203"/>
      <c r="F37" s="256"/>
      <c r="G37" s="244"/>
      <c r="H37" s="247"/>
    </row>
    <row r="38" spans="1:8">
      <c r="F38" s="247"/>
      <c r="H38" s="247"/>
    </row>
    <row r="39" spans="1:8">
      <c r="F39" s="247"/>
      <c r="H39" s="247"/>
    </row>
    <row r="40" spans="1:8">
      <c r="F40" s="247"/>
      <c r="H40" s="247"/>
    </row>
    <row r="41" spans="1:8">
      <c r="F41" s="247"/>
      <c r="H41" s="247"/>
    </row>
    <row r="42" spans="1:8">
      <c r="F42" s="247"/>
      <c r="H42" s="247"/>
    </row>
    <row r="43" spans="1:8">
      <c r="F43" s="247"/>
      <c r="H43" s="247"/>
    </row>
    <row r="44" spans="1:8">
      <c r="F44" s="247"/>
      <c r="H44" s="247"/>
    </row>
    <row r="45" spans="1:8">
      <c r="F45" s="247"/>
      <c r="H45" s="247"/>
    </row>
    <row r="46" spans="1:8">
      <c r="F46" s="247"/>
      <c r="H46" s="247"/>
    </row>
    <row r="47" spans="1:8">
      <c r="F47" s="247"/>
      <c r="H47" s="247"/>
    </row>
    <row r="48" spans="1:8">
      <c r="F48" s="247"/>
      <c r="H48" s="247"/>
    </row>
    <row r="49" spans="6:8">
      <c r="F49" s="247"/>
      <c r="H49" s="247"/>
    </row>
    <row r="50" spans="6:8">
      <c r="F50" s="247"/>
      <c r="H50" s="247"/>
    </row>
    <row r="51" spans="6:8">
      <c r="F51" s="247"/>
      <c r="H51" s="247"/>
    </row>
    <row r="52" spans="6:8">
      <c r="F52" s="247"/>
      <c r="H52" s="247"/>
    </row>
    <row r="53" spans="6:8">
      <c r="F53" s="247"/>
      <c r="H53" s="247"/>
    </row>
    <row r="54" spans="6:8">
      <c r="F54" s="247"/>
      <c r="H54" s="247"/>
    </row>
    <row r="55" spans="6:8">
      <c r="F55" s="247"/>
      <c r="H55" s="247"/>
    </row>
    <row r="56" spans="6:8">
      <c r="F56" s="247"/>
      <c r="H56" s="247"/>
    </row>
    <row r="57" spans="6:8">
      <c r="F57" s="247"/>
      <c r="H57" s="247"/>
    </row>
    <row r="58" spans="6:8">
      <c r="F58" s="247"/>
      <c r="H58" s="247"/>
    </row>
    <row r="59" spans="6:8">
      <c r="F59" s="247"/>
      <c r="H59" s="247"/>
    </row>
    <row r="60" spans="6:8">
      <c r="F60" s="247"/>
      <c r="H60" s="247"/>
    </row>
    <row r="61" spans="6:8">
      <c r="F61" s="247"/>
      <c r="H61" s="247"/>
    </row>
    <row r="62" spans="6:8">
      <c r="F62" s="247"/>
      <c r="H62" s="247"/>
    </row>
    <row r="63" spans="6:8">
      <c r="F63" s="247"/>
      <c r="H63" s="247"/>
    </row>
    <row r="64" spans="6:8">
      <c r="F64" s="247"/>
      <c r="H64" s="247"/>
    </row>
    <row r="65" spans="6:8">
      <c r="F65" s="247"/>
      <c r="H65" s="247"/>
    </row>
    <row r="66" spans="6:8">
      <c r="F66" s="247"/>
      <c r="H66" s="247"/>
    </row>
    <row r="67" spans="6:8">
      <c r="F67" s="247"/>
      <c r="H67" s="247"/>
    </row>
    <row r="68" spans="6:8">
      <c r="F68" s="247"/>
      <c r="H68" s="247"/>
    </row>
    <row r="69" spans="6:8">
      <c r="F69" s="247"/>
      <c r="H69" s="247"/>
    </row>
    <row r="70" spans="6:8">
      <c r="F70" s="247"/>
      <c r="H70" s="247"/>
    </row>
    <row r="71" spans="6:8">
      <c r="F71" s="247"/>
      <c r="H71" s="247"/>
    </row>
    <row r="72" spans="6:8">
      <c r="F72" s="247"/>
      <c r="H72" s="247"/>
    </row>
    <row r="73" spans="6:8">
      <c r="F73" s="247"/>
      <c r="H73" s="247"/>
    </row>
    <row r="74" spans="6:8">
      <c r="F74" s="247"/>
      <c r="H74" s="247"/>
    </row>
    <row r="75" spans="6:8">
      <c r="F75" s="247"/>
      <c r="H75" s="247"/>
    </row>
    <row r="76" spans="6:8">
      <c r="F76" s="247"/>
      <c r="H76" s="247"/>
    </row>
    <row r="77" spans="6:8">
      <c r="F77" s="247"/>
      <c r="H77" s="247"/>
    </row>
    <row r="78" spans="6:8">
      <c r="F78" s="247"/>
      <c r="H78" s="247"/>
    </row>
    <row r="79" spans="6:8">
      <c r="F79" s="247"/>
      <c r="H79" s="247"/>
    </row>
    <row r="80" spans="6:8">
      <c r="F80" s="247"/>
      <c r="H80" s="247"/>
    </row>
    <row r="81" spans="6:8">
      <c r="F81" s="247"/>
      <c r="H81" s="247"/>
    </row>
    <row r="82" spans="6:8">
      <c r="F82" s="247"/>
      <c r="H82" s="247"/>
    </row>
    <row r="83" spans="6:8">
      <c r="F83" s="247"/>
      <c r="H83" s="247"/>
    </row>
    <row r="84" spans="6:8">
      <c r="F84" s="247"/>
      <c r="H84" s="247"/>
    </row>
    <row r="85" spans="6:8">
      <c r="F85" s="247"/>
      <c r="H85" s="247"/>
    </row>
    <row r="86" spans="6:8">
      <c r="F86" s="247"/>
      <c r="H86" s="247"/>
    </row>
    <row r="87" spans="6:8">
      <c r="F87" s="247"/>
      <c r="H87" s="247"/>
    </row>
    <row r="88" spans="6:8">
      <c r="F88" s="247"/>
      <c r="H88" s="247"/>
    </row>
    <row r="89" spans="6:8">
      <c r="F89" s="247"/>
      <c r="H89" s="247"/>
    </row>
    <row r="90" spans="6:8">
      <c r="F90" s="247"/>
      <c r="H90" s="247"/>
    </row>
    <row r="91" spans="6:8">
      <c r="F91" s="247"/>
      <c r="H91" s="247"/>
    </row>
    <row r="92" spans="6:8">
      <c r="F92" s="247"/>
      <c r="H92" s="247"/>
    </row>
    <row r="93" spans="6:8">
      <c r="F93" s="247"/>
      <c r="H93" s="247"/>
    </row>
    <row r="94" spans="6:8">
      <c r="F94" s="247"/>
      <c r="H94" s="247"/>
    </row>
    <row r="95" spans="6:8">
      <c r="F95" s="247"/>
      <c r="H95" s="247"/>
    </row>
    <row r="96" spans="6:8">
      <c r="F96" s="247"/>
      <c r="H96" s="247"/>
    </row>
    <row r="97" spans="6:8">
      <c r="F97" s="247"/>
      <c r="H97" s="247"/>
    </row>
    <row r="98" spans="6:8">
      <c r="F98" s="247"/>
      <c r="H98" s="247"/>
    </row>
    <row r="99" spans="6:8">
      <c r="F99" s="247"/>
      <c r="H99" s="247"/>
    </row>
    <row r="100" spans="6:8">
      <c r="F100" s="247"/>
      <c r="H100" s="247"/>
    </row>
    <row r="101" spans="6:8">
      <c r="F101" s="247"/>
      <c r="H101" s="247"/>
    </row>
    <row r="102" spans="6:8">
      <c r="F102" s="247"/>
      <c r="H102" s="247"/>
    </row>
    <row r="103" spans="6:8">
      <c r="F103" s="247"/>
      <c r="H103" s="247"/>
    </row>
    <row r="104" spans="6:8">
      <c r="F104" s="247"/>
      <c r="H104" s="247"/>
    </row>
    <row r="105" spans="6:8">
      <c r="F105" s="247"/>
      <c r="H105" s="247"/>
    </row>
    <row r="106" spans="6:8">
      <c r="F106" s="247"/>
      <c r="H106" s="247"/>
    </row>
    <row r="107" spans="6:8">
      <c r="F107" s="247"/>
      <c r="H107" s="247"/>
    </row>
    <row r="108" spans="6:8">
      <c r="F108" s="247"/>
      <c r="H108" s="247"/>
    </row>
    <row r="109" spans="6:8">
      <c r="F109" s="247"/>
      <c r="H109" s="247"/>
    </row>
    <row r="110" spans="6:8">
      <c r="F110" s="247"/>
      <c r="H110" s="247"/>
    </row>
    <row r="111" spans="6:8">
      <c r="F111" s="247"/>
      <c r="H111" s="247"/>
    </row>
    <row r="112" spans="6:8">
      <c r="F112" s="247"/>
      <c r="H112" s="247"/>
    </row>
    <row r="113" spans="6:8">
      <c r="F113" s="247"/>
      <c r="H113" s="247"/>
    </row>
    <row r="114" spans="6:8">
      <c r="F114" s="247"/>
      <c r="H114" s="247"/>
    </row>
    <row r="115" spans="6:8">
      <c r="F115" s="247"/>
      <c r="H115" s="247"/>
    </row>
    <row r="116" spans="6:8">
      <c r="F116" s="247"/>
      <c r="H116" s="247"/>
    </row>
    <row r="117" spans="6:8">
      <c r="F117" s="247"/>
      <c r="H117" s="247"/>
    </row>
    <row r="118" spans="6:8">
      <c r="F118" s="247"/>
      <c r="H118" s="247"/>
    </row>
    <row r="119" spans="6:8">
      <c r="F119" s="247"/>
      <c r="H119" s="247"/>
    </row>
    <row r="120" spans="6:8">
      <c r="F120" s="247"/>
      <c r="H120" s="247"/>
    </row>
  </sheetData>
  <hyperlinks>
    <hyperlink ref="A37" location="'FRONT PAGE'!A1" display="FRONT PAGE" xr:uid="{B40C8024-FB43-4C7B-B73D-3535A926A0D4}"/>
    <hyperlink ref="E2" location="INDEX!A1" display="INDEX" xr:uid="{EA7CA388-5AB3-40D7-A583-98FF0C19C1FA}"/>
  </hyperlinks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FD623-0653-4148-A217-057459B36D84}">
  <sheetPr>
    <tabColor rgb="FFFFC000"/>
  </sheetPr>
  <dimension ref="A1:E55"/>
  <sheetViews>
    <sheetView topLeftCell="A28" workbookViewId="0">
      <selection activeCell="A55" sqref="A55"/>
    </sheetView>
  </sheetViews>
  <sheetFormatPr defaultRowHeight="15"/>
  <cols>
    <col min="1" max="1" width="21.7109375" bestFit="1" customWidth="1"/>
    <col min="2" max="2" width="36.140625" bestFit="1" customWidth="1"/>
    <col min="3" max="3" width="83.140625" bestFit="1" customWidth="1"/>
    <col min="4" max="4" width="5.85546875" bestFit="1" customWidth="1"/>
  </cols>
  <sheetData>
    <row r="1" spans="1:5">
      <c r="A1" t="s">
        <v>1312</v>
      </c>
      <c r="B1" t="s">
        <v>1313</v>
      </c>
      <c r="C1" t="s">
        <v>411</v>
      </c>
      <c r="E1" t="s">
        <v>1314</v>
      </c>
    </row>
    <row r="2" spans="1:5">
      <c r="A2" s="1" t="s">
        <v>1315</v>
      </c>
      <c r="B2" s="1" t="s">
        <v>1316</v>
      </c>
      <c r="C2" s="1" t="s">
        <v>1317</v>
      </c>
    </row>
    <row r="3" spans="1:5">
      <c r="A3" s="37" t="s">
        <v>1318</v>
      </c>
      <c r="B3" t="s">
        <v>1319</v>
      </c>
      <c r="C3" s="58" t="s">
        <v>1320</v>
      </c>
    </row>
    <row r="4" spans="1:5" ht="15" customHeight="1">
      <c r="A4" s="23" t="s">
        <v>1321</v>
      </c>
      <c r="B4" t="s">
        <v>1322</v>
      </c>
      <c r="C4" s="4" t="s">
        <v>1323</v>
      </c>
    </row>
    <row r="5" spans="1:5">
      <c r="A5" s="23" t="s">
        <v>1324</v>
      </c>
      <c r="B5" t="s">
        <v>1325</v>
      </c>
      <c r="C5" t="s">
        <v>1326</v>
      </c>
    </row>
    <row r="6" spans="1:5" ht="12" customHeight="1">
      <c r="A6" s="80" t="s">
        <v>1327</v>
      </c>
      <c r="B6" s="79" t="s">
        <v>1328</v>
      </c>
      <c r="C6" s="81" t="s">
        <v>1329</v>
      </c>
      <c r="E6" t="s">
        <v>1330</v>
      </c>
    </row>
    <row r="7" spans="1:5">
      <c r="A7" s="23" t="s">
        <v>1331</v>
      </c>
      <c r="B7" t="s">
        <v>1332</v>
      </c>
      <c r="C7" s="1" t="s">
        <v>1333</v>
      </c>
    </row>
    <row r="8" spans="1:5">
      <c r="A8" s="23" t="s">
        <v>1334</v>
      </c>
      <c r="B8" t="s">
        <v>1335</v>
      </c>
      <c r="C8" s="1" t="s">
        <v>1336</v>
      </c>
    </row>
    <row r="9" spans="1:5">
      <c r="A9" s="70" t="s">
        <v>1337</v>
      </c>
      <c r="B9" t="s">
        <v>1338</v>
      </c>
      <c r="C9" s="1" t="s">
        <v>1339</v>
      </c>
    </row>
    <row r="10" spans="1:5">
      <c r="A10" s="23" t="s">
        <v>1340</v>
      </c>
      <c r="B10" t="s">
        <v>1341</v>
      </c>
      <c r="C10" s="1" t="s">
        <v>1342</v>
      </c>
    </row>
    <row r="11" spans="1:5">
      <c r="A11" s="23" t="s">
        <v>1343</v>
      </c>
      <c r="B11" t="s">
        <v>1344</v>
      </c>
      <c r="C11" t="s">
        <v>1345</v>
      </c>
    </row>
    <row r="12" spans="1:5">
      <c r="A12" s="23" t="s">
        <v>1346</v>
      </c>
      <c r="B12" t="s">
        <v>1347</v>
      </c>
      <c r="C12" t="s">
        <v>1348</v>
      </c>
    </row>
    <row r="13" spans="1:5">
      <c r="A13" s="23" t="s">
        <v>1349</v>
      </c>
      <c r="B13" t="s">
        <v>1350</v>
      </c>
      <c r="C13" t="s">
        <v>1351</v>
      </c>
    </row>
    <row r="14" spans="1:5">
      <c r="A14" s="23"/>
      <c r="B14" s="23"/>
    </row>
    <row r="15" spans="1:5">
      <c r="A15" s="23"/>
      <c r="B15" s="23"/>
    </row>
    <row r="16" spans="1:5">
      <c r="A16" s="48" t="s">
        <v>752</v>
      </c>
      <c r="B16" t="s">
        <v>1352</v>
      </c>
      <c r="C16" t="s">
        <v>411</v>
      </c>
    </row>
    <row r="17" spans="1:5">
      <c r="A17" s="23" t="s">
        <v>1353</v>
      </c>
      <c r="B17" t="s">
        <v>1354</v>
      </c>
      <c r="C17" t="s">
        <v>1355</v>
      </c>
    </row>
    <row r="18" spans="1:5">
      <c r="A18" s="23" t="s">
        <v>1356</v>
      </c>
      <c r="C18" s="4" t="s">
        <v>1357</v>
      </c>
    </row>
    <row r="19" spans="1:5">
      <c r="A19" s="23" t="s">
        <v>1358</v>
      </c>
      <c r="C19" t="s">
        <v>1359</v>
      </c>
    </row>
    <row r="20" spans="1:5">
      <c r="A20" s="23" t="s">
        <v>1360</v>
      </c>
      <c r="C20" t="s">
        <v>1361</v>
      </c>
    </row>
    <row r="21" spans="1:5">
      <c r="A21" s="23" t="s">
        <v>1362</v>
      </c>
      <c r="C21" t="s">
        <v>1363</v>
      </c>
    </row>
    <row r="22" spans="1:5">
      <c r="A22" s="23" t="s">
        <v>1364</v>
      </c>
      <c r="C22" t="s">
        <v>1365</v>
      </c>
      <c r="E22" s="150" t="s">
        <v>1366</v>
      </c>
    </row>
    <row r="23" spans="1:5">
      <c r="A23" s="23" t="s">
        <v>1367</v>
      </c>
      <c r="C23" t="s">
        <v>1368</v>
      </c>
    </row>
    <row r="24" spans="1:5">
      <c r="A24" s="23" t="s">
        <v>1369</v>
      </c>
      <c r="B24" t="s">
        <v>1370</v>
      </c>
      <c r="C24" t="s">
        <v>1371</v>
      </c>
    </row>
    <row r="25" spans="1:5">
      <c r="A25" s="23" t="s">
        <v>1372</v>
      </c>
      <c r="C25" t="s">
        <v>1373</v>
      </c>
    </row>
    <row r="26" spans="1:5">
      <c r="A26" s="23" t="s">
        <v>1374</v>
      </c>
      <c r="C26" t="s">
        <v>1375</v>
      </c>
    </row>
    <row r="27" spans="1:5">
      <c r="A27" s="23" t="s">
        <v>1376</v>
      </c>
      <c r="C27" t="s">
        <v>1377</v>
      </c>
    </row>
    <row r="28" spans="1:5">
      <c r="A28" s="23" t="s">
        <v>1378</v>
      </c>
      <c r="B28" t="s">
        <v>1379</v>
      </c>
      <c r="C28" t="s">
        <v>1380</v>
      </c>
    </row>
    <row r="29" spans="1:5">
      <c r="A29" s="23" t="s">
        <v>1381</v>
      </c>
      <c r="B29" t="s">
        <v>1382</v>
      </c>
      <c r="C29" t="s">
        <v>1383</v>
      </c>
    </row>
    <row r="30" spans="1:5">
      <c r="A30" s="23" t="s">
        <v>1384</v>
      </c>
      <c r="C30" t="s">
        <v>1385</v>
      </c>
    </row>
    <row r="31" spans="1:5">
      <c r="A31" s="23" t="s">
        <v>1386</v>
      </c>
      <c r="C31" t="s">
        <v>1387</v>
      </c>
    </row>
    <row r="32" spans="1:5">
      <c r="A32" s="23"/>
    </row>
    <row r="33" spans="1:4">
      <c r="B33" s="23"/>
    </row>
    <row r="34" spans="1:4">
      <c r="A34" s="43" t="s">
        <v>1388</v>
      </c>
      <c r="B34" t="s">
        <v>411</v>
      </c>
    </row>
    <row r="35" spans="1:4">
      <c r="A35" t="s">
        <v>1389</v>
      </c>
      <c r="B35" t="s">
        <v>1390</v>
      </c>
    </row>
    <row r="36" spans="1:4">
      <c r="A36" t="s">
        <v>1391</v>
      </c>
      <c r="B36" t="s">
        <v>1390</v>
      </c>
    </row>
    <row r="37" spans="1:4">
      <c r="A37" t="s">
        <v>1392</v>
      </c>
      <c r="B37" t="s">
        <v>1390</v>
      </c>
    </row>
    <row r="38" spans="1:4">
      <c r="A38" t="s">
        <v>1393</v>
      </c>
      <c r="B38" t="s">
        <v>1390</v>
      </c>
    </row>
    <row r="39" spans="1:4">
      <c r="D39" t="s">
        <v>1394</v>
      </c>
    </row>
    <row r="40" spans="1:4">
      <c r="B40" t="s">
        <v>1395</v>
      </c>
      <c r="D40" t="s">
        <v>1396</v>
      </c>
    </row>
    <row r="41" spans="1:4">
      <c r="B41" t="s">
        <v>1397</v>
      </c>
    </row>
    <row r="43" spans="1:4">
      <c r="A43" s="43" t="s">
        <v>1398</v>
      </c>
      <c r="B43" t="s">
        <v>411</v>
      </c>
    </row>
    <row r="44" spans="1:4">
      <c r="A44" t="s">
        <v>1399</v>
      </c>
      <c r="B44" t="s">
        <v>1390</v>
      </c>
    </row>
    <row r="45" spans="1:4">
      <c r="A45" t="s">
        <v>1400</v>
      </c>
      <c r="B45" t="s">
        <v>1390</v>
      </c>
    </row>
    <row r="46" spans="1:4">
      <c r="A46" t="s">
        <v>1401</v>
      </c>
      <c r="B46" t="s">
        <v>1402</v>
      </c>
    </row>
    <row r="47" spans="1:4">
      <c r="A47" t="s">
        <v>1403</v>
      </c>
      <c r="B47" t="s">
        <v>1390</v>
      </c>
    </row>
    <row r="48" spans="1:4">
      <c r="A48" t="s">
        <v>1404</v>
      </c>
      <c r="B48" t="s">
        <v>1390</v>
      </c>
    </row>
    <row r="49" spans="1:2">
      <c r="A49" t="s">
        <v>1405</v>
      </c>
      <c r="B49" t="s">
        <v>1390</v>
      </c>
    </row>
    <row r="50" spans="1:2">
      <c r="A50" t="s">
        <v>1406</v>
      </c>
      <c r="B50" t="s">
        <v>1390</v>
      </c>
    </row>
    <row r="51" spans="1:2">
      <c r="A51" t="s">
        <v>1407</v>
      </c>
      <c r="B51" t="s">
        <v>1390</v>
      </c>
    </row>
    <row r="52" spans="1:2">
      <c r="A52" t="s">
        <v>1408</v>
      </c>
      <c r="B52" t="s">
        <v>1390</v>
      </c>
    </row>
    <row r="53" spans="1:2">
      <c r="A53" t="s">
        <v>1409</v>
      </c>
      <c r="B53" t="s">
        <v>1390</v>
      </c>
    </row>
    <row r="55" spans="1:2">
      <c r="A55" s="307" t="s">
        <v>408</v>
      </c>
    </row>
  </sheetData>
  <hyperlinks>
    <hyperlink ref="A55" location="INDEX!A1" display="INDEX" xr:uid="{E8EA9009-1265-4269-A8E5-228D050E95B3}"/>
  </hyperlink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22203-A011-45DE-AFDE-3A21369FA217}">
  <sheetPr>
    <outlinePr summaryBelow="0" summaryRight="0"/>
    <pageSetUpPr fitToPage="1"/>
  </sheetPr>
  <dimension ref="A1:L704"/>
  <sheetViews>
    <sheetView view="pageLayout" zoomScaleNormal="100" workbookViewId="0">
      <selection activeCell="G20" sqref="G20"/>
    </sheetView>
  </sheetViews>
  <sheetFormatPr defaultColWidth="12.5703125" defaultRowHeight="15" customHeight="1"/>
  <cols>
    <col min="1" max="1" width="17" style="100" customWidth="1"/>
    <col min="2" max="2" width="9.140625" style="95" bestFit="1" customWidth="1"/>
    <col min="3" max="3" width="8.42578125" style="95" bestFit="1" customWidth="1"/>
    <col min="4" max="4" width="5.140625" style="95" customWidth="1"/>
    <col min="5" max="5" width="7" style="95" bestFit="1" customWidth="1"/>
    <col min="6" max="6" width="6" style="95" bestFit="1" customWidth="1"/>
    <col min="7" max="7" width="9" style="95" bestFit="1" customWidth="1"/>
    <col min="8" max="9" width="6.7109375" style="95" bestFit="1" customWidth="1"/>
    <col min="10" max="10" width="6.85546875" style="95" bestFit="1" customWidth="1"/>
    <col min="11" max="12" width="8.85546875" style="95" bestFit="1" customWidth="1"/>
    <col min="13" max="16384" width="12.5703125" style="95"/>
  </cols>
  <sheetData>
    <row r="1" spans="1:12" ht="15" customHeight="1">
      <c r="A1" s="102" t="s">
        <v>1410</v>
      </c>
      <c r="H1" s="308" t="s">
        <v>408</v>
      </c>
    </row>
    <row r="2" spans="1:12" ht="15" customHeight="1">
      <c r="A2" s="103" t="s">
        <v>1411</v>
      </c>
    </row>
    <row r="3" spans="1:12" s="99" customFormat="1" ht="15" customHeight="1" thickBot="1">
      <c r="A3" s="96"/>
      <c r="B3" s="104"/>
      <c r="C3" s="104"/>
      <c r="D3" s="97" t="s">
        <v>1412</v>
      </c>
      <c r="E3" s="97" t="s">
        <v>1412</v>
      </c>
      <c r="F3" s="97" t="s">
        <v>1412</v>
      </c>
      <c r="G3" s="97" t="s">
        <v>1412</v>
      </c>
      <c r="H3" s="97" t="s">
        <v>1412</v>
      </c>
      <c r="I3" s="97" t="s">
        <v>1413</v>
      </c>
      <c r="J3" s="97"/>
      <c r="K3" s="97" t="s">
        <v>1414</v>
      </c>
      <c r="L3" s="98" t="s">
        <v>1415</v>
      </c>
    </row>
    <row r="4" spans="1:12" s="99" customFormat="1" ht="46.5" customHeight="1" thickBot="1">
      <c r="A4" s="105" t="s">
        <v>1416</v>
      </c>
      <c r="B4" s="105" t="s">
        <v>1417</v>
      </c>
      <c r="C4" s="105" t="s">
        <v>1418</v>
      </c>
      <c r="D4" s="105" t="s">
        <v>1419</v>
      </c>
      <c r="E4" s="105" t="s">
        <v>1420</v>
      </c>
      <c r="F4" s="105" t="s">
        <v>1421</v>
      </c>
      <c r="G4" s="105" t="s">
        <v>1422</v>
      </c>
      <c r="H4" s="105" t="s">
        <v>1423</v>
      </c>
      <c r="I4" s="105" t="s">
        <v>1424</v>
      </c>
      <c r="J4" s="105" t="s">
        <v>792</v>
      </c>
      <c r="K4" s="105" t="s">
        <v>1425</v>
      </c>
      <c r="L4" s="105" t="s">
        <v>1426</v>
      </c>
    </row>
    <row r="5" spans="1:12" s="99" customFormat="1" ht="15.75" customHeight="1">
      <c r="A5" s="106" t="s">
        <v>1427</v>
      </c>
      <c r="B5" s="447" t="s">
        <v>1428</v>
      </c>
      <c r="C5" s="448">
        <v>0</v>
      </c>
      <c r="D5" s="448">
        <v>230</v>
      </c>
      <c r="E5" s="448">
        <v>400</v>
      </c>
      <c r="F5" s="448">
        <v>140</v>
      </c>
      <c r="G5" s="448">
        <v>100</v>
      </c>
      <c r="H5" s="448">
        <v>120</v>
      </c>
      <c r="I5" s="449">
        <v>4</v>
      </c>
      <c r="J5" s="448">
        <v>190</v>
      </c>
      <c r="K5" s="448">
        <v>210</v>
      </c>
      <c r="L5" s="448">
        <v>2215</v>
      </c>
    </row>
    <row r="6" spans="1:12" s="99" customFormat="1" ht="15.75" customHeight="1">
      <c r="A6" s="106" t="s">
        <v>1429</v>
      </c>
      <c r="B6" s="447" t="s">
        <v>1430</v>
      </c>
      <c r="C6" s="448" t="s">
        <v>1431</v>
      </c>
      <c r="D6" s="448">
        <v>143</v>
      </c>
      <c r="E6" s="448">
        <v>390</v>
      </c>
      <c r="F6" s="448">
        <v>135</v>
      </c>
      <c r="G6" s="448">
        <v>100</v>
      </c>
      <c r="H6" s="448">
        <v>120</v>
      </c>
      <c r="I6" s="449">
        <v>4</v>
      </c>
      <c r="J6" s="448">
        <v>140</v>
      </c>
      <c r="K6" s="448">
        <v>280</v>
      </c>
      <c r="L6" s="448">
        <v>3700</v>
      </c>
    </row>
    <row r="7" spans="1:12" s="99" customFormat="1" ht="15.75" customHeight="1">
      <c r="A7" s="107" t="s">
        <v>1432</v>
      </c>
      <c r="B7" s="447" t="s">
        <v>1428</v>
      </c>
      <c r="C7" s="448">
        <v>0</v>
      </c>
      <c r="D7" s="448">
        <v>186</v>
      </c>
      <c r="E7" s="448">
        <v>375</v>
      </c>
      <c r="F7" s="448">
        <v>135</v>
      </c>
      <c r="G7" s="448">
        <v>110</v>
      </c>
      <c r="H7" s="448">
        <v>120</v>
      </c>
      <c r="I7" s="449">
        <v>4</v>
      </c>
      <c r="J7" s="448">
        <v>208</v>
      </c>
      <c r="K7" s="448">
        <v>210</v>
      </c>
      <c r="L7" s="448">
        <v>3000</v>
      </c>
    </row>
    <row r="8" spans="1:12" s="99" customFormat="1" ht="15.75" customHeight="1">
      <c r="A8" s="106" t="s">
        <v>1433</v>
      </c>
      <c r="B8" s="447" t="s">
        <v>1434</v>
      </c>
      <c r="C8" s="448">
        <v>0</v>
      </c>
      <c r="D8" s="448">
        <v>187</v>
      </c>
      <c r="E8" s="448">
        <v>365</v>
      </c>
      <c r="F8" s="448">
        <v>130</v>
      </c>
      <c r="G8" s="448">
        <v>130</v>
      </c>
      <c r="H8" s="448">
        <v>120</v>
      </c>
      <c r="I8" s="449">
        <v>4</v>
      </c>
      <c r="J8" s="448">
        <v>172</v>
      </c>
      <c r="K8" s="448">
        <v>180</v>
      </c>
      <c r="L8" s="448">
        <v>2050</v>
      </c>
    </row>
    <row r="9" spans="1:12" s="99" customFormat="1" ht="15.75" customHeight="1">
      <c r="A9" s="107" t="s">
        <v>1435</v>
      </c>
      <c r="B9" s="447"/>
      <c r="C9" s="448">
        <v>0</v>
      </c>
      <c r="D9" s="448">
        <v>180</v>
      </c>
      <c r="E9" s="448">
        <v>360</v>
      </c>
      <c r="F9" s="448">
        <v>130</v>
      </c>
      <c r="G9" s="448">
        <v>170</v>
      </c>
      <c r="H9" s="448">
        <v>110</v>
      </c>
      <c r="I9" s="449">
        <v>5</v>
      </c>
      <c r="J9" s="448">
        <v>177</v>
      </c>
      <c r="K9" s="448">
        <v>180</v>
      </c>
      <c r="L9" s="448">
        <v>2200</v>
      </c>
    </row>
    <row r="10" spans="1:12" s="99" customFormat="1" ht="17.25" customHeight="1">
      <c r="A10" s="106" t="s">
        <v>1436</v>
      </c>
      <c r="B10" s="447" t="s">
        <v>1430</v>
      </c>
      <c r="C10" s="448" t="s">
        <v>1431</v>
      </c>
      <c r="D10" s="448">
        <v>165</v>
      </c>
      <c r="E10" s="448">
        <v>370</v>
      </c>
      <c r="F10" s="448">
        <v>130</v>
      </c>
      <c r="G10" s="448">
        <v>150</v>
      </c>
      <c r="H10" s="448">
        <v>120</v>
      </c>
      <c r="I10" s="449">
        <v>4</v>
      </c>
      <c r="J10" s="448">
        <v>182</v>
      </c>
      <c r="K10" s="448">
        <v>300</v>
      </c>
      <c r="L10" s="448">
        <v>2900</v>
      </c>
    </row>
    <row r="11" spans="1:12" s="99" customFormat="1" ht="15.75" customHeight="1">
      <c r="A11" s="106" t="s">
        <v>1437</v>
      </c>
      <c r="B11" s="447" t="s">
        <v>1438</v>
      </c>
      <c r="C11" s="448">
        <v>0</v>
      </c>
      <c r="D11" s="448">
        <v>283</v>
      </c>
      <c r="E11" s="448">
        <v>340</v>
      </c>
      <c r="F11" s="448">
        <v>120</v>
      </c>
      <c r="G11" s="448">
        <v>70</v>
      </c>
      <c r="H11" s="448">
        <v>110</v>
      </c>
      <c r="I11" s="449">
        <v>4</v>
      </c>
      <c r="J11" s="448">
        <v>90</v>
      </c>
      <c r="K11" s="448">
        <v>250</v>
      </c>
      <c r="L11" s="448">
        <v>2540</v>
      </c>
    </row>
    <row r="12" spans="1:12" s="99" customFormat="1" ht="15.75" customHeight="1">
      <c r="A12" s="107" t="s">
        <v>1439</v>
      </c>
      <c r="B12" s="447" t="s">
        <v>1430</v>
      </c>
      <c r="C12" s="448" t="s">
        <v>1431</v>
      </c>
      <c r="D12" s="448">
        <v>165</v>
      </c>
      <c r="E12" s="448">
        <v>380</v>
      </c>
      <c r="F12" s="448">
        <v>120</v>
      </c>
      <c r="G12" s="448">
        <v>140</v>
      </c>
      <c r="H12" s="448">
        <v>120</v>
      </c>
      <c r="I12" s="449">
        <v>6</v>
      </c>
      <c r="J12" s="448">
        <v>180</v>
      </c>
      <c r="K12" s="448">
        <v>300</v>
      </c>
      <c r="L12" s="448">
        <v>9850</v>
      </c>
    </row>
    <row r="13" spans="1:12" s="99" customFormat="1" ht="15.75" customHeight="1">
      <c r="A13" s="107" t="s">
        <v>1440</v>
      </c>
      <c r="B13" s="447" t="s">
        <v>1438</v>
      </c>
      <c r="C13" s="448">
        <v>0</v>
      </c>
      <c r="D13" s="448">
        <v>147</v>
      </c>
      <c r="E13" s="448">
        <v>285</v>
      </c>
      <c r="F13" s="448">
        <v>115</v>
      </c>
      <c r="G13" s="448">
        <v>60</v>
      </c>
      <c r="H13" s="448">
        <v>120</v>
      </c>
      <c r="I13" s="449">
        <v>4</v>
      </c>
      <c r="J13" s="448">
        <v>135</v>
      </c>
      <c r="K13" s="448">
        <v>135</v>
      </c>
      <c r="L13" s="448">
        <v>2200</v>
      </c>
    </row>
    <row r="14" spans="1:12" s="99" customFormat="1" ht="15.75" customHeight="1">
      <c r="A14" s="106" t="s">
        <v>1399</v>
      </c>
      <c r="B14" s="447" t="s">
        <v>1441</v>
      </c>
      <c r="C14" s="448" t="s">
        <v>1431</v>
      </c>
      <c r="D14" s="448">
        <v>105</v>
      </c>
      <c r="E14" s="448">
        <v>225</v>
      </c>
      <c r="F14" s="448">
        <v>110</v>
      </c>
      <c r="G14" s="448">
        <v>60</v>
      </c>
      <c r="H14" s="448">
        <v>75</v>
      </c>
      <c r="I14" s="449">
        <v>4</v>
      </c>
      <c r="J14" s="448">
        <v>95</v>
      </c>
      <c r="K14" s="448">
        <v>100</v>
      </c>
      <c r="L14" s="448">
        <v>2300</v>
      </c>
    </row>
    <row r="15" spans="1:12" s="99" customFormat="1" ht="15.75" customHeight="1">
      <c r="A15" s="106" t="s">
        <v>1442</v>
      </c>
      <c r="B15" s="447" t="s">
        <v>1441</v>
      </c>
      <c r="C15" s="448" t="s">
        <v>1431</v>
      </c>
      <c r="D15" s="448">
        <v>105</v>
      </c>
      <c r="E15" s="448">
        <v>245</v>
      </c>
      <c r="F15" s="448">
        <v>110</v>
      </c>
      <c r="G15" s="448">
        <v>60</v>
      </c>
      <c r="H15" s="448">
        <v>80</v>
      </c>
      <c r="I15" s="449">
        <v>3</v>
      </c>
      <c r="J15" s="448">
        <v>95</v>
      </c>
      <c r="K15" s="448">
        <v>100</v>
      </c>
      <c r="L15" s="448">
        <v>2000</v>
      </c>
    </row>
    <row r="16" spans="1:12" s="99" customFormat="1" ht="15.75" customHeight="1">
      <c r="A16" s="107" t="s">
        <v>1443</v>
      </c>
      <c r="B16" s="447" t="s">
        <v>1438</v>
      </c>
      <c r="C16" s="448" t="s">
        <v>1431</v>
      </c>
      <c r="D16" s="448">
        <v>113</v>
      </c>
      <c r="E16" s="448">
        <v>285</v>
      </c>
      <c r="F16" s="448">
        <v>110</v>
      </c>
      <c r="G16" s="448">
        <v>60</v>
      </c>
      <c r="H16" s="448">
        <v>80</v>
      </c>
      <c r="I16" s="449">
        <v>5</v>
      </c>
      <c r="J16" s="448">
        <v>114</v>
      </c>
      <c r="K16" s="448">
        <v>130</v>
      </c>
      <c r="L16" s="448">
        <v>4200</v>
      </c>
    </row>
    <row r="17" spans="1:12" s="99" customFormat="1" ht="15.75" customHeight="1">
      <c r="A17" s="106" t="s">
        <v>1444</v>
      </c>
      <c r="B17" s="447"/>
      <c r="C17" s="448" t="s">
        <v>1431</v>
      </c>
      <c r="D17" s="448">
        <v>137</v>
      </c>
      <c r="E17" s="448">
        <v>275</v>
      </c>
      <c r="F17" s="448">
        <v>110</v>
      </c>
      <c r="G17" s="448">
        <v>80</v>
      </c>
      <c r="H17" s="448">
        <v>110</v>
      </c>
      <c r="I17" s="449">
        <v>4</v>
      </c>
      <c r="J17" s="448">
        <v>126</v>
      </c>
      <c r="K17" s="448">
        <v>128</v>
      </c>
      <c r="L17" s="448">
        <v>2370</v>
      </c>
    </row>
    <row r="18" spans="1:12" s="99" customFormat="1" ht="15.75" customHeight="1">
      <c r="A18" s="106" t="s">
        <v>1445</v>
      </c>
      <c r="B18" s="447"/>
      <c r="C18" s="448" t="s">
        <v>1431</v>
      </c>
      <c r="D18" s="448">
        <v>126</v>
      </c>
      <c r="E18" s="448">
        <v>265</v>
      </c>
      <c r="F18" s="448">
        <v>110</v>
      </c>
      <c r="G18" s="448">
        <v>90</v>
      </c>
      <c r="H18" s="448">
        <v>110</v>
      </c>
      <c r="I18" s="449">
        <v>4</v>
      </c>
      <c r="J18" s="448">
        <v>126</v>
      </c>
      <c r="K18" s="448">
        <v>128</v>
      </c>
      <c r="L18" s="448">
        <v>2370</v>
      </c>
    </row>
    <row r="19" spans="1:12" s="99" customFormat="1" ht="15.75" customHeight="1">
      <c r="A19" s="107" t="s">
        <v>1446</v>
      </c>
      <c r="B19" s="447"/>
      <c r="C19" s="448" t="s">
        <v>1431</v>
      </c>
      <c r="D19" s="448">
        <v>143</v>
      </c>
      <c r="E19" s="448">
        <v>280</v>
      </c>
      <c r="F19" s="448">
        <v>110</v>
      </c>
      <c r="G19" s="448">
        <v>100</v>
      </c>
      <c r="H19" s="448">
        <v>80</v>
      </c>
      <c r="I19" s="449">
        <v>5</v>
      </c>
      <c r="J19" s="448">
        <v>135</v>
      </c>
      <c r="K19" s="448">
        <v>140</v>
      </c>
      <c r="L19" s="448">
        <v>6000</v>
      </c>
    </row>
    <row r="20" spans="1:12" s="99" customFormat="1" ht="15.75" customHeight="1">
      <c r="A20" s="107" t="s">
        <v>1447</v>
      </c>
      <c r="B20" s="447" t="s">
        <v>1448</v>
      </c>
      <c r="C20" s="448" t="s">
        <v>1431</v>
      </c>
      <c r="D20" s="448">
        <v>105</v>
      </c>
      <c r="E20" s="448">
        <v>265</v>
      </c>
      <c r="F20" s="448">
        <v>110</v>
      </c>
      <c r="G20" s="448">
        <v>70</v>
      </c>
      <c r="H20" s="448">
        <v>90</v>
      </c>
      <c r="I20" s="449">
        <v>4</v>
      </c>
      <c r="J20" s="448">
        <v>140</v>
      </c>
      <c r="K20" s="448">
        <v>180</v>
      </c>
      <c r="L20" s="448">
        <v>2050</v>
      </c>
    </row>
    <row r="21" spans="1:12" s="99" customFormat="1" ht="15.75" customHeight="1">
      <c r="A21" s="107" t="s">
        <v>768</v>
      </c>
      <c r="B21" s="447" t="s">
        <v>1438</v>
      </c>
      <c r="C21" s="448">
        <v>0</v>
      </c>
      <c r="D21" s="448">
        <v>100</v>
      </c>
      <c r="E21" s="448">
        <v>320</v>
      </c>
      <c r="F21" s="448">
        <v>110</v>
      </c>
      <c r="G21" s="448">
        <v>80</v>
      </c>
      <c r="H21" s="448">
        <v>100</v>
      </c>
      <c r="I21" s="449">
        <v>10</v>
      </c>
      <c r="J21" s="448">
        <v>230</v>
      </c>
      <c r="K21" s="448">
        <v>280</v>
      </c>
      <c r="L21" s="448">
        <v>7160</v>
      </c>
    </row>
    <row r="22" spans="1:12" s="99" customFormat="1" ht="15.75" customHeight="1">
      <c r="A22" s="106" t="s">
        <v>1449</v>
      </c>
      <c r="B22" s="447"/>
      <c r="C22" s="448" t="s">
        <v>1431</v>
      </c>
      <c r="D22" s="448">
        <v>170</v>
      </c>
      <c r="E22" s="448">
        <v>265</v>
      </c>
      <c r="F22" s="448">
        <v>105</v>
      </c>
      <c r="G22" s="448">
        <v>100</v>
      </c>
      <c r="H22" s="448" t="s">
        <v>1</v>
      </c>
      <c r="I22" s="449" t="s">
        <v>1</v>
      </c>
      <c r="J22" s="448">
        <v>158</v>
      </c>
      <c r="K22" s="448">
        <v>160</v>
      </c>
      <c r="L22" s="448">
        <v>2100</v>
      </c>
    </row>
    <row r="23" spans="1:12" s="99" customFormat="1" ht="15.75" customHeight="1">
      <c r="A23" s="106" t="s">
        <v>1450</v>
      </c>
      <c r="B23" s="447" t="s">
        <v>1438</v>
      </c>
      <c r="C23" s="448">
        <v>0</v>
      </c>
      <c r="D23" s="448">
        <v>100</v>
      </c>
      <c r="E23" s="448">
        <v>225</v>
      </c>
      <c r="F23" s="448">
        <v>100</v>
      </c>
      <c r="G23" s="448">
        <v>50</v>
      </c>
      <c r="H23" s="448" t="s">
        <v>1</v>
      </c>
      <c r="I23" s="449" t="s">
        <v>1</v>
      </c>
      <c r="J23" s="448">
        <v>80</v>
      </c>
      <c r="K23" s="448">
        <v>80</v>
      </c>
      <c r="L23" s="448">
        <v>1600</v>
      </c>
    </row>
    <row r="24" spans="1:12" s="99" customFormat="1" ht="15.75" customHeight="1">
      <c r="A24" s="107" t="s">
        <v>767</v>
      </c>
      <c r="B24" s="447"/>
      <c r="C24" s="448" t="s">
        <v>1431</v>
      </c>
      <c r="D24" s="448">
        <v>140</v>
      </c>
      <c r="E24" s="448">
        <v>260</v>
      </c>
      <c r="F24" s="448">
        <v>100</v>
      </c>
      <c r="G24" s="448">
        <v>100</v>
      </c>
      <c r="H24" s="448">
        <v>80</v>
      </c>
      <c r="I24" s="449">
        <v>5</v>
      </c>
      <c r="J24" s="448">
        <v>110</v>
      </c>
      <c r="K24" s="448">
        <v>110</v>
      </c>
      <c r="L24" s="448">
        <v>6200</v>
      </c>
    </row>
    <row r="25" spans="1:12" s="99" customFormat="1" ht="15.75" customHeight="1">
      <c r="A25" s="107" t="s">
        <v>1451</v>
      </c>
      <c r="B25" s="447"/>
      <c r="C25" s="448" t="s">
        <v>1431</v>
      </c>
      <c r="D25" s="448">
        <v>158</v>
      </c>
      <c r="E25" s="448">
        <v>280</v>
      </c>
      <c r="F25" s="448">
        <v>100</v>
      </c>
      <c r="G25" s="448">
        <v>90</v>
      </c>
      <c r="H25" s="448">
        <v>80</v>
      </c>
      <c r="I25" s="449">
        <v>6</v>
      </c>
      <c r="J25" s="448">
        <v>185</v>
      </c>
      <c r="K25" s="448">
        <v>185</v>
      </c>
      <c r="L25" s="448">
        <v>9800</v>
      </c>
    </row>
    <row r="26" spans="1:12" s="99" customFormat="1" ht="15.75" customHeight="1">
      <c r="A26" s="107" t="s">
        <v>1452</v>
      </c>
      <c r="B26" s="447" t="s">
        <v>1448</v>
      </c>
      <c r="C26" s="448" t="s">
        <v>1431</v>
      </c>
      <c r="D26" s="448">
        <v>60</v>
      </c>
      <c r="E26" s="450">
        <v>260</v>
      </c>
      <c r="F26" s="448">
        <v>90</v>
      </c>
      <c r="G26" s="448">
        <v>60</v>
      </c>
      <c r="H26" s="448">
        <v>80</v>
      </c>
      <c r="I26" s="449">
        <v>10</v>
      </c>
      <c r="J26" s="448">
        <v>110</v>
      </c>
      <c r="K26" s="448">
        <v>180</v>
      </c>
      <c r="L26" s="448">
        <v>6500</v>
      </c>
    </row>
    <row r="27" spans="1:12" s="99" customFormat="1" ht="15.75" customHeight="1">
      <c r="A27" s="107" t="s">
        <v>1453</v>
      </c>
      <c r="B27" s="447" t="s">
        <v>1438</v>
      </c>
      <c r="C27" s="448" t="s">
        <v>1431</v>
      </c>
      <c r="D27" s="448">
        <v>145</v>
      </c>
      <c r="E27" s="448">
        <v>260</v>
      </c>
      <c r="F27" s="448">
        <v>90</v>
      </c>
      <c r="G27" s="450">
        <v>60</v>
      </c>
      <c r="H27" s="448">
        <v>80</v>
      </c>
      <c r="I27" s="449">
        <v>8</v>
      </c>
      <c r="J27" s="448">
        <v>112</v>
      </c>
      <c r="K27" s="448">
        <v>114</v>
      </c>
      <c r="L27" s="448">
        <v>2300</v>
      </c>
    </row>
    <row r="28" spans="1:12" s="99" customFormat="1" ht="15.75" customHeight="1">
      <c r="A28" s="107" t="s">
        <v>1454</v>
      </c>
      <c r="B28" s="447" t="s">
        <v>1438</v>
      </c>
      <c r="C28" s="448" t="s">
        <v>1431</v>
      </c>
      <c r="D28" s="448">
        <v>113</v>
      </c>
      <c r="E28" s="448">
        <v>250</v>
      </c>
      <c r="F28" s="448">
        <v>90</v>
      </c>
      <c r="G28" s="448">
        <v>70</v>
      </c>
      <c r="H28" s="448">
        <v>75</v>
      </c>
      <c r="I28" s="449">
        <v>12</v>
      </c>
      <c r="J28" s="448">
        <v>114</v>
      </c>
      <c r="K28" s="448">
        <v>116</v>
      </c>
      <c r="L28" s="448">
        <v>2040</v>
      </c>
    </row>
    <row r="29" spans="1:12" s="99" customFormat="1" ht="15.75" customHeight="1">
      <c r="A29" s="107" t="s">
        <v>1455</v>
      </c>
      <c r="B29" s="447" t="s">
        <v>1448</v>
      </c>
      <c r="C29" s="448" t="s">
        <v>1431</v>
      </c>
      <c r="D29" s="448">
        <v>60</v>
      </c>
      <c r="E29" s="448">
        <v>260</v>
      </c>
      <c r="F29" s="448">
        <v>90</v>
      </c>
      <c r="G29" s="448">
        <v>50</v>
      </c>
      <c r="H29" s="448">
        <v>80</v>
      </c>
      <c r="I29" s="449">
        <v>6</v>
      </c>
      <c r="J29" s="448">
        <v>135</v>
      </c>
      <c r="K29" s="448">
        <v>180</v>
      </c>
      <c r="L29" s="448">
        <v>2900</v>
      </c>
    </row>
    <row r="30" spans="1:12" s="99" customFormat="1" ht="15.75" customHeight="1">
      <c r="A30" s="107" t="s">
        <v>1456</v>
      </c>
      <c r="B30" s="447" t="s">
        <v>1448</v>
      </c>
      <c r="C30" s="448" t="s">
        <v>1431</v>
      </c>
      <c r="D30" s="448">
        <v>70</v>
      </c>
      <c r="E30" s="448">
        <v>260</v>
      </c>
      <c r="F30" s="448">
        <v>90</v>
      </c>
      <c r="G30" s="448">
        <v>60</v>
      </c>
      <c r="H30" s="448">
        <v>80</v>
      </c>
      <c r="I30" s="449">
        <v>10</v>
      </c>
      <c r="J30" s="448">
        <v>140</v>
      </c>
      <c r="K30" s="448">
        <v>180</v>
      </c>
      <c r="L30" s="448">
        <v>4800</v>
      </c>
    </row>
    <row r="31" spans="1:12" s="99" customFormat="1" ht="15.75" customHeight="1">
      <c r="A31" s="107" t="s">
        <v>1457</v>
      </c>
      <c r="B31" s="447" t="s">
        <v>1438</v>
      </c>
      <c r="C31" s="448" t="s">
        <v>1431</v>
      </c>
      <c r="D31" s="448">
        <v>90</v>
      </c>
      <c r="E31" s="448">
        <v>300</v>
      </c>
      <c r="F31" s="448">
        <v>90</v>
      </c>
      <c r="G31" s="448">
        <v>60</v>
      </c>
      <c r="H31" s="448">
        <v>100</v>
      </c>
      <c r="I31" s="449">
        <v>8</v>
      </c>
      <c r="J31" s="448">
        <v>227</v>
      </c>
      <c r="K31" s="448">
        <v>250</v>
      </c>
      <c r="L31" s="448">
        <v>9800</v>
      </c>
    </row>
    <row r="32" spans="1:12" s="99" customFormat="1" ht="15.75" customHeight="1">
      <c r="A32" s="106" t="s">
        <v>794</v>
      </c>
      <c r="B32" s="447" t="s">
        <v>1438</v>
      </c>
      <c r="C32" s="448" t="s">
        <v>1458</v>
      </c>
      <c r="D32" s="448">
        <v>90</v>
      </c>
      <c r="E32" s="448">
        <v>250</v>
      </c>
      <c r="F32" s="448">
        <v>80</v>
      </c>
      <c r="G32" s="448">
        <v>20</v>
      </c>
      <c r="H32" s="448">
        <v>60</v>
      </c>
      <c r="I32" s="449">
        <v>3</v>
      </c>
      <c r="J32" s="448">
        <v>100</v>
      </c>
      <c r="K32" s="448" t="s">
        <v>1</v>
      </c>
      <c r="L32" s="448">
        <v>1900</v>
      </c>
    </row>
    <row r="33" spans="1:12" s="99" customFormat="1" ht="15.75" customHeight="1">
      <c r="A33" s="107" t="s">
        <v>1459</v>
      </c>
      <c r="B33" s="447" t="s">
        <v>1448</v>
      </c>
      <c r="C33" s="448" t="s">
        <v>1431</v>
      </c>
      <c r="D33" s="448">
        <v>60</v>
      </c>
      <c r="E33" s="448">
        <v>260</v>
      </c>
      <c r="F33" s="448">
        <v>80</v>
      </c>
      <c r="G33" s="448">
        <v>55</v>
      </c>
      <c r="H33" s="448">
        <v>80</v>
      </c>
      <c r="I33" s="449">
        <v>8</v>
      </c>
      <c r="J33" s="448">
        <v>135</v>
      </c>
      <c r="K33" s="448">
        <v>180</v>
      </c>
      <c r="L33" s="448">
        <v>3000</v>
      </c>
    </row>
    <row r="34" spans="1:12" s="99" customFormat="1" ht="15.75" customHeight="1">
      <c r="A34" s="106" t="s">
        <v>1405</v>
      </c>
      <c r="B34" s="447" t="s">
        <v>1438</v>
      </c>
      <c r="C34" s="448" t="s">
        <v>1458</v>
      </c>
      <c r="D34" s="448">
        <v>80</v>
      </c>
      <c r="E34" s="448">
        <v>245</v>
      </c>
      <c r="F34" s="448">
        <v>70</v>
      </c>
      <c r="G34" s="448">
        <v>35</v>
      </c>
      <c r="H34" s="448">
        <v>65</v>
      </c>
      <c r="I34" s="449">
        <v>3</v>
      </c>
      <c r="J34" s="448">
        <v>70</v>
      </c>
      <c r="K34" s="448">
        <v>70</v>
      </c>
      <c r="L34" s="448">
        <v>1600</v>
      </c>
    </row>
    <row r="35" spans="1:12" s="99" customFormat="1" ht="15.75" customHeight="1">
      <c r="A35" s="107" t="s">
        <v>1460</v>
      </c>
      <c r="B35" s="447" t="s">
        <v>1438</v>
      </c>
      <c r="C35" s="448" t="s">
        <v>1431</v>
      </c>
      <c r="D35" s="448">
        <v>70</v>
      </c>
      <c r="E35" s="448">
        <v>260</v>
      </c>
      <c r="F35" s="448">
        <v>70</v>
      </c>
      <c r="G35" s="448">
        <v>55</v>
      </c>
      <c r="H35" s="448">
        <v>80</v>
      </c>
      <c r="I35" s="449">
        <v>10</v>
      </c>
      <c r="J35" s="448">
        <v>112</v>
      </c>
      <c r="K35" s="448">
        <v>225</v>
      </c>
      <c r="L35" s="448">
        <v>6500</v>
      </c>
    </row>
    <row r="36" spans="1:12" s="99" customFormat="1" ht="15.75" customHeight="1">
      <c r="A36" s="106" t="s">
        <v>1461</v>
      </c>
      <c r="B36" s="447"/>
      <c r="C36" s="448" t="s">
        <v>1458</v>
      </c>
      <c r="D36" s="448">
        <v>80</v>
      </c>
      <c r="E36" s="448">
        <v>235</v>
      </c>
      <c r="F36" s="448">
        <v>70</v>
      </c>
      <c r="G36" s="448">
        <v>35</v>
      </c>
      <c r="H36" s="448">
        <v>65</v>
      </c>
      <c r="I36" s="449">
        <v>4</v>
      </c>
      <c r="J36" s="448">
        <v>120</v>
      </c>
      <c r="K36" s="448">
        <v>120</v>
      </c>
      <c r="L36" s="448">
        <v>100</v>
      </c>
    </row>
    <row r="37" spans="1:12" s="99" customFormat="1" ht="15.75" customHeight="1">
      <c r="A37" s="106" t="s">
        <v>1406</v>
      </c>
      <c r="B37" s="447" t="s">
        <v>1438</v>
      </c>
      <c r="C37" s="448" t="s">
        <v>1462</v>
      </c>
      <c r="D37" s="448">
        <v>85</v>
      </c>
      <c r="E37" s="448">
        <v>210</v>
      </c>
      <c r="F37" s="448">
        <v>23</v>
      </c>
      <c r="G37" s="448">
        <v>25</v>
      </c>
      <c r="H37" s="448">
        <v>65</v>
      </c>
      <c r="I37" s="449">
        <v>3</v>
      </c>
      <c r="J37" s="448">
        <v>60</v>
      </c>
      <c r="K37" s="448">
        <v>100</v>
      </c>
      <c r="L37" s="448">
        <v>3500</v>
      </c>
    </row>
    <row r="38" spans="1:12" s="99" customFormat="1" ht="15.75" customHeight="1" thickBot="1">
      <c r="A38" s="94" t="s">
        <v>1463</v>
      </c>
      <c r="B38" s="477"/>
      <c r="C38" s="477"/>
      <c r="D38" s="478"/>
      <c r="E38" s="478"/>
      <c r="F38" s="478"/>
      <c r="G38" s="478"/>
      <c r="H38" s="478"/>
      <c r="I38" s="478"/>
      <c r="J38" s="478"/>
    </row>
    <row r="39" spans="1:12" ht="15.75" customHeight="1">
      <c r="A39" s="112" t="s">
        <v>1464</v>
      </c>
      <c r="B39" s="479"/>
      <c r="C39" s="479"/>
      <c r="D39" s="480"/>
      <c r="E39" s="480"/>
      <c r="F39" s="480"/>
      <c r="G39" s="480"/>
      <c r="H39" s="480"/>
      <c r="I39" s="480"/>
      <c r="J39" s="480"/>
      <c r="K39" s="480"/>
      <c r="L39" s="113"/>
    </row>
    <row r="40" spans="1:12" ht="15.75" customHeight="1">
      <c r="A40" s="114" t="s">
        <v>1465</v>
      </c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15"/>
    </row>
    <row r="41" spans="1:12" ht="15.75" customHeight="1">
      <c r="A41" s="116" t="s">
        <v>1466</v>
      </c>
      <c r="L41" s="117"/>
    </row>
    <row r="42" spans="1:12" ht="15.75" customHeight="1">
      <c r="A42" s="118" t="s">
        <v>1467</v>
      </c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19"/>
    </row>
    <row r="43" spans="1:12" ht="15.75" customHeight="1">
      <c r="A43" s="114" t="s">
        <v>1468</v>
      </c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15"/>
    </row>
    <row r="44" spans="1:12" ht="15.75" customHeight="1">
      <c r="A44" s="118" t="s">
        <v>1469</v>
      </c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19"/>
    </row>
    <row r="45" spans="1:12" ht="15.75" customHeight="1">
      <c r="A45" s="114" t="s">
        <v>1470</v>
      </c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15"/>
    </row>
    <row r="46" spans="1:12" ht="15.75" customHeight="1">
      <c r="A46" s="118" t="s">
        <v>1471</v>
      </c>
      <c r="B46" s="451"/>
      <c r="C46" s="451"/>
      <c r="D46" s="451"/>
      <c r="E46" s="452"/>
      <c r="F46" s="452"/>
      <c r="G46" s="452"/>
      <c r="H46" s="451"/>
      <c r="I46" s="451"/>
      <c r="J46" s="451"/>
      <c r="K46" s="109"/>
      <c r="L46" s="119"/>
    </row>
    <row r="47" spans="1:12" ht="15.75" customHeight="1">
      <c r="A47" s="114" t="s">
        <v>1472</v>
      </c>
      <c r="B47" s="108"/>
      <c r="C47" s="108"/>
      <c r="D47" s="108"/>
      <c r="E47" s="110"/>
      <c r="F47" s="110"/>
      <c r="G47" s="110"/>
      <c r="H47" s="110"/>
      <c r="I47" s="110"/>
      <c r="J47" s="110"/>
      <c r="K47" s="453"/>
      <c r="L47" s="454"/>
    </row>
    <row r="48" spans="1:12" ht="15.75" customHeight="1">
      <c r="A48" s="116" t="s">
        <v>1473</v>
      </c>
      <c r="E48" s="101"/>
      <c r="F48" s="101"/>
      <c r="G48" s="101"/>
      <c r="H48" s="101"/>
      <c r="I48" s="101"/>
      <c r="J48" s="101"/>
      <c r="K48" s="449"/>
      <c r="L48" s="455"/>
    </row>
    <row r="49" spans="1:12" ht="15.75" customHeight="1">
      <c r="A49" s="118" t="s">
        <v>1474</v>
      </c>
      <c r="B49" s="109"/>
      <c r="C49" s="109"/>
      <c r="D49" s="109"/>
      <c r="E49" s="111"/>
      <c r="F49" s="111"/>
      <c r="G49" s="111"/>
      <c r="H49" s="111"/>
      <c r="I49" s="111"/>
      <c r="J49" s="111"/>
      <c r="K49" s="452"/>
      <c r="L49" s="456"/>
    </row>
    <row r="50" spans="1:12" ht="15.75" customHeight="1">
      <c r="A50" s="114" t="s">
        <v>1475</v>
      </c>
      <c r="B50" s="108"/>
      <c r="C50" s="108"/>
      <c r="D50" s="108"/>
      <c r="E50" s="110"/>
      <c r="F50" s="110"/>
      <c r="G50" s="110"/>
      <c r="H50" s="110"/>
      <c r="I50" s="110"/>
      <c r="J50" s="110"/>
      <c r="K50" s="453"/>
      <c r="L50" s="454"/>
    </row>
    <row r="51" spans="1:12" ht="15.75" customHeight="1">
      <c r="A51" s="116" t="s">
        <v>1476</v>
      </c>
      <c r="E51" s="101"/>
      <c r="F51" s="101"/>
      <c r="G51" s="101"/>
      <c r="H51" s="101"/>
      <c r="I51" s="101"/>
      <c r="J51" s="101"/>
      <c r="K51" s="449"/>
      <c r="L51" s="455"/>
    </row>
    <row r="52" spans="1:12" ht="15.75" customHeight="1" thickBot="1">
      <c r="A52" s="120" t="s">
        <v>1477</v>
      </c>
      <c r="B52" s="121"/>
      <c r="C52" s="121"/>
      <c r="D52" s="121"/>
      <c r="E52" s="122"/>
      <c r="F52" s="122"/>
      <c r="G52" s="122"/>
      <c r="H52" s="122"/>
      <c r="I52" s="122"/>
      <c r="J52" s="122"/>
      <c r="K52" s="457"/>
      <c r="L52" s="458"/>
    </row>
    <row r="53" spans="1:12" ht="15.75" customHeight="1">
      <c r="E53" s="101"/>
      <c r="F53" s="101"/>
      <c r="G53" s="101"/>
      <c r="H53" s="101"/>
      <c r="I53" s="101"/>
      <c r="J53" s="101"/>
      <c r="K53" s="449"/>
      <c r="L53" s="449"/>
    </row>
    <row r="54" spans="1:12" ht="15.75" customHeight="1">
      <c r="E54" s="101"/>
      <c r="F54" s="101"/>
      <c r="G54" s="101"/>
      <c r="H54" s="101"/>
      <c r="I54" s="101"/>
      <c r="J54" s="101"/>
      <c r="K54" s="449"/>
      <c r="L54" s="449"/>
    </row>
    <row r="55" spans="1:12" ht="15.75" customHeight="1">
      <c r="E55" s="101"/>
      <c r="F55" s="101"/>
      <c r="G55" s="101"/>
      <c r="H55" s="101"/>
      <c r="I55" s="101"/>
      <c r="J55" s="101"/>
      <c r="K55" s="449"/>
      <c r="L55" s="449"/>
    </row>
    <row r="56" spans="1:12" ht="15.75" customHeight="1">
      <c r="E56" s="101"/>
      <c r="F56" s="101"/>
      <c r="G56" s="101"/>
      <c r="H56" s="101"/>
      <c r="I56" s="101"/>
      <c r="J56" s="101"/>
      <c r="K56" s="449"/>
      <c r="L56" s="449"/>
    </row>
    <row r="57" spans="1:12" ht="15.75" customHeight="1">
      <c r="E57" s="101"/>
      <c r="F57" s="101"/>
      <c r="G57" s="101"/>
      <c r="H57" s="101"/>
      <c r="I57" s="101"/>
      <c r="J57" s="101"/>
      <c r="K57" s="449"/>
      <c r="L57" s="449"/>
    </row>
    <row r="58" spans="1:12" ht="15.75" customHeight="1">
      <c r="E58" s="101"/>
      <c r="F58" s="101"/>
      <c r="G58" s="101"/>
      <c r="H58" s="101"/>
      <c r="I58" s="101"/>
      <c r="J58" s="101"/>
      <c r="K58" s="449"/>
      <c r="L58" s="449"/>
    </row>
    <row r="59" spans="1:12" ht="15.75" customHeight="1">
      <c r="E59" s="101"/>
      <c r="F59" s="101"/>
      <c r="G59" s="101"/>
      <c r="H59" s="101"/>
      <c r="I59" s="101"/>
      <c r="J59" s="101"/>
      <c r="K59" s="449"/>
      <c r="L59" s="449"/>
    </row>
    <row r="60" spans="1:12" ht="15.75" customHeight="1">
      <c r="E60" s="101"/>
      <c r="F60" s="101"/>
      <c r="G60" s="101"/>
      <c r="H60" s="101"/>
      <c r="I60" s="101"/>
      <c r="J60" s="101"/>
      <c r="K60" s="449"/>
      <c r="L60" s="449"/>
    </row>
    <row r="61" spans="1:12" ht="15.75" customHeight="1">
      <c r="E61" s="101"/>
      <c r="F61" s="101"/>
      <c r="G61" s="101"/>
      <c r="H61" s="101"/>
      <c r="I61" s="101"/>
      <c r="J61" s="101"/>
      <c r="K61" s="449"/>
      <c r="L61" s="449"/>
    </row>
    <row r="62" spans="1:12" ht="15.75" customHeight="1">
      <c r="E62" s="101"/>
      <c r="F62" s="101"/>
      <c r="G62" s="101"/>
      <c r="H62" s="101"/>
      <c r="I62" s="101"/>
      <c r="J62" s="101"/>
      <c r="K62" s="449"/>
      <c r="L62" s="449"/>
    </row>
    <row r="63" spans="1:12" ht="15.75" customHeight="1">
      <c r="E63" s="101"/>
      <c r="F63" s="101"/>
      <c r="G63" s="101"/>
      <c r="H63" s="101"/>
      <c r="I63" s="101"/>
      <c r="J63" s="101"/>
      <c r="K63" s="449"/>
      <c r="L63" s="449"/>
    </row>
    <row r="64" spans="1:12" ht="15.75" customHeight="1">
      <c r="E64" s="101"/>
      <c r="F64" s="101"/>
      <c r="G64" s="101"/>
      <c r="H64" s="101"/>
      <c r="I64" s="101"/>
      <c r="J64" s="101"/>
      <c r="K64" s="449"/>
      <c r="L64" s="449"/>
    </row>
    <row r="65" spans="5:12" ht="15.75" customHeight="1">
      <c r="E65" s="101"/>
      <c r="F65" s="101"/>
      <c r="G65" s="101"/>
      <c r="H65" s="101"/>
      <c r="I65" s="101"/>
      <c r="J65" s="101"/>
      <c r="K65" s="449"/>
      <c r="L65" s="449"/>
    </row>
    <row r="66" spans="5:12" ht="15.75" customHeight="1">
      <c r="E66" s="101"/>
      <c r="F66" s="101"/>
      <c r="G66" s="101"/>
      <c r="H66" s="101"/>
      <c r="I66" s="101"/>
      <c r="J66" s="101"/>
      <c r="K66" s="449"/>
      <c r="L66" s="449"/>
    </row>
    <row r="67" spans="5:12" ht="15.75" customHeight="1">
      <c r="E67" s="101"/>
      <c r="F67" s="101"/>
      <c r="G67" s="101"/>
      <c r="H67" s="101"/>
      <c r="I67" s="101"/>
      <c r="J67" s="101"/>
      <c r="K67" s="449"/>
      <c r="L67" s="449"/>
    </row>
    <row r="68" spans="5:12" ht="15.75" customHeight="1">
      <c r="E68" s="101"/>
      <c r="F68" s="101"/>
      <c r="G68" s="101"/>
      <c r="H68" s="101"/>
      <c r="I68" s="101"/>
      <c r="J68" s="101"/>
      <c r="K68" s="449"/>
      <c r="L68" s="449"/>
    </row>
    <row r="69" spans="5:12" ht="15.75" customHeight="1">
      <c r="E69" s="101"/>
      <c r="F69" s="101"/>
      <c r="G69" s="101"/>
      <c r="H69" s="101"/>
      <c r="I69" s="101"/>
      <c r="J69" s="101"/>
      <c r="K69" s="449"/>
      <c r="L69" s="449"/>
    </row>
    <row r="70" spans="5:12" ht="15.75" customHeight="1">
      <c r="E70" s="101"/>
      <c r="F70" s="101"/>
      <c r="G70" s="101"/>
      <c r="H70" s="101"/>
      <c r="I70" s="101"/>
      <c r="J70" s="101"/>
      <c r="K70" s="449"/>
      <c r="L70" s="449"/>
    </row>
    <row r="71" spans="5:12" ht="15.75" customHeight="1">
      <c r="E71" s="101"/>
      <c r="F71" s="101"/>
      <c r="G71" s="101"/>
      <c r="H71" s="101"/>
      <c r="I71" s="101"/>
      <c r="J71" s="101"/>
      <c r="K71" s="449"/>
      <c r="L71" s="449"/>
    </row>
    <row r="72" spans="5:12" ht="15.75" customHeight="1">
      <c r="E72" s="101"/>
      <c r="F72" s="101"/>
      <c r="G72" s="101"/>
      <c r="H72" s="101"/>
      <c r="I72" s="101"/>
      <c r="J72" s="101"/>
      <c r="K72" s="449"/>
      <c r="L72" s="449"/>
    </row>
    <row r="73" spans="5:12" ht="15.75" customHeight="1">
      <c r="E73" s="101"/>
      <c r="F73" s="101"/>
      <c r="G73" s="101"/>
      <c r="H73" s="101"/>
      <c r="I73" s="101"/>
      <c r="J73" s="101"/>
      <c r="K73" s="449"/>
      <c r="L73" s="449"/>
    </row>
    <row r="74" spans="5:12" ht="15.75" customHeight="1">
      <c r="E74" s="101"/>
      <c r="F74" s="101"/>
      <c r="G74" s="101"/>
      <c r="H74" s="101"/>
      <c r="I74" s="101"/>
      <c r="J74" s="101"/>
      <c r="K74" s="449"/>
      <c r="L74" s="449"/>
    </row>
    <row r="75" spans="5:12" ht="15.75" customHeight="1">
      <c r="E75" s="101"/>
      <c r="F75" s="101"/>
      <c r="G75" s="101"/>
      <c r="H75" s="101"/>
      <c r="I75" s="101"/>
      <c r="J75" s="101"/>
      <c r="K75" s="449"/>
      <c r="L75" s="449"/>
    </row>
    <row r="76" spans="5:12" ht="15.75" customHeight="1">
      <c r="E76" s="101"/>
      <c r="F76" s="101"/>
      <c r="G76" s="101"/>
      <c r="H76" s="101"/>
      <c r="I76" s="101"/>
      <c r="J76" s="101"/>
      <c r="K76" s="449"/>
      <c r="L76" s="449"/>
    </row>
    <row r="77" spans="5:12" ht="15.75" customHeight="1">
      <c r="E77" s="101"/>
      <c r="F77" s="101"/>
      <c r="G77" s="101"/>
      <c r="H77" s="101"/>
      <c r="I77" s="101"/>
      <c r="J77" s="101"/>
      <c r="K77" s="449"/>
      <c r="L77" s="449"/>
    </row>
    <row r="78" spans="5:12" ht="15.75" customHeight="1">
      <c r="E78" s="101"/>
      <c r="F78" s="101"/>
      <c r="G78" s="101"/>
      <c r="H78" s="101"/>
      <c r="I78" s="101"/>
      <c r="J78" s="101"/>
      <c r="K78" s="449"/>
      <c r="L78" s="449"/>
    </row>
    <row r="79" spans="5:12" ht="15.75" customHeight="1">
      <c r="E79" s="101"/>
      <c r="F79" s="101"/>
      <c r="G79" s="101"/>
      <c r="H79" s="101"/>
      <c r="I79" s="101"/>
      <c r="J79" s="101"/>
      <c r="K79" s="449"/>
      <c r="L79" s="449"/>
    </row>
    <row r="80" spans="5:12" ht="15.75" customHeight="1">
      <c r="E80" s="101"/>
      <c r="F80" s="101"/>
      <c r="G80" s="101"/>
      <c r="H80" s="101"/>
      <c r="I80" s="101"/>
      <c r="J80" s="101"/>
      <c r="K80" s="449"/>
      <c r="L80" s="449"/>
    </row>
    <row r="81" spans="5:12" ht="15.75" customHeight="1">
      <c r="E81" s="101"/>
      <c r="F81" s="101"/>
      <c r="G81" s="101"/>
      <c r="H81" s="101"/>
      <c r="I81" s="101"/>
      <c r="J81" s="101"/>
      <c r="K81" s="449"/>
      <c r="L81" s="449"/>
    </row>
    <row r="82" spans="5:12" ht="15.75" customHeight="1">
      <c r="E82" s="101"/>
      <c r="F82" s="101"/>
      <c r="G82" s="101"/>
      <c r="H82" s="101"/>
      <c r="I82" s="101"/>
      <c r="J82" s="101"/>
      <c r="K82" s="449"/>
      <c r="L82" s="449"/>
    </row>
    <row r="83" spans="5:12" ht="15.75" customHeight="1">
      <c r="E83" s="101"/>
      <c r="F83" s="101"/>
      <c r="G83" s="101"/>
      <c r="H83" s="101"/>
      <c r="I83" s="101"/>
      <c r="J83" s="101"/>
      <c r="K83" s="449"/>
      <c r="L83" s="449"/>
    </row>
    <row r="84" spans="5:12" ht="15.75" customHeight="1">
      <c r="E84" s="101"/>
      <c r="F84" s="101"/>
      <c r="G84" s="101"/>
      <c r="H84" s="101"/>
      <c r="I84" s="101"/>
      <c r="J84" s="101"/>
      <c r="K84" s="449"/>
      <c r="L84" s="449"/>
    </row>
    <row r="85" spans="5:12" ht="15.75" customHeight="1">
      <c r="E85" s="101"/>
      <c r="F85" s="101"/>
      <c r="G85" s="101"/>
      <c r="H85" s="101"/>
      <c r="I85" s="101"/>
      <c r="J85" s="101"/>
      <c r="K85" s="449"/>
      <c r="L85" s="449"/>
    </row>
    <row r="86" spans="5:12" ht="15.75" customHeight="1">
      <c r="E86" s="101"/>
      <c r="F86" s="101"/>
      <c r="G86" s="101"/>
      <c r="H86" s="101"/>
      <c r="I86" s="101"/>
      <c r="J86" s="101"/>
      <c r="K86" s="449"/>
      <c r="L86" s="449"/>
    </row>
    <row r="87" spans="5:12" ht="15.75" customHeight="1">
      <c r="E87" s="101"/>
      <c r="F87" s="101"/>
      <c r="G87" s="101"/>
      <c r="H87" s="101"/>
      <c r="I87" s="101"/>
      <c r="J87" s="101"/>
      <c r="K87" s="449"/>
      <c r="L87" s="449"/>
    </row>
    <row r="88" spans="5:12" ht="15.75" customHeight="1">
      <c r="E88" s="101"/>
      <c r="F88" s="101"/>
      <c r="G88" s="101"/>
      <c r="H88" s="101"/>
      <c r="I88" s="101"/>
      <c r="J88" s="101"/>
      <c r="K88" s="449"/>
      <c r="L88" s="449"/>
    </row>
    <row r="89" spans="5:12" ht="15.75" customHeight="1">
      <c r="E89" s="101"/>
      <c r="F89" s="101"/>
      <c r="G89" s="101"/>
      <c r="H89" s="101"/>
      <c r="I89" s="101"/>
      <c r="J89" s="101"/>
      <c r="K89" s="449"/>
      <c r="L89" s="449"/>
    </row>
    <row r="90" spans="5:12" ht="15.75" customHeight="1">
      <c r="E90" s="101"/>
      <c r="F90" s="101"/>
      <c r="G90" s="101"/>
      <c r="H90" s="101"/>
      <c r="I90" s="101"/>
      <c r="J90" s="101"/>
      <c r="K90" s="449"/>
      <c r="L90" s="449"/>
    </row>
    <row r="91" spans="5:12" ht="15.75" customHeight="1">
      <c r="E91" s="101"/>
      <c r="F91" s="101"/>
      <c r="G91" s="101"/>
      <c r="H91" s="101"/>
      <c r="I91" s="101"/>
      <c r="J91" s="101"/>
      <c r="K91" s="449"/>
      <c r="L91" s="449"/>
    </row>
    <row r="92" spans="5:12" ht="15.75" customHeight="1">
      <c r="E92" s="101"/>
      <c r="F92" s="101"/>
      <c r="G92" s="101"/>
      <c r="H92" s="101"/>
      <c r="I92" s="101"/>
      <c r="J92" s="101"/>
      <c r="K92" s="449"/>
      <c r="L92" s="449"/>
    </row>
    <row r="93" spans="5:12" ht="15.75" customHeight="1">
      <c r="E93" s="101"/>
      <c r="F93" s="101"/>
      <c r="G93" s="101"/>
      <c r="H93" s="101"/>
      <c r="I93" s="101"/>
      <c r="J93" s="101"/>
      <c r="K93" s="449"/>
      <c r="L93" s="449"/>
    </row>
    <row r="94" spans="5:12" ht="15.75" customHeight="1">
      <c r="E94" s="101"/>
      <c r="F94" s="101"/>
      <c r="G94" s="101"/>
      <c r="H94" s="101"/>
      <c r="I94" s="101"/>
      <c r="J94" s="101"/>
      <c r="K94" s="449"/>
      <c r="L94" s="449"/>
    </row>
    <row r="95" spans="5:12" ht="15.75" customHeight="1">
      <c r="E95" s="101"/>
      <c r="F95" s="101"/>
      <c r="G95" s="101"/>
      <c r="H95" s="101"/>
      <c r="I95" s="101"/>
      <c r="J95" s="101"/>
      <c r="K95" s="449"/>
      <c r="L95" s="449"/>
    </row>
    <row r="96" spans="5:12" ht="15.75" customHeight="1">
      <c r="E96" s="101"/>
      <c r="F96" s="101"/>
      <c r="G96" s="101"/>
      <c r="H96" s="101"/>
      <c r="I96" s="101"/>
      <c r="J96" s="101"/>
      <c r="K96" s="449"/>
      <c r="L96" s="449"/>
    </row>
    <row r="97" spans="5:12" ht="15.75" customHeight="1">
      <c r="E97" s="101"/>
      <c r="F97" s="101"/>
      <c r="G97" s="101"/>
      <c r="H97" s="101"/>
      <c r="I97" s="101"/>
      <c r="J97" s="101"/>
      <c r="K97" s="449"/>
      <c r="L97" s="449"/>
    </row>
    <row r="98" spans="5:12" ht="15.75" customHeight="1">
      <c r="E98" s="101"/>
      <c r="F98" s="101"/>
      <c r="G98" s="101"/>
      <c r="H98" s="101"/>
      <c r="I98" s="101"/>
      <c r="J98" s="101"/>
      <c r="K98" s="449"/>
      <c r="L98" s="449"/>
    </row>
    <row r="99" spans="5:12" ht="15.75" customHeight="1">
      <c r="E99" s="101"/>
      <c r="F99" s="101"/>
      <c r="G99" s="101"/>
      <c r="H99" s="101"/>
      <c r="I99" s="101"/>
      <c r="J99" s="101"/>
      <c r="K99" s="449"/>
      <c r="L99" s="449"/>
    </row>
    <row r="100" spans="5:12" ht="15.75" customHeight="1">
      <c r="E100" s="101"/>
      <c r="F100" s="101"/>
      <c r="G100" s="101"/>
      <c r="H100" s="101"/>
      <c r="I100" s="101"/>
      <c r="J100" s="101"/>
      <c r="K100" s="449"/>
      <c r="L100" s="449"/>
    </row>
    <row r="101" spans="5:12" ht="15.75" customHeight="1">
      <c r="E101" s="101"/>
      <c r="F101" s="101"/>
      <c r="G101" s="101"/>
      <c r="H101" s="101"/>
      <c r="I101" s="101"/>
      <c r="J101" s="101"/>
      <c r="K101" s="449"/>
      <c r="L101" s="449"/>
    </row>
    <row r="102" spans="5:12" ht="15.75" customHeight="1">
      <c r="E102" s="101"/>
      <c r="F102" s="101"/>
      <c r="G102" s="101"/>
      <c r="H102" s="101"/>
      <c r="I102" s="101"/>
      <c r="J102" s="101"/>
      <c r="K102" s="449"/>
      <c r="L102" s="449"/>
    </row>
    <row r="103" spans="5:12" ht="15.75" customHeight="1">
      <c r="E103" s="101"/>
      <c r="F103" s="101"/>
      <c r="G103" s="101"/>
      <c r="H103" s="101"/>
      <c r="I103" s="101"/>
      <c r="J103" s="101"/>
      <c r="K103" s="449"/>
      <c r="L103" s="449"/>
    </row>
    <row r="104" spans="5:12" ht="15.75" customHeight="1">
      <c r="E104" s="101"/>
      <c r="F104" s="101"/>
      <c r="G104" s="101"/>
      <c r="H104" s="101"/>
      <c r="I104" s="101"/>
      <c r="J104" s="101"/>
      <c r="K104" s="449"/>
      <c r="L104" s="449"/>
    </row>
    <row r="105" spans="5:12" ht="15.75" customHeight="1">
      <c r="E105" s="101"/>
      <c r="F105" s="101"/>
      <c r="G105" s="101"/>
      <c r="H105" s="101"/>
      <c r="I105" s="101"/>
      <c r="J105" s="101"/>
      <c r="K105" s="449"/>
      <c r="L105" s="449"/>
    </row>
    <row r="106" spans="5:12" ht="15.75" customHeight="1">
      <c r="E106" s="101"/>
      <c r="F106" s="101"/>
      <c r="G106" s="101"/>
      <c r="H106" s="101"/>
      <c r="I106" s="101"/>
      <c r="J106" s="101"/>
      <c r="K106" s="449"/>
      <c r="L106" s="449"/>
    </row>
    <row r="107" spans="5:12" ht="15.75" customHeight="1">
      <c r="E107" s="101"/>
      <c r="F107" s="101"/>
      <c r="G107" s="101"/>
      <c r="H107" s="101"/>
      <c r="I107" s="101"/>
      <c r="J107" s="101"/>
      <c r="K107" s="449"/>
      <c r="L107" s="449"/>
    </row>
    <row r="108" spans="5:12" ht="15.75" customHeight="1">
      <c r="E108" s="101"/>
      <c r="F108" s="101"/>
      <c r="G108" s="101"/>
      <c r="H108" s="101"/>
      <c r="I108" s="101"/>
      <c r="J108" s="101"/>
      <c r="K108" s="449"/>
      <c r="L108" s="449"/>
    </row>
    <row r="109" spans="5:12" ht="15.75" customHeight="1">
      <c r="E109" s="101"/>
      <c r="F109" s="101"/>
      <c r="G109" s="101"/>
      <c r="H109" s="101"/>
      <c r="I109" s="101"/>
      <c r="J109" s="101"/>
      <c r="K109" s="449"/>
      <c r="L109" s="449"/>
    </row>
    <row r="110" spans="5:12" ht="15.75" customHeight="1">
      <c r="E110" s="101"/>
      <c r="F110" s="101"/>
      <c r="G110" s="101"/>
      <c r="H110" s="101"/>
      <c r="I110" s="101"/>
      <c r="J110" s="101"/>
      <c r="K110" s="449"/>
      <c r="L110" s="449"/>
    </row>
    <row r="111" spans="5:12" ht="15.75" customHeight="1">
      <c r="E111" s="101"/>
      <c r="F111" s="101"/>
      <c r="G111" s="101"/>
      <c r="H111" s="101"/>
      <c r="I111" s="101"/>
      <c r="J111" s="101"/>
      <c r="K111" s="449"/>
      <c r="L111" s="449"/>
    </row>
    <row r="112" spans="5:12" ht="15.75" customHeight="1">
      <c r="E112" s="101"/>
      <c r="F112" s="101"/>
      <c r="G112" s="101"/>
      <c r="H112" s="101"/>
      <c r="I112" s="101"/>
      <c r="J112" s="101"/>
      <c r="K112" s="449"/>
      <c r="L112" s="449"/>
    </row>
    <row r="113" spans="5:12" ht="15.75" customHeight="1">
      <c r="E113" s="101"/>
      <c r="F113" s="101"/>
      <c r="G113" s="101"/>
      <c r="H113" s="101"/>
      <c r="I113" s="101"/>
      <c r="J113" s="101"/>
      <c r="K113" s="449"/>
      <c r="L113" s="449"/>
    </row>
    <row r="114" spans="5:12" ht="15.75" customHeight="1">
      <c r="E114" s="101"/>
      <c r="F114" s="101"/>
      <c r="G114" s="101"/>
      <c r="H114" s="101"/>
      <c r="I114" s="101"/>
      <c r="J114" s="101"/>
      <c r="K114" s="449"/>
      <c r="L114" s="449"/>
    </row>
    <row r="115" spans="5:12" ht="15.75" customHeight="1">
      <c r="E115" s="101"/>
      <c r="F115" s="101"/>
      <c r="G115" s="101"/>
      <c r="H115" s="101"/>
      <c r="I115" s="101"/>
      <c r="J115" s="101"/>
      <c r="K115" s="449"/>
      <c r="L115" s="449"/>
    </row>
    <row r="116" spans="5:12" ht="15.75" customHeight="1">
      <c r="E116" s="101"/>
      <c r="F116" s="101"/>
      <c r="G116" s="101"/>
      <c r="H116" s="101"/>
      <c r="I116" s="101"/>
      <c r="J116" s="101"/>
      <c r="K116" s="449"/>
      <c r="L116" s="449"/>
    </row>
    <row r="117" spans="5:12" ht="15.75" customHeight="1">
      <c r="E117" s="101"/>
      <c r="F117" s="101"/>
      <c r="G117" s="101"/>
      <c r="H117" s="101"/>
      <c r="I117" s="101"/>
      <c r="J117" s="101"/>
      <c r="K117" s="449"/>
      <c r="L117" s="449"/>
    </row>
    <row r="118" spans="5:12" ht="15.75" customHeight="1">
      <c r="E118" s="101"/>
      <c r="F118" s="101"/>
      <c r="G118" s="101"/>
      <c r="H118" s="101"/>
      <c r="I118" s="101"/>
      <c r="J118" s="101"/>
      <c r="K118" s="449"/>
      <c r="L118" s="449"/>
    </row>
    <row r="119" spans="5:12" ht="15.75" customHeight="1">
      <c r="E119" s="101"/>
      <c r="F119" s="101"/>
      <c r="G119" s="101"/>
      <c r="H119" s="101"/>
      <c r="I119" s="101"/>
      <c r="J119" s="101"/>
      <c r="K119" s="449"/>
      <c r="L119" s="449"/>
    </row>
    <row r="120" spans="5:12" ht="15.75" customHeight="1">
      <c r="E120" s="101"/>
      <c r="F120" s="101"/>
      <c r="G120" s="101"/>
      <c r="H120" s="101"/>
      <c r="I120" s="101"/>
      <c r="J120" s="101"/>
      <c r="K120" s="449"/>
      <c r="L120" s="449"/>
    </row>
    <row r="121" spans="5:12" ht="15.75" customHeight="1">
      <c r="E121" s="101"/>
      <c r="F121" s="101"/>
      <c r="G121" s="101"/>
      <c r="H121" s="101"/>
      <c r="I121" s="101"/>
      <c r="J121" s="101"/>
      <c r="K121" s="449"/>
      <c r="L121" s="449"/>
    </row>
    <row r="122" spans="5:12" ht="15.75" customHeight="1">
      <c r="E122" s="101"/>
      <c r="F122" s="101"/>
      <c r="G122" s="101"/>
      <c r="H122" s="101"/>
      <c r="I122" s="101"/>
      <c r="J122" s="101"/>
      <c r="K122" s="449"/>
      <c r="L122" s="449"/>
    </row>
    <row r="123" spans="5:12" ht="15.75" customHeight="1">
      <c r="E123" s="101"/>
      <c r="F123" s="101"/>
      <c r="G123" s="101"/>
      <c r="H123" s="101"/>
      <c r="I123" s="101"/>
      <c r="J123" s="101"/>
      <c r="K123" s="449"/>
      <c r="L123" s="449"/>
    </row>
    <row r="124" spans="5:12" ht="15.75" customHeight="1">
      <c r="E124" s="101"/>
      <c r="F124" s="101"/>
      <c r="G124" s="101"/>
      <c r="H124" s="101"/>
      <c r="I124" s="101"/>
      <c r="J124" s="101"/>
      <c r="K124" s="449"/>
      <c r="L124" s="449"/>
    </row>
    <row r="125" spans="5:12" ht="15.75" customHeight="1">
      <c r="E125" s="101"/>
      <c r="F125" s="101"/>
      <c r="G125" s="101"/>
      <c r="H125" s="101"/>
      <c r="I125" s="101"/>
      <c r="J125" s="101"/>
      <c r="K125" s="449"/>
      <c r="L125" s="449"/>
    </row>
    <row r="126" spans="5:12" ht="15.75" customHeight="1">
      <c r="E126" s="101"/>
      <c r="F126" s="101"/>
      <c r="G126" s="101"/>
      <c r="H126" s="101"/>
      <c r="I126" s="101"/>
      <c r="J126" s="101"/>
      <c r="K126" s="449"/>
      <c r="L126" s="449"/>
    </row>
    <row r="127" spans="5:12" ht="15.75" customHeight="1">
      <c r="E127" s="101"/>
      <c r="F127" s="101"/>
      <c r="G127" s="101"/>
      <c r="H127" s="101"/>
      <c r="I127" s="101"/>
      <c r="J127" s="101"/>
      <c r="K127" s="449"/>
      <c r="L127" s="449"/>
    </row>
    <row r="128" spans="5:12" ht="15.75" customHeight="1">
      <c r="E128" s="101"/>
      <c r="F128" s="101"/>
      <c r="G128" s="101"/>
      <c r="H128" s="101"/>
      <c r="I128" s="101"/>
      <c r="J128" s="101"/>
      <c r="K128" s="449"/>
      <c r="L128" s="449"/>
    </row>
    <row r="129" spans="5:12" ht="15.75" customHeight="1">
      <c r="E129" s="101"/>
      <c r="F129" s="101"/>
      <c r="G129" s="101"/>
      <c r="H129" s="101"/>
      <c r="I129" s="101"/>
      <c r="J129" s="101"/>
      <c r="K129" s="449"/>
      <c r="L129" s="449"/>
    </row>
    <row r="130" spans="5:12" ht="15.75" customHeight="1">
      <c r="E130" s="101"/>
      <c r="F130" s="101"/>
      <c r="G130" s="101"/>
      <c r="H130" s="101"/>
      <c r="I130" s="101"/>
      <c r="J130" s="101"/>
      <c r="K130" s="449"/>
      <c r="L130" s="449"/>
    </row>
    <row r="131" spans="5:12" ht="15.75" customHeight="1">
      <c r="E131" s="101"/>
      <c r="F131" s="101"/>
      <c r="G131" s="101"/>
      <c r="H131" s="101"/>
      <c r="I131" s="101"/>
      <c r="J131" s="101"/>
      <c r="K131" s="449"/>
      <c r="L131" s="449"/>
    </row>
    <row r="132" spans="5:12" ht="15.75" customHeight="1">
      <c r="E132" s="101"/>
      <c r="F132" s="101"/>
      <c r="G132" s="101"/>
      <c r="H132" s="101"/>
      <c r="I132" s="101"/>
      <c r="J132" s="101"/>
      <c r="K132" s="449"/>
      <c r="L132" s="449"/>
    </row>
    <row r="133" spans="5:12" ht="15.75" customHeight="1">
      <c r="E133" s="101"/>
      <c r="F133" s="101"/>
      <c r="G133" s="101"/>
      <c r="H133" s="101"/>
      <c r="I133" s="101"/>
      <c r="J133" s="101"/>
      <c r="K133" s="449"/>
      <c r="L133" s="449"/>
    </row>
    <row r="134" spans="5:12" ht="15.75" customHeight="1">
      <c r="E134" s="101"/>
      <c r="F134" s="101"/>
      <c r="G134" s="101"/>
      <c r="H134" s="101"/>
      <c r="I134" s="101"/>
      <c r="J134" s="101"/>
      <c r="K134" s="449"/>
      <c r="L134" s="449"/>
    </row>
    <row r="135" spans="5:12" ht="15.75" customHeight="1">
      <c r="E135" s="101"/>
      <c r="F135" s="101"/>
      <c r="G135" s="101"/>
      <c r="H135" s="101"/>
      <c r="I135" s="101"/>
      <c r="J135" s="101"/>
      <c r="K135" s="449"/>
      <c r="L135" s="449"/>
    </row>
    <row r="136" spans="5:12" ht="15.75" customHeight="1">
      <c r="E136" s="101"/>
      <c r="F136" s="101"/>
      <c r="G136" s="101"/>
      <c r="H136" s="101"/>
      <c r="I136" s="101"/>
      <c r="J136" s="101"/>
      <c r="K136" s="449"/>
      <c r="L136" s="449"/>
    </row>
    <row r="137" spans="5:12" ht="15.75" customHeight="1">
      <c r="E137" s="101"/>
      <c r="F137" s="101"/>
      <c r="G137" s="101"/>
      <c r="H137" s="101"/>
      <c r="I137" s="101"/>
      <c r="J137" s="101"/>
      <c r="K137" s="449"/>
      <c r="L137" s="449"/>
    </row>
    <row r="138" spans="5:12" ht="15.75" customHeight="1">
      <c r="E138" s="101"/>
      <c r="F138" s="101"/>
      <c r="G138" s="101"/>
      <c r="H138" s="101"/>
      <c r="I138" s="101"/>
      <c r="J138" s="101"/>
      <c r="K138" s="449"/>
      <c r="L138" s="449"/>
    </row>
    <row r="139" spans="5:12" ht="15.75" customHeight="1">
      <c r="E139" s="101"/>
      <c r="F139" s="101"/>
      <c r="G139" s="101"/>
      <c r="H139" s="101"/>
      <c r="I139" s="101"/>
      <c r="J139" s="101"/>
      <c r="K139" s="449"/>
      <c r="L139" s="449"/>
    </row>
    <row r="140" spans="5:12" ht="15.75" customHeight="1">
      <c r="E140" s="101"/>
      <c r="F140" s="101"/>
      <c r="G140" s="101"/>
      <c r="H140" s="101"/>
      <c r="I140" s="101"/>
      <c r="J140" s="101"/>
      <c r="K140" s="449"/>
      <c r="L140" s="449"/>
    </row>
    <row r="141" spans="5:12" ht="15.75" customHeight="1">
      <c r="E141" s="101"/>
      <c r="F141" s="101"/>
      <c r="G141" s="101"/>
      <c r="H141" s="101"/>
      <c r="I141" s="101"/>
      <c r="J141" s="101"/>
      <c r="K141" s="449"/>
      <c r="L141" s="449"/>
    </row>
    <row r="142" spans="5:12" ht="15.75" customHeight="1">
      <c r="E142" s="101"/>
      <c r="F142" s="101"/>
      <c r="G142" s="101"/>
      <c r="H142" s="101"/>
      <c r="I142" s="101"/>
      <c r="J142" s="101"/>
      <c r="K142" s="449"/>
      <c r="L142" s="449"/>
    </row>
    <row r="143" spans="5:12" ht="15.75" customHeight="1">
      <c r="E143" s="101"/>
      <c r="F143" s="101"/>
      <c r="G143" s="101"/>
      <c r="H143" s="101"/>
      <c r="I143" s="101"/>
      <c r="J143" s="101"/>
      <c r="K143" s="449"/>
      <c r="L143" s="449"/>
    </row>
    <row r="144" spans="5:12" ht="15.75" customHeight="1">
      <c r="E144" s="101"/>
      <c r="F144" s="101"/>
      <c r="G144" s="101"/>
      <c r="H144" s="101"/>
      <c r="I144" s="101"/>
      <c r="J144" s="101"/>
      <c r="K144" s="449"/>
      <c r="L144" s="449"/>
    </row>
    <row r="145" spans="5:12" ht="15.75" customHeight="1">
      <c r="E145" s="101"/>
      <c r="F145" s="101"/>
      <c r="G145" s="101"/>
      <c r="H145" s="101"/>
      <c r="I145" s="101"/>
      <c r="J145" s="101"/>
      <c r="K145" s="449"/>
      <c r="L145" s="449"/>
    </row>
    <row r="146" spans="5:12" ht="15.75" customHeight="1">
      <c r="E146" s="101"/>
      <c r="F146" s="101"/>
      <c r="G146" s="101"/>
      <c r="H146" s="101"/>
      <c r="I146" s="101"/>
      <c r="J146" s="101"/>
      <c r="K146" s="449"/>
      <c r="L146" s="449"/>
    </row>
    <row r="147" spans="5:12" ht="15.75" customHeight="1">
      <c r="E147" s="101"/>
      <c r="F147" s="101"/>
      <c r="G147" s="101"/>
      <c r="H147" s="101"/>
      <c r="I147" s="101"/>
      <c r="J147" s="101"/>
      <c r="K147" s="449"/>
      <c r="L147" s="449"/>
    </row>
    <row r="148" spans="5:12" ht="15.75" customHeight="1">
      <c r="E148" s="101"/>
      <c r="F148" s="101"/>
      <c r="G148" s="101"/>
      <c r="H148" s="101"/>
      <c r="I148" s="101"/>
      <c r="J148" s="101"/>
      <c r="K148" s="449"/>
      <c r="L148" s="449"/>
    </row>
    <row r="149" spans="5:12" ht="15.75" customHeight="1">
      <c r="E149" s="101"/>
      <c r="F149" s="101"/>
      <c r="G149" s="101"/>
      <c r="H149" s="101"/>
      <c r="I149" s="101"/>
      <c r="J149" s="101"/>
      <c r="K149" s="449"/>
      <c r="L149" s="449"/>
    </row>
    <row r="150" spans="5:12" ht="15.75" customHeight="1">
      <c r="E150" s="101"/>
      <c r="F150" s="101"/>
      <c r="G150" s="101"/>
      <c r="H150" s="101"/>
      <c r="I150" s="101"/>
      <c r="J150" s="101"/>
      <c r="K150" s="449"/>
      <c r="L150" s="449"/>
    </row>
    <row r="151" spans="5:12" ht="15.75" customHeight="1">
      <c r="E151" s="101"/>
      <c r="F151" s="101"/>
      <c r="G151" s="101"/>
      <c r="H151" s="101"/>
      <c r="I151" s="101"/>
      <c r="J151" s="101"/>
      <c r="K151" s="449"/>
      <c r="L151" s="449"/>
    </row>
    <row r="152" spans="5:12" ht="15.75" customHeight="1">
      <c r="E152" s="101"/>
      <c r="F152" s="101"/>
      <c r="G152" s="101"/>
      <c r="H152" s="101"/>
      <c r="I152" s="101"/>
      <c r="J152" s="101"/>
      <c r="K152" s="449"/>
      <c r="L152" s="449"/>
    </row>
    <row r="153" spans="5:12" ht="15.75" customHeight="1">
      <c r="E153" s="101"/>
      <c r="F153" s="101"/>
      <c r="G153" s="101"/>
      <c r="H153" s="101"/>
      <c r="I153" s="101"/>
      <c r="J153" s="101"/>
      <c r="K153" s="449"/>
      <c r="L153" s="449"/>
    </row>
    <row r="154" spans="5:12" ht="15.75" customHeight="1">
      <c r="E154" s="101"/>
      <c r="F154" s="101"/>
      <c r="G154" s="101"/>
      <c r="H154" s="101"/>
      <c r="I154" s="101"/>
      <c r="J154" s="101"/>
      <c r="K154" s="449"/>
      <c r="L154" s="449"/>
    </row>
    <row r="155" spans="5:12" ht="15.75" customHeight="1">
      <c r="E155" s="101"/>
      <c r="F155" s="101"/>
      <c r="G155" s="101"/>
      <c r="H155" s="101"/>
      <c r="I155" s="101"/>
      <c r="J155" s="101"/>
      <c r="K155" s="449"/>
      <c r="L155" s="449"/>
    </row>
    <row r="156" spans="5:12" ht="15.75" customHeight="1">
      <c r="E156" s="101"/>
      <c r="F156" s="101"/>
      <c r="G156" s="101"/>
      <c r="H156" s="101"/>
      <c r="I156" s="101"/>
      <c r="J156" s="101"/>
      <c r="K156" s="449"/>
      <c r="L156" s="449"/>
    </row>
    <row r="157" spans="5:12" ht="15.75" customHeight="1">
      <c r="E157" s="101"/>
      <c r="F157" s="101"/>
      <c r="G157" s="101"/>
      <c r="H157" s="101"/>
      <c r="I157" s="101"/>
      <c r="J157" s="101"/>
      <c r="K157" s="449"/>
      <c r="L157" s="449"/>
    </row>
    <row r="158" spans="5:12" ht="15.75" customHeight="1">
      <c r="E158" s="101"/>
      <c r="F158" s="101"/>
      <c r="G158" s="101"/>
      <c r="H158" s="101"/>
      <c r="I158" s="101"/>
      <c r="J158" s="101"/>
      <c r="K158" s="449"/>
      <c r="L158" s="449"/>
    </row>
    <row r="159" spans="5:12" ht="15.75" customHeight="1">
      <c r="E159" s="101"/>
      <c r="F159" s="101"/>
      <c r="G159" s="101"/>
      <c r="H159" s="101"/>
      <c r="I159" s="101"/>
      <c r="J159" s="101"/>
      <c r="K159" s="449"/>
      <c r="L159" s="449"/>
    </row>
    <row r="160" spans="5:12" ht="15.75" customHeight="1">
      <c r="E160" s="101"/>
      <c r="F160" s="101"/>
      <c r="G160" s="101"/>
      <c r="H160" s="101"/>
      <c r="I160" s="101"/>
      <c r="J160" s="101"/>
      <c r="K160" s="449"/>
      <c r="L160" s="449"/>
    </row>
    <row r="161" spans="5:12" ht="15.75" customHeight="1">
      <c r="E161" s="101"/>
      <c r="F161" s="101"/>
      <c r="G161" s="101"/>
      <c r="H161" s="101"/>
      <c r="I161" s="101"/>
      <c r="J161" s="101"/>
      <c r="K161" s="449"/>
      <c r="L161" s="449"/>
    </row>
    <row r="162" spans="5:12" ht="15.75" customHeight="1">
      <c r="E162" s="101"/>
      <c r="F162" s="101"/>
      <c r="G162" s="101"/>
      <c r="H162" s="101"/>
      <c r="I162" s="101"/>
      <c r="J162" s="101"/>
      <c r="K162" s="449"/>
      <c r="L162" s="449"/>
    </row>
    <row r="163" spans="5:12" ht="15.75" customHeight="1">
      <c r="E163" s="101"/>
      <c r="F163" s="101"/>
      <c r="G163" s="101"/>
      <c r="H163" s="101"/>
      <c r="I163" s="101"/>
      <c r="J163" s="101"/>
      <c r="K163" s="449"/>
      <c r="L163" s="449"/>
    </row>
    <row r="164" spans="5:12" ht="15.75" customHeight="1">
      <c r="E164" s="101"/>
      <c r="F164" s="101"/>
      <c r="G164" s="101"/>
      <c r="H164" s="101"/>
      <c r="I164" s="101"/>
      <c r="J164" s="101"/>
      <c r="K164" s="449"/>
      <c r="L164" s="449"/>
    </row>
    <row r="165" spans="5:12" ht="15.75" customHeight="1">
      <c r="E165" s="101"/>
      <c r="F165" s="101"/>
      <c r="G165" s="101"/>
      <c r="H165" s="101"/>
      <c r="I165" s="101"/>
      <c r="J165" s="101"/>
      <c r="K165" s="449"/>
      <c r="L165" s="449"/>
    </row>
    <row r="166" spans="5:12" ht="15.75" customHeight="1">
      <c r="E166" s="101"/>
      <c r="F166" s="101"/>
      <c r="G166" s="101"/>
      <c r="H166" s="101"/>
      <c r="I166" s="101"/>
      <c r="J166" s="101"/>
      <c r="K166" s="449"/>
      <c r="L166" s="449"/>
    </row>
    <row r="167" spans="5:12" ht="15.75" customHeight="1">
      <c r="E167" s="101"/>
      <c r="F167" s="101"/>
      <c r="G167" s="101"/>
      <c r="H167" s="101"/>
      <c r="I167" s="101"/>
      <c r="J167" s="101"/>
      <c r="K167" s="449"/>
      <c r="L167" s="449"/>
    </row>
    <row r="168" spans="5:12" ht="15.75" customHeight="1">
      <c r="E168" s="101"/>
      <c r="F168" s="101"/>
      <c r="G168" s="101"/>
      <c r="H168" s="101"/>
      <c r="I168" s="101"/>
      <c r="J168" s="101"/>
      <c r="K168" s="449"/>
      <c r="L168" s="449"/>
    </row>
    <row r="169" spans="5:12" ht="15.75" customHeight="1">
      <c r="E169" s="101"/>
      <c r="F169" s="101"/>
      <c r="G169" s="101"/>
      <c r="H169" s="101"/>
      <c r="I169" s="101"/>
      <c r="J169" s="101"/>
      <c r="K169" s="449"/>
      <c r="L169" s="449"/>
    </row>
    <row r="170" spans="5:12" ht="15.75" customHeight="1">
      <c r="E170" s="101"/>
      <c r="F170" s="101"/>
      <c r="G170" s="101"/>
      <c r="H170" s="101"/>
      <c r="I170" s="101"/>
      <c r="J170" s="101"/>
      <c r="K170" s="449"/>
      <c r="L170" s="449"/>
    </row>
    <row r="171" spans="5:12" ht="15.75" customHeight="1">
      <c r="E171" s="101"/>
      <c r="F171" s="101"/>
      <c r="G171" s="101"/>
      <c r="H171" s="101"/>
      <c r="I171" s="101"/>
      <c r="J171" s="101"/>
      <c r="K171" s="449"/>
      <c r="L171" s="449"/>
    </row>
    <row r="172" spans="5:12" ht="15.75" customHeight="1">
      <c r="E172" s="101"/>
      <c r="F172" s="101"/>
      <c r="G172" s="101"/>
      <c r="H172" s="101"/>
      <c r="I172" s="101"/>
      <c r="J172" s="101"/>
      <c r="K172" s="449"/>
      <c r="L172" s="449"/>
    </row>
    <row r="173" spans="5:12" ht="15.75" customHeight="1">
      <c r="E173" s="101"/>
      <c r="F173" s="101"/>
      <c r="G173" s="101"/>
      <c r="H173" s="101"/>
      <c r="I173" s="101"/>
      <c r="J173" s="101"/>
      <c r="K173" s="449"/>
      <c r="L173" s="449"/>
    </row>
    <row r="174" spans="5:12" ht="15.75" customHeight="1">
      <c r="E174" s="101"/>
      <c r="F174" s="101"/>
      <c r="G174" s="101"/>
      <c r="H174" s="101"/>
      <c r="I174" s="101"/>
      <c r="J174" s="101"/>
      <c r="K174" s="449"/>
      <c r="L174" s="449"/>
    </row>
    <row r="175" spans="5:12" ht="15.75" customHeight="1">
      <c r="E175" s="101"/>
      <c r="F175" s="101"/>
      <c r="G175" s="101"/>
      <c r="H175" s="101"/>
      <c r="I175" s="101"/>
      <c r="J175" s="101"/>
      <c r="K175" s="449"/>
      <c r="L175" s="449"/>
    </row>
    <row r="176" spans="5:12" ht="15.75" customHeight="1">
      <c r="E176" s="101"/>
      <c r="F176" s="101"/>
      <c r="G176" s="101"/>
      <c r="H176" s="101"/>
      <c r="I176" s="101"/>
      <c r="J176" s="101"/>
      <c r="K176" s="449"/>
      <c r="L176" s="449"/>
    </row>
    <row r="177" spans="5:12" ht="15.75" customHeight="1">
      <c r="E177" s="101"/>
      <c r="F177" s="101"/>
      <c r="G177" s="101"/>
      <c r="H177" s="101"/>
      <c r="I177" s="101"/>
      <c r="J177" s="101"/>
      <c r="K177" s="449"/>
      <c r="L177" s="449"/>
    </row>
    <row r="178" spans="5:12" ht="15.75" customHeight="1">
      <c r="E178" s="101"/>
      <c r="F178" s="101"/>
      <c r="G178" s="101"/>
      <c r="H178" s="101"/>
      <c r="I178" s="101"/>
      <c r="J178" s="101"/>
      <c r="K178" s="449"/>
      <c r="L178" s="449"/>
    </row>
    <row r="179" spans="5:12" ht="15.75" customHeight="1">
      <c r="E179" s="101"/>
      <c r="F179" s="101"/>
      <c r="G179" s="101"/>
      <c r="H179" s="101"/>
      <c r="I179" s="101"/>
      <c r="J179" s="101"/>
      <c r="K179" s="449"/>
      <c r="L179" s="449"/>
    </row>
    <row r="180" spans="5:12" ht="15.75" customHeight="1">
      <c r="E180" s="101"/>
      <c r="F180" s="101"/>
      <c r="G180" s="101"/>
      <c r="H180" s="101"/>
      <c r="I180" s="101"/>
      <c r="J180" s="101"/>
      <c r="K180" s="449"/>
      <c r="L180" s="449"/>
    </row>
    <row r="181" spans="5:12" ht="15.75" customHeight="1">
      <c r="E181" s="101"/>
      <c r="F181" s="101"/>
      <c r="G181" s="101"/>
      <c r="H181" s="101"/>
      <c r="I181" s="101"/>
      <c r="J181" s="101"/>
      <c r="K181" s="449"/>
      <c r="L181" s="449"/>
    </row>
    <row r="182" spans="5:12" ht="15.75" customHeight="1">
      <c r="E182" s="101"/>
      <c r="F182" s="101"/>
      <c r="G182" s="101"/>
      <c r="H182" s="101"/>
      <c r="I182" s="101"/>
      <c r="J182" s="101"/>
      <c r="K182" s="449"/>
      <c r="L182" s="449"/>
    </row>
    <row r="183" spans="5:12" ht="15.75" customHeight="1">
      <c r="E183" s="101"/>
      <c r="F183" s="101"/>
      <c r="G183" s="101"/>
      <c r="H183" s="101"/>
      <c r="I183" s="101"/>
      <c r="J183" s="101"/>
      <c r="K183" s="449"/>
      <c r="L183" s="449"/>
    </row>
    <row r="184" spans="5:12" ht="15.75" customHeight="1">
      <c r="E184" s="101"/>
      <c r="F184" s="101"/>
      <c r="G184" s="101"/>
      <c r="H184" s="101"/>
      <c r="I184" s="101"/>
      <c r="J184" s="101"/>
      <c r="K184" s="449"/>
      <c r="L184" s="449"/>
    </row>
    <row r="185" spans="5:12" ht="15.75" customHeight="1">
      <c r="E185" s="101"/>
      <c r="F185" s="101"/>
      <c r="G185" s="101"/>
      <c r="H185" s="101"/>
      <c r="I185" s="101"/>
      <c r="J185" s="101"/>
      <c r="K185" s="449"/>
      <c r="L185" s="449"/>
    </row>
    <row r="186" spans="5:12" ht="15.75" customHeight="1">
      <c r="E186" s="101"/>
      <c r="F186" s="101"/>
      <c r="G186" s="101"/>
      <c r="H186" s="101"/>
      <c r="I186" s="101"/>
      <c r="J186" s="101"/>
      <c r="K186" s="449"/>
      <c r="L186" s="449"/>
    </row>
    <row r="187" spans="5:12" ht="15.75" customHeight="1">
      <c r="E187" s="101"/>
      <c r="F187" s="101"/>
      <c r="G187" s="101"/>
      <c r="H187" s="101"/>
      <c r="I187" s="101"/>
      <c r="J187" s="101"/>
      <c r="K187" s="449"/>
      <c r="L187" s="449"/>
    </row>
    <row r="188" spans="5:12" ht="15.75" customHeight="1">
      <c r="E188" s="101"/>
      <c r="F188" s="101"/>
      <c r="G188" s="101"/>
      <c r="H188" s="101"/>
      <c r="I188" s="101"/>
      <c r="J188" s="101"/>
      <c r="K188" s="449"/>
      <c r="L188" s="449"/>
    </row>
    <row r="189" spans="5:12" ht="15.75" customHeight="1">
      <c r="E189" s="101"/>
      <c r="F189" s="101"/>
      <c r="G189" s="101"/>
      <c r="H189" s="101"/>
      <c r="I189" s="101"/>
      <c r="J189" s="101"/>
      <c r="K189" s="449"/>
      <c r="L189" s="449"/>
    </row>
    <row r="190" spans="5:12" ht="15.75" customHeight="1">
      <c r="E190" s="101"/>
      <c r="F190" s="101"/>
      <c r="G190" s="101"/>
      <c r="H190" s="101"/>
      <c r="I190" s="101"/>
      <c r="J190" s="101"/>
      <c r="K190" s="449"/>
      <c r="L190" s="449"/>
    </row>
    <row r="191" spans="5:12" ht="15.75" customHeight="1">
      <c r="E191" s="101"/>
      <c r="F191" s="101"/>
      <c r="G191" s="101"/>
      <c r="H191" s="101"/>
      <c r="I191" s="101"/>
      <c r="J191" s="101"/>
      <c r="K191" s="449"/>
      <c r="L191" s="449"/>
    </row>
    <row r="192" spans="5:12" ht="15.75" customHeight="1">
      <c r="E192" s="101"/>
      <c r="F192" s="101"/>
      <c r="G192" s="101"/>
      <c r="H192" s="101"/>
      <c r="I192" s="101"/>
      <c r="J192" s="101"/>
      <c r="K192" s="449"/>
      <c r="L192" s="449"/>
    </row>
    <row r="193" spans="5:12" ht="15.75" customHeight="1">
      <c r="E193" s="101"/>
      <c r="F193" s="101"/>
      <c r="G193" s="101"/>
      <c r="H193" s="101"/>
      <c r="I193" s="101"/>
      <c r="J193" s="101"/>
      <c r="K193" s="449"/>
      <c r="L193" s="449"/>
    </row>
    <row r="194" spans="5:12" ht="15.75" customHeight="1">
      <c r="E194" s="101"/>
      <c r="F194" s="101"/>
      <c r="G194" s="101"/>
      <c r="H194" s="101"/>
      <c r="I194" s="101"/>
      <c r="J194" s="101"/>
      <c r="K194" s="449"/>
      <c r="L194" s="449"/>
    </row>
    <row r="195" spans="5:12" ht="15.75" customHeight="1">
      <c r="E195" s="101"/>
      <c r="F195" s="101"/>
      <c r="G195" s="101"/>
      <c r="H195" s="101"/>
      <c r="I195" s="101"/>
      <c r="J195" s="101"/>
      <c r="K195" s="449"/>
      <c r="L195" s="449"/>
    </row>
    <row r="196" spans="5:12" ht="15.75" customHeight="1">
      <c r="E196" s="101"/>
      <c r="F196" s="101"/>
      <c r="G196" s="101"/>
      <c r="H196" s="101"/>
      <c r="I196" s="101"/>
      <c r="J196" s="101"/>
      <c r="K196" s="449"/>
      <c r="L196" s="449"/>
    </row>
    <row r="197" spans="5:12" ht="15.75" customHeight="1">
      <c r="E197" s="101"/>
      <c r="F197" s="101"/>
      <c r="G197" s="101"/>
      <c r="H197" s="101"/>
      <c r="I197" s="101"/>
      <c r="J197" s="101"/>
      <c r="K197" s="449"/>
      <c r="L197" s="449"/>
    </row>
    <row r="198" spans="5:12" ht="15.75" customHeight="1">
      <c r="E198" s="101"/>
      <c r="F198" s="101"/>
      <c r="G198" s="101"/>
      <c r="H198" s="101"/>
      <c r="I198" s="101"/>
      <c r="J198" s="101"/>
      <c r="K198" s="449"/>
      <c r="L198" s="449"/>
    </row>
    <row r="199" spans="5:12" ht="15.75" customHeight="1">
      <c r="E199" s="101"/>
      <c r="F199" s="101"/>
      <c r="G199" s="101"/>
      <c r="H199" s="101"/>
      <c r="I199" s="101"/>
      <c r="J199" s="101"/>
      <c r="K199" s="449"/>
      <c r="L199" s="449"/>
    </row>
    <row r="200" spans="5:12" ht="15.75" customHeight="1">
      <c r="E200" s="101"/>
      <c r="F200" s="101"/>
      <c r="G200" s="101"/>
      <c r="H200" s="101"/>
      <c r="I200" s="101"/>
      <c r="J200" s="101"/>
      <c r="K200" s="449"/>
      <c r="L200" s="449"/>
    </row>
    <row r="201" spans="5:12" ht="15.75" customHeight="1">
      <c r="E201" s="101"/>
      <c r="F201" s="101"/>
      <c r="G201" s="101"/>
      <c r="H201" s="101"/>
      <c r="I201" s="101"/>
      <c r="J201" s="101"/>
      <c r="K201" s="449"/>
      <c r="L201" s="449"/>
    </row>
    <row r="202" spans="5:12" ht="15.75" customHeight="1">
      <c r="E202" s="101"/>
      <c r="F202" s="101"/>
      <c r="G202" s="101"/>
      <c r="H202" s="101"/>
      <c r="I202" s="101"/>
      <c r="J202" s="101"/>
      <c r="K202" s="449"/>
      <c r="L202" s="449"/>
    </row>
    <row r="203" spans="5:12" ht="15.75" customHeight="1">
      <c r="E203" s="101"/>
      <c r="F203" s="101"/>
      <c r="G203" s="101"/>
      <c r="H203" s="101"/>
      <c r="I203" s="101"/>
      <c r="J203" s="101"/>
      <c r="K203" s="449"/>
      <c r="L203" s="449"/>
    </row>
    <row r="204" spans="5:12" ht="15.75" customHeight="1">
      <c r="E204" s="101"/>
      <c r="F204" s="101"/>
      <c r="G204" s="101"/>
      <c r="H204" s="101"/>
      <c r="I204" s="101"/>
      <c r="J204" s="101"/>
      <c r="K204" s="449"/>
      <c r="L204" s="449"/>
    </row>
    <row r="205" spans="5:12" ht="15.75" customHeight="1">
      <c r="E205" s="101"/>
      <c r="F205" s="101"/>
      <c r="G205" s="101"/>
      <c r="H205" s="101"/>
      <c r="I205" s="101"/>
      <c r="J205" s="101"/>
      <c r="K205" s="449"/>
      <c r="L205" s="449"/>
    </row>
    <row r="206" spans="5:12" ht="15.75" customHeight="1">
      <c r="E206" s="101"/>
      <c r="F206" s="101"/>
      <c r="G206" s="101"/>
      <c r="H206" s="101"/>
      <c r="I206" s="101"/>
      <c r="J206" s="101"/>
      <c r="K206" s="449"/>
      <c r="L206" s="449"/>
    </row>
    <row r="207" spans="5:12" ht="15.75" customHeight="1">
      <c r="E207" s="101"/>
      <c r="F207" s="101"/>
      <c r="G207" s="101"/>
      <c r="H207" s="101"/>
      <c r="I207" s="101"/>
      <c r="J207" s="101"/>
      <c r="K207" s="449"/>
      <c r="L207" s="449"/>
    </row>
    <row r="208" spans="5:12" ht="15.75" customHeight="1">
      <c r="E208" s="101"/>
      <c r="F208" s="101"/>
      <c r="G208" s="101"/>
      <c r="H208" s="101"/>
      <c r="I208" s="101"/>
      <c r="J208" s="101"/>
      <c r="K208" s="449"/>
      <c r="L208" s="449"/>
    </row>
    <row r="209" spans="5:12" ht="15.75" customHeight="1">
      <c r="E209" s="101"/>
      <c r="F209" s="101"/>
      <c r="G209" s="101"/>
      <c r="H209" s="101"/>
      <c r="I209" s="101"/>
      <c r="J209" s="101"/>
      <c r="K209" s="449"/>
      <c r="L209" s="449"/>
    </row>
    <row r="210" spans="5:12" ht="15.75" customHeight="1">
      <c r="E210" s="101"/>
      <c r="F210" s="101"/>
      <c r="G210" s="101"/>
      <c r="H210" s="101"/>
      <c r="I210" s="101"/>
      <c r="J210" s="101"/>
      <c r="K210" s="449"/>
      <c r="L210" s="449"/>
    </row>
    <row r="211" spans="5:12" ht="15.75" customHeight="1">
      <c r="E211" s="101"/>
      <c r="F211" s="101"/>
      <c r="G211" s="101"/>
      <c r="H211" s="101"/>
      <c r="I211" s="101"/>
      <c r="J211" s="101"/>
      <c r="K211" s="449"/>
      <c r="L211" s="449"/>
    </row>
    <row r="212" spans="5:12" ht="15.75" customHeight="1">
      <c r="E212" s="101"/>
      <c r="F212" s="101"/>
      <c r="G212" s="101"/>
      <c r="H212" s="101"/>
      <c r="I212" s="101"/>
      <c r="J212" s="101"/>
      <c r="K212" s="449"/>
      <c r="L212" s="449"/>
    </row>
    <row r="213" spans="5:12" ht="15.75" customHeight="1">
      <c r="E213" s="101"/>
      <c r="F213" s="101"/>
      <c r="G213" s="101"/>
      <c r="H213" s="101"/>
      <c r="I213" s="101"/>
      <c r="J213" s="101"/>
      <c r="K213" s="449"/>
      <c r="L213" s="449"/>
    </row>
    <row r="214" spans="5:12" ht="15.75" customHeight="1">
      <c r="E214" s="101"/>
      <c r="F214" s="101"/>
      <c r="G214" s="101"/>
      <c r="H214" s="101"/>
      <c r="I214" s="101"/>
      <c r="J214" s="101"/>
      <c r="K214" s="449"/>
      <c r="L214" s="449"/>
    </row>
    <row r="215" spans="5:12" ht="15.75" customHeight="1">
      <c r="E215" s="101"/>
      <c r="F215" s="101"/>
      <c r="G215" s="101"/>
      <c r="H215" s="101"/>
      <c r="I215" s="101"/>
      <c r="J215" s="101"/>
      <c r="K215" s="449"/>
      <c r="L215" s="449"/>
    </row>
    <row r="216" spans="5:12" ht="15.75" customHeight="1">
      <c r="E216" s="101"/>
      <c r="F216" s="101"/>
      <c r="G216" s="101"/>
      <c r="H216" s="101"/>
      <c r="I216" s="101"/>
      <c r="J216" s="101"/>
      <c r="K216" s="449"/>
      <c r="L216" s="449"/>
    </row>
    <row r="217" spans="5:12" ht="15.75" customHeight="1">
      <c r="E217" s="101"/>
      <c r="F217" s="101"/>
      <c r="G217" s="101"/>
      <c r="H217" s="101"/>
      <c r="I217" s="101"/>
      <c r="J217" s="101"/>
      <c r="K217" s="449"/>
      <c r="L217" s="449"/>
    </row>
    <row r="218" spans="5:12" ht="15.75" customHeight="1">
      <c r="E218" s="101"/>
      <c r="F218" s="101"/>
      <c r="G218" s="101"/>
      <c r="H218" s="101"/>
      <c r="I218" s="101"/>
      <c r="J218" s="101"/>
      <c r="K218" s="449"/>
      <c r="L218" s="449"/>
    </row>
    <row r="219" spans="5:12" ht="15.75" customHeight="1">
      <c r="E219" s="101"/>
      <c r="F219" s="101"/>
      <c r="G219" s="101"/>
      <c r="H219" s="101"/>
      <c r="I219" s="101"/>
      <c r="J219" s="101"/>
      <c r="K219" s="449"/>
      <c r="L219" s="449"/>
    </row>
    <row r="220" spans="5:12" ht="15.75" customHeight="1">
      <c r="E220" s="101"/>
      <c r="F220" s="101"/>
      <c r="G220" s="101"/>
      <c r="H220" s="101"/>
      <c r="I220" s="101"/>
      <c r="J220" s="101"/>
      <c r="K220" s="449"/>
      <c r="L220" s="449"/>
    </row>
    <row r="221" spans="5:12" ht="15.75" customHeight="1">
      <c r="E221" s="101"/>
      <c r="F221" s="101"/>
      <c r="G221" s="101"/>
      <c r="H221" s="101"/>
      <c r="I221" s="101"/>
      <c r="J221" s="101"/>
      <c r="K221" s="449"/>
      <c r="L221" s="449"/>
    </row>
    <row r="222" spans="5:12" ht="15.75" customHeight="1">
      <c r="E222" s="101"/>
      <c r="F222" s="101"/>
      <c r="G222" s="101"/>
      <c r="H222" s="101"/>
      <c r="I222" s="101"/>
      <c r="J222" s="101"/>
      <c r="K222" s="449"/>
      <c r="L222" s="449"/>
    </row>
    <row r="223" spans="5:12" ht="15.75" customHeight="1">
      <c r="E223" s="101"/>
      <c r="F223" s="101"/>
      <c r="G223" s="101"/>
      <c r="H223" s="101"/>
      <c r="I223" s="101"/>
      <c r="J223" s="101"/>
      <c r="K223" s="449"/>
      <c r="L223" s="449"/>
    </row>
    <row r="224" spans="5:12" ht="15.75" customHeight="1">
      <c r="E224" s="101"/>
      <c r="F224" s="101"/>
      <c r="G224" s="101"/>
      <c r="H224" s="101"/>
      <c r="I224" s="101"/>
      <c r="J224" s="101"/>
      <c r="K224" s="449"/>
      <c r="L224" s="449"/>
    </row>
    <row r="225" spans="5:12" ht="15.75" customHeight="1">
      <c r="E225" s="101"/>
      <c r="F225" s="101"/>
      <c r="G225" s="101"/>
      <c r="H225" s="101"/>
      <c r="I225" s="101"/>
      <c r="J225" s="101"/>
      <c r="K225" s="449"/>
      <c r="L225" s="449"/>
    </row>
    <row r="226" spans="5:12" ht="15.75" customHeight="1">
      <c r="E226" s="101"/>
      <c r="F226" s="101"/>
      <c r="G226" s="101"/>
      <c r="H226" s="101"/>
      <c r="I226" s="101"/>
      <c r="J226" s="101"/>
      <c r="K226" s="449"/>
      <c r="L226" s="449"/>
    </row>
    <row r="227" spans="5:12" ht="15.75" customHeight="1">
      <c r="E227" s="101"/>
      <c r="F227" s="101"/>
      <c r="G227" s="101"/>
      <c r="H227" s="101"/>
      <c r="I227" s="101"/>
      <c r="J227" s="101"/>
      <c r="K227" s="449"/>
      <c r="L227" s="449"/>
    </row>
    <row r="228" spans="5:12" ht="15.75" customHeight="1">
      <c r="E228" s="101"/>
      <c r="F228" s="101"/>
      <c r="G228" s="101"/>
      <c r="H228" s="101"/>
      <c r="I228" s="101"/>
      <c r="J228" s="101"/>
      <c r="K228" s="449"/>
      <c r="L228" s="449"/>
    </row>
    <row r="229" spans="5:12" ht="15.75" customHeight="1">
      <c r="E229" s="101"/>
      <c r="F229" s="101"/>
      <c r="G229" s="101"/>
      <c r="H229" s="101"/>
      <c r="I229" s="101"/>
      <c r="J229" s="101"/>
      <c r="K229" s="449"/>
      <c r="L229" s="449"/>
    </row>
    <row r="230" spans="5:12" ht="15.75" customHeight="1">
      <c r="E230" s="101"/>
      <c r="F230" s="101"/>
      <c r="G230" s="101"/>
      <c r="H230" s="101"/>
      <c r="I230" s="101"/>
      <c r="J230" s="101"/>
      <c r="K230" s="449"/>
      <c r="L230" s="449"/>
    </row>
    <row r="231" spans="5:12" ht="15.75" customHeight="1">
      <c r="E231" s="101"/>
      <c r="F231" s="101"/>
      <c r="G231" s="101"/>
      <c r="H231" s="101"/>
      <c r="I231" s="101"/>
      <c r="J231" s="101"/>
      <c r="K231" s="449"/>
      <c r="L231" s="449"/>
    </row>
    <row r="232" spans="5:12" ht="15.75" customHeight="1">
      <c r="E232" s="101"/>
      <c r="F232" s="101"/>
      <c r="G232" s="101"/>
      <c r="H232" s="101"/>
      <c r="I232" s="101"/>
      <c r="J232" s="101"/>
      <c r="K232" s="449"/>
      <c r="L232" s="449"/>
    </row>
    <row r="233" spans="5:12" ht="15.75" customHeight="1">
      <c r="E233" s="101"/>
      <c r="F233" s="101"/>
      <c r="G233" s="101"/>
      <c r="H233" s="101"/>
      <c r="I233" s="101"/>
      <c r="J233" s="101"/>
      <c r="K233" s="449"/>
      <c r="L233" s="449"/>
    </row>
    <row r="234" spans="5:12" ht="15.75" customHeight="1">
      <c r="E234" s="101"/>
      <c r="F234" s="101"/>
      <c r="G234" s="101"/>
      <c r="H234" s="101"/>
      <c r="I234" s="101"/>
      <c r="J234" s="101"/>
      <c r="K234" s="449"/>
      <c r="L234" s="449"/>
    </row>
    <row r="235" spans="5:12" ht="15.75" customHeight="1">
      <c r="E235" s="101"/>
      <c r="F235" s="101"/>
      <c r="G235" s="101"/>
      <c r="H235" s="101"/>
      <c r="I235" s="101"/>
      <c r="J235" s="101"/>
      <c r="K235" s="449"/>
      <c r="L235" s="449"/>
    </row>
    <row r="236" spans="5:12" ht="15.75" customHeight="1">
      <c r="E236" s="101"/>
      <c r="F236" s="101"/>
      <c r="G236" s="101"/>
      <c r="H236" s="101"/>
      <c r="I236" s="101"/>
      <c r="J236" s="101"/>
      <c r="K236" s="449"/>
      <c r="L236" s="449"/>
    </row>
    <row r="237" spans="5:12" ht="15.75" customHeight="1">
      <c r="E237" s="101"/>
      <c r="F237" s="101"/>
      <c r="G237" s="101"/>
      <c r="H237" s="101"/>
      <c r="I237" s="101"/>
      <c r="J237" s="101"/>
      <c r="K237" s="449"/>
      <c r="L237" s="449"/>
    </row>
    <row r="238" spans="5:12" ht="15.75" customHeight="1">
      <c r="E238" s="101"/>
      <c r="F238" s="101"/>
      <c r="G238" s="101"/>
      <c r="H238" s="101"/>
      <c r="I238" s="101"/>
      <c r="J238" s="101"/>
      <c r="K238" s="449"/>
      <c r="L238" s="449"/>
    </row>
    <row r="239" spans="5:12" ht="15.75" customHeight="1">
      <c r="E239" s="101"/>
      <c r="F239" s="101"/>
      <c r="G239" s="101"/>
      <c r="H239" s="101"/>
      <c r="I239" s="101"/>
      <c r="J239" s="101"/>
      <c r="K239" s="449"/>
      <c r="L239" s="449"/>
    </row>
    <row r="240" spans="5:12" ht="15.75" customHeight="1">
      <c r="E240" s="101"/>
      <c r="F240" s="101"/>
      <c r="G240" s="101"/>
      <c r="H240" s="101"/>
      <c r="I240" s="101"/>
      <c r="J240" s="101"/>
      <c r="K240" s="449"/>
      <c r="L240" s="449"/>
    </row>
    <row r="241" spans="5:12" ht="15.75" customHeight="1">
      <c r="E241" s="101"/>
      <c r="F241" s="101"/>
      <c r="G241" s="101"/>
      <c r="H241" s="101"/>
      <c r="I241" s="101"/>
      <c r="J241" s="101"/>
      <c r="K241" s="449"/>
      <c r="L241" s="449"/>
    </row>
    <row r="242" spans="5:12" ht="15.75" customHeight="1">
      <c r="E242" s="101"/>
      <c r="F242" s="101"/>
      <c r="G242" s="101"/>
      <c r="H242" s="101"/>
      <c r="I242" s="101"/>
      <c r="J242" s="101"/>
      <c r="K242" s="449"/>
      <c r="L242" s="449"/>
    </row>
    <row r="243" spans="5:12" ht="15.75" customHeight="1">
      <c r="E243" s="101"/>
      <c r="F243" s="101"/>
      <c r="G243" s="101"/>
      <c r="H243" s="101"/>
      <c r="I243" s="101"/>
      <c r="J243" s="101"/>
      <c r="K243" s="449"/>
      <c r="L243" s="449"/>
    </row>
    <row r="244" spans="5:12" ht="15.75" customHeight="1">
      <c r="E244" s="101"/>
      <c r="F244" s="101"/>
      <c r="G244" s="101"/>
      <c r="H244" s="101"/>
      <c r="I244" s="101"/>
      <c r="J244" s="101"/>
      <c r="K244" s="449"/>
      <c r="L244" s="449"/>
    </row>
    <row r="245" spans="5:12" ht="15.75" customHeight="1">
      <c r="E245" s="101"/>
      <c r="F245" s="101"/>
      <c r="G245" s="101"/>
      <c r="H245" s="101"/>
      <c r="I245" s="101"/>
      <c r="J245" s="101"/>
      <c r="K245" s="449"/>
      <c r="L245" s="449"/>
    </row>
    <row r="246" spans="5:12" ht="15.75" customHeight="1">
      <c r="E246" s="101"/>
      <c r="F246" s="101"/>
      <c r="G246" s="101"/>
      <c r="H246" s="101"/>
      <c r="I246" s="101"/>
      <c r="J246" s="101"/>
      <c r="K246" s="449"/>
      <c r="L246" s="449"/>
    </row>
    <row r="247" spans="5:12" ht="15.75" customHeight="1">
      <c r="E247" s="101"/>
      <c r="F247" s="101"/>
      <c r="G247" s="101"/>
      <c r="H247" s="101"/>
      <c r="I247" s="101"/>
      <c r="J247" s="101"/>
      <c r="K247" s="449"/>
      <c r="L247" s="449"/>
    </row>
    <row r="248" spans="5:12" ht="15.75" customHeight="1">
      <c r="E248" s="101"/>
      <c r="F248" s="101"/>
      <c r="G248" s="101"/>
      <c r="H248" s="101"/>
      <c r="I248" s="101"/>
      <c r="J248" s="101"/>
      <c r="K248" s="449"/>
      <c r="L248" s="449"/>
    </row>
    <row r="249" spans="5:12" ht="15.75" customHeight="1">
      <c r="E249" s="101"/>
      <c r="F249" s="101"/>
      <c r="G249" s="101"/>
      <c r="H249" s="101"/>
      <c r="I249" s="101"/>
      <c r="J249" s="101"/>
      <c r="K249" s="449"/>
      <c r="L249" s="449"/>
    </row>
    <row r="250" spans="5:12" ht="15.75" customHeight="1">
      <c r="E250" s="101"/>
      <c r="F250" s="101"/>
      <c r="G250" s="101"/>
      <c r="H250" s="101"/>
      <c r="I250" s="101"/>
      <c r="J250" s="101"/>
      <c r="K250" s="449"/>
      <c r="L250" s="449"/>
    </row>
    <row r="251" spans="5:12" ht="15.75" customHeight="1">
      <c r="E251" s="101"/>
      <c r="F251" s="101"/>
      <c r="G251" s="101"/>
      <c r="H251" s="101"/>
      <c r="I251" s="101"/>
      <c r="J251" s="101"/>
      <c r="K251" s="449"/>
      <c r="L251" s="449"/>
    </row>
    <row r="252" spans="5:12" ht="15.75" customHeight="1">
      <c r="E252" s="101"/>
      <c r="F252" s="101"/>
      <c r="G252" s="101"/>
      <c r="H252" s="101"/>
      <c r="I252" s="101"/>
      <c r="J252" s="101"/>
      <c r="K252" s="449"/>
      <c r="L252" s="449"/>
    </row>
    <row r="253" spans="5:12" ht="15.75" customHeight="1">
      <c r="E253" s="101"/>
      <c r="F253" s="101"/>
      <c r="G253" s="101"/>
      <c r="H253" s="101"/>
      <c r="I253" s="101"/>
      <c r="J253" s="101"/>
      <c r="K253" s="449"/>
      <c r="L253" s="449"/>
    </row>
    <row r="254" spans="5:12" ht="15.75" customHeight="1">
      <c r="E254" s="101"/>
      <c r="F254" s="101"/>
      <c r="G254" s="101"/>
      <c r="H254" s="101"/>
      <c r="I254" s="101"/>
      <c r="J254" s="101"/>
      <c r="K254" s="449"/>
      <c r="L254" s="449"/>
    </row>
    <row r="255" spans="5:12" ht="15.75" customHeight="1">
      <c r="E255" s="101"/>
      <c r="F255" s="101"/>
      <c r="G255" s="101"/>
      <c r="H255" s="101"/>
      <c r="I255" s="101"/>
      <c r="J255" s="101"/>
      <c r="K255" s="449"/>
      <c r="L255" s="449"/>
    </row>
    <row r="256" spans="5:12" ht="15.75" customHeight="1">
      <c r="E256" s="101"/>
      <c r="F256" s="101"/>
      <c r="G256" s="101"/>
      <c r="H256" s="101"/>
      <c r="I256" s="101"/>
      <c r="J256" s="101"/>
      <c r="K256" s="449"/>
      <c r="L256" s="449"/>
    </row>
    <row r="257" spans="5:12" ht="15.75" customHeight="1">
      <c r="E257" s="101"/>
      <c r="F257" s="101"/>
      <c r="G257" s="101"/>
      <c r="H257" s="101"/>
      <c r="I257" s="101"/>
      <c r="J257" s="101"/>
      <c r="K257" s="449"/>
      <c r="L257" s="449"/>
    </row>
    <row r="258" spans="5:12" ht="15.75" customHeight="1">
      <c r="E258" s="101"/>
      <c r="F258" s="101"/>
      <c r="G258" s="101"/>
      <c r="H258" s="101"/>
      <c r="I258" s="101"/>
      <c r="J258" s="101"/>
      <c r="K258" s="449"/>
      <c r="L258" s="449"/>
    </row>
    <row r="259" spans="5:12" ht="15.75" customHeight="1">
      <c r="E259" s="101"/>
      <c r="F259" s="101"/>
      <c r="G259" s="101"/>
      <c r="H259" s="101"/>
      <c r="I259" s="101"/>
      <c r="J259" s="101"/>
      <c r="K259" s="449"/>
      <c r="L259" s="449"/>
    </row>
    <row r="260" spans="5:12" ht="15.75" customHeight="1">
      <c r="E260" s="101"/>
      <c r="F260" s="101"/>
      <c r="G260" s="101"/>
      <c r="H260" s="101"/>
      <c r="I260" s="101"/>
      <c r="J260" s="101"/>
      <c r="K260" s="449"/>
      <c r="L260" s="449"/>
    </row>
    <row r="261" spans="5:12" ht="15.75" customHeight="1">
      <c r="E261" s="101"/>
      <c r="F261" s="101"/>
      <c r="G261" s="101"/>
      <c r="H261" s="101"/>
      <c r="I261" s="101"/>
      <c r="J261" s="101"/>
      <c r="K261" s="449"/>
      <c r="L261" s="449"/>
    </row>
    <row r="262" spans="5:12" ht="15.75" customHeight="1">
      <c r="E262" s="101"/>
      <c r="F262" s="101"/>
      <c r="G262" s="101"/>
      <c r="H262" s="101"/>
      <c r="I262" s="101"/>
      <c r="J262" s="101"/>
      <c r="K262" s="449"/>
      <c r="L262" s="449"/>
    </row>
    <row r="263" spans="5:12" ht="15.75" customHeight="1">
      <c r="E263" s="101"/>
      <c r="F263" s="101"/>
      <c r="G263" s="101"/>
      <c r="H263" s="101"/>
      <c r="I263" s="101"/>
      <c r="J263" s="101"/>
      <c r="K263" s="449"/>
      <c r="L263" s="449"/>
    </row>
    <row r="264" spans="5:12" ht="15.75" customHeight="1">
      <c r="E264" s="101"/>
      <c r="F264" s="101"/>
      <c r="G264" s="101"/>
      <c r="H264" s="101"/>
      <c r="I264" s="101"/>
      <c r="J264" s="101"/>
      <c r="K264" s="449"/>
      <c r="L264" s="449"/>
    </row>
    <row r="265" spans="5:12" ht="15.75" customHeight="1">
      <c r="E265" s="101"/>
      <c r="F265" s="101"/>
      <c r="G265" s="101"/>
      <c r="H265" s="101"/>
      <c r="I265" s="101"/>
      <c r="J265" s="101"/>
      <c r="K265" s="449"/>
      <c r="L265" s="449"/>
    </row>
    <row r="266" spans="5:12" ht="15.75" customHeight="1">
      <c r="E266" s="101"/>
      <c r="F266" s="101"/>
      <c r="G266" s="101"/>
      <c r="H266" s="101"/>
      <c r="I266" s="101"/>
      <c r="J266" s="101"/>
      <c r="K266" s="449"/>
      <c r="L266" s="449"/>
    </row>
    <row r="267" spans="5:12" ht="15.75" customHeight="1">
      <c r="E267" s="101"/>
      <c r="F267" s="101"/>
      <c r="G267" s="101"/>
      <c r="H267" s="101"/>
      <c r="I267" s="101"/>
      <c r="J267" s="101"/>
      <c r="K267" s="449"/>
      <c r="L267" s="449"/>
    </row>
    <row r="268" spans="5:12" ht="15.75" customHeight="1">
      <c r="E268" s="101"/>
      <c r="F268" s="101"/>
      <c r="G268" s="101"/>
      <c r="H268" s="101"/>
      <c r="I268" s="101"/>
      <c r="J268" s="101"/>
      <c r="K268" s="449"/>
      <c r="L268" s="449"/>
    </row>
    <row r="269" spans="5:12" ht="15.75" customHeight="1">
      <c r="E269" s="101"/>
      <c r="F269" s="101"/>
      <c r="G269" s="101"/>
      <c r="H269" s="101"/>
      <c r="I269" s="101"/>
      <c r="J269" s="101"/>
      <c r="K269" s="449"/>
      <c r="L269" s="449"/>
    </row>
    <row r="270" spans="5:12" ht="15.75" customHeight="1">
      <c r="E270" s="101"/>
      <c r="F270" s="101"/>
      <c r="G270" s="101"/>
      <c r="H270" s="101"/>
      <c r="I270" s="101"/>
      <c r="J270" s="101"/>
      <c r="K270" s="449"/>
      <c r="L270" s="449"/>
    </row>
    <row r="271" spans="5:12" ht="15.75" customHeight="1">
      <c r="E271" s="101"/>
      <c r="F271" s="101"/>
      <c r="G271" s="101"/>
      <c r="H271" s="101"/>
      <c r="I271" s="101"/>
      <c r="J271" s="101"/>
      <c r="K271" s="449"/>
      <c r="L271" s="449"/>
    </row>
    <row r="272" spans="5:12" ht="15.75" customHeight="1">
      <c r="E272" s="101"/>
      <c r="F272" s="101"/>
      <c r="G272" s="101"/>
      <c r="H272" s="101"/>
      <c r="I272" s="101"/>
      <c r="J272" s="101"/>
      <c r="K272" s="449"/>
      <c r="L272" s="449"/>
    </row>
    <row r="273" spans="5:12" ht="15.75" customHeight="1">
      <c r="E273" s="101"/>
      <c r="F273" s="101"/>
      <c r="G273" s="101"/>
      <c r="H273" s="101"/>
      <c r="I273" s="101"/>
      <c r="J273" s="101"/>
      <c r="K273" s="449"/>
      <c r="L273" s="449"/>
    </row>
    <row r="274" spans="5:12" ht="15.75" customHeight="1">
      <c r="E274" s="101"/>
      <c r="F274" s="101"/>
      <c r="G274" s="101"/>
      <c r="H274" s="101"/>
      <c r="I274" s="101"/>
      <c r="J274" s="101"/>
      <c r="K274" s="449"/>
      <c r="L274" s="449"/>
    </row>
    <row r="275" spans="5:12" ht="15.75" customHeight="1">
      <c r="E275" s="101"/>
      <c r="F275" s="101"/>
      <c r="G275" s="101"/>
      <c r="H275" s="101"/>
      <c r="I275" s="101"/>
      <c r="J275" s="101"/>
      <c r="K275" s="449"/>
      <c r="L275" s="449"/>
    </row>
    <row r="276" spans="5:12" ht="15.75" customHeight="1">
      <c r="E276" s="101"/>
      <c r="F276" s="101"/>
      <c r="G276" s="101"/>
      <c r="H276" s="101"/>
      <c r="I276" s="101"/>
      <c r="J276" s="101"/>
      <c r="K276" s="449"/>
      <c r="L276" s="449"/>
    </row>
    <row r="277" spans="5:12" ht="15.75" customHeight="1">
      <c r="E277" s="101"/>
      <c r="F277" s="101"/>
      <c r="G277" s="101"/>
      <c r="H277" s="101"/>
      <c r="I277" s="101"/>
      <c r="J277" s="101"/>
      <c r="K277" s="449"/>
      <c r="L277" s="449"/>
    </row>
    <row r="278" spans="5:12" ht="15.75" customHeight="1">
      <c r="E278" s="101"/>
      <c r="F278" s="101"/>
      <c r="G278" s="101"/>
      <c r="H278" s="101"/>
      <c r="I278" s="101"/>
      <c r="J278" s="101"/>
      <c r="K278" s="449"/>
      <c r="L278" s="449"/>
    </row>
    <row r="279" spans="5:12" ht="15.75" customHeight="1">
      <c r="E279" s="101"/>
      <c r="F279" s="101"/>
      <c r="G279" s="101"/>
      <c r="H279" s="101"/>
      <c r="I279" s="101"/>
      <c r="J279" s="101"/>
      <c r="K279" s="449"/>
      <c r="L279" s="449"/>
    </row>
    <row r="280" spans="5:12" ht="15.75" customHeight="1">
      <c r="E280" s="101"/>
      <c r="F280" s="101"/>
      <c r="G280" s="101"/>
      <c r="H280" s="101"/>
      <c r="I280" s="101"/>
      <c r="J280" s="101"/>
      <c r="K280" s="449"/>
      <c r="L280" s="449"/>
    </row>
    <row r="281" spans="5:12" ht="15.75" customHeight="1">
      <c r="E281" s="101"/>
      <c r="F281" s="101"/>
      <c r="G281" s="101"/>
      <c r="H281" s="101"/>
      <c r="I281" s="101"/>
      <c r="J281" s="101"/>
      <c r="K281" s="449"/>
      <c r="L281" s="449"/>
    </row>
    <row r="282" spans="5:12" ht="15.75" customHeight="1">
      <c r="E282" s="101"/>
      <c r="F282" s="101"/>
      <c r="G282" s="101"/>
      <c r="H282" s="101"/>
      <c r="I282" s="101"/>
      <c r="J282" s="101"/>
      <c r="K282" s="449"/>
      <c r="L282" s="449"/>
    </row>
    <row r="283" spans="5:12" ht="15.75" customHeight="1">
      <c r="E283" s="101"/>
      <c r="F283" s="101"/>
      <c r="G283" s="101"/>
      <c r="H283" s="101"/>
      <c r="I283" s="101"/>
      <c r="J283" s="101"/>
      <c r="K283" s="449"/>
      <c r="L283" s="449"/>
    </row>
    <row r="284" spans="5:12" ht="15.75" customHeight="1">
      <c r="E284" s="101"/>
      <c r="F284" s="101"/>
      <c r="G284" s="101"/>
      <c r="H284" s="101"/>
      <c r="I284" s="101"/>
      <c r="J284" s="101"/>
      <c r="K284" s="449"/>
      <c r="L284" s="449"/>
    </row>
    <row r="285" spans="5:12" ht="15.75" customHeight="1">
      <c r="E285" s="101"/>
      <c r="F285" s="101"/>
      <c r="G285" s="101"/>
      <c r="H285" s="101"/>
      <c r="I285" s="101"/>
      <c r="J285" s="101"/>
      <c r="K285" s="449"/>
      <c r="L285" s="449"/>
    </row>
    <row r="286" spans="5:12" ht="15.75" customHeight="1">
      <c r="E286" s="101"/>
      <c r="F286" s="101"/>
      <c r="G286" s="101"/>
      <c r="H286" s="101"/>
      <c r="I286" s="101"/>
      <c r="J286" s="101"/>
      <c r="K286" s="449"/>
      <c r="L286" s="449"/>
    </row>
    <row r="287" spans="5:12" ht="15.75" customHeight="1">
      <c r="E287" s="101"/>
      <c r="F287" s="101"/>
      <c r="G287" s="101"/>
      <c r="H287" s="101"/>
      <c r="I287" s="101"/>
      <c r="J287" s="101"/>
      <c r="K287" s="449"/>
      <c r="L287" s="449"/>
    </row>
    <row r="288" spans="5:12" ht="15.75" customHeight="1">
      <c r="E288" s="101"/>
      <c r="F288" s="101"/>
      <c r="G288" s="101"/>
      <c r="H288" s="101"/>
      <c r="I288" s="101"/>
      <c r="J288" s="101"/>
      <c r="K288" s="449"/>
      <c r="L288" s="449"/>
    </row>
    <row r="289" spans="5:12" ht="15.75" customHeight="1">
      <c r="E289" s="101"/>
      <c r="F289" s="101"/>
      <c r="G289" s="101"/>
      <c r="H289" s="101"/>
      <c r="I289" s="101"/>
      <c r="J289" s="101"/>
      <c r="K289" s="449"/>
      <c r="L289" s="449"/>
    </row>
    <row r="290" spans="5:12" ht="15.75" customHeight="1">
      <c r="E290" s="101"/>
      <c r="F290" s="101"/>
      <c r="G290" s="101"/>
      <c r="H290" s="101"/>
      <c r="I290" s="101"/>
      <c r="J290" s="101"/>
      <c r="K290" s="449"/>
      <c r="L290" s="449"/>
    </row>
    <row r="291" spans="5:12" ht="15.75" customHeight="1">
      <c r="E291" s="101"/>
      <c r="F291" s="101"/>
      <c r="G291" s="101"/>
      <c r="H291" s="101"/>
      <c r="I291" s="101"/>
      <c r="J291" s="101"/>
      <c r="K291" s="449"/>
      <c r="L291" s="449"/>
    </row>
    <row r="292" spans="5:12" ht="15.75" customHeight="1">
      <c r="E292" s="101"/>
      <c r="F292" s="101"/>
      <c r="G292" s="101"/>
      <c r="H292" s="101"/>
      <c r="I292" s="101"/>
      <c r="J292" s="101"/>
      <c r="K292" s="449"/>
      <c r="L292" s="449"/>
    </row>
    <row r="293" spans="5:12" ht="15.75" customHeight="1">
      <c r="E293" s="101"/>
      <c r="F293" s="101"/>
      <c r="G293" s="101"/>
      <c r="H293" s="101"/>
      <c r="I293" s="101"/>
      <c r="J293" s="101"/>
      <c r="K293" s="449"/>
      <c r="L293" s="449"/>
    </row>
    <row r="294" spans="5:12" ht="15.75" customHeight="1">
      <c r="E294" s="101"/>
      <c r="F294" s="101"/>
      <c r="G294" s="101"/>
      <c r="H294" s="101"/>
      <c r="I294" s="101"/>
      <c r="J294" s="101"/>
      <c r="K294" s="449"/>
      <c r="L294" s="449"/>
    </row>
    <row r="295" spans="5:12" ht="15.75" customHeight="1">
      <c r="E295" s="101"/>
      <c r="F295" s="101"/>
      <c r="G295" s="101"/>
      <c r="H295" s="101"/>
      <c r="I295" s="101"/>
      <c r="J295" s="101"/>
      <c r="K295" s="449"/>
      <c r="L295" s="449"/>
    </row>
    <row r="296" spans="5:12" ht="15.75" customHeight="1">
      <c r="E296" s="101"/>
      <c r="F296" s="101"/>
      <c r="G296" s="101"/>
      <c r="H296" s="101"/>
      <c r="I296" s="101"/>
      <c r="J296" s="101"/>
      <c r="K296" s="449"/>
      <c r="L296" s="449"/>
    </row>
    <row r="297" spans="5:12" ht="15.75" customHeight="1">
      <c r="E297" s="101"/>
      <c r="F297" s="101"/>
      <c r="G297" s="101"/>
      <c r="H297" s="101"/>
      <c r="I297" s="101"/>
      <c r="J297" s="101"/>
      <c r="K297" s="449"/>
      <c r="L297" s="449"/>
    </row>
    <row r="298" spans="5:12" ht="15.75" customHeight="1">
      <c r="E298" s="101"/>
      <c r="F298" s="101"/>
      <c r="G298" s="101"/>
      <c r="H298" s="101"/>
      <c r="I298" s="101"/>
      <c r="J298" s="101"/>
      <c r="K298" s="449"/>
      <c r="L298" s="449"/>
    </row>
    <row r="299" spans="5:12" ht="15.75" customHeight="1">
      <c r="E299" s="101"/>
      <c r="F299" s="101"/>
      <c r="G299" s="101"/>
      <c r="H299" s="101"/>
      <c r="I299" s="101"/>
      <c r="J299" s="101"/>
      <c r="K299" s="449"/>
      <c r="L299" s="449"/>
    </row>
    <row r="300" spans="5:12" ht="15.75" customHeight="1">
      <c r="E300" s="101"/>
      <c r="F300" s="101"/>
      <c r="G300" s="101"/>
      <c r="H300" s="101"/>
      <c r="I300" s="101"/>
      <c r="J300" s="101"/>
      <c r="K300" s="449"/>
      <c r="L300" s="449"/>
    </row>
    <row r="301" spans="5:12" ht="15.75" customHeight="1">
      <c r="E301" s="101"/>
      <c r="F301" s="101"/>
      <c r="G301" s="101"/>
      <c r="H301" s="101"/>
      <c r="I301" s="101"/>
      <c r="J301" s="101"/>
      <c r="K301" s="449"/>
      <c r="L301" s="449"/>
    </row>
    <row r="302" spans="5:12" ht="15.75" customHeight="1">
      <c r="E302" s="101"/>
      <c r="F302" s="101"/>
      <c r="G302" s="101"/>
      <c r="H302" s="101"/>
      <c r="I302" s="101"/>
      <c r="J302" s="101"/>
      <c r="K302" s="449"/>
      <c r="L302" s="449"/>
    </row>
    <row r="303" spans="5:12" ht="15.75" customHeight="1">
      <c r="E303" s="101"/>
      <c r="F303" s="101"/>
      <c r="G303" s="101"/>
      <c r="H303" s="101"/>
      <c r="I303" s="101"/>
      <c r="J303" s="101"/>
      <c r="K303" s="449"/>
      <c r="L303" s="449"/>
    </row>
    <row r="304" spans="5:12" ht="15.75" customHeight="1">
      <c r="E304" s="101"/>
      <c r="F304" s="101"/>
      <c r="G304" s="101"/>
      <c r="H304" s="101"/>
      <c r="I304" s="101"/>
      <c r="J304" s="101"/>
      <c r="K304" s="449"/>
      <c r="L304" s="449"/>
    </row>
    <row r="305" spans="5:12" ht="15.75" customHeight="1">
      <c r="E305" s="101"/>
      <c r="F305" s="101"/>
      <c r="G305" s="101"/>
      <c r="H305" s="101"/>
      <c r="I305" s="101"/>
      <c r="J305" s="101"/>
      <c r="K305" s="449"/>
      <c r="L305" s="449"/>
    </row>
    <row r="306" spans="5:12" ht="15.75" customHeight="1">
      <c r="E306" s="101"/>
      <c r="F306" s="101"/>
      <c r="G306" s="101"/>
      <c r="H306" s="101"/>
      <c r="I306" s="101"/>
      <c r="J306" s="101"/>
      <c r="K306" s="449"/>
      <c r="L306" s="449"/>
    </row>
    <row r="307" spans="5:12" ht="15.75" customHeight="1">
      <c r="E307" s="101"/>
      <c r="F307" s="101"/>
      <c r="G307" s="101"/>
      <c r="H307" s="101"/>
      <c r="I307" s="101"/>
      <c r="J307" s="101"/>
      <c r="K307" s="449"/>
      <c r="L307" s="449"/>
    </row>
    <row r="308" spans="5:12" ht="15.75" customHeight="1">
      <c r="E308" s="101"/>
      <c r="F308" s="101"/>
      <c r="G308" s="101"/>
      <c r="H308" s="101"/>
      <c r="I308" s="101"/>
      <c r="J308" s="101"/>
      <c r="K308" s="449"/>
      <c r="L308" s="449"/>
    </row>
    <row r="309" spans="5:12" ht="15.75" customHeight="1">
      <c r="E309" s="101"/>
      <c r="F309" s="101"/>
      <c r="G309" s="101"/>
      <c r="H309" s="101"/>
      <c r="I309" s="101"/>
      <c r="J309" s="101"/>
      <c r="K309" s="449"/>
      <c r="L309" s="449"/>
    </row>
    <row r="310" spans="5:12" ht="15.75" customHeight="1">
      <c r="E310" s="101"/>
      <c r="F310" s="101"/>
      <c r="G310" s="101"/>
      <c r="H310" s="101"/>
      <c r="I310" s="101"/>
      <c r="J310" s="101"/>
      <c r="K310" s="449"/>
      <c r="L310" s="449"/>
    </row>
    <row r="311" spans="5:12" ht="15.75" customHeight="1">
      <c r="E311" s="101"/>
      <c r="F311" s="101"/>
      <c r="G311" s="101"/>
      <c r="H311" s="101"/>
      <c r="I311" s="101"/>
      <c r="J311" s="101"/>
      <c r="K311" s="449"/>
      <c r="L311" s="449"/>
    </row>
    <row r="312" spans="5:12" ht="15.75" customHeight="1">
      <c r="E312" s="101"/>
      <c r="F312" s="101"/>
      <c r="G312" s="101"/>
      <c r="H312" s="101"/>
      <c r="I312" s="101"/>
      <c r="J312" s="101"/>
      <c r="K312" s="449"/>
      <c r="L312" s="449"/>
    </row>
    <row r="313" spans="5:12" ht="15.75" customHeight="1">
      <c r="E313" s="101"/>
      <c r="F313" s="101"/>
      <c r="G313" s="101"/>
      <c r="H313" s="101"/>
      <c r="I313" s="101"/>
      <c r="J313" s="101"/>
      <c r="K313" s="449"/>
      <c r="L313" s="449"/>
    </row>
    <row r="314" spans="5:12" ht="15.75" customHeight="1">
      <c r="E314" s="101"/>
      <c r="F314" s="101"/>
      <c r="G314" s="101"/>
      <c r="H314" s="101"/>
      <c r="I314" s="101"/>
      <c r="J314" s="101"/>
      <c r="K314" s="449"/>
      <c r="L314" s="449"/>
    </row>
    <row r="315" spans="5:12" ht="15.75" customHeight="1">
      <c r="E315" s="101"/>
      <c r="F315" s="101"/>
      <c r="G315" s="101"/>
      <c r="H315" s="101"/>
      <c r="I315" s="101"/>
      <c r="J315" s="101"/>
      <c r="K315" s="449"/>
      <c r="L315" s="449"/>
    </row>
    <row r="316" spans="5:12" ht="15.75" customHeight="1">
      <c r="E316" s="101"/>
      <c r="F316" s="101"/>
      <c r="G316" s="101"/>
      <c r="H316" s="101"/>
      <c r="I316" s="101"/>
      <c r="J316" s="101"/>
      <c r="K316" s="449"/>
      <c r="L316" s="449"/>
    </row>
    <row r="317" spans="5:12" ht="15.75" customHeight="1">
      <c r="E317" s="101"/>
      <c r="F317" s="101"/>
      <c r="G317" s="101"/>
      <c r="H317" s="101"/>
      <c r="I317" s="101"/>
      <c r="J317" s="101"/>
      <c r="K317" s="449"/>
      <c r="L317" s="449"/>
    </row>
    <row r="318" spans="5:12" ht="15.75" customHeight="1">
      <c r="E318" s="101"/>
      <c r="F318" s="101"/>
      <c r="G318" s="101"/>
      <c r="H318" s="101"/>
      <c r="I318" s="101"/>
      <c r="J318" s="101"/>
      <c r="K318" s="449"/>
      <c r="L318" s="449"/>
    </row>
    <row r="319" spans="5:12" ht="15.75" customHeight="1">
      <c r="E319" s="101"/>
      <c r="F319" s="101"/>
      <c r="G319" s="101"/>
      <c r="H319" s="101"/>
      <c r="I319" s="101"/>
      <c r="J319" s="101"/>
      <c r="K319" s="449"/>
      <c r="L319" s="449"/>
    </row>
    <row r="320" spans="5:12" ht="15.75" customHeight="1">
      <c r="E320" s="101"/>
      <c r="F320" s="101"/>
      <c r="G320" s="101"/>
      <c r="H320" s="101"/>
      <c r="I320" s="101"/>
      <c r="J320" s="101"/>
      <c r="K320" s="449"/>
      <c r="L320" s="449"/>
    </row>
    <row r="321" spans="5:12" ht="15.75" customHeight="1">
      <c r="E321" s="101"/>
      <c r="F321" s="101"/>
      <c r="G321" s="101"/>
      <c r="H321" s="101"/>
      <c r="I321" s="101"/>
      <c r="J321" s="101"/>
      <c r="K321" s="449"/>
      <c r="L321" s="449"/>
    </row>
    <row r="322" spans="5:12" ht="15.75" customHeight="1">
      <c r="E322" s="101"/>
      <c r="F322" s="101"/>
      <c r="G322" s="101"/>
      <c r="H322" s="101"/>
      <c r="I322" s="101"/>
      <c r="J322" s="101"/>
      <c r="K322" s="449"/>
      <c r="L322" s="449"/>
    </row>
    <row r="323" spans="5:12" ht="15.75" customHeight="1">
      <c r="E323" s="101"/>
      <c r="F323" s="101"/>
      <c r="G323" s="101"/>
      <c r="H323" s="101"/>
      <c r="I323" s="101"/>
      <c r="J323" s="101"/>
      <c r="K323" s="449"/>
      <c r="L323" s="449"/>
    </row>
    <row r="324" spans="5:12" ht="15.75" customHeight="1">
      <c r="E324" s="101"/>
      <c r="F324" s="101"/>
      <c r="G324" s="101"/>
      <c r="H324" s="101"/>
      <c r="I324" s="101"/>
      <c r="J324" s="101"/>
      <c r="K324" s="449"/>
      <c r="L324" s="449"/>
    </row>
    <row r="325" spans="5:12" ht="15.75" customHeight="1">
      <c r="E325" s="101"/>
      <c r="F325" s="101"/>
      <c r="G325" s="101"/>
      <c r="H325" s="101"/>
      <c r="I325" s="101"/>
      <c r="J325" s="101"/>
      <c r="K325" s="449"/>
      <c r="L325" s="449"/>
    </row>
    <row r="326" spans="5:12" ht="15.75" customHeight="1">
      <c r="E326" s="101"/>
      <c r="F326" s="101"/>
      <c r="G326" s="101"/>
      <c r="H326" s="101"/>
      <c r="I326" s="101"/>
      <c r="J326" s="101"/>
      <c r="K326" s="449"/>
      <c r="L326" s="449"/>
    </row>
    <row r="327" spans="5:12" ht="15.75" customHeight="1">
      <c r="E327" s="101"/>
      <c r="F327" s="101"/>
      <c r="G327" s="101"/>
      <c r="H327" s="101"/>
      <c r="I327" s="101"/>
      <c r="J327" s="101"/>
      <c r="K327" s="449"/>
      <c r="L327" s="449"/>
    </row>
    <row r="328" spans="5:12" ht="15.75" customHeight="1">
      <c r="E328" s="101"/>
      <c r="F328" s="101"/>
      <c r="G328" s="101"/>
      <c r="H328" s="101"/>
      <c r="I328" s="101"/>
      <c r="J328" s="101"/>
      <c r="K328" s="449"/>
      <c r="L328" s="449"/>
    </row>
    <row r="329" spans="5:12" ht="15.75" customHeight="1">
      <c r="E329" s="101"/>
      <c r="F329" s="101"/>
      <c r="G329" s="101"/>
      <c r="H329" s="101"/>
      <c r="I329" s="101"/>
      <c r="J329" s="101"/>
      <c r="K329" s="449"/>
      <c r="L329" s="449"/>
    </row>
    <row r="330" spans="5:12" ht="15.75" customHeight="1">
      <c r="E330" s="101"/>
      <c r="F330" s="101"/>
      <c r="G330" s="101"/>
      <c r="H330" s="101"/>
      <c r="I330" s="101"/>
      <c r="J330" s="101"/>
      <c r="K330" s="449"/>
      <c r="L330" s="449"/>
    </row>
    <row r="331" spans="5:12" ht="15.75" customHeight="1">
      <c r="E331" s="101"/>
      <c r="F331" s="101"/>
      <c r="G331" s="101"/>
      <c r="H331" s="101"/>
      <c r="I331" s="101"/>
      <c r="J331" s="101"/>
      <c r="K331" s="449"/>
      <c r="L331" s="449"/>
    </row>
    <row r="332" spans="5:12" ht="15.75" customHeight="1">
      <c r="E332" s="101"/>
      <c r="F332" s="101"/>
      <c r="G332" s="101"/>
      <c r="H332" s="101"/>
      <c r="I332" s="101"/>
      <c r="J332" s="101"/>
      <c r="K332" s="449"/>
      <c r="L332" s="449"/>
    </row>
    <row r="333" spans="5:12" ht="15.75" customHeight="1">
      <c r="E333" s="101"/>
      <c r="F333" s="101"/>
      <c r="G333" s="101"/>
      <c r="H333" s="101"/>
      <c r="I333" s="101"/>
      <c r="J333" s="101"/>
      <c r="K333" s="449"/>
      <c r="L333" s="449"/>
    </row>
    <row r="334" spans="5:12" ht="15.75" customHeight="1">
      <c r="E334" s="101"/>
      <c r="F334" s="101"/>
      <c r="G334" s="101"/>
      <c r="H334" s="101"/>
      <c r="I334" s="101"/>
      <c r="J334" s="101"/>
      <c r="K334" s="449"/>
      <c r="L334" s="449"/>
    </row>
    <row r="335" spans="5:12" ht="15.75" customHeight="1">
      <c r="E335" s="101"/>
      <c r="F335" s="101"/>
      <c r="G335" s="101"/>
      <c r="H335" s="101"/>
      <c r="I335" s="101"/>
      <c r="J335" s="101"/>
      <c r="K335" s="449"/>
      <c r="L335" s="449"/>
    </row>
    <row r="336" spans="5:12" ht="15.75" customHeight="1">
      <c r="E336" s="101"/>
      <c r="F336" s="101"/>
      <c r="G336" s="101"/>
      <c r="H336" s="101"/>
      <c r="I336" s="101"/>
      <c r="J336" s="101"/>
      <c r="K336" s="449"/>
      <c r="L336" s="449"/>
    </row>
    <row r="337" spans="5:12" ht="15.75" customHeight="1">
      <c r="E337" s="101"/>
      <c r="F337" s="101"/>
      <c r="G337" s="101"/>
      <c r="H337" s="101"/>
      <c r="I337" s="101"/>
      <c r="J337" s="101"/>
      <c r="K337" s="449"/>
      <c r="L337" s="449"/>
    </row>
    <row r="338" spans="5:12" ht="15.75" customHeight="1">
      <c r="E338" s="101"/>
      <c r="F338" s="101"/>
      <c r="G338" s="101"/>
      <c r="H338" s="101"/>
      <c r="I338" s="101"/>
      <c r="J338" s="101"/>
      <c r="K338" s="449"/>
      <c r="L338" s="449"/>
    </row>
    <row r="339" spans="5:12" ht="15.75" customHeight="1">
      <c r="E339" s="101"/>
      <c r="F339" s="101"/>
      <c r="G339" s="101"/>
      <c r="H339" s="101"/>
      <c r="I339" s="101"/>
      <c r="J339" s="101"/>
      <c r="K339" s="449"/>
      <c r="L339" s="449"/>
    </row>
    <row r="340" spans="5:12" ht="15.75" customHeight="1">
      <c r="E340" s="101"/>
      <c r="F340" s="101"/>
      <c r="G340" s="101"/>
      <c r="H340" s="101"/>
      <c r="I340" s="101"/>
      <c r="J340" s="101"/>
      <c r="K340" s="449"/>
      <c r="L340" s="449"/>
    </row>
    <row r="341" spans="5:12" ht="15.75" customHeight="1">
      <c r="E341" s="101"/>
      <c r="F341" s="101"/>
      <c r="G341" s="101"/>
      <c r="H341" s="101"/>
      <c r="I341" s="101"/>
      <c r="J341" s="101"/>
      <c r="K341" s="449"/>
      <c r="L341" s="449"/>
    </row>
    <row r="342" spans="5:12" ht="15.75" customHeight="1">
      <c r="E342" s="101"/>
      <c r="F342" s="101"/>
      <c r="G342" s="101"/>
      <c r="H342" s="101"/>
      <c r="I342" s="101"/>
      <c r="J342" s="101"/>
      <c r="K342" s="449"/>
      <c r="L342" s="449"/>
    </row>
    <row r="343" spans="5:12" ht="15.75" customHeight="1">
      <c r="E343" s="101"/>
      <c r="F343" s="101"/>
      <c r="G343" s="101"/>
      <c r="H343" s="101"/>
      <c r="I343" s="101"/>
      <c r="J343" s="101"/>
      <c r="K343" s="449"/>
      <c r="L343" s="449"/>
    </row>
    <row r="344" spans="5:12" ht="15.75" customHeight="1">
      <c r="E344" s="101"/>
      <c r="F344" s="101"/>
      <c r="G344" s="101"/>
      <c r="H344" s="101"/>
      <c r="I344" s="101"/>
      <c r="J344" s="101"/>
      <c r="K344" s="449"/>
      <c r="L344" s="449"/>
    </row>
    <row r="345" spans="5:12" ht="15.75" customHeight="1">
      <c r="E345" s="101"/>
      <c r="F345" s="101"/>
      <c r="G345" s="101"/>
      <c r="H345" s="101"/>
      <c r="I345" s="101"/>
      <c r="J345" s="101"/>
      <c r="K345" s="449"/>
      <c r="L345" s="449"/>
    </row>
    <row r="346" spans="5:12" ht="15.75" customHeight="1">
      <c r="E346" s="101"/>
      <c r="F346" s="101"/>
      <c r="G346" s="101"/>
      <c r="H346" s="101"/>
      <c r="I346" s="101"/>
      <c r="J346" s="101"/>
      <c r="K346" s="449"/>
      <c r="L346" s="449"/>
    </row>
    <row r="347" spans="5:12" ht="15.75" customHeight="1">
      <c r="E347" s="101"/>
      <c r="F347" s="101"/>
      <c r="G347" s="101"/>
      <c r="H347" s="101"/>
      <c r="I347" s="101"/>
      <c r="J347" s="101"/>
      <c r="K347" s="449"/>
      <c r="L347" s="449"/>
    </row>
    <row r="348" spans="5:12" ht="15.75" customHeight="1">
      <c r="E348" s="101"/>
      <c r="F348" s="101"/>
      <c r="G348" s="101"/>
      <c r="H348" s="101"/>
      <c r="I348" s="101"/>
      <c r="J348" s="101"/>
      <c r="K348" s="449"/>
      <c r="L348" s="449"/>
    </row>
    <row r="349" spans="5:12" ht="15.75" customHeight="1">
      <c r="E349" s="101"/>
      <c r="F349" s="101"/>
      <c r="G349" s="101"/>
      <c r="H349" s="101"/>
      <c r="I349" s="101"/>
      <c r="J349" s="101"/>
      <c r="K349" s="449"/>
      <c r="L349" s="449"/>
    </row>
    <row r="350" spans="5:12" ht="15.75" customHeight="1">
      <c r="E350" s="101"/>
      <c r="F350" s="101"/>
      <c r="G350" s="101"/>
      <c r="H350" s="101"/>
      <c r="I350" s="101"/>
      <c r="J350" s="101"/>
      <c r="K350" s="449"/>
      <c r="L350" s="449"/>
    </row>
    <row r="351" spans="5:12" ht="15.75" customHeight="1">
      <c r="E351" s="101"/>
      <c r="F351" s="101"/>
      <c r="G351" s="101"/>
      <c r="H351" s="101"/>
      <c r="I351" s="101"/>
      <c r="J351" s="101"/>
      <c r="K351" s="449"/>
      <c r="L351" s="449"/>
    </row>
    <row r="352" spans="5:12" ht="15.75" customHeight="1">
      <c r="E352" s="101"/>
      <c r="F352" s="101"/>
      <c r="G352" s="101"/>
      <c r="H352" s="101"/>
      <c r="I352" s="101"/>
      <c r="J352" s="101"/>
      <c r="K352" s="449"/>
      <c r="L352" s="449"/>
    </row>
    <row r="353" spans="5:12" ht="15.75" customHeight="1">
      <c r="E353" s="101"/>
      <c r="F353" s="101"/>
      <c r="G353" s="101"/>
      <c r="H353" s="101"/>
      <c r="I353" s="101"/>
      <c r="J353" s="101"/>
      <c r="K353" s="449"/>
      <c r="L353" s="449"/>
    </row>
    <row r="354" spans="5:12" ht="15.75" customHeight="1">
      <c r="E354" s="101"/>
      <c r="F354" s="101"/>
      <c r="G354" s="101"/>
      <c r="H354" s="101"/>
      <c r="I354" s="101"/>
      <c r="J354" s="101"/>
      <c r="K354" s="449"/>
      <c r="L354" s="449"/>
    </row>
    <row r="355" spans="5:12" ht="15.75" customHeight="1">
      <c r="E355" s="101"/>
      <c r="F355" s="101"/>
      <c r="G355" s="101"/>
      <c r="H355" s="101"/>
      <c r="I355" s="101"/>
      <c r="J355" s="101"/>
      <c r="K355" s="449"/>
      <c r="L355" s="449"/>
    </row>
    <row r="356" spans="5:12" ht="15.75" customHeight="1">
      <c r="E356" s="101"/>
      <c r="F356" s="101"/>
      <c r="G356" s="101"/>
      <c r="H356" s="101"/>
      <c r="I356" s="101"/>
      <c r="J356" s="101"/>
      <c r="K356" s="449"/>
      <c r="L356" s="449"/>
    </row>
    <row r="357" spans="5:12" ht="15.75" customHeight="1">
      <c r="E357" s="101"/>
      <c r="F357" s="101"/>
      <c r="G357" s="101"/>
      <c r="H357" s="101"/>
      <c r="I357" s="101"/>
      <c r="J357" s="101"/>
      <c r="K357" s="449"/>
      <c r="L357" s="449"/>
    </row>
    <row r="358" spans="5:12" ht="15.75" customHeight="1">
      <c r="E358" s="101"/>
      <c r="F358" s="101"/>
      <c r="G358" s="101"/>
      <c r="H358" s="101"/>
      <c r="I358" s="101"/>
      <c r="J358" s="101"/>
      <c r="K358" s="449"/>
      <c r="L358" s="449"/>
    </row>
    <row r="359" spans="5:12" ht="15.75" customHeight="1">
      <c r="E359" s="101"/>
      <c r="F359" s="101"/>
      <c r="G359" s="101"/>
      <c r="H359" s="101"/>
      <c r="I359" s="101"/>
      <c r="J359" s="101"/>
      <c r="K359" s="449"/>
      <c r="L359" s="449"/>
    </row>
    <row r="360" spans="5:12" ht="15.75" customHeight="1">
      <c r="E360" s="101"/>
      <c r="F360" s="101"/>
      <c r="G360" s="101"/>
      <c r="H360" s="101"/>
      <c r="I360" s="101"/>
      <c r="J360" s="101"/>
      <c r="K360" s="449"/>
      <c r="L360" s="449"/>
    </row>
    <row r="361" spans="5:12" ht="15.75" customHeight="1">
      <c r="E361" s="101"/>
      <c r="F361" s="101"/>
      <c r="G361" s="101"/>
      <c r="H361" s="101"/>
      <c r="I361" s="101"/>
      <c r="J361" s="101"/>
      <c r="K361" s="449"/>
      <c r="L361" s="449"/>
    </row>
    <row r="362" spans="5:12" ht="15.75" customHeight="1">
      <c r="E362" s="101"/>
      <c r="F362" s="101"/>
      <c r="G362" s="101"/>
      <c r="H362" s="101"/>
      <c r="I362" s="101"/>
      <c r="J362" s="101"/>
      <c r="K362" s="449"/>
      <c r="L362" s="449"/>
    </row>
    <row r="363" spans="5:12" ht="15.75" customHeight="1">
      <c r="E363" s="101"/>
      <c r="F363" s="101"/>
      <c r="G363" s="101"/>
      <c r="H363" s="101"/>
      <c r="I363" s="101"/>
      <c r="J363" s="101"/>
      <c r="K363" s="449"/>
      <c r="L363" s="449"/>
    </row>
    <row r="364" spans="5:12" ht="15.75" customHeight="1">
      <c r="E364" s="101"/>
      <c r="F364" s="101"/>
      <c r="G364" s="101"/>
      <c r="H364" s="101"/>
      <c r="I364" s="101"/>
      <c r="J364" s="101"/>
      <c r="K364" s="449"/>
      <c r="L364" s="449"/>
    </row>
    <row r="365" spans="5:12" ht="15.75" customHeight="1">
      <c r="E365" s="101"/>
      <c r="F365" s="101"/>
      <c r="G365" s="101"/>
      <c r="H365" s="101"/>
      <c r="I365" s="101"/>
      <c r="J365" s="101"/>
      <c r="K365" s="449"/>
      <c r="L365" s="449"/>
    </row>
    <row r="366" spans="5:12" ht="15.75" customHeight="1">
      <c r="E366" s="101"/>
      <c r="F366" s="101"/>
      <c r="G366" s="101"/>
      <c r="H366" s="101"/>
      <c r="I366" s="101"/>
      <c r="J366" s="101"/>
      <c r="K366" s="449"/>
      <c r="L366" s="449"/>
    </row>
    <row r="367" spans="5:12" ht="15.75" customHeight="1">
      <c r="E367" s="101"/>
      <c r="F367" s="101"/>
      <c r="G367" s="101"/>
      <c r="H367" s="101"/>
      <c r="I367" s="101"/>
      <c r="J367" s="101"/>
      <c r="K367" s="449"/>
      <c r="L367" s="449"/>
    </row>
    <row r="368" spans="5:12" ht="15.75" customHeight="1">
      <c r="E368" s="101"/>
      <c r="F368" s="101"/>
      <c r="G368" s="101"/>
      <c r="H368" s="101"/>
      <c r="I368" s="101"/>
      <c r="J368" s="101"/>
      <c r="K368" s="449"/>
      <c r="L368" s="449"/>
    </row>
    <row r="369" spans="5:12" ht="15.75" customHeight="1">
      <c r="E369" s="101"/>
      <c r="F369" s="101"/>
      <c r="G369" s="101"/>
      <c r="H369" s="101"/>
      <c r="I369" s="101"/>
      <c r="J369" s="101"/>
      <c r="K369" s="449"/>
      <c r="L369" s="449"/>
    </row>
    <row r="370" spans="5:12" ht="15.75" customHeight="1">
      <c r="E370" s="101"/>
      <c r="F370" s="101"/>
      <c r="G370" s="101"/>
      <c r="H370" s="101"/>
      <c r="I370" s="101"/>
      <c r="J370" s="101"/>
      <c r="K370" s="449"/>
      <c r="L370" s="449"/>
    </row>
    <row r="371" spans="5:12" ht="15.75" customHeight="1">
      <c r="E371" s="101"/>
      <c r="F371" s="101"/>
      <c r="G371" s="101"/>
      <c r="H371" s="101"/>
      <c r="I371" s="101"/>
      <c r="J371" s="101"/>
      <c r="K371" s="449"/>
      <c r="L371" s="449"/>
    </row>
    <row r="372" spans="5:12" ht="15.75" customHeight="1">
      <c r="E372" s="101"/>
      <c r="F372" s="101"/>
      <c r="G372" s="101"/>
      <c r="H372" s="101"/>
      <c r="I372" s="101"/>
      <c r="J372" s="101"/>
      <c r="K372" s="449"/>
      <c r="L372" s="449"/>
    </row>
    <row r="373" spans="5:12" ht="15.75" customHeight="1">
      <c r="E373" s="101"/>
      <c r="F373" s="101"/>
      <c r="G373" s="101"/>
      <c r="H373" s="101"/>
      <c r="I373" s="101"/>
      <c r="J373" s="101"/>
      <c r="K373" s="449"/>
      <c r="L373" s="449"/>
    </row>
    <row r="374" spans="5:12" ht="15.75" customHeight="1">
      <c r="E374" s="101"/>
      <c r="F374" s="101"/>
      <c r="G374" s="101"/>
      <c r="H374" s="101"/>
      <c r="I374" s="101"/>
      <c r="J374" s="101"/>
      <c r="K374" s="449"/>
      <c r="L374" s="449"/>
    </row>
    <row r="375" spans="5:12" ht="15.75" customHeight="1">
      <c r="E375" s="101"/>
      <c r="F375" s="101"/>
      <c r="G375" s="101"/>
      <c r="H375" s="101"/>
      <c r="I375" s="101"/>
      <c r="J375" s="101"/>
      <c r="K375" s="449"/>
      <c r="L375" s="449"/>
    </row>
    <row r="376" spans="5:12" ht="15.75" customHeight="1">
      <c r="E376" s="101"/>
      <c r="F376" s="101"/>
      <c r="G376" s="101"/>
      <c r="H376" s="101"/>
      <c r="I376" s="101"/>
      <c r="J376" s="101"/>
      <c r="K376" s="449"/>
      <c r="L376" s="449"/>
    </row>
    <row r="377" spans="5:12" ht="15.75" customHeight="1">
      <c r="E377" s="101"/>
      <c r="F377" s="101"/>
      <c r="G377" s="101"/>
      <c r="H377" s="101"/>
      <c r="I377" s="101"/>
      <c r="J377" s="101"/>
      <c r="K377" s="449"/>
      <c r="L377" s="449"/>
    </row>
    <row r="378" spans="5:12" ht="15.75" customHeight="1">
      <c r="E378" s="101"/>
      <c r="F378" s="101"/>
      <c r="G378" s="101"/>
      <c r="H378" s="101"/>
      <c r="I378" s="101"/>
      <c r="J378" s="101"/>
      <c r="K378" s="449"/>
      <c r="L378" s="449"/>
    </row>
    <row r="379" spans="5:12" ht="15.75" customHeight="1">
      <c r="E379" s="101"/>
      <c r="F379" s="101"/>
      <c r="G379" s="101"/>
      <c r="H379" s="101"/>
      <c r="I379" s="101"/>
      <c r="J379" s="101"/>
      <c r="K379" s="449"/>
      <c r="L379" s="449"/>
    </row>
    <row r="380" spans="5:12" ht="15.75" customHeight="1">
      <c r="E380" s="101"/>
      <c r="F380" s="101"/>
      <c r="G380" s="101"/>
      <c r="H380" s="101"/>
      <c r="I380" s="101"/>
      <c r="J380" s="101"/>
      <c r="K380" s="449"/>
      <c r="L380" s="449"/>
    </row>
    <row r="381" spans="5:12" ht="15.75" customHeight="1">
      <c r="E381" s="101"/>
      <c r="F381" s="101"/>
      <c r="G381" s="101"/>
      <c r="H381" s="101"/>
      <c r="I381" s="101"/>
      <c r="J381" s="101"/>
      <c r="K381" s="449"/>
      <c r="L381" s="449"/>
    </row>
    <row r="382" spans="5:12" ht="15.75" customHeight="1">
      <c r="E382" s="101"/>
      <c r="F382" s="101"/>
      <c r="G382" s="101"/>
      <c r="H382" s="101"/>
      <c r="I382" s="101"/>
      <c r="J382" s="101"/>
      <c r="K382" s="449"/>
      <c r="L382" s="449"/>
    </row>
    <row r="383" spans="5:12" ht="15.75" customHeight="1">
      <c r="E383" s="101"/>
      <c r="F383" s="101"/>
      <c r="G383" s="101"/>
      <c r="H383" s="101"/>
      <c r="I383" s="101"/>
      <c r="J383" s="101"/>
      <c r="K383" s="449"/>
      <c r="L383" s="449"/>
    </row>
    <row r="384" spans="5:12" ht="15.75" customHeight="1">
      <c r="E384" s="101"/>
      <c r="F384" s="101"/>
      <c r="G384" s="101"/>
      <c r="H384" s="101"/>
      <c r="I384" s="101"/>
      <c r="J384" s="101"/>
      <c r="K384" s="449"/>
      <c r="L384" s="449"/>
    </row>
    <row r="385" spans="5:12" ht="15.75" customHeight="1">
      <c r="E385" s="101"/>
      <c r="F385" s="101"/>
      <c r="G385" s="101"/>
      <c r="H385" s="101"/>
      <c r="I385" s="101"/>
      <c r="J385" s="101"/>
      <c r="K385" s="449"/>
      <c r="L385" s="449"/>
    </row>
    <row r="386" spans="5:12" ht="15.75" customHeight="1">
      <c r="E386" s="101"/>
      <c r="F386" s="101"/>
      <c r="G386" s="101"/>
      <c r="H386" s="101"/>
      <c r="I386" s="101"/>
      <c r="J386" s="101"/>
      <c r="K386" s="449"/>
      <c r="L386" s="449"/>
    </row>
    <row r="387" spans="5:12" ht="15.75" customHeight="1">
      <c r="E387" s="101"/>
      <c r="F387" s="101"/>
      <c r="G387" s="101"/>
      <c r="H387" s="101"/>
      <c r="I387" s="101"/>
      <c r="J387" s="101"/>
      <c r="K387" s="449"/>
      <c r="L387" s="449"/>
    </row>
    <row r="388" spans="5:12" ht="15.75" customHeight="1">
      <c r="E388" s="101"/>
      <c r="F388" s="101"/>
      <c r="G388" s="101"/>
      <c r="H388" s="101"/>
      <c r="I388" s="101"/>
      <c r="J388" s="101"/>
      <c r="K388" s="449"/>
      <c r="L388" s="449"/>
    </row>
    <row r="389" spans="5:12" ht="15.75" customHeight="1">
      <c r="E389" s="101"/>
      <c r="F389" s="101"/>
      <c r="G389" s="101"/>
      <c r="H389" s="101"/>
      <c r="I389" s="101"/>
      <c r="J389" s="101"/>
      <c r="K389" s="449"/>
      <c r="L389" s="449"/>
    </row>
    <row r="390" spans="5:12" ht="15.75" customHeight="1">
      <c r="E390" s="101"/>
      <c r="F390" s="101"/>
      <c r="G390" s="101"/>
      <c r="H390" s="101"/>
      <c r="I390" s="101"/>
      <c r="J390" s="101"/>
      <c r="K390" s="449"/>
      <c r="L390" s="449"/>
    </row>
    <row r="391" spans="5:12" ht="15.75" customHeight="1">
      <c r="E391" s="101"/>
      <c r="F391" s="101"/>
      <c r="G391" s="101"/>
      <c r="H391" s="101"/>
      <c r="I391" s="101"/>
      <c r="J391" s="101"/>
      <c r="K391" s="449"/>
      <c r="L391" s="449"/>
    </row>
    <row r="392" spans="5:12" ht="15.75" customHeight="1">
      <c r="E392" s="101"/>
      <c r="F392" s="101"/>
      <c r="G392" s="101"/>
      <c r="H392" s="101"/>
      <c r="I392" s="101"/>
      <c r="J392" s="101"/>
      <c r="K392" s="449"/>
      <c r="L392" s="449"/>
    </row>
    <row r="393" spans="5:12" ht="15.75" customHeight="1">
      <c r="E393" s="101"/>
      <c r="F393" s="101"/>
      <c r="G393" s="101"/>
      <c r="H393" s="101"/>
      <c r="I393" s="101"/>
      <c r="J393" s="101"/>
      <c r="K393" s="449"/>
      <c r="L393" s="449"/>
    </row>
    <row r="394" spans="5:12" ht="15.75" customHeight="1">
      <c r="E394" s="101"/>
      <c r="F394" s="101"/>
      <c r="G394" s="101"/>
      <c r="H394" s="101"/>
      <c r="I394" s="101"/>
      <c r="J394" s="101"/>
      <c r="K394" s="449"/>
      <c r="L394" s="449"/>
    </row>
    <row r="395" spans="5:12" ht="15.75" customHeight="1">
      <c r="E395" s="101"/>
      <c r="F395" s="101"/>
      <c r="G395" s="101"/>
      <c r="H395" s="101"/>
      <c r="I395" s="101"/>
      <c r="J395" s="101"/>
      <c r="K395" s="449"/>
      <c r="L395" s="449"/>
    </row>
    <row r="396" spans="5:12" ht="15.75" customHeight="1">
      <c r="E396" s="101"/>
      <c r="F396" s="101"/>
      <c r="G396" s="101"/>
      <c r="H396" s="101"/>
      <c r="I396" s="101"/>
      <c r="J396" s="101"/>
      <c r="K396" s="449"/>
      <c r="L396" s="449"/>
    </row>
    <row r="397" spans="5:12" ht="15.75" customHeight="1">
      <c r="E397" s="101"/>
      <c r="F397" s="101"/>
      <c r="G397" s="101"/>
      <c r="H397" s="101"/>
      <c r="I397" s="101"/>
      <c r="J397" s="101"/>
      <c r="K397" s="449"/>
      <c r="L397" s="449"/>
    </row>
    <row r="398" spans="5:12" ht="15.75" customHeight="1">
      <c r="E398" s="101"/>
      <c r="F398" s="101"/>
      <c r="G398" s="101"/>
      <c r="H398" s="101"/>
      <c r="I398" s="101"/>
      <c r="J398" s="101"/>
      <c r="K398" s="449"/>
      <c r="L398" s="449"/>
    </row>
    <row r="399" spans="5:12" ht="15.75" customHeight="1">
      <c r="E399" s="101"/>
      <c r="F399" s="101"/>
      <c r="G399" s="101"/>
      <c r="H399" s="101"/>
      <c r="I399" s="101"/>
      <c r="J399" s="101"/>
      <c r="K399" s="449"/>
      <c r="L399" s="449"/>
    </row>
    <row r="400" spans="5:12" ht="15.75" customHeight="1">
      <c r="E400" s="101"/>
      <c r="F400" s="101"/>
      <c r="G400" s="101"/>
      <c r="H400" s="101"/>
      <c r="I400" s="101"/>
      <c r="J400" s="101"/>
      <c r="K400" s="449"/>
      <c r="L400" s="449"/>
    </row>
    <row r="401" spans="5:12" ht="15.75" customHeight="1">
      <c r="E401" s="101"/>
      <c r="F401" s="101"/>
      <c r="G401" s="101"/>
      <c r="H401" s="101"/>
      <c r="I401" s="101"/>
      <c r="J401" s="101"/>
      <c r="K401" s="449"/>
      <c r="L401" s="449"/>
    </row>
    <row r="402" spans="5:12" ht="15.75" customHeight="1">
      <c r="E402" s="101"/>
      <c r="F402" s="101"/>
      <c r="G402" s="101"/>
      <c r="H402" s="101"/>
      <c r="I402" s="101"/>
      <c r="J402" s="101"/>
      <c r="K402" s="449"/>
      <c r="L402" s="449"/>
    </row>
    <row r="403" spans="5:12" ht="15.75" customHeight="1">
      <c r="E403" s="101"/>
      <c r="F403" s="101"/>
      <c r="G403" s="101"/>
      <c r="H403" s="101"/>
      <c r="I403" s="101"/>
      <c r="J403" s="101"/>
      <c r="K403" s="449"/>
      <c r="L403" s="449"/>
    </row>
    <row r="404" spans="5:12" ht="15.75" customHeight="1">
      <c r="E404" s="101"/>
      <c r="F404" s="101"/>
      <c r="G404" s="101"/>
      <c r="H404" s="101"/>
      <c r="I404" s="101"/>
      <c r="J404" s="101"/>
      <c r="K404" s="449"/>
      <c r="L404" s="449"/>
    </row>
    <row r="405" spans="5:12" ht="15.75" customHeight="1">
      <c r="E405" s="101"/>
      <c r="F405" s="101"/>
      <c r="G405" s="101"/>
      <c r="H405" s="101"/>
      <c r="I405" s="101"/>
      <c r="J405" s="101"/>
      <c r="K405" s="449"/>
      <c r="L405" s="449"/>
    </row>
    <row r="406" spans="5:12" ht="15.75" customHeight="1">
      <c r="E406" s="101"/>
      <c r="F406" s="101"/>
      <c r="G406" s="101"/>
      <c r="H406" s="101"/>
      <c r="I406" s="101"/>
      <c r="J406" s="101"/>
      <c r="K406" s="449"/>
      <c r="L406" s="449"/>
    </row>
    <row r="407" spans="5:12" ht="15.75" customHeight="1">
      <c r="E407" s="101"/>
      <c r="F407" s="101"/>
      <c r="G407" s="101"/>
      <c r="H407" s="101"/>
      <c r="I407" s="101"/>
      <c r="J407" s="101"/>
      <c r="K407" s="449"/>
      <c r="L407" s="449"/>
    </row>
    <row r="408" spans="5:12" ht="15.75" customHeight="1">
      <c r="E408" s="101"/>
      <c r="F408" s="101"/>
      <c r="G408" s="101"/>
      <c r="H408" s="101"/>
      <c r="I408" s="101"/>
      <c r="J408" s="101"/>
      <c r="K408" s="449"/>
      <c r="L408" s="449"/>
    </row>
    <row r="409" spans="5:12" ht="15.75" customHeight="1">
      <c r="E409" s="101"/>
      <c r="F409" s="101"/>
      <c r="G409" s="101"/>
      <c r="H409" s="101"/>
      <c r="I409" s="101"/>
      <c r="J409" s="101"/>
      <c r="K409" s="449"/>
      <c r="L409" s="449"/>
    </row>
    <row r="410" spans="5:12" ht="15.75" customHeight="1">
      <c r="E410" s="101"/>
      <c r="F410" s="101"/>
      <c r="G410" s="101"/>
      <c r="H410" s="101"/>
      <c r="I410" s="101"/>
      <c r="J410" s="101"/>
      <c r="K410" s="449"/>
      <c r="L410" s="449"/>
    </row>
    <row r="411" spans="5:12" ht="15.75" customHeight="1">
      <c r="E411" s="101"/>
      <c r="F411" s="101"/>
      <c r="G411" s="101"/>
      <c r="H411" s="101"/>
      <c r="I411" s="101"/>
      <c r="J411" s="101"/>
      <c r="K411" s="449"/>
      <c r="L411" s="449"/>
    </row>
    <row r="412" spans="5:12" ht="15.75" customHeight="1">
      <c r="E412" s="101"/>
      <c r="F412" s="101"/>
      <c r="G412" s="101"/>
      <c r="H412" s="101"/>
      <c r="I412" s="101"/>
      <c r="J412" s="101"/>
      <c r="K412" s="449"/>
      <c r="L412" s="449"/>
    </row>
    <row r="413" spans="5:12" ht="15.75" customHeight="1">
      <c r="E413" s="101"/>
      <c r="F413" s="101"/>
      <c r="G413" s="101"/>
      <c r="H413" s="101"/>
      <c r="I413" s="101"/>
      <c r="J413" s="101"/>
      <c r="K413" s="449"/>
      <c r="L413" s="449"/>
    </row>
    <row r="414" spans="5:12" ht="15.75" customHeight="1">
      <c r="E414" s="101"/>
      <c r="F414" s="101"/>
      <c r="G414" s="101"/>
      <c r="H414" s="101"/>
      <c r="I414" s="101"/>
      <c r="J414" s="101"/>
      <c r="K414" s="449"/>
      <c r="L414" s="449"/>
    </row>
    <row r="415" spans="5:12" ht="15.75" customHeight="1">
      <c r="E415" s="101"/>
      <c r="F415" s="101"/>
      <c r="G415" s="101"/>
      <c r="H415" s="101"/>
      <c r="I415" s="101"/>
      <c r="J415" s="101"/>
      <c r="K415" s="449"/>
      <c r="L415" s="449"/>
    </row>
    <row r="416" spans="5:12" ht="15.75" customHeight="1">
      <c r="E416" s="101"/>
      <c r="F416" s="101"/>
      <c r="G416" s="101"/>
      <c r="H416" s="101"/>
      <c r="I416" s="101"/>
      <c r="J416" s="101"/>
      <c r="K416" s="449"/>
      <c r="L416" s="449"/>
    </row>
    <row r="417" spans="5:12" ht="15.75" customHeight="1">
      <c r="E417" s="101"/>
      <c r="F417" s="101"/>
      <c r="G417" s="101"/>
      <c r="H417" s="101"/>
      <c r="I417" s="101"/>
      <c r="J417" s="101"/>
      <c r="K417" s="449"/>
      <c r="L417" s="449"/>
    </row>
    <row r="418" spans="5:12" ht="15.75" customHeight="1">
      <c r="E418" s="101"/>
      <c r="F418" s="101"/>
      <c r="G418" s="101"/>
      <c r="H418" s="101"/>
      <c r="I418" s="101"/>
      <c r="J418" s="101"/>
      <c r="K418" s="449"/>
      <c r="L418" s="449"/>
    </row>
    <row r="419" spans="5:12" ht="15.75" customHeight="1">
      <c r="E419" s="101"/>
      <c r="F419" s="101"/>
      <c r="G419" s="101"/>
      <c r="H419" s="101"/>
      <c r="I419" s="101"/>
      <c r="J419" s="101"/>
      <c r="K419" s="449"/>
      <c r="L419" s="449"/>
    </row>
    <row r="420" spans="5:12" ht="15.75" customHeight="1">
      <c r="E420" s="101"/>
      <c r="F420" s="101"/>
      <c r="G420" s="101"/>
      <c r="H420" s="101"/>
      <c r="I420" s="101"/>
      <c r="J420" s="101"/>
      <c r="K420" s="449"/>
      <c r="L420" s="449"/>
    </row>
    <row r="421" spans="5:12" ht="15.75" customHeight="1">
      <c r="E421" s="101"/>
      <c r="F421" s="101"/>
      <c r="G421" s="101"/>
      <c r="H421" s="101"/>
      <c r="I421" s="101"/>
      <c r="J421" s="101"/>
      <c r="K421" s="449"/>
      <c r="L421" s="449"/>
    </row>
    <row r="422" spans="5:12" ht="15.75" customHeight="1">
      <c r="E422" s="101"/>
      <c r="F422" s="101"/>
      <c r="G422" s="101"/>
      <c r="H422" s="101"/>
      <c r="I422" s="101"/>
      <c r="J422" s="101"/>
      <c r="K422" s="449"/>
      <c r="L422" s="449"/>
    </row>
    <row r="423" spans="5:12" ht="15.75" customHeight="1">
      <c r="E423" s="101"/>
      <c r="F423" s="101"/>
      <c r="G423" s="101"/>
      <c r="H423" s="101"/>
      <c r="I423" s="101"/>
      <c r="J423" s="101"/>
      <c r="K423" s="449"/>
      <c r="L423" s="449"/>
    </row>
    <row r="424" spans="5:12" ht="15.75" customHeight="1">
      <c r="E424" s="101"/>
      <c r="F424" s="101"/>
      <c r="G424" s="101"/>
      <c r="H424" s="101"/>
      <c r="I424" s="101"/>
      <c r="J424" s="101"/>
      <c r="K424" s="449"/>
      <c r="L424" s="449"/>
    </row>
    <row r="425" spans="5:12" ht="15.75" customHeight="1">
      <c r="E425" s="101"/>
      <c r="F425" s="101"/>
      <c r="G425" s="101"/>
      <c r="H425" s="101"/>
      <c r="I425" s="101"/>
      <c r="J425" s="101"/>
      <c r="K425" s="449"/>
      <c r="L425" s="449"/>
    </row>
    <row r="426" spans="5:12" ht="15.75" customHeight="1">
      <c r="E426" s="101"/>
      <c r="F426" s="101"/>
      <c r="G426" s="101"/>
      <c r="H426" s="101"/>
      <c r="I426" s="101"/>
      <c r="J426" s="101"/>
      <c r="K426" s="449"/>
      <c r="L426" s="449"/>
    </row>
    <row r="427" spans="5:12" ht="15.75" customHeight="1">
      <c r="E427" s="101"/>
      <c r="F427" s="101"/>
      <c r="G427" s="101"/>
      <c r="H427" s="101"/>
      <c r="I427" s="101"/>
      <c r="J427" s="101"/>
      <c r="K427" s="449"/>
      <c r="L427" s="449"/>
    </row>
    <row r="428" spans="5:12" ht="15.75" customHeight="1">
      <c r="E428" s="101"/>
      <c r="F428" s="101"/>
      <c r="G428" s="101"/>
      <c r="H428" s="101"/>
      <c r="I428" s="101"/>
      <c r="J428" s="101"/>
      <c r="K428" s="449"/>
      <c r="L428" s="449"/>
    </row>
    <row r="429" spans="5:12" ht="15.75" customHeight="1">
      <c r="E429" s="101"/>
      <c r="F429" s="101"/>
      <c r="G429" s="101"/>
      <c r="H429" s="101"/>
      <c r="I429" s="101"/>
      <c r="J429" s="101"/>
      <c r="K429" s="449"/>
      <c r="L429" s="449"/>
    </row>
    <row r="430" spans="5:12" ht="15.75" customHeight="1">
      <c r="E430" s="101"/>
      <c r="F430" s="101"/>
      <c r="G430" s="101"/>
      <c r="H430" s="101"/>
      <c r="I430" s="101"/>
      <c r="J430" s="101"/>
      <c r="K430" s="449"/>
      <c r="L430" s="449"/>
    </row>
    <row r="431" spans="5:12" ht="15.75" customHeight="1">
      <c r="E431" s="101"/>
      <c r="F431" s="101"/>
      <c r="G431" s="101"/>
      <c r="H431" s="101"/>
      <c r="I431" s="101"/>
      <c r="J431" s="101"/>
      <c r="K431" s="449"/>
      <c r="L431" s="449"/>
    </row>
    <row r="432" spans="5:12" ht="15.75" customHeight="1">
      <c r="E432" s="101"/>
      <c r="F432" s="101"/>
      <c r="G432" s="101"/>
      <c r="H432" s="101"/>
      <c r="I432" s="101"/>
      <c r="J432" s="101"/>
      <c r="K432" s="449"/>
      <c r="L432" s="449"/>
    </row>
    <row r="433" spans="5:12" ht="15.75" customHeight="1">
      <c r="E433" s="101"/>
      <c r="F433" s="101"/>
      <c r="G433" s="101"/>
      <c r="H433" s="101"/>
      <c r="I433" s="101"/>
      <c r="J433" s="101"/>
      <c r="K433" s="449"/>
      <c r="L433" s="449"/>
    </row>
    <row r="434" spans="5:12" ht="15.75" customHeight="1">
      <c r="E434" s="101"/>
      <c r="F434" s="101"/>
      <c r="G434" s="101"/>
      <c r="H434" s="101"/>
      <c r="I434" s="101"/>
      <c r="J434" s="101"/>
      <c r="K434" s="449"/>
      <c r="L434" s="449"/>
    </row>
    <row r="435" spans="5:12" ht="15.75" customHeight="1">
      <c r="E435" s="101"/>
      <c r="F435" s="101"/>
      <c r="G435" s="101"/>
      <c r="H435" s="101"/>
      <c r="I435" s="101"/>
      <c r="J435" s="101"/>
      <c r="K435" s="449"/>
      <c r="L435" s="449"/>
    </row>
    <row r="436" spans="5:12" ht="15.75" customHeight="1">
      <c r="E436" s="101"/>
      <c r="F436" s="101"/>
      <c r="G436" s="101"/>
      <c r="H436" s="101"/>
      <c r="I436" s="101"/>
      <c r="J436" s="101"/>
      <c r="K436" s="449"/>
      <c r="L436" s="449"/>
    </row>
    <row r="437" spans="5:12" ht="15.75" customHeight="1">
      <c r="E437" s="101"/>
      <c r="F437" s="101"/>
      <c r="G437" s="101"/>
      <c r="H437" s="101"/>
      <c r="I437" s="101"/>
      <c r="J437" s="101"/>
      <c r="K437" s="449"/>
      <c r="L437" s="449"/>
    </row>
    <row r="438" spans="5:12" ht="15.75" customHeight="1">
      <c r="E438" s="101"/>
      <c r="F438" s="101"/>
      <c r="G438" s="101"/>
      <c r="H438" s="101"/>
      <c r="I438" s="101"/>
      <c r="J438" s="101"/>
      <c r="K438" s="449"/>
      <c r="L438" s="449"/>
    </row>
    <row r="439" spans="5:12" ht="15.75" customHeight="1">
      <c r="E439" s="101"/>
      <c r="F439" s="101"/>
      <c r="G439" s="101"/>
      <c r="H439" s="101"/>
      <c r="I439" s="101"/>
      <c r="J439" s="101"/>
      <c r="K439" s="449"/>
      <c r="L439" s="449"/>
    </row>
    <row r="440" spans="5:12" ht="15.75" customHeight="1">
      <c r="E440" s="101"/>
      <c r="F440" s="101"/>
      <c r="G440" s="101"/>
      <c r="H440" s="101"/>
      <c r="I440" s="101"/>
      <c r="J440" s="101"/>
      <c r="K440" s="449"/>
      <c r="L440" s="449"/>
    </row>
    <row r="441" spans="5:12" ht="15.75" customHeight="1">
      <c r="E441" s="101"/>
      <c r="F441" s="101"/>
      <c r="G441" s="101"/>
      <c r="H441" s="101"/>
      <c r="I441" s="101"/>
      <c r="J441" s="101"/>
      <c r="K441" s="449"/>
      <c r="L441" s="449"/>
    </row>
    <row r="442" spans="5:12" ht="15.75" customHeight="1">
      <c r="E442" s="101"/>
      <c r="F442" s="101"/>
      <c r="G442" s="101"/>
      <c r="H442" s="101"/>
      <c r="I442" s="101"/>
      <c r="J442" s="101"/>
      <c r="K442" s="449"/>
      <c r="L442" s="449"/>
    </row>
    <row r="443" spans="5:12" ht="15.75" customHeight="1">
      <c r="E443" s="101"/>
      <c r="F443" s="101"/>
      <c r="G443" s="101"/>
      <c r="H443" s="101"/>
      <c r="I443" s="101"/>
      <c r="J443" s="101"/>
      <c r="K443" s="449"/>
      <c r="L443" s="449"/>
    </row>
    <row r="444" spans="5:12" ht="15.75" customHeight="1">
      <c r="E444" s="101"/>
      <c r="F444" s="101"/>
      <c r="G444" s="101"/>
      <c r="H444" s="101"/>
      <c r="I444" s="101"/>
      <c r="J444" s="101"/>
      <c r="K444" s="449"/>
      <c r="L444" s="449"/>
    </row>
    <row r="445" spans="5:12" ht="15.75" customHeight="1">
      <c r="E445" s="101"/>
      <c r="F445" s="101"/>
      <c r="G445" s="101"/>
      <c r="H445" s="101"/>
      <c r="I445" s="101"/>
      <c r="J445" s="101"/>
      <c r="K445" s="449"/>
      <c r="L445" s="449"/>
    </row>
    <row r="446" spans="5:12" ht="15.75" customHeight="1">
      <c r="E446" s="101"/>
      <c r="F446" s="101"/>
      <c r="G446" s="101"/>
      <c r="H446" s="101"/>
      <c r="I446" s="101"/>
      <c r="J446" s="101"/>
      <c r="K446" s="449"/>
      <c r="L446" s="449"/>
    </row>
    <row r="447" spans="5:12" ht="15.75" customHeight="1">
      <c r="E447" s="101"/>
      <c r="F447" s="101"/>
      <c r="G447" s="101"/>
      <c r="H447" s="101"/>
      <c r="I447" s="101"/>
      <c r="J447" s="101"/>
      <c r="K447" s="449"/>
      <c r="L447" s="449"/>
    </row>
    <row r="448" spans="5:12" ht="15.75" customHeight="1">
      <c r="E448" s="101"/>
      <c r="F448" s="101"/>
      <c r="G448" s="101"/>
      <c r="H448" s="101"/>
      <c r="I448" s="101"/>
      <c r="J448" s="101"/>
      <c r="K448" s="449"/>
      <c r="L448" s="449"/>
    </row>
    <row r="449" spans="5:12" ht="15.75" customHeight="1">
      <c r="E449" s="101"/>
      <c r="F449" s="101"/>
      <c r="G449" s="101"/>
      <c r="H449" s="101"/>
      <c r="I449" s="101"/>
      <c r="J449" s="101"/>
      <c r="K449" s="449"/>
      <c r="L449" s="449"/>
    </row>
    <row r="450" spans="5:12" ht="15.75" customHeight="1">
      <c r="E450" s="101"/>
      <c r="F450" s="101"/>
      <c r="G450" s="101"/>
      <c r="H450" s="101"/>
      <c r="I450" s="101"/>
      <c r="J450" s="101"/>
      <c r="K450" s="449"/>
      <c r="L450" s="449"/>
    </row>
    <row r="451" spans="5:12" ht="15.75" customHeight="1">
      <c r="E451" s="101"/>
      <c r="F451" s="101"/>
      <c r="G451" s="101"/>
      <c r="H451" s="101"/>
      <c r="I451" s="101"/>
      <c r="J451" s="101"/>
      <c r="K451" s="449"/>
      <c r="L451" s="449"/>
    </row>
    <row r="452" spans="5:12" ht="15.75" customHeight="1">
      <c r="E452" s="101"/>
      <c r="F452" s="101"/>
      <c r="G452" s="101"/>
      <c r="H452" s="101"/>
      <c r="I452" s="101"/>
      <c r="J452" s="101"/>
      <c r="K452" s="449"/>
      <c r="L452" s="449"/>
    </row>
    <row r="453" spans="5:12" ht="15.75" customHeight="1">
      <c r="E453" s="101"/>
      <c r="F453" s="101"/>
      <c r="G453" s="101"/>
      <c r="H453" s="101"/>
      <c r="I453" s="101"/>
      <c r="J453" s="101"/>
      <c r="K453" s="449"/>
      <c r="L453" s="449"/>
    </row>
    <row r="454" spans="5:12" ht="15.75" customHeight="1">
      <c r="E454" s="101"/>
      <c r="F454" s="101"/>
      <c r="G454" s="101"/>
      <c r="H454" s="101"/>
      <c r="I454" s="101"/>
      <c r="J454" s="101"/>
      <c r="K454" s="449"/>
      <c r="L454" s="449"/>
    </row>
    <row r="455" spans="5:12" ht="15.75" customHeight="1">
      <c r="E455" s="101"/>
      <c r="F455" s="101"/>
      <c r="G455" s="101"/>
      <c r="H455" s="101"/>
      <c r="I455" s="101"/>
      <c r="J455" s="101"/>
      <c r="K455" s="449"/>
      <c r="L455" s="449"/>
    </row>
    <row r="456" spans="5:12" ht="15.75" customHeight="1">
      <c r="E456" s="101"/>
      <c r="F456" s="101"/>
      <c r="G456" s="101"/>
      <c r="H456" s="101"/>
      <c r="I456" s="101"/>
      <c r="J456" s="101"/>
      <c r="K456" s="449"/>
      <c r="L456" s="449"/>
    </row>
    <row r="457" spans="5:12" ht="15.75" customHeight="1">
      <c r="E457" s="101"/>
      <c r="F457" s="101"/>
      <c r="G457" s="101"/>
      <c r="H457" s="101"/>
      <c r="I457" s="101"/>
      <c r="J457" s="101"/>
      <c r="K457" s="449"/>
      <c r="L457" s="449"/>
    </row>
    <row r="458" spans="5:12" ht="15.75" customHeight="1">
      <c r="E458" s="101"/>
      <c r="F458" s="101"/>
      <c r="G458" s="101"/>
      <c r="H458" s="101"/>
      <c r="I458" s="101"/>
      <c r="J458" s="101"/>
      <c r="K458" s="449"/>
      <c r="L458" s="449"/>
    </row>
    <row r="459" spans="5:12" ht="15.75" customHeight="1">
      <c r="E459" s="101"/>
      <c r="F459" s="101"/>
      <c r="G459" s="101"/>
      <c r="H459" s="101"/>
      <c r="I459" s="101"/>
      <c r="J459" s="101"/>
      <c r="K459" s="449"/>
      <c r="L459" s="449"/>
    </row>
    <row r="460" spans="5:12" ht="15.75" customHeight="1">
      <c r="E460" s="101"/>
      <c r="F460" s="101"/>
      <c r="G460" s="101"/>
      <c r="H460" s="101"/>
      <c r="I460" s="101"/>
      <c r="J460" s="101"/>
      <c r="K460" s="449"/>
      <c r="L460" s="449"/>
    </row>
    <row r="461" spans="5:12" ht="15.75" customHeight="1">
      <c r="E461" s="101"/>
      <c r="F461" s="101"/>
      <c r="G461" s="101"/>
      <c r="H461" s="101"/>
      <c r="I461" s="101"/>
      <c r="J461" s="101"/>
      <c r="K461" s="449"/>
      <c r="L461" s="449"/>
    </row>
    <row r="462" spans="5:12" ht="15.75" customHeight="1">
      <c r="E462" s="101"/>
      <c r="F462" s="101"/>
      <c r="G462" s="101"/>
      <c r="H462" s="101"/>
      <c r="I462" s="101"/>
      <c r="J462" s="101"/>
      <c r="K462" s="449"/>
      <c r="L462" s="449"/>
    </row>
    <row r="463" spans="5:12" ht="15.75" customHeight="1">
      <c r="E463" s="101"/>
      <c r="F463" s="101"/>
      <c r="G463" s="101"/>
      <c r="H463" s="101"/>
      <c r="I463" s="101"/>
      <c r="J463" s="101"/>
      <c r="K463" s="449"/>
      <c r="L463" s="449"/>
    </row>
    <row r="464" spans="5:12" ht="15.75" customHeight="1">
      <c r="E464" s="101"/>
      <c r="F464" s="101"/>
      <c r="G464" s="101"/>
      <c r="H464" s="101"/>
      <c r="I464" s="101"/>
      <c r="J464" s="101"/>
      <c r="K464" s="449"/>
      <c r="L464" s="449"/>
    </row>
    <row r="465" spans="5:12" ht="15.75" customHeight="1">
      <c r="E465" s="101"/>
      <c r="F465" s="101"/>
      <c r="G465" s="101"/>
      <c r="H465" s="101"/>
      <c r="I465" s="101"/>
      <c r="J465" s="101"/>
      <c r="K465" s="449"/>
      <c r="L465" s="449"/>
    </row>
    <row r="466" spans="5:12" ht="15.75" customHeight="1">
      <c r="E466" s="101"/>
      <c r="F466" s="101"/>
      <c r="G466" s="101"/>
      <c r="H466" s="101"/>
      <c r="I466" s="101"/>
      <c r="J466" s="101"/>
      <c r="K466" s="449"/>
      <c r="L466" s="449"/>
    </row>
    <row r="467" spans="5:12" ht="15.75" customHeight="1">
      <c r="E467" s="101"/>
      <c r="F467" s="101"/>
      <c r="G467" s="101"/>
      <c r="H467" s="101"/>
      <c r="I467" s="101"/>
      <c r="J467" s="101"/>
      <c r="K467" s="449"/>
      <c r="L467" s="449"/>
    </row>
    <row r="468" spans="5:12" ht="15.75" customHeight="1">
      <c r="E468" s="101"/>
      <c r="F468" s="101"/>
      <c r="G468" s="101"/>
      <c r="H468" s="101"/>
      <c r="I468" s="101"/>
      <c r="J468" s="101"/>
      <c r="K468" s="449"/>
      <c r="L468" s="449"/>
    </row>
    <row r="469" spans="5:12" ht="15.75" customHeight="1">
      <c r="E469" s="101"/>
      <c r="F469" s="101"/>
      <c r="G469" s="101"/>
      <c r="H469" s="101"/>
      <c r="I469" s="101"/>
      <c r="J469" s="101"/>
      <c r="K469" s="449"/>
      <c r="L469" s="449"/>
    </row>
    <row r="470" spans="5:12" ht="15.75" customHeight="1">
      <c r="E470" s="101"/>
      <c r="F470" s="101"/>
      <c r="G470" s="101"/>
      <c r="H470" s="101"/>
      <c r="I470" s="101"/>
      <c r="J470" s="101"/>
      <c r="K470" s="449"/>
      <c r="L470" s="449"/>
    </row>
    <row r="471" spans="5:12" ht="15.75" customHeight="1">
      <c r="E471" s="101"/>
      <c r="F471" s="101"/>
      <c r="G471" s="101"/>
      <c r="H471" s="101"/>
      <c r="I471" s="101"/>
      <c r="J471" s="101"/>
      <c r="K471" s="449"/>
      <c r="L471" s="449"/>
    </row>
    <row r="472" spans="5:12" ht="15.75" customHeight="1">
      <c r="E472" s="101"/>
      <c r="F472" s="101"/>
      <c r="G472" s="101"/>
      <c r="H472" s="101"/>
      <c r="I472" s="101"/>
      <c r="J472" s="101"/>
      <c r="K472" s="449"/>
      <c r="L472" s="449"/>
    </row>
    <row r="473" spans="5:12" ht="15.75" customHeight="1">
      <c r="E473" s="101"/>
      <c r="F473" s="101"/>
      <c r="G473" s="101"/>
      <c r="H473" s="101"/>
      <c r="I473" s="101"/>
      <c r="J473" s="101"/>
      <c r="K473" s="449"/>
      <c r="L473" s="449"/>
    </row>
    <row r="474" spans="5:12" ht="15.75" customHeight="1">
      <c r="E474" s="101"/>
      <c r="F474" s="101"/>
      <c r="G474" s="101"/>
      <c r="H474" s="101"/>
      <c r="I474" s="101"/>
      <c r="J474" s="101"/>
      <c r="K474" s="449"/>
      <c r="L474" s="449"/>
    </row>
    <row r="475" spans="5:12" ht="15.75" customHeight="1">
      <c r="E475" s="101"/>
      <c r="F475" s="101"/>
      <c r="G475" s="101"/>
      <c r="H475" s="101"/>
      <c r="I475" s="101"/>
      <c r="J475" s="101"/>
      <c r="K475" s="449"/>
      <c r="L475" s="449"/>
    </row>
    <row r="476" spans="5:12" ht="15.75" customHeight="1">
      <c r="E476" s="101"/>
      <c r="F476" s="101"/>
      <c r="G476" s="101"/>
      <c r="H476" s="101"/>
      <c r="I476" s="101"/>
      <c r="J476" s="101"/>
      <c r="K476" s="449"/>
      <c r="L476" s="449"/>
    </row>
    <row r="477" spans="5:12" ht="15.75" customHeight="1">
      <c r="E477" s="101"/>
      <c r="F477" s="101"/>
      <c r="G477" s="101"/>
      <c r="H477" s="101"/>
      <c r="I477" s="101"/>
      <c r="J477" s="101"/>
      <c r="K477" s="449"/>
      <c r="L477" s="449"/>
    </row>
    <row r="478" spans="5:12" ht="15.75" customHeight="1">
      <c r="E478" s="101"/>
      <c r="F478" s="101"/>
      <c r="G478" s="101"/>
      <c r="H478" s="101"/>
      <c r="I478" s="101"/>
      <c r="J478" s="101"/>
      <c r="K478" s="449"/>
      <c r="L478" s="449"/>
    </row>
    <row r="479" spans="5:12" ht="15.75" customHeight="1">
      <c r="E479" s="101"/>
      <c r="F479" s="101"/>
      <c r="G479" s="101"/>
      <c r="H479" s="101"/>
      <c r="I479" s="101"/>
      <c r="J479" s="101"/>
      <c r="K479" s="449"/>
      <c r="L479" s="449"/>
    </row>
    <row r="480" spans="5:12" ht="15.75" customHeight="1">
      <c r="E480" s="101"/>
      <c r="F480" s="101"/>
      <c r="G480" s="101"/>
      <c r="H480" s="101"/>
      <c r="I480" s="101"/>
      <c r="J480" s="101"/>
      <c r="K480" s="449"/>
      <c r="L480" s="449"/>
    </row>
    <row r="481" spans="5:12" ht="15.75" customHeight="1">
      <c r="E481" s="101"/>
      <c r="F481" s="101"/>
      <c r="G481" s="101"/>
      <c r="H481" s="101"/>
      <c r="I481" s="101"/>
      <c r="J481" s="101"/>
      <c r="K481" s="449"/>
      <c r="L481" s="449"/>
    </row>
    <row r="482" spans="5:12" ht="15.75" customHeight="1">
      <c r="E482" s="101"/>
      <c r="F482" s="101"/>
      <c r="G482" s="101"/>
      <c r="H482" s="101"/>
      <c r="I482" s="101"/>
      <c r="J482" s="101"/>
      <c r="K482" s="449"/>
      <c r="L482" s="449"/>
    </row>
    <row r="483" spans="5:12" ht="15.75" customHeight="1">
      <c r="E483" s="101"/>
      <c r="F483" s="101"/>
      <c r="G483" s="101"/>
      <c r="H483" s="101"/>
      <c r="I483" s="101"/>
      <c r="J483" s="101"/>
      <c r="K483" s="449"/>
      <c r="L483" s="449"/>
    </row>
    <row r="484" spans="5:12" ht="15.75" customHeight="1">
      <c r="E484" s="101"/>
      <c r="F484" s="101"/>
      <c r="G484" s="101"/>
      <c r="H484" s="101"/>
      <c r="I484" s="101"/>
      <c r="J484" s="101"/>
      <c r="K484" s="449"/>
      <c r="L484" s="449"/>
    </row>
    <row r="485" spans="5:12" ht="15.75" customHeight="1">
      <c r="E485" s="101"/>
      <c r="F485" s="101"/>
      <c r="G485" s="101"/>
      <c r="H485" s="101"/>
      <c r="I485" s="101"/>
      <c r="J485" s="101"/>
      <c r="K485" s="449"/>
      <c r="L485" s="449"/>
    </row>
    <row r="486" spans="5:12" ht="15.75" customHeight="1">
      <c r="E486" s="101"/>
      <c r="F486" s="101"/>
      <c r="G486" s="101"/>
      <c r="H486" s="101"/>
      <c r="I486" s="101"/>
      <c r="J486" s="101"/>
      <c r="K486" s="449"/>
      <c r="L486" s="449"/>
    </row>
    <row r="487" spans="5:12" ht="15.75" customHeight="1">
      <c r="E487" s="101"/>
      <c r="F487" s="101"/>
      <c r="G487" s="101"/>
      <c r="H487" s="101"/>
      <c r="I487" s="101"/>
      <c r="J487" s="101"/>
      <c r="K487" s="449"/>
      <c r="L487" s="449"/>
    </row>
    <row r="488" spans="5:12" ht="15.75" customHeight="1">
      <c r="E488" s="101"/>
      <c r="F488" s="101"/>
      <c r="G488" s="101"/>
      <c r="H488" s="101"/>
      <c r="I488" s="101"/>
      <c r="J488" s="101"/>
      <c r="K488" s="449"/>
      <c r="L488" s="449"/>
    </row>
    <row r="489" spans="5:12" ht="15.75" customHeight="1">
      <c r="E489" s="101"/>
      <c r="F489" s="101"/>
      <c r="G489" s="101"/>
      <c r="H489" s="101"/>
      <c r="I489" s="101"/>
      <c r="J489" s="101"/>
      <c r="K489" s="449"/>
      <c r="L489" s="449"/>
    </row>
    <row r="490" spans="5:12" ht="15.75" customHeight="1">
      <c r="E490" s="101"/>
      <c r="F490" s="101"/>
      <c r="G490" s="101"/>
      <c r="H490" s="101"/>
      <c r="I490" s="101"/>
      <c r="J490" s="101"/>
      <c r="K490" s="449"/>
      <c r="L490" s="449"/>
    </row>
    <row r="491" spans="5:12" ht="15.75" customHeight="1">
      <c r="E491" s="101"/>
      <c r="F491" s="101"/>
      <c r="G491" s="101"/>
      <c r="H491" s="101"/>
      <c r="I491" s="101"/>
      <c r="J491" s="101"/>
      <c r="K491" s="449"/>
      <c r="L491" s="449"/>
    </row>
    <row r="492" spans="5:12" ht="15.75" customHeight="1">
      <c r="E492" s="101"/>
      <c r="F492" s="101"/>
      <c r="G492" s="101"/>
      <c r="H492" s="101"/>
      <c r="I492" s="101"/>
      <c r="J492" s="101"/>
      <c r="K492" s="449"/>
      <c r="L492" s="449"/>
    </row>
    <row r="493" spans="5:12" ht="15.75" customHeight="1">
      <c r="E493" s="101"/>
      <c r="F493" s="101"/>
      <c r="G493" s="101"/>
      <c r="H493" s="101"/>
      <c r="I493" s="101"/>
      <c r="J493" s="101"/>
      <c r="K493" s="449"/>
      <c r="L493" s="449"/>
    </row>
    <row r="494" spans="5:12" ht="15.75" customHeight="1">
      <c r="E494" s="101"/>
      <c r="F494" s="101"/>
      <c r="G494" s="101"/>
      <c r="H494" s="101"/>
      <c r="I494" s="101"/>
      <c r="J494" s="101"/>
      <c r="K494" s="449"/>
      <c r="L494" s="449"/>
    </row>
    <row r="495" spans="5:12" ht="15.75" customHeight="1">
      <c r="E495" s="101"/>
      <c r="F495" s="101"/>
      <c r="G495" s="101"/>
      <c r="H495" s="101"/>
      <c r="I495" s="101"/>
      <c r="J495" s="101"/>
      <c r="K495" s="449"/>
      <c r="L495" s="449"/>
    </row>
    <row r="496" spans="5:12" ht="15.75" customHeight="1">
      <c r="E496" s="101"/>
      <c r="F496" s="101"/>
      <c r="G496" s="101"/>
      <c r="H496" s="101"/>
      <c r="I496" s="101"/>
      <c r="J496" s="101"/>
      <c r="K496" s="449"/>
      <c r="L496" s="449"/>
    </row>
    <row r="497" spans="5:12" ht="15.75" customHeight="1">
      <c r="E497" s="101"/>
      <c r="F497" s="101"/>
      <c r="G497" s="101"/>
      <c r="H497" s="101"/>
      <c r="I497" s="101"/>
      <c r="J497" s="101"/>
      <c r="K497" s="449"/>
      <c r="L497" s="449"/>
    </row>
    <row r="498" spans="5:12" ht="15.75" customHeight="1">
      <c r="E498" s="101"/>
      <c r="F498" s="101"/>
      <c r="G498" s="101"/>
      <c r="H498" s="101"/>
      <c r="I498" s="101"/>
      <c r="J498" s="101"/>
      <c r="K498" s="449"/>
      <c r="L498" s="449"/>
    </row>
    <row r="499" spans="5:12" ht="15.75" customHeight="1">
      <c r="E499" s="101"/>
      <c r="F499" s="101"/>
      <c r="G499" s="101"/>
      <c r="H499" s="101"/>
      <c r="I499" s="101"/>
      <c r="J499" s="101"/>
      <c r="K499" s="449"/>
      <c r="L499" s="449"/>
    </row>
    <row r="500" spans="5:12" ht="15.75" customHeight="1">
      <c r="E500" s="101"/>
      <c r="F500" s="101"/>
      <c r="G500" s="101"/>
      <c r="H500" s="101"/>
      <c r="I500" s="101"/>
      <c r="J500" s="101"/>
      <c r="K500" s="449"/>
      <c r="L500" s="449"/>
    </row>
    <row r="501" spans="5:12" ht="15.75" customHeight="1">
      <c r="E501" s="101"/>
      <c r="F501" s="101"/>
      <c r="G501" s="101"/>
      <c r="H501" s="101"/>
      <c r="I501" s="101"/>
      <c r="J501" s="101"/>
      <c r="K501" s="449"/>
      <c r="L501" s="449"/>
    </row>
    <row r="502" spans="5:12" ht="15.75" customHeight="1">
      <c r="E502" s="101"/>
      <c r="F502" s="101"/>
      <c r="G502" s="101"/>
      <c r="H502" s="101"/>
      <c r="I502" s="101"/>
      <c r="J502" s="101"/>
      <c r="K502" s="449"/>
      <c r="L502" s="449"/>
    </row>
    <row r="503" spans="5:12" ht="15.75" customHeight="1">
      <c r="E503" s="101"/>
      <c r="F503" s="101"/>
      <c r="G503" s="101"/>
      <c r="H503" s="101"/>
      <c r="I503" s="101"/>
      <c r="J503" s="101"/>
      <c r="K503" s="449"/>
      <c r="L503" s="449"/>
    </row>
    <row r="504" spans="5:12" ht="15.75" customHeight="1">
      <c r="E504" s="101"/>
      <c r="F504" s="101"/>
      <c r="G504" s="101"/>
      <c r="H504" s="101"/>
      <c r="I504" s="101"/>
      <c r="J504" s="101"/>
      <c r="K504" s="449"/>
      <c r="L504" s="449"/>
    </row>
    <row r="505" spans="5:12" ht="15.75" customHeight="1">
      <c r="E505" s="101"/>
      <c r="F505" s="101"/>
      <c r="G505" s="101"/>
      <c r="H505" s="101"/>
      <c r="I505" s="101"/>
      <c r="J505" s="101"/>
      <c r="K505" s="449"/>
      <c r="L505" s="449"/>
    </row>
    <row r="506" spans="5:12" ht="15.75" customHeight="1">
      <c r="E506" s="101"/>
      <c r="F506" s="101"/>
      <c r="G506" s="101"/>
      <c r="H506" s="101"/>
      <c r="I506" s="101"/>
      <c r="J506" s="101"/>
      <c r="K506" s="449"/>
      <c r="L506" s="449"/>
    </row>
    <row r="507" spans="5:12" ht="15.75" customHeight="1">
      <c r="E507" s="101"/>
      <c r="F507" s="101"/>
      <c r="G507" s="101"/>
      <c r="H507" s="101"/>
      <c r="I507" s="101"/>
      <c r="J507" s="101"/>
      <c r="K507" s="449"/>
      <c r="L507" s="449"/>
    </row>
    <row r="508" spans="5:12" ht="15.75" customHeight="1">
      <c r="E508" s="101"/>
      <c r="F508" s="101"/>
      <c r="G508" s="101"/>
      <c r="H508" s="101"/>
      <c r="I508" s="101"/>
      <c r="J508" s="101"/>
      <c r="K508" s="449"/>
      <c r="L508" s="449"/>
    </row>
    <row r="509" spans="5:12" ht="15.75" customHeight="1">
      <c r="E509" s="101"/>
      <c r="F509" s="101"/>
      <c r="G509" s="101"/>
      <c r="H509" s="101"/>
      <c r="I509" s="101"/>
      <c r="J509" s="101"/>
      <c r="K509" s="449"/>
      <c r="L509" s="449"/>
    </row>
    <row r="510" spans="5:12" ht="15.75" customHeight="1">
      <c r="E510" s="101"/>
      <c r="F510" s="101"/>
      <c r="G510" s="101"/>
      <c r="H510" s="101"/>
      <c r="I510" s="101"/>
      <c r="J510" s="101"/>
      <c r="K510" s="449"/>
      <c r="L510" s="449"/>
    </row>
    <row r="511" spans="5:12" ht="15.75" customHeight="1">
      <c r="E511" s="101"/>
      <c r="F511" s="101"/>
      <c r="G511" s="101"/>
      <c r="H511" s="101"/>
      <c r="I511" s="101"/>
      <c r="J511" s="101"/>
      <c r="K511" s="449"/>
      <c r="L511" s="449"/>
    </row>
    <row r="512" spans="5:12" ht="15.75" customHeight="1">
      <c r="E512" s="101"/>
      <c r="F512" s="101"/>
      <c r="G512" s="101"/>
      <c r="H512" s="101"/>
      <c r="I512" s="101"/>
      <c r="J512" s="101"/>
      <c r="K512" s="449"/>
      <c r="L512" s="449"/>
    </row>
    <row r="513" spans="5:12" ht="15.75" customHeight="1">
      <c r="E513" s="101"/>
      <c r="F513" s="101"/>
      <c r="G513" s="101"/>
      <c r="H513" s="101"/>
      <c r="I513" s="101"/>
      <c r="J513" s="101"/>
      <c r="K513" s="449"/>
      <c r="L513" s="449"/>
    </row>
    <row r="514" spans="5:12" ht="15.75" customHeight="1">
      <c r="E514" s="101"/>
      <c r="F514" s="101"/>
      <c r="G514" s="101"/>
      <c r="H514" s="101"/>
      <c r="I514" s="101"/>
      <c r="J514" s="101"/>
      <c r="K514" s="449"/>
      <c r="L514" s="449"/>
    </row>
    <row r="515" spans="5:12" ht="15.75" customHeight="1">
      <c r="E515" s="101"/>
      <c r="F515" s="101"/>
      <c r="G515" s="101"/>
      <c r="H515" s="101"/>
      <c r="I515" s="101"/>
      <c r="J515" s="101"/>
      <c r="K515" s="449"/>
      <c r="L515" s="449"/>
    </row>
    <row r="516" spans="5:12" ht="15.75" customHeight="1">
      <c r="E516" s="101"/>
      <c r="F516" s="101"/>
      <c r="G516" s="101"/>
      <c r="H516" s="101"/>
      <c r="I516" s="101"/>
      <c r="J516" s="101"/>
      <c r="K516" s="449"/>
      <c r="L516" s="449"/>
    </row>
    <row r="517" spans="5:12" ht="15.75" customHeight="1">
      <c r="E517" s="101"/>
      <c r="F517" s="101"/>
      <c r="G517" s="101"/>
      <c r="H517" s="101"/>
      <c r="I517" s="101"/>
      <c r="J517" s="101"/>
      <c r="K517" s="449"/>
      <c r="L517" s="449"/>
    </row>
    <row r="518" spans="5:12" ht="15.75" customHeight="1">
      <c r="E518" s="101"/>
      <c r="F518" s="101"/>
      <c r="G518" s="101"/>
      <c r="H518" s="101"/>
      <c r="I518" s="101"/>
      <c r="J518" s="101"/>
      <c r="K518" s="449"/>
      <c r="L518" s="449"/>
    </row>
    <row r="519" spans="5:12" ht="15.75" customHeight="1">
      <c r="E519" s="101"/>
      <c r="F519" s="101"/>
      <c r="G519" s="101"/>
      <c r="H519" s="101"/>
      <c r="I519" s="101"/>
      <c r="J519" s="101"/>
      <c r="K519" s="449"/>
      <c r="L519" s="449"/>
    </row>
    <row r="520" spans="5:12" ht="15.75" customHeight="1">
      <c r="E520" s="101"/>
      <c r="F520" s="101"/>
      <c r="G520" s="101"/>
      <c r="H520" s="101"/>
      <c r="I520" s="101"/>
      <c r="J520" s="101"/>
      <c r="K520" s="449"/>
      <c r="L520" s="449"/>
    </row>
    <row r="521" spans="5:12" ht="15.75" customHeight="1">
      <c r="E521" s="101"/>
      <c r="F521" s="101"/>
      <c r="G521" s="101"/>
      <c r="H521" s="101"/>
      <c r="I521" s="101"/>
      <c r="J521" s="101"/>
      <c r="K521" s="449"/>
      <c r="L521" s="449"/>
    </row>
    <row r="522" spans="5:12" ht="15.75" customHeight="1">
      <c r="E522" s="101"/>
      <c r="F522" s="101"/>
      <c r="G522" s="101"/>
      <c r="H522" s="101"/>
      <c r="I522" s="101"/>
      <c r="J522" s="101"/>
      <c r="K522" s="449"/>
      <c r="L522" s="449"/>
    </row>
    <row r="523" spans="5:12" ht="15.75" customHeight="1">
      <c r="E523" s="101"/>
      <c r="F523" s="101"/>
      <c r="G523" s="101"/>
      <c r="H523" s="101"/>
      <c r="I523" s="101"/>
      <c r="J523" s="101"/>
      <c r="K523" s="449"/>
      <c r="L523" s="449"/>
    </row>
    <row r="524" spans="5:12" ht="15.75" customHeight="1">
      <c r="E524" s="101"/>
      <c r="F524" s="101"/>
      <c r="G524" s="101"/>
      <c r="H524" s="101"/>
      <c r="I524" s="101"/>
      <c r="J524" s="101"/>
      <c r="K524" s="449"/>
      <c r="L524" s="449"/>
    </row>
    <row r="525" spans="5:12" ht="15.75" customHeight="1">
      <c r="E525" s="101"/>
      <c r="F525" s="101"/>
      <c r="G525" s="101"/>
      <c r="H525" s="101"/>
      <c r="I525" s="101"/>
      <c r="J525" s="101"/>
      <c r="K525" s="449"/>
      <c r="L525" s="449"/>
    </row>
    <row r="526" spans="5:12" ht="15.75" customHeight="1">
      <c r="E526" s="101"/>
      <c r="F526" s="101"/>
      <c r="G526" s="101"/>
      <c r="H526" s="101"/>
      <c r="I526" s="101"/>
      <c r="J526" s="101"/>
      <c r="K526" s="449"/>
      <c r="L526" s="449"/>
    </row>
    <row r="527" spans="5:12" ht="15.75" customHeight="1">
      <c r="E527" s="101"/>
      <c r="F527" s="101"/>
      <c r="G527" s="101"/>
      <c r="H527" s="101"/>
      <c r="I527" s="101"/>
      <c r="J527" s="101"/>
      <c r="K527" s="449"/>
      <c r="L527" s="449"/>
    </row>
    <row r="528" spans="5:12" ht="15.75" customHeight="1">
      <c r="E528" s="101"/>
      <c r="F528" s="101"/>
      <c r="G528" s="101"/>
      <c r="H528" s="101"/>
      <c r="I528" s="101"/>
      <c r="J528" s="101"/>
      <c r="K528" s="449"/>
      <c r="L528" s="449"/>
    </row>
    <row r="529" spans="5:12" ht="15.75" customHeight="1">
      <c r="E529" s="101"/>
      <c r="F529" s="101"/>
      <c r="G529" s="101"/>
      <c r="H529" s="101"/>
      <c r="I529" s="101"/>
      <c r="J529" s="101"/>
      <c r="K529" s="449"/>
      <c r="L529" s="449"/>
    </row>
    <row r="530" spans="5:12" ht="15.75" customHeight="1">
      <c r="E530" s="101"/>
      <c r="F530" s="101"/>
      <c r="G530" s="101"/>
      <c r="H530" s="101"/>
      <c r="I530" s="101"/>
      <c r="J530" s="101"/>
      <c r="K530" s="449"/>
      <c r="L530" s="449"/>
    </row>
    <row r="531" spans="5:12" ht="15.75" customHeight="1">
      <c r="E531" s="101"/>
      <c r="F531" s="101"/>
      <c r="G531" s="101"/>
      <c r="H531" s="101"/>
      <c r="I531" s="101"/>
      <c r="J531" s="101"/>
      <c r="K531" s="449"/>
      <c r="L531" s="449"/>
    </row>
    <row r="532" spans="5:12" ht="15.75" customHeight="1">
      <c r="E532" s="101"/>
      <c r="F532" s="101"/>
      <c r="G532" s="101"/>
      <c r="H532" s="101"/>
      <c r="I532" s="101"/>
      <c r="J532" s="101"/>
      <c r="K532" s="449"/>
      <c r="L532" s="449"/>
    </row>
    <row r="533" spans="5:12" ht="15.75" customHeight="1">
      <c r="E533" s="101"/>
      <c r="F533" s="101"/>
      <c r="G533" s="101"/>
      <c r="H533" s="101"/>
      <c r="I533" s="101"/>
      <c r="J533" s="101"/>
      <c r="K533" s="449"/>
      <c r="L533" s="449"/>
    </row>
    <row r="534" spans="5:12" ht="15.75" customHeight="1">
      <c r="E534" s="101"/>
      <c r="F534" s="101"/>
      <c r="G534" s="101"/>
      <c r="H534" s="101"/>
      <c r="I534" s="101"/>
      <c r="J534" s="101"/>
      <c r="K534" s="449"/>
      <c r="L534" s="449"/>
    </row>
    <row r="535" spans="5:12" ht="15.75" customHeight="1">
      <c r="E535" s="101"/>
      <c r="F535" s="101"/>
      <c r="G535" s="101"/>
      <c r="H535" s="101"/>
      <c r="I535" s="101"/>
      <c r="J535" s="101"/>
      <c r="K535" s="449"/>
      <c r="L535" s="449"/>
    </row>
    <row r="536" spans="5:12" ht="15.75" customHeight="1">
      <c r="E536" s="101"/>
      <c r="F536" s="101"/>
      <c r="G536" s="101"/>
      <c r="H536" s="101"/>
      <c r="I536" s="101"/>
      <c r="J536" s="101"/>
      <c r="K536" s="449"/>
      <c r="L536" s="449"/>
    </row>
    <row r="537" spans="5:12" ht="15.75" customHeight="1">
      <c r="E537" s="101"/>
      <c r="F537" s="101"/>
      <c r="G537" s="101"/>
      <c r="H537" s="101"/>
      <c r="I537" s="101"/>
      <c r="J537" s="101"/>
      <c r="K537" s="449"/>
      <c r="L537" s="449"/>
    </row>
    <row r="538" spans="5:12" ht="15.75" customHeight="1">
      <c r="E538" s="101"/>
      <c r="F538" s="101"/>
      <c r="G538" s="101"/>
      <c r="H538" s="101"/>
      <c r="I538" s="101"/>
      <c r="J538" s="101"/>
      <c r="K538" s="449"/>
      <c r="L538" s="449"/>
    </row>
    <row r="539" spans="5:12" ht="15.75" customHeight="1">
      <c r="E539" s="101"/>
      <c r="F539" s="101"/>
      <c r="G539" s="101"/>
      <c r="H539" s="101"/>
      <c r="I539" s="101"/>
      <c r="J539" s="101"/>
      <c r="K539" s="449"/>
      <c r="L539" s="449"/>
    </row>
    <row r="540" spans="5:12" ht="15.75" customHeight="1">
      <c r="E540" s="101"/>
      <c r="F540" s="101"/>
      <c r="G540" s="101"/>
      <c r="H540" s="101"/>
      <c r="I540" s="101"/>
      <c r="J540" s="101"/>
      <c r="K540" s="449"/>
      <c r="L540" s="449"/>
    </row>
    <row r="541" spans="5:12" ht="15.75" customHeight="1">
      <c r="E541" s="101"/>
      <c r="F541" s="101"/>
      <c r="G541" s="101"/>
      <c r="H541" s="101"/>
      <c r="I541" s="101"/>
      <c r="J541" s="101"/>
      <c r="K541" s="449"/>
      <c r="L541" s="449"/>
    </row>
    <row r="542" spans="5:12" ht="15.75" customHeight="1">
      <c r="E542" s="101"/>
      <c r="F542" s="101"/>
      <c r="G542" s="101"/>
      <c r="H542" s="101"/>
      <c r="I542" s="101"/>
      <c r="J542" s="101"/>
      <c r="K542" s="449"/>
      <c r="L542" s="449"/>
    </row>
    <row r="543" spans="5:12" ht="15.75" customHeight="1">
      <c r="E543" s="101"/>
      <c r="F543" s="101"/>
      <c r="G543" s="101"/>
      <c r="H543" s="101"/>
      <c r="I543" s="101"/>
      <c r="J543" s="101"/>
      <c r="K543" s="449"/>
      <c r="L543" s="449"/>
    </row>
    <row r="544" spans="5:12" ht="15.75" customHeight="1">
      <c r="E544" s="101"/>
      <c r="F544" s="101"/>
      <c r="G544" s="101"/>
      <c r="H544" s="101"/>
      <c r="I544" s="101"/>
      <c r="J544" s="101"/>
      <c r="K544" s="449"/>
      <c r="L544" s="449"/>
    </row>
    <row r="545" spans="5:12" ht="15.75" customHeight="1">
      <c r="E545" s="101"/>
      <c r="F545" s="101"/>
      <c r="G545" s="101"/>
      <c r="H545" s="101"/>
      <c r="I545" s="101"/>
      <c r="J545" s="101"/>
      <c r="K545" s="449"/>
      <c r="L545" s="449"/>
    </row>
    <row r="546" spans="5:12" ht="15.75" customHeight="1">
      <c r="E546" s="101"/>
      <c r="F546" s="101"/>
      <c r="G546" s="101"/>
      <c r="H546" s="101"/>
      <c r="I546" s="101"/>
      <c r="J546" s="101"/>
      <c r="K546" s="449"/>
      <c r="L546" s="449"/>
    </row>
    <row r="547" spans="5:12" ht="15.75" customHeight="1">
      <c r="E547" s="101"/>
      <c r="F547" s="101"/>
      <c r="G547" s="101"/>
      <c r="H547" s="101"/>
      <c r="I547" s="101"/>
      <c r="J547" s="101"/>
      <c r="K547" s="449"/>
      <c r="L547" s="449"/>
    </row>
    <row r="548" spans="5:12" ht="15.75" customHeight="1">
      <c r="E548" s="101"/>
      <c r="F548" s="101"/>
      <c r="G548" s="101"/>
      <c r="H548" s="101"/>
      <c r="I548" s="101"/>
      <c r="J548" s="101"/>
      <c r="K548" s="449"/>
      <c r="L548" s="449"/>
    </row>
    <row r="549" spans="5:12" ht="15.75" customHeight="1">
      <c r="E549" s="101"/>
      <c r="F549" s="101"/>
      <c r="G549" s="101"/>
      <c r="H549" s="101"/>
      <c r="I549" s="101"/>
      <c r="J549" s="101"/>
      <c r="K549" s="449"/>
      <c r="L549" s="449"/>
    </row>
    <row r="550" spans="5:12" ht="15.75" customHeight="1">
      <c r="E550" s="101"/>
      <c r="F550" s="101"/>
      <c r="G550" s="101"/>
      <c r="H550" s="101"/>
      <c r="I550" s="101"/>
      <c r="J550" s="101"/>
      <c r="K550" s="449"/>
      <c r="L550" s="449"/>
    </row>
    <row r="551" spans="5:12" ht="15.75" customHeight="1">
      <c r="E551" s="101"/>
      <c r="F551" s="101"/>
      <c r="G551" s="101"/>
      <c r="H551" s="101"/>
      <c r="I551" s="101"/>
      <c r="J551" s="101"/>
      <c r="K551" s="449"/>
      <c r="L551" s="449"/>
    </row>
    <row r="552" spans="5:12" ht="15.75" customHeight="1">
      <c r="E552" s="101"/>
      <c r="F552" s="101"/>
      <c r="G552" s="101"/>
      <c r="H552" s="101"/>
      <c r="I552" s="101"/>
      <c r="J552" s="101"/>
      <c r="K552" s="449"/>
      <c r="L552" s="449"/>
    </row>
    <row r="553" spans="5:12" ht="15.75" customHeight="1">
      <c r="E553" s="101"/>
      <c r="F553" s="101"/>
      <c r="G553" s="101"/>
      <c r="H553" s="101"/>
      <c r="I553" s="101"/>
      <c r="J553" s="101"/>
      <c r="K553" s="449"/>
      <c r="L553" s="449"/>
    </row>
    <row r="554" spans="5:12" ht="15.75" customHeight="1">
      <c r="E554" s="101"/>
      <c r="F554" s="101"/>
      <c r="G554" s="101"/>
      <c r="H554" s="101"/>
      <c r="I554" s="101"/>
      <c r="J554" s="101"/>
      <c r="K554" s="449"/>
      <c r="L554" s="449"/>
    </row>
    <row r="555" spans="5:12" ht="15.75" customHeight="1">
      <c r="E555" s="101"/>
      <c r="F555" s="101"/>
      <c r="G555" s="101"/>
      <c r="H555" s="101"/>
      <c r="I555" s="101"/>
      <c r="J555" s="101"/>
      <c r="K555" s="449"/>
      <c r="L555" s="449"/>
    </row>
    <row r="556" spans="5:12" ht="15.75" customHeight="1">
      <c r="E556" s="101"/>
      <c r="F556" s="101"/>
      <c r="G556" s="101"/>
      <c r="H556" s="101"/>
      <c r="I556" s="101"/>
      <c r="J556" s="101"/>
      <c r="K556" s="449"/>
      <c r="L556" s="449"/>
    </row>
    <row r="557" spans="5:12" ht="15.75" customHeight="1">
      <c r="E557" s="101"/>
      <c r="F557" s="101"/>
      <c r="G557" s="101"/>
      <c r="H557" s="101"/>
      <c r="I557" s="101"/>
      <c r="J557" s="101"/>
      <c r="K557" s="449"/>
      <c r="L557" s="449"/>
    </row>
    <row r="558" spans="5:12" ht="15.75" customHeight="1">
      <c r="E558" s="101"/>
      <c r="F558" s="101"/>
      <c r="G558" s="101"/>
      <c r="H558" s="101"/>
      <c r="I558" s="101"/>
      <c r="J558" s="101"/>
      <c r="K558" s="449"/>
      <c r="L558" s="449"/>
    </row>
    <row r="559" spans="5:12" ht="15.75" customHeight="1">
      <c r="E559" s="101"/>
      <c r="F559" s="101"/>
      <c r="G559" s="101"/>
      <c r="H559" s="101"/>
      <c r="I559" s="101"/>
      <c r="J559" s="101"/>
      <c r="K559" s="449"/>
      <c r="L559" s="449"/>
    </row>
    <row r="560" spans="5:12" ht="15.75" customHeight="1">
      <c r="E560" s="101"/>
      <c r="F560" s="101"/>
      <c r="G560" s="101"/>
      <c r="H560" s="101"/>
      <c r="I560" s="101"/>
      <c r="J560" s="101"/>
      <c r="K560" s="449"/>
      <c r="L560" s="449"/>
    </row>
    <row r="561" spans="5:12" ht="15.75" customHeight="1">
      <c r="E561" s="101"/>
      <c r="F561" s="101"/>
      <c r="G561" s="101"/>
      <c r="H561" s="101"/>
      <c r="I561" s="101"/>
      <c r="J561" s="101"/>
      <c r="K561" s="449"/>
      <c r="L561" s="449"/>
    </row>
    <row r="562" spans="5:12" ht="15.75" customHeight="1">
      <c r="E562" s="101"/>
      <c r="F562" s="101"/>
      <c r="G562" s="101"/>
      <c r="H562" s="101"/>
      <c r="I562" s="101"/>
      <c r="J562" s="101"/>
      <c r="K562" s="449"/>
      <c r="L562" s="449"/>
    </row>
    <row r="563" spans="5:12" ht="15.75" customHeight="1">
      <c r="E563" s="101"/>
      <c r="F563" s="101"/>
      <c r="G563" s="101"/>
      <c r="H563" s="101"/>
      <c r="I563" s="101"/>
      <c r="J563" s="101"/>
      <c r="K563" s="449"/>
      <c r="L563" s="449"/>
    </row>
    <row r="564" spans="5:12" ht="15.75" customHeight="1">
      <c r="E564" s="101"/>
      <c r="F564" s="101"/>
      <c r="G564" s="101"/>
      <c r="H564" s="101"/>
      <c r="I564" s="101"/>
      <c r="J564" s="101"/>
      <c r="K564" s="449"/>
      <c r="L564" s="449"/>
    </row>
    <row r="565" spans="5:12" ht="15.75" customHeight="1">
      <c r="E565" s="101"/>
      <c r="F565" s="101"/>
      <c r="G565" s="101"/>
      <c r="H565" s="101"/>
      <c r="I565" s="101"/>
      <c r="J565" s="101"/>
      <c r="K565" s="449"/>
      <c r="L565" s="449"/>
    </row>
    <row r="566" spans="5:12" ht="15.75" customHeight="1">
      <c r="E566" s="101"/>
      <c r="F566" s="101"/>
      <c r="G566" s="101"/>
      <c r="H566" s="101"/>
      <c r="I566" s="101"/>
      <c r="J566" s="101"/>
      <c r="K566" s="449"/>
      <c r="L566" s="449"/>
    </row>
    <row r="567" spans="5:12" ht="15.75" customHeight="1">
      <c r="E567" s="101"/>
      <c r="F567" s="101"/>
      <c r="G567" s="101"/>
      <c r="H567" s="101"/>
      <c r="I567" s="101"/>
      <c r="J567" s="101"/>
      <c r="K567" s="449"/>
      <c r="L567" s="449"/>
    </row>
    <row r="568" spans="5:12" ht="15.75" customHeight="1">
      <c r="E568" s="101"/>
      <c r="F568" s="101"/>
      <c r="G568" s="101"/>
      <c r="H568" s="101"/>
      <c r="I568" s="101"/>
      <c r="J568" s="101"/>
      <c r="K568" s="449"/>
      <c r="L568" s="449"/>
    </row>
    <row r="569" spans="5:12" ht="15.75" customHeight="1">
      <c r="E569" s="101"/>
      <c r="F569" s="101"/>
      <c r="G569" s="101"/>
      <c r="H569" s="101"/>
      <c r="I569" s="101"/>
      <c r="J569" s="101"/>
      <c r="K569" s="449"/>
      <c r="L569" s="449"/>
    </row>
    <row r="570" spans="5:12" ht="15.75" customHeight="1">
      <c r="E570" s="101"/>
      <c r="F570" s="101"/>
      <c r="G570" s="101"/>
      <c r="H570" s="101"/>
      <c r="I570" s="101"/>
      <c r="J570" s="101"/>
      <c r="K570" s="449"/>
      <c r="L570" s="449"/>
    </row>
    <row r="571" spans="5:12" ht="15.75" customHeight="1">
      <c r="E571" s="101"/>
      <c r="F571" s="101"/>
      <c r="G571" s="101"/>
      <c r="H571" s="101"/>
      <c r="I571" s="101"/>
      <c r="J571" s="101"/>
      <c r="K571" s="449"/>
      <c r="L571" s="449"/>
    </row>
    <row r="572" spans="5:12" ht="15.75" customHeight="1">
      <c r="E572" s="101"/>
      <c r="F572" s="101"/>
      <c r="G572" s="101"/>
      <c r="H572" s="101"/>
      <c r="I572" s="101"/>
      <c r="J572" s="101"/>
      <c r="K572" s="449"/>
      <c r="L572" s="449"/>
    </row>
    <row r="573" spans="5:12" ht="15.75" customHeight="1">
      <c r="E573" s="101"/>
      <c r="F573" s="101"/>
      <c r="G573" s="101"/>
      <c r="H573" s="101"/>
      <c r="I573" s="101"/>
      <c r="J573" s="101"/>
      <c r="K573" s="449"/>
      <c r="L573" s="449"/>
    </row>
    <row r="574" spans="5:12" ht="15.75" customHeight="1">
      <c r="E574" s="101"/>
      <c r="F574" s="101"/>
      <c r="G574" s="101"/>
      <c r="H574" s="101"/>
      <c r="I574" s="101"/>
      <c r="J574" s="101"/>
      <c r="K574" s="449"/>
      <c r="L574" s="449"/>
    </row>
    <row r="575" spans="5:12" ht="15.75" customHeight="1">
      <c r="E575" s="101"/>
      <c r="F575" s="101"/>
      <c r="G575" s="101"/>
      <c r="H575" s="101"/>
      <c r="I575" s="101"/>
      <c r="J575" s="101"/>
      <c r="K575" s="449"/>
      <c r="L575" s="449"/>
    </row>
    <row r="576" spans="5:12" ht="15.75" customHeight="1">
      <c r="E576" s="101"/>
      <c r="F576" s="101"/>
      <c r="G576" s="101"/>
      <c r="H576" s="101"/>
      <c r="I576" s="101"/>
      <c r="J576" s="101"/>
      <c r="K576" s="449"/>
      <c r="L576" s="449"/>
    </row>
    <row r="577" spans="5:12" ht="15.75" customHeight="1">
      <c r="E577" s="101"/>
      <c r="F577" s="101"/>
      <c r="G577" s="101"/>
      <c r="H577" s="101"/>
      <c r="I577" s="101"/>
      <c r="J577" s="101"/>
      <c r="K577" s="449"/>
      <c r="L577" s="449"/>
    </row>
    <row r="578" spans="5:12" ht="15.75" customHeight="1">
      <c r="E578" s="101"/>
      <c r="F578" s="101"/>
      <c r="G578" s="101"/>
      <c r="H578" s="101"/>
      <c r="I578" s="101"/>
      <c r="J578" s="101"/>
      <c r="K578" s="449"/>
      <c r="L578" s="449"/>
    </row>
    <row r="579" spans="5:12" ht="15.75" customHeight="1">
      <c r="E579" s="101"/>
      <c r="F579" s="101"/>
      <c r="G579" s="101"/>
      <c r="H579" s="101"/>
      <c r="I579" s="101"/>
      <c r="J579" s="101"/>
      <c r="K579" s="449"/>
      <c r="L579" s="449"/>
    </row>
    <row r="580" spans="5:12" ht="15.75" customHeight="1">
      <c r="E580" s="101"/>
      <c r="F580" s="101"/>
      <c r="G580" s="101"/>
      <c r="H580" s="101"/>
      <c r="I580" s="101"/>
      <c r="J580" s="101"/>
      <c r="K580" s="449"/>
      <c r="L580" s="449"/>
    </row>
    <row r="581" spans="5:12" ht="15.75" customHeight="1">
      <c r="E581" s="101"/>
      <c r="F581" s="101"/>
      <c r="G581" s="101"/>
      <c r="H581" s="101"/>
      <c r="I581" s="101"/>
      <c r="J581" s="101"/>
      <c r="K581" s="449"/>
      <c r="L581" s="449"/>
    </row>
    <row r="582" spans="5:12" ht="15.75" customHeight="1">
      <c r="E582" s="101"/>
      <c r="F582" s="101"/>
      <c r="G582" s="101"/>
      <c r="H582" s="101"/>
      <c r="I582" s="101"/>
      <c r="J582" s="101"/>
      <c r="K582" s="449"/>
      <c r="L582" s="449"/>
    </row>
    <row r="583" spans="5:12" ht="15.75" customHeight="1">
      <c r="E583" s="101"/>
      <c r="F583" s="101"/>
      <c r="G583" s="101"/>
      <c r="H583" s="101"/>
      <c r="I583" s="101"/>
      <c r="J583" s="101"/>
      <c r="K583" s="449"/>
      <c r="L583" s="449"/>
    </row>
    <row r="584" spans="5:12" ht="15.75" customHeight="1">
      <c r="E584" s="101"/>
      <c r="F584" s="101"/>
      <c r="G584" s="101"/>
      <c r="H584" s="101"/>
      <c r="I584" s="101"/>
      <c r="J584" s="101"/>
      <c r="K584" s="449"/>
      <c r="L584" s="449"/>
    </row>
    <row r="585" spans="5:12" ht="15.75" customHeight="1">
      <c r="E585" s="101"/>
      <c r="F585" s="101"/>
      <c r="G585" s="101"/>
      <c r="H585" s="101"/>
      <c r="I585" s="101"/>
      <c r="J585" s="101"/>
      <c r="K585" s="449"/>
      <c r="L585" s="449"/>
    </row>
    <row r="586" spans="5:12" ht="15.75" customHeight="1">
      <c r="E586" s="101"/>
      <c r="F586" s="101"/>
      <c r="G586" s="101"/>
      <c r="H586" s="101"/>
      <c r="I586" s="101"/>
      <c r="J586" s="101"/>
      <c r="K586" s="449"/>
      <c r="L586" s="449"/>
    </row>
    <row r="587" spans="5:12" ht="15.75" customHeight="1">
      <c r="E587" s="101"/>
      <c r="F587" s="101"/>
      <c r="G587" s="101"/>
      <c r="H587" s="101"/>
      <c r="I587" s="101"/>
      <c r="J587" s="101"/>
      <c r="K587" s="449"/>
      <c r="L587" s="449"/>
    </row>
    <row r="588" spans="5:12" ht="15.75" customHeight="1">
      <c r="E588" s="101"/>
      <c r="F588" s="101"/>
      <c r="G588" s="101"/>
      <c r="H588" s="101"/>
      <c r="I588" s="101"/>
      <c r="J588" s="101"/>
      <c r="K588" s="449"/>
      <c r="L588" s="449"/>
    </row>
    <row r="589" spans="5:12" ht="15.75" customHeight="1">
      <c r="E589" s="101"/>
      <c r="F589" s="101"/>
      <c r="G589" s="101"/>
      <c r="H589" s="101"/>
      <c r="I589" s="101"/>
      <c r="J589" s="101"/>
      <c r="K589" s="449"/>
      <c r="L589" s="449"/>
    </row>
    <row r="590" spans="5:12" ht="15.75" customHeight="1">
      <c r="E590" s="101"/>
      <c r="F590" s="101"/>
      <c r="G590" s="101"/>
      <c r="H590" s="101"/>
      <c r="I590" s="101"/>
      <c r="J590" s="101"/>
      <c r="K590" s="449"/>
      <c r="L590" s="449"/>
    </row>
    <row r="591" spans="5:12" ht="15.75" customHeight="1">
      <c r="E591" s="101"/>
      <c r="F591" s="101"/>
      <c r="G591" s="101"/>
      <c r="H591" s="101"/>
      <c r="I591" s="101"/>
      <c r="J591" s="101"/>
      <c r="K591" s="449"/>
      <c r="L591" s="449"/>
    </row>
    <row r="592" spans="5:12" ht="15.75" customHeight="1">
      <c r="E592" s="101"/>
      <c r="F592" s="101"/>
      <c r="G592" s="101"/>
      <c r="H592" s="101"/>
      <c r="I592" s="101"/>
      <c r="J592" s="101"/>
      <c r="K592" s="449"/>
      <c r="L592" s="449"/>
    </row>
    <row r="593" spans="5:12" ht="15.75" customHeight="1">
      <c r="E593" s="101"/>
      <c r="F593" s="101"/>
      <c r="G593" s="101"/>
      <c r="H593" s="101"/>
      <c r="I593" s="101"/>
      <c r="J593" s="101"/>
      <c r="K593" s="449"/>
      <c r="L593" s="449"/>
    </row>
    <row r="594" spans="5:12" ht="15.75" customHeight="1">
      <c r="E594" s="101"/>
      <c r="F594" s="101"/>
      <c r="G594" s="101"/>
      <c r="H594" s="101"/>
      <c r="I594" s="101"/>
      <c r="J594" s="101"/>
      <c r="K594" s="449"/>
      <c r="L594" s="449"/>
    </row>
    <row r="595" spans="5:12" ht="15.75" customHeight="1">
      <c r="E595" s="101"/>
      <c r="F595" s="101"/>
      <c r="G595" s="101"/>
      <c r="H595" s="101"/>
      <c r="I595" s="101"/>
      <c r="J595" s="101"/>
      <c r="K595" s="449"/>
      <c r="L595" s="449"/>
    </row>
    <row r="596" spans="5:12" ht="15.75" customHeight="1">
      <c r="E596" s="101"/>
      <c r="F596" s="101"/>
      <c r="G596" s="101"/>
      <c r="H596" s="101"/>
      <c r="I596" s="101"/>
      <c r="J596" s="101"/>
      <c r="K596" s="449"/>
      <c r="L596" s="449"/>
    </row>
    <row r="597" spans="5:12" ht="15.75" customHeight="1">
      <c r="E597" s="101"/>
      <c r="F597" s="101"/>
      <c r="G597" s="101"/>
      <c r="H597" s="101"/>
      <c r="I597" s="101"/>
      <c r="J597" s="101"/>
      <c r="K597" s="449"/>
      <c r="L597" s="449"/>
    </row>
    <row r="598" spans="5:12" ht="15.75" customHeight="1">
      <c r="E598" s="101"/>
      <c r="F598" s="101"/>
      <c r="G598" s="101"/>
      <c r="H598" s="101"/>
      <c r="I598" s="101"/>
      <c r="J598" s="101"/>
      <c r="K598" s="449"/>
      <c r="L598" s="449"/>
    </row>
    <row r="599" spans="5:12" ht="15.75" customHeight="1">
      <c r="E599" s="101"/>
      <c r="F599" s="101"/>
      <c r="G599" s="101"/>
      <c r="H599" s="101"/>
      <c r="I599" s="101"/>
      <c r="J599" s="101"/>
      <c r="K599" s="449"/>
      <c r="L599" s="449"/>
    </row>
    <row r="600" spans="5:12" ht="15.75" customHeight="1">
      <c r="E600" s="101"/>
      <c r="F600" s="101"/>
      <c r="G600" s="101"/>
      <c r="H600" s="101"/>
      <c r="I600" s="101"/>
      <c r="J600" s="101"/>
      <c r="K600" s="449"/>
      <c r="L600" s="449"/>
    </row>
    <row r="601" spans="5:12" ht="15.75" customHeight="1">
      <c r="E601" s="101"/>
      <c r="F601" s="101"/>
      <c r="G601" s="101"/>
      <c r="H601" s="101"/>
      <c r="I601" s="101"/>
      <c r="J601" s="101"/>
      <c r="K601" s="449"/>
      <c r="L601" s="449"/>
    </row>
    <row r="602" spans="5:12" ht="15.75" customHeight="1">
      <c r="E602" s="101"/>
      <c r="F602" s="101"/>
      <c r="G602" s="101"/>
      <c r="H602" s="101"/>
      <c r="I602" s="101"/>
      <c r="J602" s="101"/>
      <c r="K602" s="449"/>
      <c r="L602" s="449"/>
    </row>
    <row r="603" spans="5:12" ht="15.75" customHeight="1">
      <c r="E603" s="101"/>
      <c r="F603" s="101"/>
      <c r="G603" s="101"/>
      <c r="H603" s="101"/>
      <c r="I603" s="101"/>
      <c r="J603" s="101"/>
      <c r="K603" s="449"/>
      <c r="L603" s="449"/>
    </row>
    <row r="604" spans="5:12" ht="15.75" customHeight="1">
      <c r="E604" s="101"/>
      <c r="F604" s="101"/>
      <c r="G604" s="101"/>
      <c r="H604" s="101"/>
      <c r="I604" s="101"/>
      <c r="J604" s="101"/>
      <c r="K604" s="449"/>
      <c r="L604" s="449"/>
    </row>
    <row r="605" spans="5:12" ht="15.75" customHeight="1">
      <c r="E605" s="101"/>
      <c r="F605" s="101"/>
      <c r="G605" s="101"/>
      <c r="H605" s="101"/>
      <c r="I605" s="101"/>
      <c r="J605" s="101"/>
      <c r="K605" s="449"/>
      <c r="L605" s="449"/>
    </row>
    <row r="606" spans="5:12" ht="15.75" customHeight="1">
      <c r="E606" s="101"/>
      <c r="F606" s="101"/>
      <c r="G606" s="101"/>
      <c r="H606" s="101"/>
      <c r="I606" s="101"/>
      <c r="J606" s="101"/>
      <c r="K606" s="449"/>
      <c r="L606" s="449"/>
    </row>
    <row r="607" spans="5:12" ht="15.75" customHeight="1">
      <c r="E607" s="101"/>
      <c r="F607" s="101"/>
      <c r="G607" s="101"/>
      <c r="H607" s="101"/>
      <c r="I607" s="101"/>
      <c r="J607" s="101"/>
      <c r="K607" s="449"/>
      <c r="L607" s="449"/>
    </row>
    <row r="608" spans="5:12" ht="15.75" customHeight="1">
      <c r="E608" s="101"/>
      <c r="F608" s="101"/>
      <c r="G608" s="101"/>
      <c r="H608" s="101"/>
      <c r="I608" s="101"/>
      <c r="J608" s="101"/>
      <c r="K608" s="449"/>
      <c r="L608" s="449"/>
    </row>
    <row r="609" spans="5:12" ht="15.75" customHeight="1">
      <c r="E609" s="101"/>
      <c r="F609" s="101"/>
      <c r="G609" s="101"/>
      <c r="H609" s="101"/>
      <c r="I609" s="101"/>
      <c r="J609" s="101"/>
      <c r="K609" s="449"/>
      <c r="L609" s="449"/>
    </row>
    <row r="610" spans="5:12" ht="15.75" customHeight="1">
      <c r="E610" s="101"/>
      <c r="F610" s="101"/>
      <c r="G610" s="101"/>
      <c r="H610" s="101"/>
      <c r="I610" s="101"/>
      <c r="J610" s="101"/>
      <c r="K610" s="449"/>
      <c r="L610" s="449"/>
    </row>
    <row r="611" spans="5:12" ht="15.75" customHeight="1">
      <c r="E611" s="101"/>
      <c r="F611" s="101"/>
      <c r="G611" s="101"/>
      <c r="H611" s="101"/>
      <c r="I611" s="101"/>
      <c r="J611" s="101"/>
      <c r="K611" s="449"/>
      <c r="L611" s="449"/>
    </row>
    <row r="612" spans="5:12" ht="15.75" customHeight="1">
      <c r="E612" s="101"/>
      <c r="F612" s="101"/>
      <c r="G612" s="101"/>
      <c r="H612" s="101"/>
      <c r="I612" s="101"/>
      <c r="J612" s="101"/>
      <c r="K612" s="449"/>
      <c r="L612" s="449"/>
    </row>
    <row r="613" spans="5:12" ht="15.75" customHeight="1">
      <c r="E613" s="101"/>
      <c r="F613" s="101"/>
      <c r="G613" s="101"/>
      <c r="H613" s="101"/>
      <c r="I613" s="101"/>
      <c r="J613" s="101"/>
      <c r="K613" s="449"/>
      <c r="L613" s="449"/>
    </row>
    <row r="614" spans="5:12" ht="15.75" customHeight="1">
      <c r="E614" s="101"/>
      <c r="F614" s="101"/>
      <c r="G614" s="101"/>
      <c r="H614" s="101"/>
      <c r="I614" s="101"/>
      <c r="J614" s="101"/>
      <c r="K614" s="449"/>
      <c r="L614" s="449"/>
    </row>
    <row r="615" spans="5:12" ht="15.75" customHeight="1">
      <c r="E615" s="101"/>
      <c r="F615" s="101"/>
      <c r="G615" s="101"/>
      <c r="H615" s="101"/>
      <c r="I615" s="101"/>
      <c r="J615" s="101"/>
      <c r="K615" s="449"/>
      <c r="L615" s="449"/>
    </row>
    <row r="616" spans="5:12" ht="15.75" customHeight="1">
      <c r="E616" s="101"/>
      <c r="F616" s="101"/>
      <c r="G616" s="101"/>
      <c r="H616" s="101"/>
      <c r="I616" s="101"/>
      <c r="J616" s="101"/>
      <c r="K616" s="449"/>
      <c r="L616" s="449"/>
    </row>
    <row r="617" spans="5:12" ht="15.75" customHeight="1">
      <c r="E617" s="101"/>
      <c r="F617" s="101"/>
      <c r="G617" s="101"/>
      <c r="H617" s="101"/>
      <c r="I617" s="101"/>
      <c r="J617" s="101"/>
      <c r="K617" s="449"/>
      <c r="L617" s="449"/>
    </row>
    <row r="618" spans="5:12" ht="15.75" customHeight="1">
      <c r="E618" s="101"/>
      <c r="F618" s="101"/>
      <c r="G618" s="101"/>
      <c r="H618" s="101"/>
      <c r="I618" s="101"/>
      <c r="J618" s="101"/>
      <c r="K618" s="449"/>
      <c r="L618" s="449"/>
    </row>
    <row r="619" spans="5:12" ht="15.75" customHeight="1">
      <c r="E619" s="101"/>
      <c r="F619" s="101"/>
      <c r="G619" s="101"/>
      <c r="H619" s="101"/>
      <c r="I619" s="101"/>
      <c r="J619" s="101"/>
      <c r="K619" s="449"/>
      <c r="L619" s="449"/>
    </row>
    <row r="620" spans="5:12" ht="15.75" customHeight="1">
      <c r="E620" s="101"/>
      <c r="F620" s="101"/>
      <c r="G620" s="101"/>
      <c r="H620" s="101"/>
      <c r="I620" s="101"/>
      <c r="J620" s="101"/>
      <c r="K620" s="449"/>
      <c r="L620" s="449"/>
    </row>
    <row r="621" spans="5:12" ht="15.75" customHeight="1">
      <c r="E621" s="101"/>
      <c r="F621" s="101"/>
      <c r="G621" s="101"/>
      <c r="H621" s="101"/>
      <c r="I621" s="101"/>
      <c r="J621" s="101"/>
      <c r="K621" s="449"/>
      <c r="L621" s="449"/>
    </row>
    <row r="622" spans="5:12" ht="15.75" customHeight="1">
      <c r="E622" s="101"/>
      <c r="F622" s="101"/>
      <c r="G622" s="101"/>
      <c r="H622" s="101"/>
      <c r="I622" s="101"/>
      <c r="J622" s="101"/>
      <c r="K622" s="449"/>
      <c r="L622" s="449"/>
    </row>
    <row r="623" spans="5:12" ht="15.75" customHeight="1">
      <c r="E623" s="101"/>
      <c r="F623" s="101"/>
      <c r="G623" s="101"/>
      <c r="H623" s="101"/>
      <c r="I623" s="101"/>
      <c r="J623" s="101"/>
      <c r="K623" s="449"/>
      <c r="L623" s="449"/>
    </row>
    <row r="624" spans="5:12" ht="15.75" customHeight="1">
      <c r="E624" s="101"/>
      <c r="F624" s="101"/>
      <c r="G624" s="101"/>
      <c r="H624" s="101"/>
      <c r="I624" s="101"/>
      <c r="J624" s="101"/>
      <c r="K624" s="449"/>
      <c r="L624" s="449"/>
    </row>
    <row r="625" spans="5:12" ht="15.75" customHeight="1">
      <c r="E625" s="101"/>
      <c r="F625" s="101"/>
      <c r="G625" s="101"/>
      <c r="H625" s="101"/>
      <c r="I625" s="101"/>
      <c r="J625" s="101"/>
      <c r="K625" s="449"/>
      <c r="L625" s="449"/>
    </row>
    <row r="626" spans="5:12" ht="15.75" customHeight="1">
      <c r="E626" s="101"/>
      <c r="F626" s="101"/>
      <c r="G626" s="101"/>
      <c r="H626" s="101"/>
      <c r="I626" s="101"/>
      <c r="J626" s="101"/>
      <c r="K626" s="449"/>
      <c r="L626" s="449"/>
    </row>
    <row r="627" spans="5:12" ht="15.75" customHeight="1">
      <c r="E627" s="101"/>
      <c r="F627" s="101"/>
      <c r="G627" s="101"/>
      <c r="H627" s="101"/>
      <c r="I627" s="101"/>
      <c r="J627" s="101"/>
      <c r="K627" s="449"/>
      <c r="L627" s="449"/>
    </row>
    <row r="628" spans="5:12" ht="15.75" customHeight="1">
      <c r="E628" s="101"/>
      <c r="F628" s="101"/>
      <c r="G628" s="101"/>
      <c r="H628" s="101"/>
      <c r="I628" s="101"/>
      <c r="J628" s="101"/>
      <c r="K628" s="449"/>
      <c r="L628" s="449"/>
    </row>
    <row r="629" spans="5:12" ht="15.75" customHeight="1">
      <c r="E629" s="101"/>
      <c r="F629" s="101"/>
      <c r="G629" s="101"/>
      <c r="H629" s="101"/>
      <c r="I629" s="101"/>
      <c r="J629" s="101"/>
      <c r="K629" s="449"/>
      <c r="L629" s="449"/>
    </row>
    <row r="630" spans="5:12" ht="15.75" customHeight="1">
      <c r="E630" s="101"/>
      <c r="F630" s="101"/>
      <c r="G630" s="101"/>
      <c r="H630" s="101"/>
      <c r="I630" s="101"/>
      <c r="J630" s="101"/>
      <c r="K630" s="449"/>
      <c r="L630" s="449"/>
    </row>
    <row r="631" spans="5:12" ht="15.75" customHeight="1">
      <c r="E631" s="101"/>
      <c r="F631" s="101"/>
      <c r="G631" s="101"/>
      <c r="H631" s="101"/>
      <c r="I631" s="101"/>
      <c r="J631" s="101"/>
      <c r="K631" s="449"/>
      <c r="L631" s="449"/>
    </row>
    <row r="632" spans="5:12" ht="15.75" customHeight="1">
      <c r="E632" s="101"/>
      <c r="F632" s="101"/>
      <c r="G632" s="101"/>
      <c r="H632" s="101"/>
      <c r="I632" s="101"/>
      <c r="J632" s="101"/>
      <c r="K632" s="449"/>
      <c r="L632" s="449"/>
    </row>
    <row r="633" spans="5:12" ht="15.75" customHeight="1">
      <c r="E633" s="101"/>
      <c r="F633" s="101"/>
      <c r="G633" s="101"/>
      <c r="H633" s="101"/>
      <c r="I633" s="101"/>
      <c r="J633" s="101"/>
      <c r="K633" s="449"/>
      <c r="L633" s="449"/>
    </row>
    <row r="634" spans="5:12" ht="15.75" customHeight="1">
      <c r="E634" s="101"/>
      <c r="F634" s="101"/>
      <c r="G634" s="101"/>
      <c r="H634" s="101"/>
      <c r="I634" s="101"/>
      <c r="J634" s="101"/>
      <c r="K634" s="449"/>
      <c r="L634" s="449"/>
    </row>
    <row r="635" spans="5:12" ht="15.75" customHeight="1">
      <c r="E635" s="101"/>
      <c r="F635" s="101"/>
      <c r="G635" s="101"/>
      <c r="H635" s="101"/>
      <c r="I635" s="101"/>
      <c r="J635" s="101"/>
      <c r="K635" s="449"/>
      <c r="L635" s="449"/>
    </row>
    <row r="636" spans="5:12" ht="15.75" customHeight="1">
      <c r="E636" s="101"/>
      <c r="F636" s="101"/>
      <c r="G636" s="101"/>
      <c r="H636" s="101"/>
      <c r="I636" s="101"/>
      <c r="J636" s="101"/>
      <c r="K636" s="449"/>
      <c r="L636" s="449"/>
    </row>
    <row r="637" spans="5:12" ht="15.75" customHeight="1">
      <c r="E637" s="101"/>
      <c r="F637" s="101"/>
      <c r="G637" s="101"/>
      <c r="H637" s="101"/>
      <c r="I637" s="101"/>
      <c r="J637" s="101"/>
      <c r="K637" s="449"/>
      <c r="L637" s="449"/>
    </row>
    <row r="638" spans="5:12" ht="15.75" customHeight="1">
      <c r="E638" s="101"/>
      <c r="F638" s="101"/>
      <c r="G638" s="101"/>
      <c r="H638" s="101"/>
      <c r="I638" s="101"/>
      <c r="J638" s="101"/>
      <c r="K638" s="449"/>
      <c r="L638" s="449"/>
    </row>
    <row r="639" spans="5:12" ht="15.75" customHeight="1">
      <c r="E639" s="101"/>
      <c r="F639" s="101"/>
      <c r="G639" s="101"/>
      <c r="H639" s="101"/>
      <c r="I639" s="101"/>
      <c r="J639" s="101"/>
      <c r="K639" s="449"/>
      <c r="L639" s="449"/>
    </row>
    <row r="640" spans="5:12" ht="15.75" customHeight="1">
      <c r="E640" s="101"/>
      <c r="F640" s="101"/>
      <c r="G640" s="101"/>
      <c r="H640" s="101"/>
      <c r="I640" s="101"/>
      <c r="J640" s="101"/>
      <c r="K640" s="449"/>
      <c r="L640" s="449"/>
    </row>
    <row r="641" spans="5:12" ht="15.75" customHeight="1">
      <c r="E641" s="101"/>
      <c r="F641" s="101"/>
      <c r="G641" s="101"/>
      <c r="H641" s="101"/>
      <c r="I641" s="101"/>
      <c r="J641" s="101"/>
      <c r="K641" s="449"/>
      <c r="L641" s="449"/>
    </row>
    <row r="642" spans="5:12" ht="15.75" customHeight="1">
      <c r="E642" s="101"/>
      <c r="F642" s="101"/>
      <c r="G642" s="101"/>
      <c r="H642" s="101"/>
      <c r="I642" s="101"/>
      <c r="J642" s="101"/>
      <c r="K642" s="449"/>
      <c r="L642" s="449"/>
    </row>
    <row r="643" spans="5:12" ht="15.75" customHeight="1">
      <c r="E643" s="101"/>
      <c r="F643" s="101"/>
      <c r="G643" s="101"/>
      <c r="H643" s="101"/>
      <c r="I643" s="101"/>
      <c r="J643" s="101"/>
      <c r="K643" s="449"/>
      <c r="L643" s="449"/>
    </row>
    <row r="644" spans="5:12" ht="15.75" customHeight="1">
      <c r="E644" s="101"/>
      <c r="F644" s="101"/>
      <c r="G644" s="101"/>
      <c r="H644" s="101"/>
      <c r="I644" s="101"/>
      <c r="J644" s="101"/>
      <c r="K644" s="449"/>
      <c r="L644" s="449"/>
    </row>
    <row r="645" spans="5:12" ht="15.75" customHeight="1">
      <c r="E645" s="101"/>
      <c r="F645" s="101"/>
      <c r="G645" s="101"/>
      <c r="H645" s="101"/>
      <c r="I645" s="101"/>
      <c r="J645" s="101"/>
      <c r="K645" s="449"/>
      <c r="L645" s="449"/>
    </row>
    <row r="646" spans="5:12" ht="15.75" customHeight="1">
      <c r="E646" s="101"/>
      <c r="F646" s="101"/>
      <c r="G646" s="101"/>
      <c r="H646" s="101"/>
      <c r="I646" s="101"/>
      <c r="J646" s="101"/>
      <c r="K646" s="449"/>
      <c r="L646" s="449"/>
    </row>
    <row r="647" spans="5:12" ht="15.75" customHeight="1">
      <c r="E647" s="101"/>
      <c r="F647" s="101"/>
      <c r="G647" s="101"/>
      <c r="H647" s="101"/>
      <c r="I647" s="101"/>
      <c r="J647" s="101"/>
      <c r="K647" s="449"/>
      <c r="L647" s="449"/>
    </row>
    <row r="648" spans="5:12" ht="15.75" customHeight="1">
      <c r="E648" s="101"/>
      <c r="F648" s="101"/>
      <c r="G648" s="101"/>
      <c r="H648" s="101"/>
      <c r="I648" s="101"/>
      <c r="J648" s="101"/>
      <c r="K648" s="449"/>
      <c r="L648" s="449"/>
    </row>
    <row r="649" spans="5:12" ht="15.75" customHeight="1">
      <c r="E649" s="101"/>
      <c r="F649" s="101"/>
      <c r="G649" s="101"/>
      <c r="H649" s="101"/>
      <c r="I649" s="101"/>
      <c r="J649" s="101"/>
      <c r="K649" s="449"/>
      <c r="L649" s="449"/>
    </row>
    <row r="650" spans="5:12" ht="15.75" customHeight="1">
      <c r="E650" s="101"/>
      <c r="F650" s="101"/>
      <c r="G650" s="101"/>
      <c r="H650" s="101"/>
      <c r="I650" s="101"/>
      <c r="J650" s="101"/>
      <c r="K650" s="449"/>
      <c r="L650" s="449"/>
    </row>
    <row r="651" spans="5:12" ht="15.75" customHeight="1">
      <c r="E651" s="101"/>
      <c r="F651" s="101"/>
      <c r="G651" s="101"/>
      <c r="H651" s="101"/>
      <c r="I651" s="101"/>
      <c r="J651" s="101"/>
      <c r="K651" s="449"/>
      <c r="L651" s="449"/>
    </row>
    <row r="652" spans="5:12" ht="15.75" customHeight="1">
      <c r="E652" s="101"/>
      <c r="F652" s="101"/>
      <c r="G652" s="101"/>
      <c r="H652" s="101"/>
      <c r="I652" s="101"/>
      <c r="J652" s="101"/>
      <c r="K652" s="449"/>
      <c r="L652" s="449"/>
    </row>
    <row r="653" spans="5:12" ht="15.75" customHeight="1">
      <c r="E653" s="101"/>
      <c r="F653" s="101"/>
      <c r="G653" s="101"/>
      <c r="H653" s="101"/>
      <c r="I653" s="101"/>
      <c r="J653" s="101"/>
      <c r="K653" s="449"/>
      <c r="L653" s="449"/>
    </row>
    <row r="654" spans="5:12" ht="15.75" customHeight="1">
      <c r="E654" s="101"/>
      <c r="F654" s="101"/>
      <c r="G654" s="101"/>
      <c r="H654" s="101"/>
      <c r="I654" s="101"/>
      <c r="J654" s="101"/>
      <c r="K654" s="449"/>
      <c r="L654" s="449"/>
    </row>
    <row r="655" spans="5:12" ht="15.75" customHeight="1">
      <c r="E655" s="101"/>
      <c r="F655" s="101"/>
      <c r="G655" s="101"/>
      <c r="H655" s="101"/>
      <c r="I655" s="101"/>
      <c r="J655" s="101"/>
      <c r="K655" s="449"/>
      <c r="L655" s="449"/>
    </row>
    <row r="656" spans="5:12" ht="15.75" customHeight="1">
      <c r="E656" s="101"/>
      <c r="F656" s="101"/>
      <c r="G656" s="101"/>
      <c r="H656" s="101"/>
      <c r="I656" s="101"/>
      <c r="J656" s="101"/>
      <c r="K656" s="449"/>
      <c r="L656" s="449"/>
    </row>
    <row r="657" spans="5:12" ht="15.75" customHeight="1">
      <c r="E657" s="101"/>
      <c r="F657" s="101"/>
      <c r="G657" s="101"/>
      <c r="H657" s="101"/>
      <c r="I657" s="101"/>
      <c r="J657" s="101"/>
      <c r="K657" s="449"/>
      <c r="L657" s="449"/>
    </row>
    <row r="658" spans="5:12" ht="15.75" customHeight="1">
      <c r="E658" s="101"/>
      <c r="F658" s="101"/>
      <c r="G658" s="101"/>
      <c r="H658" s="101"/>
      <c r="I658" s="101"/>
      <c r="J658" s="101"/>
      <c r="K658" s="449"/>
      <c r="L658" s="449"/>
    </row>
    <row r="659" spans="5:12" ht="15.75" customHeight="1">
      <c r="E659" s="101"/>
      <c r="F659" s="101"/>
      <c r="G659" s="101"/>
      <c r="H659" s="101"/>
      <c r="I659" s="101"/>
      <c r="J659" s="101"/>
      <c r="K659" s="449"/>
      <c r="L659" s="449"/>
    </row>
    <row r="660" spans="5:12" ht="15.75" customHeight="1">
      <c r="E660" s="101"/>
      <c r="F660" s="101"/>
      <c r="G660" s="101"/>
      <c r="H660" s="101"/>
      <c r="I660" s="101"/>
      <c r="J660" s="101"/>
      <c r="K660" s="449"/>
      <c r="L660" s="449"/>
    </row>
    <row r="661" spans="5:12" ht="15.75" customHeight="1">
      <c r="E661" s="101"/>
      <c r="F661" s="101"/>
      <c r="G661" s="101"/>
      <c r="H661" s="101"/>
      <c r="I661" s="101"/>
      <c r="J661" s="101"/>
      <c r="K661" s="449"/>
      <c r="L661" s="449"/>
    </row>
    <row r="662" spans="5:12" ht="15.75" customHeight="1">
      <c r="E662" s="101"/>
      <c r="F662" s="101"/>
      <c r="G662" s="101"/>
      <c r="H662" s="101"/>
      <c r="I662" s="101"/>
      <c r="J662" s="101"/>
      <c r="K662" s="449"/>
      <c r="L662" s="449"/>
    </row>
    <row r="663" spans="5:12" ht="15.75" customHeight="1">
      <c r="E663" s="101"/>
      <c r="F663" s="101"/>
      <c r="G663" s="101"/>
      <c r="H663" s="101"/>
      <c r="I663" s="101"/>
      <c r="J663" s="101"/>
      <c r="K663" s="449"/>
      <c r="L663" s="449"/>
    </row>
    <row r="664" spans="5:12" ht="15.75" customHeight="1">
      <c r="E664" s="101"/>
      <c r="F664" s="101"/>
      <c r="G664" s="101"/>
      <c r="H664" s="101"/>
      <c r="I664" s="101"/>
      <c r="J664" s="101"/>
      <c r="K664" s="449"/>
      <c r="L664" s="449"/>
    </row>
    <row r="665" spans="5:12" ht="15.75" customHeight="1">
      <c r="E665" s="101"/>
      <c r="F665" s="101"/>
      <c r="G665" s="101"/>
      <c r="H665" s="101"/>
      <c r="I665" s="101"/>
      <c r="J665" s="101"/>
      <c r="K665" s="449"/>
      <c r="L665" s="449"/>
    </row>
    <row r="666" spans="5:12" ht="15.75" customHeight="1">
      <c r="E666" s="101"/>
      <c r="F666" s="101"/>
      <c r="G666" s="101"/>
      <c r="H666" s="101"/>
      <c r="I666" s="101"/>
      <c r="J666" s="101"/>
      <c r="K666" s="449"/>
      <c r="L666" s="449"/>
    </row>
    <row r="667" spans="5:12" ht="15.75" customHeight="1">
      <c r="E667" s="101"/>
      <c r="F667" s="101"/>
      <c r="G667" s="101"/>
      <c r="H667" s="101"/>
      <c r="I667" s="101"/>
      <c r="J667" s="101"/>
      <c r="K667" s="449"/>
      <c r="L667" s="449"/>
    </row>
    <row r="668" spans="5:12" ht="15.75" customHeight="1">
      <c r="E668" s="101"/>
      <c r="F668" s="101"/>
      <c r="G668" s="101"/>
      <c r="H668" s="101"/>
      <c r="I668" s="101"/>
      <c r="J668" s="101"/>
      <c r="K668" s="449"/>
      <c r="L668" s="449"/>
    </row>
    <row r="669" spans="5:12" ht="15.75" customHeight="1">
      <c r="E669" s="101"/>
      <c r="F669" s="101"/>
      <c r="G669" s="101"/>
      <c r="H669" s="101"/>
      <c r="I669" s="101"/>
      <c r="J669" s="101"/>
      <c r="K669" s="449"/>
      <c r="L669" s="449"/>
    </row>
    <row r="670" spans="5:12" ht="15.75" customHeight="1">
      <c r="E670" s="101"/>
      <c r="F670" s="101"/>
      <c r="G670" s="101"/>
      <c r="H670" s="101"/>
      <c r="I670" s="101"/>
      <c r="J670" s="101"/>
      <c r="K670" s="449"/>
      <c r="L670" s="449"/>
    </row>
    <row r="671" spans="5:12" ht="15.75" customHeight="1">
      <c r="E671" s="101"/>
      <c r="F671" s="101"/>
      <c r="G671" s="101"/>
      <c r="H671" s="101"/>
      <c r="I671" s="101"/>
      <c r="J671" s="101"/>
      <c r="K671" s="449"/>
      <c r="L671" s="449"/>
    </row>
    <row r="672" spans="5:12" ht="15.75" customHeight="1">
      <c r="E672" s="101"/>
      <c r="F672" s="101"/>
      <c r="G672" s="101"/>
      <c r="H672" s="101"/>
      <c r="I672" s="101"/>
      <c r="J672" s="101"/>
      <c r="K672" s="449"/>
      <c r="L672" s="449"/>
    </row>
    <row r="673" spans="5:12" ht="15.75" customHeight="1">
      <c r="E673" s="101"/>
      <c r="F673" s="101"/>
      <c r="G673" s="101"/>
      <c r="H673" s="101"/>
      <c r="I673" s="101"/>
      <c r="J673" s="101"/>
      <c r="K673" s="449"/>
      <c r="L673" s="449"/>
    </row>
    <row r="674" spans="5:12" ht="15.75" customHeight="1">
      <c r="E674" s="101"/>
      <c r="F674" s="101"/>
      <c r="G674" s="101"/>
      <c r="H674" s="101"/>
      <c r="I674" s="101"/>
      <c r="J674" s="101"/>
      <c r="K674" s="449"/>
      <c r="L674" s="449"/>
    </row>
    <row r="675" spans="5:12" ht="15.75" customHeight="1">
      <c r="E675" s="101"/>
      <c r="F675" s="101"/>
      <c r="G675" s="101"/>
      <c r="H675" s="101"/>
      <c r="I675" s="101"/>
      <c r="J675" s="101"/>
      <c r="K675" s="449"/>
      <c r="L675" s="449"/>
    </row>
    <row r="676" spans="5:12" ht="15.75" customHeight="1">
      <c r="E676" s="101"/>
      <c r="F676" s="101"/>
      <c r="G676" s="101"/>
      <c r="H676" s="101"/>
      <c r="I676" s="101"/>
      <c r="J676" s="101"/>
      <c r="K676" s="449"/>
      <c r="L676" s="449"/>
    </row>
    <row r="677" spans="5:12" ht="15.75" customHeight="1">
      <c r="E677" s="101"/>
      <c r="F677" s="101"/>
      <c r="G677" s="101"/>
      <c r="H677" s="101"/>
      <c r="I677" s="101"/>
      <c r="J677" s="101"/>
      <c r="K677" s="449"/>
      <c r="L677" s="449"/>
    </row>
    <row r="678" spans="5:12" ht="15.75" customHeight="1">
      <c r="E678" s="101"/>
      <c r="F678" s="101"/>
      <c r="G678" s="101"/>
      <c r="H678" s="101"/>
      <c r="I678" s="101"/>
      <c r="J678" s="101"/>
      <c r="K678" s="449"/>
      <c r="L678" s="449"/>
    </row>
    <row r="679" spans="5:12" ht="15.75" customHeight="1">
      <c r="E679" s="101"/>
      <c r="F679" s="101"/>
      <c r="G679" s="101"/>
      <c r="H679" s="101"/>
      <c r="I679" s="101"/>
      <c r="J679" s="101"/>
      <c r="K679" s="449"/>
      <c r="L679" s="449"/>
    </row>
    <row r="680" spans="5:12" ht="15.75" customHeight="1">
      <c r="E680" s="101"/>
      <c r="F680" s="101"/>
      <c r="G680" s="101"/>
      <c r="H680" s="101"/>
      <c r="I680" s="101"/>
      <c r="J680" s="101"/>
      <c r="K680" s="449"/>
      <c r="L680" s="449"/>
    </row>
    <row r="681" spans="5:12" ht="15.75" customHeight="1">
      <c r="E681" s="101"/>
      <c r="F681" s="101"/>
      <c r="G681" s="101"/>
      <c r="H681" s="101"/>
      <c r="I681" s="101"/>
      <c r="J681" s="101"/>
      <c r="K681" s="449"/>
      <c r="L681" s="449"/>
    </row>
    <row r="682" spans="5:12" ht="15.75" customHeight="1">
      <c r="E682" s="101"/>
      <c r="F682" s="101"/>
      <c r="G682" s="101"/>
      <c r="H682" s="101"/>
      <c r="I682" s="101"/>
      <c r="J682" s="101"/>
      <c r="K682" s="449"/>
      <c r="L682" s="449"/>
    </row>
    <row r="683" spans="5:12" ht="15.75" customHeight="1">
      <c r="E683" s="101"/>
      <c r="F683" s="101"/>
      <c r="G683" s="101"/>
      <c r="H683" s="101"/>
      <c r="I683" s="101"/>
      <c r="J683" s="101"/>
      <c r="K683" s="449"/>
      <c r="L683" s="449"/>
    </row>
    <row r="684" spans="5:12" ht="15.75" customHeight="1">
      <c r="E684" s="101"/>
      <c r="F684" s="101"/>
      <c r="G684" s="101"/>
      <c r="H684" s="101"/>
      <c r="I684" s="101"/>
      <c r="J684" s="101"/>
      <c r="K684" s="449"/>
      <c r="L684" s="449"/>
    </row>
    <row r="685" spans="5:12" ht="15.75" customHeight="1">
      <c r="E685" s="101"/>
      <c r="F685" s="101"/>
      <c r="G685" s="101"/>
      <c r="H685" s="101"/>
      <c r="I685" s="101"/>
      <c r="J685" s="101"/>
      <c r="K685" s="449"/>
      <c r="L685" s="449"/>
    </row>
    <row r="686" spans="5:12" ht="15.75" customHeight="1">
      <c r="E686" s="101"/>
      <c r="F686" s="101"/>
      <c r="G686" s="101"/>
      <c r="H686" s="101"/>
      <c r="I686" s="101"/>
      <c r="J686" s="101"/>
      <c r="K686" s="449"/>
      <c r="L686" s="449"/>
    </row>
    <row r="687" spans="5:12" ht="15.75" customHeight="1">
      <c r="E687" s="101"/>
      <c r="F687" s="101"/>
      <c r="G687" s="101"/>
      <c r="H687" s="101"/>
      <c r="I687" s="101"/>
      <c r="J687" s="101"/>
      <c r="K687" s="449"/>
      <c r="L687" s="449"/>
    </row>
    <row r="688" spans="5:12" ht="15.75" customHeight="1">
      <c r="E688" s="101"/>
      <c r="F688" s="101"/>
      <c r="G688" s="101"/>
      <c r="H688" s="101"/>
      <c r="I688" s="101"/>
      <c r="J688" s="101"/>
      <c r="K688" s="449"/>
      <c r="L688" s="449"/>
    </row>
    <row r="689" spans="5:12" ht="15.75" customHeight="1">
      <c r="E689" s="101"/>
      <c r="F689" s="101"/>
      <c r="G689" s="101"/>
      <c r="H689" s="101"/>
      <c r="I689" s="101"/>
      <c r="J689" s="101"/>
      <c r="K689" s="449"/>
      <c r="L689" s="449"/>
    </row>
    <row r="690" spans="5:12" ht="15.75" customHeight="1">
      <c r="E690" s="101"/>
      <c r="F690" s="101"/>
      <c r="G690" s="101"/>
      <c r="H690" s="101"/>
      <c r="I690" s="101"/>
      <c r="J690" s="101"/>
      <c r="K690" s="449"/>
      <c r="L690" s="449"/>
    </row>
    <row r="691" spans="5:12" ht="15.75" customHeight="1">
      <c r="E691" s="101"/>
      <c r="F691" s="101"/>
      <c r="G691" s="101"/>
      <c r="H691" s="101"/>
      <c r="I691" s="101"/>
      <c r="J691" s="101"/>
      <c r="K691" s="449"/>
      <c r="L691" s="449"/>
    </row>
    <row r="692" spans="5:12" ht="15.75" customHeight="1">
      <c r="E692" s="101"/>
      <c r="F692" s="101"/>
      <c r="G692" s="101"/>
      <c r="H692" s="101"/>
      <c r="I692" s="101"/>
      <c r="J692" s="101"/>
      <c r="K692" s="449"/>
      <c r="L692" s="449"/>
    </row>
    <row r="693" spans="5:12" ht="15.75" customHeight="1">
      <c r="E693" s="101"/>
      <c r="F693" s="101"/>
      <c r="G693" s="101"/>
      <c r="H693" s="101"/>
      <c r="I693" s="101"/>
      <c r="J693" s="101"/>
      <c r="K693" s="449"/>
      <c r="L693" s="449"/>
    </row>
    <row r="694" spans="5:12" ht="15.75" customHeight="1">
      <c r="E694" s="101"/>
      <c r="F694" s="101"/>
      <c r="G694" s="101"/>
      <c r="H694" s="101"/>
      <c r="I694" s="101"/>
      <c r="J694" s="101"/>
      <c r="K694" s="449"/>
      <c r="L694" s="449"/>
    </row>
    <row r="695" spans="5:12" ht="15.75" customHeight="1">
      <c r="E695" s="101"/>
      <c r="F695" s="101"/>
      <c r="G695" s="101"/>
      <c r="H695" s="101"/>
      <c r="I695" s="101"/>
      <c r="J695" s="101"/>
      <c r="K695" s="449"/>
      <c r="L695" s="449"/>
    </row>
    <row r="696" spans="5:12" ht="15.75" customHeight="1">
      <c r="E696" s="101"/>
      <c r="F696" s="101"/>
      <c r="G696" s="101"/>
      <c r="H696" s="101"/>
      <c r="I696" s="101"/>
      <c r="J696" s="101"/>
      <c r="K696" s="449"/>
      <c r="L696" s="449"/>
    </row>
    <row r="697" spans="5:12" ht="15.75" customHeight="1">
      <c r="E697" s="101"/>
      <c r="F697" s="101"/>
      <c r="G697" s="101"/>
      <c r="H697" s="101"/>
      <c r="I697" s="101"/>
      <c r="J697" s="101"/>
      <c r="K697" s="449"/>
      <c r="L697" s="449"/>
    </row>
    <row r="698" spans="5:12" ht="15.75" customHeight="1">
      <c r="E698" s="101"/>
      <c r="F698" s="101"/>
      <c r="G698" s="101"/>
      <c r="H698" s="101"/>
      <c r="I698" s="101"/>
      <c r="J698" s="101"/>
      <c r="K698" s="449"/>
      <c r="L698" s="449"/>
    </row>
    <row r="699" spans="5:12" ht="15.75" customHeight="1">
      <c r="E699" s="101"/>
      <c r="F699" s="101"/>
      <c r="G699" s="101"/>
      <c r="H699" s="101"/>
      <c r="I699" s="101"/>
      <c r="J699" s="101"/>
      <c r="K699" s="449"/>
      <c r="L699" s="449"/>
    </row>
    <row r="700" spans="5:12" ht="15.75" customHeight="1">
      <c r="E700" s="101"/>
      <c r="F700" s="101"/>
      <c r="G700" s="101"/>
      <c r="H700" s="101"/>
      <c r="I700" s="101"/>
      <c r="J700" s="101"/>
      <c r="K700" s="449"/>
      <c r="L700" s="449"/>
    </row>
    <row r="701" spans="5:12" ht="15.75" customHeight="1">
      <c r="E701" s="101"/>
      <c r="F701" s="101"/>
      <c r="G701" s="101"/>
      <c r="H701" s="101"/>
      <c r="I701" s="101"/>
      <c r="J701" s="101"/>
      <c r="K701" s="449"/>
      <c r="L701" s="449"/>
    </row>
    <row r="702" spans="5:12" ht="15.75" customHeight="1">
      <c r="E702" s="101"/>
      <c r="F702" s="101"/>
      <c r="G702" s="101"/>
      <c r="H702" s="101"/>
      <c r="I702" s="101"/>
      <c r="J702" s="101"/>
      <c r="K702" s="449"/>
      <c r="L702" s="449"/>
    </row>
    <row r="703" spans="5:12" ht="15.75" customHeight="1">
      <c r="E703" s="101"/>
      <c r="F703" s="101"/>
      <c r="G703" s="101"/>
      <c r="H703" s="101"/>
      <c r="I703" s="101"/>
      <c r="J703" s="101"/>
      <c r="K703" s="449"/>
      <c r="L703" s="449"/>
    </row>
    <row r="704" spans="5:12" ht="15.75" customHeight="1">
      <c r="E704" s="101"/>
      <c r="F704" s="101"/>
      <c r="G704" s="101"/>
      <c r="H704" s="101"/>
      <c r="I704" s="101"/>
      <c r="J704" s="101"/>
      <c r="K704" s="449"/>
      <c r="L704" s="449"/>
    </row>
  </sheetData>
  <mergeCells count="2">
    <mergeCell ref="B38:J38"/>
    <mergeCell ref="B39:K39"/>
  </mergeCells>
  <hyperlinks>
    <hyperlink ref="H1" location="INDEX!A1" display="INDEX" xr:uid="{AD3C99CC-32F9-46D5-9945-876D9BA1B942}"/>
  </hyperlinks>
  <printOptions horizontalCentered="1"/>
  <pageMargins left="0.39370078740157483" right="0.39370078740157483" top="0.59055118110236227" bottom="0.39370078740157483" header="0" footer="0.19685039370078741"/>
  <pageSetup paperSize="9" scale="93" fitToWidth="0" orientation="portrait" r:id="rId1"/>
  <headerFooter scaleWithDoc="0">
    <oddHeader>&amp;C&amp;"Calibri,Bold"&amp;14
Filament Material Guide</oddHeader>
  </headerFooter>
  <drawing r:id="rId2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C039F-5462-40EB-AF1D-F8681FB2D0C5}">
  <sheetPr>
    <tabColor rgb="FFFFC000"/>
  </sheetPr>
  <dimension ref="A1:D60"/>
  <sheetViews>
    <sheetView zoomScale="97" zoomScaleNormal="97" workbookViewId="0">
      <selection activeCell="C34" sqref="C34"/>
    </sheetView>
  </sheetViews>
  <sheetFormatPr defaultRowHeight="15"/>
  <cols>
    <col min="1" max="1" width="35.5703125" style="176" bestFit="1" customWidth="1"/>
    <col min="2" max="2" width="43.42578125" style="179" bestFit="1" customWidth="1"/>
    <col min="3" max="3" width="88.85546875" style="179" bestFit="1" customWidth="1"/>
    <col min="4" max="4" width="53.5703125" style="176" bestFit="1" customWidth="1"/>
    <col min="5" max="16384" width="9.140625" style="176"/>
  </cols>
  <sheetData>
    <row r="1" spans="1:4" ht="18.75">
      <c r="A1" s="175" t="s">
        <v>1478</v>
      </c>
      <c r="B1" s="175" t="s">
        <v>1479</v>
      </c>
      <c r="C1" s="175" t="s">
        <v>1480</v>
      </c>
      <c r="D1" s="177" t="s">
        <v>1481</v>
      </c>
    </row>
    <row r="2" spans="1:4" ht="15.75">
      <c r="A2" s="177" t="s">
        <v>1482</v>
      </c>
      <c r="B2" s="176"/>
      <c r="C2" s="176"/>
    </row>
    <row r="3" spans="1:4">
      <c r="A3" s="176" t="s">
        <v>1483</v>
      </c>
      <c r="B3" s="459" t="s">
        <v>1484</v>
      </c>
      <c r="C3" s="459" t="s">
        <v>1485</v>
      </c>
      <c r="D3" s="459" t="s">
        <v>1486</v>
      </c>
    </row>
    <row r="4" spans="1:4">
      <c r="A4" s="176" t="s">
        <v>1487</v>
      </c>
      <c r="B4" s="460" t="s">
        <v>1488</v>
      </c>
      <c r="C4" s="460" t="s">
        <v>1489</v>
      </c>
      <c r="D4" s="459" t="s">
        <v>1490</v>
      </c>
    </row>
    <row r="5" spans="1:4" ht="18.75">
      <c r="A5" s="178"/>
    </row>
    <row r="6" spans="1:4" ht="15.75">
      <c r="A6" s="177" t="s">
        <v>1491</v>
      </c>
    </row>
    <row r="7" spans="1:4">
      <c r="A7" s="459" t="s">
        <v>1492</v>
      </c>
      <c r="B7" s="460" t="s">
        <v>1493</v>
      </c>
      <c r="C7" s="460" t="s">
        <v>1494</v>
      </c>
      <c r="D7" s="459" t="s">
        <v>1495</v>
      </c>
    </row>
    <row r="8" spans="1:4">
      <c r="A8" s="459" t="s">
        <v>1496</v>
      </c>
      <c r="B8" s="460" t="s">
        <v>1497</v>
      </c>
      <c r="C8" s="460" t="s">
        <v>1498</v>
      </c>
      <c r="D8" s="459" t="s">
        <v>1499</v>
      </c>
    </row>
    <row r="9" spans="1:4">
      <c r="A9" s="459" t="s">
        <v>1500</v>
      </c>
      <c r="B9" s="460" t="s">
        <v>1501</v>
      </c>
      <c r="C9" s="460" t="s">
        <v>1502</v>
      </c>
      <c r="D9" s="459" t="s">
        <v>1503</v>
      </c>
    </row>
    <row r="10" spans="1:4">
      <c r="A10" s="459" t="s">
        <v>1504</v>
      </c>
      <c r="B10" s="460" t="s">
        <v>1505</v>
      </c>
      <c r="C10" s="460" t="s">
        <v>1506</v>
      </c>
      <c r="D10" s="459" t="s">
        <v>1507</v>
      </c>
    </row>
    <row r="11" spans="1:4">
      <c r="A11" s="459" t="s">
        <v>1508</v>
      </c>
      <c r="B11" s="460" t="s">
        <v>1509</v>
      </c>
      <c r="C11" s="460" t="s">
        <v>1510</v>
      </c>
      <c r="D11" s="459" t="s">
        <v>1511</v>
      </c>
    </row>
    <row r="12" spans="1:4">
      <c r="A12" s="459" t="s">
        <v>1512</v>
      </c>
      <c r="B12" s="460" t="s">
        <v>1513</v>
      </c>
      <c r="C12" s="460" t="s">
        <v>1514</v>
      </c>
      <c r="D12" s="459" t="s">
        <v>1515</v>
      </c>
    </row>
    <row r="13" spans="1:4">
      <c r="A13" s="459" t="s">
        <v>1516</v>
      </c>
      <c r="B13" s="460" t="s">
        <v>1517</v>
      </c>
      <c r="C13" s="460" t="s">
        <v>1518</v>
      </c>
      <c r="D13" s="459" t="s">
        <v>1519</v>
      </c>
    </row>
    <row r="14" spans="1:4">
      <c r="A14" s="459" t="s">
        <v>1520</v>
      </c>
      <c r="B14" s="460" t="s">
        <v>1505</v>
      </c>
      <c r="C14" s="460" t="s">
        <v>1521</v>
      </c>
      <c r="D14" s="459" t="s">
        <v>1519</v>
      </c>
    </row>
    <row r="15" spans="1:4">
      <c r="A15" s="459" t="s">
        <v>1522</v>
      </c>
      <c r="B15" s="460" t="s">
        <v>1523</v>
      </c>
      <c r="C15" s="460" t="s">
        <v>1524</v>
      </c>
      <c r="D15" s="459" t="s">
        <v>1490</v>
      </c>
    </row>
    <row r="16" spans="1:4">
      <c r="A16" s="459" t="s">
        <v>1525</v>
      </c>
      <c r="B16" s="460" t="s">
        <v>1526</v>
      </c>
      <c r="C16" s="460" t="s">
        <v>1527</v>
      </c>
      <c r="D16" s="459" t="s">
        <v>1528</v>
      </c>
    </row>
    <row r="17" spans="1:4">
      <c r="A17" s="459" t="s">
        <v>1529</v>
      </c>
      <c r="B17" s="460" t="s">
        <v>1530</v>
      </c>
      <c r="C17" s="460" t="s">
        <v>1531</v>
      </c>
      <c r="D17" s="459"/>
    </row>
    <row r="18" spans="1:4">
      <c r="A18" s="459"/>
      <c r="B18" s="460"/>
      <c r="C18" s="460"/>
    </row>
    <row r="19" spans="1:4">
      <c r="A19" s="459"/>
      <c r="B19" s="460"/>
      <c r="C19" s="460"/>
    </row>
    <row r="20" spans="1:4" ht="15.75">
      <c r="A20" s="177" t="s">
        <v>1532</v>
      </c>
    </row>
    <row r="21" spans="1:4">
      <c r="A21" s="459" t="s">
        <v>1533</v>
      </c>
      <c r="B21" s="460" t="s">
        <v>1534</v>
      </c>
      <c r="C21" s="460" t="s">
        <v>1535</v>
      </c>
      <c r="D21" s="461" t="s">
        <v>1536</v>
      </c>
    </row>
    <row r="22" spans="1:4">
      <c r="A22" s="459" t="s">
        <v>1537</v>
      </c>
      <c r="B22" s="460" t="s">
        <v>1538</v>
      </c>
      <c r="C22" s="460" t="s">
        <v>1539</v>
      </c>
    </row>
    <row r="23" spans="1:4">
      <c r="A23" s="459" t="s">
        <v>1540</v>
      </c>
      <c r="B23" s="460" t="s">
        <v>1541</v>
      </c>
      <c r="C23" s="460" t="s">
        <v>1542</v>
      </c>
    </row>
    <row r="24" spans="1:4">
      <c r="A24" s="459" t="s">
        <v>1543</v>
      </c>
      <c r="B24" s="460" t="s">
        <v>1544</v>
      </c>
      <c r="C24" s="460" t="s">
        <v>1545</v>
      </c>
    </row>
    <row r="25" spans="1:4">
      <c r="A25" s="459" t="s">
        <v>1546</v>
      </c>
      <c r="B25" s="460" t="s">
        <v>1547</v>
      </c>
      <c r="C25" s="460" t="s">
        <v>1548</v>
      </c>
    </row>
    <row r="26" spans="1:4">
      <c r="A26" s="459" t="s">
        <v>1549</v>
      </c>
      <c r="B26" s="460" t="s">
        <v>1550</v>
      </c>
      <c r="C26" s="460" t="s">
        <v>1551</v>
      </c>
    </row>
    <row r="27" spans="1:4">
      <c r="A27" s="459" t="s">
        <v>1111</v>
      </c>
      <c r="B27" s="460" t="s">
        <v>1552</v>
      </c>
      <c r="C27" s="460" t="s">
        <v>1553</v>
      </c>
    </row>
    <row r="29" spans="1:4" ht="15.75">
      <c r="A29" s="177" t="s">
        <v>1554</v>
      </c>
    </row>
    <row r="30" spans="1:4">
      <c r="A30" s="459" t="s">
        <v>1555</v>
      </c>
      <c r="B30" s="460" t="s">
        <v>1493</v>
      </c>
      <c r="C30" s="460" t="s">
        <v>1556</v>
      </c>
    </row>
    <row r="31" spans="1:4">
      <c r="A31" s="459" t="s">
        <v>1557</v>
      </c>
      <c r="B31" s="460" t="s">
        <v>1558</v>
      </c>
      <c r="C31" s="460" t="s">
        <v>1559</v>
      </c>
    </row>
    <row r="32" spans="1:4">
      <c r="A32" s="459" t="s">
        <v>1560</v>
      </c>
      <c r="B32" s="460" t="s">
        <v>1561</v>
      </c>
      <c r="C32" s="460" t="s">
        <v>1562</v>
      </c>
    </row>
    <row r="33" spans="1:4">
      <c r="A33" s="459" t="s">
        <v>1563</v>
      </c>
      <c r="B33" s="460" t="s">
        <v>1564</v>
      </c>
      <c r="C33" s="460" t="s">
        <v>1565</v>
      </c>
    </row>
    <row r="34" spans="1:4">
      <c r="A34" s="459" t="s">
        <v>1566</v>
      </c>
      <c r="B34" s="460" t="s">
        <v>1552</v>
      </c>
      <c r="C34" s="460" t="s">
        <v>1567</v>
      </c>
    </row>
    <row r="35" spans="1:4">
      <c r="A35" s="459"/>
    </row>
    <row r="36" spans="1:4">
      <c r="A36" s="459"/>
    </row>
    <row r="37" spans="1:4">
      <c r="A37" s="459"/>
    </row>
    <row r="38" spans="1:4" ht="15.75">
      <c r="A38" s="177" t="s">
        <v>1568</v>
      </c>
    </row>
    <row r="39" spans="1:4">
      <c r="A39" s="176" t="s">
        <v>1569</v>
      </c>
      <c r="B39" s="179" t="s">
        <v>1570</v>
      </c>
      <c r="C39" s="179" t="s">
        <v>1571</v>
      </c>
    </row>
    <row r="40" spans="1:4">
      <c r="A40" s="176" t="s">
        <v>1572</v>
      </c>
      <c r="B40" s="179">
        <v>80</v>
      </c>
      <c r="C40" s="179">
        <v>100</v>
      </c>
    </row>
    <row r="41" spans="1:4">
      <c r="A41" s="176" t="s">
        <v>1573</v>
      </c>
      <c r="C41" s="179" t="s">
        <v>1574</v>
      </c>
    </row>
    <row r="42" spans="1:4">
      <c r="A42" s="176" t="s">
        <v>1575</v>
      </c>
      <c r="B42" s="181" t="s">
        <v>1576</v>
      </c>
      <c r="C42" s="182" t="s">
        <v>1577</v>
      </c>
    </row>
    <row r="43" spans="1:4">
      <c r="A43" s="176" t="s">
        <v>1578</v>
      </c>
      <c r="B43" s="179" t="s">
        <v>1579</v>
      </c>
      <c r="C43" s="180" t="s">
        <v>1580</v>
      </c>
    </row>
    <row r="44" spans="1:4">
      <c r="A44" s="176" t="s">
        <v>1581</v>
      </c>
      <c r="B44" s="179" t="s">
        <v>1582</v>
      </c>
      <c r="C44" s="180" t="s">
        <v>1583</v>
      </c>
    </row>
    <row r="45" spans="1:4">
      <c r="A45" s="176" t="s">
        <v>1584</v>
      </c>
      <c r="C45" s="180" t="s">
        <v>1585</v>
      </c>
    </row>
    <row r="46" spans="1:4">
      <c r="A46" s="176" t="s">
        <v>1586</v>
      </c>
      <c r="B46" s="161" t="s">
        <v>1587</v>
      </c>
      <c r="C46" s="161" t="s">
        <v>1588</v>
      </c>
      <c r="D46" s="161" t="s">
        <v>1589</v>
      </c>
    </row>
    <row r="47" spans="1:4">
      <c r="C47" s="180"/>
    </row>
    <row r="48" spans="1:4">
      <c r="A48" s="307" t="s">
        <v>408</v>
      </c>
      <c r="C48" s="180"/>
    </row>
    <row r="49" spans="3:3">
      <c r="C49" s="180"/>
    </row>
    <row r="50" spans="3:3">
      <c r="C50" s="180"/>
    </row>
    <row r="51" spans="3:3">
      <c r="C51" s="180"/>
    </row>
    <row r="53" spans="3:3">
      <c r="C53" s="180"/>
    </row>
    <row r="54" spans="3:3">
      <c r="C54" s="180"/>
    </row>
    <row r="55" spans="3:3">
      <c r="C55" s="180"/>
    </row>
    <row r="56" spans="3:3">
      <c r="C56" s="180"/>
    </row>
    <row r="57" spans="3:3">
      <c r="C57" s="180"/>
    </row>
    <row r="58" spans="3:3">
      <c r="C58" s="180"/>
    </row>
    <row r="59" spans="3:3">
      <c r="C59" s="180"/>
    </row>
    <row r="60" spans="3:3">
      <c r="C60" s="180"/>
    </row>
  </sheetData>
  <hyperlinks>
    <hyperlink ref="A48" location="INDEX!A1" display="INDEX" xr:uid="{1CCFB28A-97AD-4B08-A0B3-892103B6978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35B5-556F-4A3E-85C0-B1F86A14BD98}">
  <dimension ref="A1:I55"/>
  <sheetViews>
    <sheetView topLeftCell="A25" workbookViewId="0">
      <selection activeCell="A37" sqref="A37"/>
    </sheetView>
  </sheetViews>
  <sheetFormatPr defaultRowHeight="15"/>
  <cols>
    <col min="1" max="1" width="28" style="159" bestFit="1" customWidth="1"/>
    <col min="2" max="2" width="43" style="160" bestFit="1" customWidth="1"/>
    <col min="3" max="3" width="33.140625" style="160" bestFit="1" customWidth="1"/>
    <col min="4" max="4" width="56.85546875" style="153" bestFit="1" customWidth="1"/>
    <col min="5" max="5" width="9.140625" style="152"/>
    <col min="6" max="6" width="61.42578125" style="152" bestFit="1" customWidth="1"/>
    <col min="7" max="7" width="35.7109375" style="152" bestFit="1" customWidth="1"/>
    <col min="8" max="8" width="104.85546875" style="152" bestFit="1" customWidth="1"/>
    <col min="9" max="16384" width="9.140625" style="152"/>
  </cols>
  <sheetData>
    <row r="1" spans="1:9">
      <c r="A1" s="460" t="s">
        <v>1590</v>
      </c>
      <c r="B1" s="462" t="s">
        <v>1591</v>
      </c>
      <c r="C1" s="462" t="s">
        <v>1592</v>
      </c>
      <c r="D1" s="151" t="s">
        <v>1593</v>
      </c>
      <c r="E1" s="459"/>
      <c r="F1" s="459" t="s">
        <v>1594</v>
      </c>
      <c r="G1" s="459" t="s">
        <v>1595</v>
      </c>
      <c r="H1" s="459"/>
      <c r="I1" s="459"/>
    </row>
    <row r="2" spans="1:9">
      <c r="A2" s="460" t="s">
        <v>1596</v>
      </c>
      <c r="B2" s="463">
        <v>1</v>
      </c>
      <c r="C2" s="463" t="s">
        <v>512</v>
      </c>
      <c r="D2" s="153">
        <v>2</v>
      </c>
      <c r="E2" s="459"/>
      <c r="F2" s="459" t="s">
        <v>523</v>
      </c>
      <c r="G2" s="459" t="s">
        <v>1597</v>
      </c>
      <c r="H2" s="459" t="s">
        <v>1598</v>
      </c>
      <c r="I2" s="459"/>
    </row>
    <row r="3" spans="1:9">
      <c r="A3" s="460" t="s">
        <v>1599</v>
      </c>
      <c r="B3" s="463" t="s">
        <v>1600</v>
      </c>
      <c r="C3" s="463"/>
      <c r="D3" s="153" t="s">
        <v>1601</v>
      </c>
      <c r="E3" s="459"/>
      <c r="F3" s="459"/>
      <c r="G3" s="459" t="s">
        <v>1602</v>
      </c>
      <c r="H3" s="459" t="s">
        <v>1603</v>
      </c>
      <c r="I3" s="459"/>
    </row>
    <row r="4" spans="1:9">
      <c r="A4" s="460" t="s">
        <v>1604</v>
      </c>
      <c r="B4" s="463">
        <v>450</v>
      </c>
      <c r="C4" s="463">
        <v>300</v>
      </c>
      <c r="D4" s="153" t="s">
        <v>1605</v>
      </c>
      <c r="E4" s="459"/>
      <c r="F4" s="464" t="s">
        <v>1606</v>
      </c>
      <c r="G4" s="459" t="s">
        <v>775</v>
      </c>
      <c r="H4" s="459" t="s">
        <v>1607</v>
      </c>
      <c r="I4" s="459"/>
    </row>
    <row r="5" spans="1:9">
      <c r="A5" s="460" t="s">
        <v>1608</v>
      </c>
      <c r="B5" s="463" t="s">
        <v>1609</v>
      </c>
      <c r="C5" s="463">
        <v>120</v>
      </c>
      <c r="D5" s="153" t="s">
        <v>1610</v>
      </c>
      <c r="E5" s="459"/>
      <c r="F5" s="464" t="s">
        <v>1611</v>
      </c>
      <c r="G5" s="459" t="s">
        <v>1612</v>
      </c>
      <c r="H5" s="459" t="s">
        <v>1613</v>
      </c>
      <c r="I5" s="459"/>
    </row>
    <row r="6" spans="1:9" ht="15" customHeight="1">
      <c r="A6" s="460" t="s">
        <v>1614</v>
      </c>
      <c r="B6" s="463">
        <v>100</v>
      </c>
      <c r="C6" s="463">
        <v>60</v>
      </c>
      <c r="D6" s="153" t="s">
        <v>1615</v>
      </c>
      <c r="E6" s="459"/>
      <c r="F6" s="464" t="s">
        <v>1616</v>
      </c>
      <c r="G6" s="459" t="s">
        <v>643</v>
      </c>
      <c r="H6" s="459"/>
      <c r="I6" s="459"/>
    </row>
    <row r="7" spans="1:9">
      <c r="A7" s="460" t="s">
        <v>1617</v>
      </c>
      <c r="B7" s="463" t="s">
        <v>1618</v>
      </c>
      <c r="C7" s="463" t="s">
        <v>1619</v>
      </c>
      <c r="D7" s="153" t="s">
        <v>1620</v>
      </c>
      <c r="E7" s="459"/>
      <c r="F7" s="464" t="s">
        <v>1621</v>
      </c>
      <c r="G7" s="459" t="s">
        <v>1622</v>
      </c>
      <c r="H7" s="459" t="s">
        <v>1623</v>
      </c>
      <c r="I7" s="459"/>
    </row>
    <row r="8" spans="1:9">
      <c r="A8" s="460" t="s">
        <v>1624</v>
      </c>
      <c r="B8" s="463" t="s">
        <v>1625</v>
      </c>
      <c r="C8" s="463" t="s">
        <v>1626</v>
      </c>
      <c r="D8" s="153" t="s">
        <v>1627</v>
      </c>
      <c r="E8" s="459"/>
      <c r="F8" s="459"/>
      <c r="G8" s="459" t="s">
        <v>1628</v>
      </c>
      <c r="H8" s="459" t="s">
        <v>1629</v>
      </c>
      <c r="I8" s="459"/>
    </row>
    <row r="9" spans="1:9">
      <c r="A9" s="460" t="s">
        <v>1630</v>
      </c>
      <c r="B9" s="465" t="s">
        <v>1631</v>
      </c>
      <c r="C9" s="155" t="s">
        <v>1632</v>
      </c>
      <c r="D9" s="153" t="s">
        <v>1633</v>
      </c>
      <c r="E9" s="459"/>
      <c r="F9" s="459"/>
      <c r="G9" s="459" t="s">
        <v>1634</v>
      </c>
      <c r="H9" s="459" t="s">
        <v>1635</v>
      </c>
      <c r="I9" s="459"/>
    </row>
    <row r="10" spans="1:9" ht="15" customHeight="1">
      <c r="A10" s="460" t="s">
        <v>1636</v>
      </c>
      <c r="B10" s="463" t="s">
        <v>1637</v>
      </c>
      <c r="C10" s="463" t="s">
        <v>1626</v>
      </c>
      <c r="D10" s="153" t="s">
        <v>1637</v>
      </c>
      <c r="E10" s="459"/>
      <c r="F10" s="459"/>
      <c r="G10" s="459" t="s">
        <v>1638</v>
      </c>
      <c r="H10" s="459"/>
      <c r="I10" s="459"/>
    </row>
    <row r="11" spans="1:9">
      <c r="A11" s="460" t="s">
        <v>1639</v>
      </c>
      <c r="B11" s="463" t="s">
        <v>1637</v>
      </c>
      <c r="C11" s="463" t="s">
        <v>1626</v>
      </c>
      <c r="D11" s="153" t="s">
        <v>1626</v>
      </c>
      <c r="E11" s="459"/>
      <c r="F11" s="464" t="s">
        <v>1640</v>
      </c>
      <c r="G11" s="459" t="s">
        <v>1638</v>
      </c>
      <c r="H11" s="459" t="s">
        <v>1641</v>
      </c>
      <c r="I11" s="459"/>
    </row>
    <row r="12" spans="1:9">
      <c r="A12" s="466" t="s">
        <v>1642</v>
      </c>
      <c r="B12" s="465" t="s">
        <v>1643</v>
      </c>
      <c r="C12" s="463"/>
      <c r="D12" s="153" t="s">
        <v>1644</v>
      </c>
      <c r="E12" s="459"/>
      <c r="F12" s="464" t="s">
        <v>1645</v>
      </c>
      <c r="G12" s="459" t="s">
        <v>1646</v>
      </c>
      <c r="H12" s="459" t="s">
        <v>1647</v>
      </c>
      <c r="I12" s="459"/>
    </row>
    <row r="13" spans="1:9">
      <c r="A13" s="460" t="s">
        <v>1648</v>
      </c>
      <c r="B13" s="463" t="s">
        <v>1649</v>
      </c>
      <c r="C13" s="463" t="s">
        <v>1650</v>
      </c>
      <c r="D13" s="153" t="s">
        <v>1649</v>
      </c>
      <c r="E13" s="459"/>
      <c r="F13" s="464" t="s">
        <v>1651</v>
      </c>
      <c r="G13" s="459" t="s">
        <v>1652</v>
      </c>
      <c r="H13" s="459" t="s">
        <v>1653</v>
      </c>
      <c r="I13" s="459"/>
    </row>
    <row r="14" spans="1:9">
      <c r="A14" s="460" t="s">
        <v>1654</v>
      </c>
      <c r="B14" s="463" t="s">
        <v>1655</v>
      </c>
      <c r="C14" s="463" t="s">
        <v>1656</v>
      </c>
      <c r="D14" s="153" t="s">
        <v>1657</v>
      </c>
      <c r="E14" s="459"/>
      <c r="F14" s="459"/>
      <c r="G14" s="459" t="s">
        <v>1658</v>
      </c>
      <c r="H14" s="459" t="s">
        <v>1659</v>
      </c>
      <c r="I14" s="459"/>
    </row>
    <row r="15" spans="1:9">
      <c r="A15" s="157" t="s">
        <v>1660</v>
      </c>
      <c r="B15" s="463" t="s">
        <v>1625</v>
      </c>
      <c r="C15" s="463"/>
      <c r="D15" s="153" t="s">
        <v>1625</v>
      </c>
      <c r="E15" s="459"/>
      <c r="F15" s="464" t="s">
        <v>1661</v>
      </c>
      <c r="G15" s="459" t="s">
        <v>1662</v>
      </c>
      <c r="H15" s="459" t="s">
        <v>1663</v>
      </c>
      <c r="I15" s="459"/>
    </row>
    <row r="16" spans="1:9">
      <c r="A16" s="460" t="s">
        <v>1664</v>
      </c>
      <c r="B16" s="463" t="s">
        <v>1665</v>
      </c>
      <c r="C16" s="463"/>
      <c r="D16" s="153" t="s">
        <v>1666</v>
      </c>
      <c r="E16" s="459"/>
      <c r="F16" s="464" t="s">
        <v>1667</v>
      </c>
      <c r="G16" s="459" t="s">
        <v>1668</v>
      </c>
      <c r="H16" s="459" t="s">
        <v>1669</v>
      </c>
      <c r="I16" s="459"/>
    </row>
    <row r="17" spans="1:9" ht="15" customHeight="1">
      <c r="A17" s="460" t="s">
        <v>1670</v>
      </c>
      <c r="B17" s="463" t="s">
        <v>1671</v>
      </c>
      <c r="C17" s="463"/>
      <c r="D17" s="153" t="s">
        <v>1672</v>
      </c>
      <c r="E17" s="459"/>
      <c r="F17" s="459"/>
      <c r="G17" s="459" t="s">
        <v>1673</v>
      </c>
      <c r="H17" s="459"/>
      <c r="I17" s="459"/>
    </row>
    <row r="18" spans="1:9">
      <c r="A18" s="460" t="s">
        <v>1674</v>
      </c>
      <c r="B18" s="463" t="s">
        <v>1675</v>
      </c>
      <c r="C18" s="463"/>
      <c r="D18" s="153" t="s">
        <v>1676</v>
      </c>
      <c r="E18" s="459"/>
      <c r="F18" s="459"/>
      <c r="G18" s="459" t="s">
        <v>1677</v>
      </c>
      <c r="H18" s="459" t="s">
        <v>1678</v>
      </c>
      <c r="I18" s="459"/>
    </row>
    <row r="19" spans="1:9">
      <c r="A19" s="460" t="s">
        <v>1679</v>
      </c>
      <c r="B19" s="463" t="s">
        <v>1680</v>
      </c>
      <c r="C19" s="463" t="s">
        <v>1681</v>
      </c>
      <c r="D19" s="463" t="s">
        <v>1681</v>
      </c>
      <c r="E19" s="459"/>
      <c r="F19" s="459"/>
      <c r="G19" s="459" t="s">
        <v>1682</v>
      </c>
      <c r="H19" s="459" t="s">
        <v>1683</v>
      </c>
      <c r="I19" s="459"/>
    </row>
    <row r="20" spans="1:9">
      <c r="A20" s="157" t="s">
        <v>1684</v>
      </c>
      <c r="B20" s="153" t="s">
        <v>1588</v>
      </c>
      <c r="C20" s="463" t="s">
        <v>1685</v>
      </c>
      <c r="D20" s="153" t="s">
        <v>1686</v>
      </c>
      <c r="E20" s="459"/>
      <c r="F20" s="459"/>
      <c r="G20" s="459" t="s">
        <v>1687</v>
      </c>
      <c r="H20" s="459" t="s">
        <v>1688</v>
      </c>
      <c r="I20" s="459"/>
    </row>
    <row r="21" spans="1:9" ht="15" customHeight="1">
      <c r="A21" s="460" t="s">
        <v>1689</v>
      </c>
      <c r="B21" s="463" t="s">
        <v>1552</v>
      </c>
      <c r="C21" s="158" t="s">
        <v>1690</v>
      </c>
      <c r="D21" s="153" t="s">
        <v>1691</v>
      </c>
      <c r="E21" s="459"/>
      <c r="F21" s="464" t="s">
        <v>1692</v>
      </c>
      <c r="G21" s="459" t="s">
        <v>1693</v>
      </c>
      <c r="H21" s="459"/>
      <c r="I21" s="459"/>
    </row>
    <row r="22" spans="1:9">
      <c r="A22" s="460" t="s">
        <v>1694</v>
      </c>
      <c r="B22" s="463" t="s">
        <v>1695</v>
      </c>
      <c r="C22" s="463" t="s">
        <v>1696</v>
      </c>
      <c r="D22" s="153" t="s">
        <v>1697</v>
      </c>
      <c r="E22" s="459"/>
      <c r="F22" s="459"/>
      <c r="G22" s="459" t="s">
        <v>1698</v>
      </c>
      <c r="H22" s="459" t="s">
        <v>1699</v>
      </c>
      <c r="I22" s="459"/>
    </row>
    <row r="23" spans="1:9">
      <c r="A23" s="460" t="s">
        <v>1700</v>
      </c>
      <c r="B23" s="463" t="s">
        <v>1552</v>
      </c>
      <c r="C23" s="463" t="s">
        <v>1701</v>
      </c>
      <c r="D23" s="153" t="s">
        <v>1552</v>
      </c>
      <c r="E23" s="459"/>
      <c r="F23" s="459"/>
      <c r="G23" s="459" t="s">
        <v>1702</v>
      </c>
      <c r="H23" s="459" t="s">
        <v>1703</v>
      </c>
      <c r="I23" s="459"/>
    </row>
    <row r="24" spans="1:9">
      <c r="A24" s="460" t="s">
        <v>1704</v>
      </c>
      <c r="B24" s="463" t="s">
        <v>1552</v>
      </c>
      <c r="C24" s="463"/>
      <c r="D24" s="153" t="s">
        <v>1552</v>
      </c>
      <c r="E24" s="459"/>
      <c r="F24" s="459"/>
      <c r="G24" s="459" t="s">
        <v>1705</v>
      </c>
      <c r="H24" s="459" t="s">
        <v>1706</v>
      </c>
      <c r="I24" s="459"/>
    </row>
    <row r="25" spans="1:9">
      <c r="A25" s="460" t="s">
        <v>1707</v>
      </c>
      <c r="B25" s="463">
        <v>0.05</v>
      </c>
      <c r="C25" s="463">
        <v>0.05</v>
      </c>
      <c r="D25" s="153">
        <v>0.04</v>
      </c>
      <c r="E25" s="459"/>
      <c r="F25" s="459"/>
      <c r="G25" s="459" t="s">
        <v>1708</v>
      </c>
      <c r="H25" s="459" t="s">
        <v>1703</v>
      </c>
      <c r="I25" s="459"/>
    </row>
    <row r="26" spans="1:9">
      <c r="A26" s="460" t="s">
        <v>1709</v>
      </c>
      <c r="B26" s="463" t="s">
        <v>1710</v>
      </c>
      <c r="C26" s="463" t="s">
        <v>1711</v>
      </c>
      <c r="D26" s="153" t="s">
        <v>1625</v>
      </c>
      <c r="E26" s="459"/>
      <c r="F26" s="459"/>
      <c r="G26" s="459" t="s">
        <v>1712</v>
      </c>
      <c r="H26" s="459" t="s">
        <v>1703</v>
      </c>
      <c r="I26" s="459"/>
    </row>
    <row r="27" spans="1:9">
      <c r="A27" s="460" t="s">
        <v>1713</v>
      </c>
      <c r="B27" s="463" t="s">
        <v>1714</v>
      </c>
      <c r="C27" s="463"/>
      <c r="D27" s="463" t="s">
        <v>1714</v>
      </c>
      <c r="E27" s="459"/>
      <c r="F27" s="459"/>
      <c r="G27" s="459" t="s">
        <v>1715</v>
      </c>
      <c r="H27" s="459" t="s">
        <v>1703</v>
      </c>
      <c r="I27" s="459"/>
    </row>
    <row r="28" spans="1:9">
      <c r="A28" s="460" t="s">
        <v>1716</v>
      </c>
      <c r="B28" s="463" t="s">
        <v>1717</v>
      </c>
      <c r="C28" s="463" t="s">
        <v>1718</v>
      </c>
      <c r="D28" s="153" t="s">
        <v>1717</v>
      </c>
      <c r="E28" s="459"/>
      <c r="F28" s="459" t="s">
        <v>1717</v>
      </c>
      <c r="G28" s="459" t="s">
        <v>1719</v>
      </c>
      <c r="H28" s="459" t="s">
        <v>1703</v>
      </c>
      <c r="I28" s="459"/>
    </row>
    <row r="29" spans="1:9" ht="15" customHeight="1">
      <c r="A29" s="460" t="s">
        <v>1720</v>
      </c>
      <c r="B29" s="463" t="s">
        <v>1721</v>
      </c>
      <c r="C29" s="463" t="s">
        <v>1722</v>
      </c>
      <c r="D29" s="153" t="s">
        <v>1723</v>
      </c>
      <c r="E29" s="459"/>
      <c r="F29" s="464" t="s">
        <v>1724</v>
      </c>
      <c r="G29" s="459" t="s">
        <v>1725</v>
      </c>
      <c r="H29" s="459"/>
      <c r="I29" s="459"/>
    </row>
    <row r="30" spans="1:9">
      <c r="A30" s="460" t="s">
        <v>1638</v>
      </c>
      <c r="B30" s="463" t="s">
        <v>1726</v>
      </c>
      <c r="C30" s="463" t="s">
        <v>1701</v>
      </c>
      <c r="D30" s="153" t="s">
        <v>1727</v>
      </c>
      <c r="E30" s="459"/>
      <c r="F30" s="464" t="s">
        <v>1728</v>
      </c>
      <c r="G30" s="459" t="s">
        <v>1729</v>
      </c>
      <c r="H30" s="459" t="s">
        <v>1730</v>
      </c>
      <c r="I30" s="459"/>
    </row>
    <row r="31" spans="1:9">
      <c r="A31" s="460" t="s">
        <v>1731</v>
      </c>
      <c r="B31" s="463" t="s">
        <v>1732</v>
      </c>
      <c r="C31" s="463" t="s">
        <v>1733</v>
      </c>
      <c r="D31" s="463" t="s">
        <v>1732</v>
      </c>
      <c r="E31" s="459"/>
      <c r="F31" s="464" t="s">
        <v>1734</v>
      </c>
      <c r="G31" s="459" t="s">
        <v>1735</v>
      </c>
      <c r="H31" s="459" t="s">
        <v>1736</v>
      </c>
      <c r="I31" s="459"/>
    </row>
    <row r="32" spans="1:9">
      <c r="A32" s="460" t="s">
        <v>1737</v>
      </c>
      <c r="B32" s="463" t="s">
        <v>1056</v>
      </c>
      <c r="C32" s="463" t="s">
        <v>1738</v>
      </c>
      <c r="D32" s="153" t="s">
        <v>1739</v>
      </c>
      <c r="E32" s="459"/>
      <c r="F32" s="459"/>
      <c r="G32" s="459" t="s">
        <v>1740</v>
      </c>
      <c r="H32" s="459" t="s">
        <v>1741</v>
      </c>
      <c r="I32" s="459"/>
    </row>
    <row r="33" spans="1:9">
      <c r="A33" s="460" t="s">
        <v>1742</v>
      </c>
      <c r="B33" s="463" t="s">
        <v>1743</v>
      </c>
      <c r="C33" s="463" t="s">
        <v>1744</v>
      </c>
      <c r="D33" s="153" t="s">
        <v>1745</v>
      </c>
      <c r="E33" s="459"/>
      <c r="F33" s="464" t="s">
        <v>1746</v>
      </c>
      <c r="G33" s="459" t="s">
        <v>1747</v>
      </c>
      <c r="H33" s="459" t="s">
        <v>1703</v>
      </c>
      <c r="I33" s="459"/>
    </row>
    <row r="34" spans="1:9">
      <c r="A34" s="460" t="s">
        <v>1748</v>
      </c>
      <c r="B34" s="463" t="s">
        <v>1749</v>
      </c>
      <c r="C34" s="463">
        <v>10305</v>
      </c>
      <c r="D34" s="153">
        <v>9800</v>
      </c>
      <c r="E34" s="459"/>
      <c r="F34" s="459"/>
      <c r="G34" s="459" t="s">
        <v>1750</v>
      </c>
      <c r="H34" s="459" t="s">
        <v>1751</v>
      </c>
      <c r="I34" s="459"/>
    </row>
    <row r="35" spans="1:9" ht="15" customHeight="1">
      <c r="A35" s="460" t="s">
        <v>1752</v>
      </c>
      <c r="B35" s="463">
        <v>1.75</v>
      </c>
      <c r="C35" s="463">
        <v>2.85</v>
      </c>
      <c r="D35" s="153">
        <v>1.75</v>
      </c>
      <c r="E35" s="459"/>
      <c r="F35" s="459" t="s">
        <v>1753</v>
      </c>
      <c r="G35" s="459" t="s">
        <v>1754</v>
      </c>
      <c r="H35" s="459"/>
      <c r="I35" s="459"/>
    </row>
    <row r="36" spans="1:9">
      <c r="A36" s="460"/>
      <c r="B36" s="463"/>
      <c r="C36" s="463"/>
      <c r="E36" s="459"/>
      <c r="F36" s="459"/>
      <c r="G36" s="459" t="s">
        <v>1755</v>
      </c>
      <c r="H36" s="459" t="s">
        <v>1703</v>
      </c>
      <c r="I36" s="459"/>
    </row>
    <row r="37" spans="1:9">
      <c r="A37" s="307" t="s">
        <v>408</v>
      </c>
      <c r="B37" s="463"/>
      <c r="C37" s="463"/>
      <c r="E37" s="459"/>
      <c r="F37" s="459"/>
      <c r="G37" s="459" t="s">
        <v>1756</v>
      </c>
      <c r="H37" s="459" t="s">
        <v>1757</v>
      </c>
      <c r="I37" s="459"/>
    </row>
    <row r="38" spans="1:9">
      <c r="A38" s="460"/>
      <c r="B38" s="463"/>
      <c r="C38" s="463"/>
      <c r="E38" s="459"/>
      <c r="F38" s="459"/>
      <c r="G38" s="459" t="s">
        <v>1758</v>
      </c>
      <c r="H38" s="459"/>
      <c r="I38" s="459"/>
    </row>
    <row r="39" spans="1:9">
      <c r="A39" s="460"/>
      <c r="B39" s="463"/>
      <c r="C39" s="463"/>
      <c r="E39" s="459"/>
      <c r="F39" s="459"/>
      <c r="G39" s="459" t="s">
        <v>1759</v>
      </c>
      <c r="H39" s="459" t="s">
        <v>1760</v>
      </c>
      <c r="I39" s="459"/>
    </row>
    <row r="40" spans="1:9">
      <c r="A40" s="460"/>
      <c r="B40" s="463"/>
      <c r="C40" s="463"/>
      <c r="E40" s="459"/>
      <c r="F40" s="459"/>
      <c r="G40" s="459" t="s">
        <v>1761</v>
      </c>
      <c r="H40" s="459" t="s">
        <v>1703</v>
      </c>
      <c r="I40" s="459"/>
    </row>
    <row r="41" spans="1:9">
      <c r="A41" s="460"/>
      <c r="B41" s="463"/>
      <c r="C41" s="463"/>
      <c r="E41" s="459"/>
      <c r="F41" s="459"/>
      <c r="G41" s="459" t="s">
        <v>1762</v>
      </c>
      <c r="H41" s="459" t="s">
        <v>1763</v>
      </c>
      <c r="I41" s="459"/>
    </row>
    <row r="42" spans="1:9">
      <c r="A42" s="460"/>
      <c r="B42" s="463"/>
      <c r="C42" s="463"/>
      <c r="E42" s="459"/>
      <c r="F42" s="459"/>
      <c r="G42" s="459" t="s">
        <v>1764</v>
      </c>
      <c r="H42" s="459" t="s">
        <v>1703</v>
      </c>
      <c r="I42" s="459"/>
    </row>
    <row r="43" spans="1:9">
      <c r="A43" s="460"/>
      <c r="B43" s="463"/>
      <c r="C43" s="463"/>
      <c r="E43" s="459"/>
      <c r="F43" s="459"/>
      <c r="G43" s="459" t="s">
        <v>1765</v>
      </c>
      <c r="H43" s="459" t="s">
        <v>1703</v>
      </c>
      <c r="I43" s="459"/>
    </row>
    <row r="44" spans="1:9">
      <c r="A44" s="460"/>
      <c r="B44" s="463"/>
      <c r="C44" s="463"/>
      <c r="E44" s="459"/>
      <c r="F44" s="459"/>
      <c r="G44" s="459" t="s">
        <v>1766</v>
      </c>
      <c r="H44" s="459"/>
      <c r="I44" s="459"/>
    </row>
    <row r="45" spans="1:9">
      <c r="A45" s="460"/>
      <c r="B45" s="463"/>
      <c r="C45" s="463"/>
      <c r="E45" s="459"/>
      <c r="F45" s="459"/>
      <c r="G45" s="459" t="s">
        <v>1767</v>
      </c>
      <c r="H45" s="459" t="s">
        <v>1768</v>
      </c>
      <c r="I45" s="459"/>
    </row>
    <row r="46" spans="1:9">
      <c r="A46" s="460"/>
      <c r="B46" s="463"/>
      <c r="C46" s="463"/>
      <c r="E46" s="459"/>
      <c r="F46" s="459"/>
      <c r="G46" s="459" t="s">
        <v>1769</v>
      </c>
      <c r="H46" s="459" t="s">
        <v>1770</v>
      </c>
      <c r="I46" s="459"/>
    </row>
    <row r="47" spans="1:9">
      <c r="A47" s="460"/>
      <c r="B47" s="463"/>
      <c r="C47" s="463"/>
      <c r="E47" s="459"/>
      <c r="F47" s="459"/>
      <c r="G47" s="459" t="s">
        <v>1771</v>
      </c>
      <c r="H47" s="459" t="s">
        <v>1772</v>
      </c>
      <c r="I47" s="459"/>
    </row>
    <row r="48" spans="1:9">
      <c r="A48" s="460"/>
      <c r="B48" s="463"/>
      <c r="C48" s="463"/>
      <c r="E48" s="459"/>
      <c r="F48" s="459"/>
      <c r="G48" s="459" t="s">
        <v>1773</v>
      </c>
      <c r="H48" s="459" t="s">
        <v>1774</v>
      </c>
      <c r="I48" s="459"/>
    </row>
    <row r="49" spans="6:9">
      <c r="F49" s="459"/>
      <c r="G49" s="459" t="s">
        <v>1775</v>
      </c>
      <c r="H49" s="459" t="s">
        <v>1703</v>
      </c>
      <c r="I49" s="459"/>
    </row>
    <row r="50" spans="6:9">
      <c r="F50" s="459"/>
      <c r="G50" s="459" t="s">
        <v>1776</v>
      </c>
      <c r="H50" s="459" t="s">
        <v>1777</v>
      </c>
      <c r="I50" s="459"/>
    </row>
    <row r="51" spans="6:9">
      <c r="F51" s="459"/>
      <c r="G51" s="459" t="s">
        <v>1778</v>
      </c>
      <c r="H51" s="459" t="s">
        <v>1703</v>
      </c>
      <c r="I51" s="459"/>
    </row>
    <row r="52" spans="6:9">
      <c r="F52" s="459"/>
      <c r="G52" s="459" t="s">
        <v>1779</v>
      </c>
      <c r="H52" s="459"/>
      <c r="I52" s="459"/>
    </row>
    <row r="53" spans="6:9">
      <c r="F53" s="459"/>
      <c r="G53" s="459" t="s">
        <v>1780</v>
      </c>
      <c r="H53" s="459" t="s">
        <v>1781</v>
      </c>
      <c r="I53" s="459"/>
    </row>
    <row r="54" spans="6:9">
      <c r="F54" s="459"/>
      <c r="G54" s="459" t="s">
        <v>1782</v>
      </c>
      <c r="H54" s="459" t="s">
        <v>1783</v>
      </c>
      <c r="I54" s="459"/>
    </row>
    <row r="55" spans="6:9">
      <c r="F55" s="459"/>
      <c r="G55" s="459" t="s">
        <v>1784</v>
      </c>
      <c r="H55" s="459" t="s">
        <v>1785</v>
      </c>
      <c r="I55" s="459"/>
    </row>
  </sheetData>
  <hyperlinks>
    <hyperlink ref="A37" location="INDEX!A1" display="INDEX" xr:uid="{6995EE21-4506-4D4F-8A0E-76AA4FD6933D}"/>
  </hyperlinks>
  <pageMargins left="0.25" right="0.25" top="0.75" bottom="0.75" header="0.3" footer="0.3"/>
  <pageSetup paperSize="9" fitToWidth="0" fitToHeight="0" orientation="landscape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54CA9-6DBE-440D-B5D1-A4C053DC51C7}">
  <dimension ref="A1:H55"/>
  <sheetViews>
    <sheetView workbookViewId="0">
      <selection activeCell="A37" sqref="A37"/>
    </sheetView>
  </sheetViews>
  <sheetFormatPr defaultRowHeight="15"/>
  <cols>
    <col min="1" max="1" width="28" style="159" bestFit="1" customWidth="1"/>
    <col min="2" max="2" width="34.85546875" style="160" customWidth="1"/>
    <col min="3" max="3" width="43" style="160" bestFit="1" customWidth="1"/>
    <col min="4" max="4" width="25.28515625" style="160" customWidth="1"/>
    <col min="5" max="5" width="34.85546875" style="160" bestFit="1" customWidth="1"/>
    <col min="6" max="6" width="41.5703125" style="160" bestFit="1" customWidth="1"/>
    <col min="7" max="16384" width="9.140625" style="152"/>
  </cols>
  <sheetData>
    <row r="1" spans="1:8">
      <c r="A1" s="460" t="s">
        <v>1590</v>
      </c>
      <c r="B1" s="462" t="s">
        <v>1786</v>
      </c>
      <c r="C1" s="462" t="s">
        <v>1591</v>
      </c>
      <c r="D1" s="462" t="s">
        <v>1787</v>
      </c>
      <c r="E1" s="462" t="s">
        <v>1788</v>
      </c>
      <c r="F1" s="462" t="s">
        <v>1789</v>
      </c>
      <c r="G1" s="459"/>
      <c r="H1" s="459"/>
    </row>
    <row r="2" spans="1:8">
      <c r="A2" s="460" t="s">
        <v>1596</v>
      </c>
      <c r="B2" s="463">
        <v>1</v>
      </c>
      <c r="C2" s="463">
        <v>1</v>
      </c>
      <c r="D2" s="463">
        <v>1</v>
      </c>
      <c r="E2" s="463">
        <v>1</v>
      </c>
      <c r="F2" s="463">
        <v>1</v>
      </c>
      <c r="G2" s="459"/>
      <c r="H2" s="459"/>
    </row>
    <row r="3" spans="1:8">
      <c r="A3" s="460" t="s">
        <v>1599</v>
      </c>
      <c r="B3" s="463" t="s">
        <v>1601</v>
      </c>
      <c r="C3" s="463" t="s">
        <v>1600</v>
      </c>
      <c r="D3" s="154" t="s">
        <v>1601</v>
      </c>
      <c r="E3" s="154" t="s">
        <v>1601</v>
      </c>
      <c r="F3" s="463" t="s">
        <v>1790</v>
      </c>
      <c r="G3" s="459"/>
      <c r="H3" s="459"/>
    </row>
    <row r="4" spans="1:8">
      <c r="A4" s="460" t="s">
        <v>1604</v>
      </c>
      <c r="B4" s="463">
        <v>450</v>
      </c>
      <c r="C4" s="463">
        <v>450</v>
      </c>
      <c r="D4" s="463" t="s">
        <v>1791</v>
      </c>
      <c r="E4" s="463">
        <v>285</v>
      </c>
      <c r="F4" s="463">
        <v>285</v>
      </c>
      <c r="G4" s="459"/>
      <c r="H4" s="459"/>
    </row>
    <row r="5" spans="1:8">
      <c r="A5" s="460" t="s">
        <v>1608</v>
      </c>
      <c r="B5" s="463" t="s">
        <v>1792</v>
      </c>
      <c r="C5" s="463" t="s">
        <v>1609</v>
      </c>
      <c r="D5" s="463">
        <v>150</v>
      </c>
      <c r="E5" s="463" t="s">
        <v>1790</v>
      </c>
      <c r="F5" s="463">
        <v>157</v>
      </c>
      <c r="G5" s="459"/>
      <c r="H5" s="459"/>
    </row>
    <row r="6" spans="1:8" ht="15" customHeight="1">
      <c r="A6" s="460" t="s">
        <v>1614</v>
      </c>
      <c r="B6" s="463">
        <v>80</v>
      </c>
      <c r="C6" s="463">
        <v>100</v>
      </c>
      <c r="D6" s="463" t="s">
        <v>1790</v>
      </c>
      <c r="E6" s="463" t="s">
        <v>1790</v>
      </c>
      <c r="F6" s="463" t="s">
        <v>1790</v>
      </c>
      <c r="G6" s="459"/>
      <c r="H6" s="459"/>
    </row>
    <row r="7" spans="1:8">
      <c r="A7" s="460" t="s">
        <v>1617</v>
      </c>
      <c r="B7" s="463" t="s">
        <v>1793</v>
      </c>
      <c r="C7" s="463" t="s">
        <v>1618</v>
      </c>
      <c r="D7" s="463" t="s">
        <v>1794</v>
      </c>
      <c r="E7" s="463" t="s">
        <v>1795</v>
      </c>
      <c r="F7" s="463" t="s">
        <v>1796</v>
      </c>
      <c r="G7" s="459"/>
      <c r="H7" s="459"/>
    </row>
    <row r="8" spans="1:8">
      <c r="A8" s="460" t="s">
        <v>1624</v>
      </c>
      <c r="B8" s="463" t="s">
        <v>1625</v>
      </c>
      <c r="C8" s="463" t="s">
        <v>1625</v>
      </c>
      <c r="D8" s="463" t="s">
        <v>1</v>
      </c>
      <c r="E8" s="463" t="s">
        <v>1625</v>
      </c>
      <c r="F8" s="463" t="s">
        <v>1625</v>
      </c>
      <c r="G8" s="459"/>
      <c r="H8" s="459"/>
    </row>
    <row r="9" spans="1:8">
      <c r="A9" s="460" t="s">
        <v>1797</v>
      </c>
      <c r="B9" s="463" t="s">
        <v>1798</v>
      </c>
      <c r="C9" s="463" t="s">
        <v>1798</v>
      </c>
      <c r="D9" s="463" t="s">
        <v>1799</v>
      </c>
      <c r="E9" s="463" t="s">
        <v>1800</v>
      </c>
      <c r="F9" s="463" t="s">
        <v>1801</v>
      </c>
      <c r="G9" s="459"/>
      <c r="H9" s="459"/>
    </row>
    <row r="10" spans="1:8" ht="15" customHeight="1">
      <c r="A10" s="460" t="s">
        <v>1630</v>
      </c>
      <c r="B10" s="465" t="s">
        <v>1802</v>
      </c>
      <c r="C10" s="465" t="s">
        <v>1631</v>
      </c>
      <c r="D10" s="465" t="s">
        <v>1803</v>
      </c>
      <c r="E10" s="465" t="s">
        <v>1804</v>
      </c>
      <c r="F10" s="463" t="s">
        <v>1805</v>
      </c>
      <c r="G10" s="459"/>
      <c r="H10" s="459"/>
    </row>
    <row r="11" spans="1:8">
      <c r="A11" s="460" t="s">
        <v>1636</v>
      </c>
      <c r="B11" s="463" t="s">
        <v>1637</v>
      </c>
      <c r="C11" s="463" t="s">
        <v>1637</v>
      </c>
      <c r="D11" s="463" t="s">
        <v>1806</v>
      </c>
      <c r="E11" s="463" t="s">
        <v>1807</v>
      </c>
      <c r="F11" s="463" t="s">
        <v>1808</v>
      </c>
      <c r="G11" s="459"/>
      <c r="H11" s="459"/>
    </row>
    <row r="12" spans="1:8">
      <c r="A12" s="466" t="s">
        <v>1642</v>
      </c>
      <c r="B12" s="465" t="s">
        <v>1809</v>
      </c>
      <c r="C12" s="465" t="s">
        <v>1643</v>
      </c>
      <c r="D12" s="156" t="s">
        <v>1810</v>
      </c>
      <c r="E12" s="465" t="s">
        <v>1811</v>
      </c>
      <c r="F12" s="156" t="s">
        <v>1812</v>
      </c>
      <c r="G12" s="459"/>
      <c r="H12" s="459"/>
    </row>
    <row r="13" spans="1:8">
      <c r="A13" s="460" t="s">
        <v>1648</v>
      </c>
      <c r="B13" s="463" t="s">
        <v>1649</v>
      </c>
      <c r="C13" s="463" t="s">
        <v>1649</v>
      </c>
      <c r="D13" s="463">
        <v>120</v>
      </c>
      <c r="E13" s="463" t="s">
        <v>1790</v>
      </c>
      <c r="F13" s="463" t="s">
        <v>1813</v>
      </c>
      <c r="G13" s="459"/>
      <c r="H13" s="459"/>
    </row>
    <row r="14" spans="1:8">
      <c r="A14" s="460" t="s">
        <v>1654</v>
      </c>
      <c r="B14" s="463" t="s">
        <v>1655</v>
      </c>
      <c r="C14" s="463" t="s">
        <v>1655</v>
      </c>
      <c r="D14" s="463" t="s">
        <v>1814</v>
      </c>
      <c r="E14" s="463" t="s">
        <v>1815</v>
      </c>
      <c r="F14" s="463" t="s">
        <v>1816</v>
      </c>
      <c r="G14" s="459"/>
      <c r="H14" s="459"/>
    </row>
    <row r="15" spans="1:8">
      <c r="A15" s="157" t="s">
        <v>1660</v>
      </c>
      <c r="B15" s="463" t="s">
        <v>1625</v>
      </c>
      <c r="C15" s="463" t="s">
        <v>1625</v>
      </c>
      <c r="D15" s="463"/>
      <c r="E15" s="463"/>
      <c r="F15" s="463"/>
      <c r="G15" s="459"/>
      <c r="H15" s="459"/>
    </row>
    <row r="16" spans="1:8">
      <c r="A16" s="460" t="s">
        <v>1664</v>
      </c>
      <c r="B16" s="463" t="s">
        <v>1817</v>
      </c>
      <c r="C16" s="463" t="s">
        <v>1665</v>
      </c>
      <c r="D16" s="463" t="s">
        <v>1818</v>
      </c>
      <c r="E16" s="463" t="s">
        <v>1819</v>
      </c>
      <c r="F16" s="463" t="s">
        <v>1819</v>
      </c>
      <c r="G16" s="459"/>
      <c r="H16" s="459"/>
    </row>
    <row r="17" spans="1:8" ht="15" customHeight="1">
      <c r="A17" s="460" t="s">
        <v>1670</v>
      </c>
      <c r="B17" s="463" t="s">
        <v>1672</v>
      </c>
      <c r="C17" s="463" t="s">
        <v>1671</v>
      </c>
      <c r="D17" s="463" t="s">
        <v>1820</v>
      </c>
      <c r="E17" s="463" t="s">
        <v>1819</v>
      </c>
      <c r="F17" s="463" t="s">
        <v>1819</v>
      </c>
      <c r="G17" s="459"/>
      <c r="H17" s="459"/>
    </row>
    <row r="18" spans="1:8">
      <c r="A18" s="460" t="s">
        <v>1674</v>
      </c>
      <c r="B18" s="463" t="s">
        <v>1821</v>
      </c>
      <c r="C18" s="463" t="s">
        <v>1675</v>
      </c>
      <c r="D18" s="463" t="s">
        <v>1822</v>
      </c>
      <c r="E18" s="463" t="s">
        <v>1823</v>
      </c>
      <c r="F18" s="463" t="s">
        <v>1824</v>
      </c>
      <c r="G18" s="459"/>
      <c r="H18" s="459"/>
    </row>
    <row r="19" spans="1:8">
      <c r="A19" s="460" t="s">
        <v>1679</v>
      </c>
      <c r="B19" s="463" t="s">
        <v>1680</v>
      </c>
      <c r="C19" s="463" t="s">
        <v>1680</v>
      </c>
      <c r="D19" s="463" t="s">
        <v>1681</v>
      </c>
      <c r="E19" s="463" t="s">
        <v>1825</v>
      </c>
      <c r="F19" s="463" t="s">
        <v>1826</v>
      </c>
      <c r="G19" s="459"/>
      <c r="H19" s="459"/>
    </row>
    <row r="20" spans="1:8">
      <c r="A20" s="157" t="s">
        <v>1684</v>
      </c>
      <c r="B20" s="153" t="s">
        <v>1587</v>
      </c>
      <c r="C20" s="153" t="s">
        <v>1588</v>
      </c>
      <c r="D20" s="463"/>
      <c r="E20" s="463"/>
      <c r="F20" s="463"/>
      <c r="G20" s="459"/>
      <c r="H20" s="459"/>
    </row>
    <row r="21" spans="1:8" ht="15" customHeight="1">
      <c r="A21" s="460" t="s">
        <v>1689</v>
      </c>
      <c r="B21" s="463" t="s">
        <v>1552</v>
      </c>
      <c r="C21" s="463" t="s">
        <v>1552</v>
      </c>
      <c r="D21" s="463" t="s">
        <v>1827</v>
      </c>
      <c r="E21" s="463" t="s">
        <v>1827</v>
      </c>
      <c r="F21" s="463"/>
      <c r="G21" s="459"/>
      <c r="H21" s="459"/>
    </row>
    <row r="22" spans="1:8">
      <c r="A22" s="460" t="s">
        <v>1694</v>
      </c>
      <c r="B22" s="463" t="s">
        <v>1828</v>
      </c>
      <c r="C22" s="463" t="s">
        <v>1695</v>
      </c>
      <c r="D22" s="463" t="s">
        <v>1827</v>
      </c>
      <c r="E22" s="463" t="s">
        <v>1827</v>
      </c>
      <c r="F22" s="463" t="s">
        <v>1827</v>
      </c>
      <c r="G22" s="459"/>
      <c r="H22" s="459"/>
    </row>
    <row r="23" spans="1:8">
      <c r="A23" s="460" t="s">
        <v>1700</v>
      </c>
      <c r="B23" s="463" t="s">
        <v>1552</v>
      </c>
      <c r="C23" s="463" t="s">
        <v>1552</v>
      </c>
      <c r="D23" s="463" t="s">
        <v>1827</v>
      </c>
      <c r="E23" s="463" t="s">
        <v>1827</v>
      </c>
      <c r="F23" s="463" t="s">
        <v>1827</v>
      </c>
      <c r="G23" s="459"/>
      <c r="H23" s="459"/>
    </row>
    <row r="24" spans="1:8">
      <c r="A24" s="460" t="s">
        <v>1704</v>
      </c>
      <c r="B24" s="463" t="s">
        <v>1552</v>
      </c>
      <c r="C24" s="463" t="s">
        <v>1552</v>
      </c>
      <c r="D24" s="463" t="s">
        <v>1790</v>
      </c>
      <c r="E24" s="463" t="s">
        <v>1625</v>
      </c>
      <c r="F24" s="463"/>
      <c r="G24" s="459"/>
      <c r="H24" s="459"/>
    </row>
    <row r="25" spans="1:8">
      <c r="A25" s="460" t="s">
        <v>1707</v>
      </c>
      <c r="B25" s="463">
        <v>0.05</v>
      </c>
      <c r="C25" s="463">
        <v>0.05</v>
      </c>
      <c r="D25" s="463" t="s">
        <v>1790</v>
      </c>
      <c r="E25" s="463" t="s">
        <v>1790</v>
      </c>
      <c r="F25" s="463"/>
      <c r="G25" s="459"/>
      <c r="H25" s="459"/>
    </row>
    <row r="26" spans="1:8">
      <c r="A26" s="460" t="s">
        <v>1709</v>
      </c>
      <c r="B26" s="463" t="s">
        <v>1552</v>
      </c>
      <c r="C26" s="463" t="s">
        <v>1710</v>
      </c>
      <c r="D26" s="463" t="s">
        <v>1790</v>
      </c>
      <c r="E26" s="463" t="s">
        <v>1829</v>
      </c>
      <c r="F26" s="463"/>
      <c r="G26" s="459"/>
      <c r="H26" s="459"/>
    </row>
    <row r="27" spans="1:8">
      <c r="A27" s="460" t="s">
        <v>1713</v>
      </c>
      <c r="B27" s="463" t="s">
        <v>1714</v>
      </c>
      <c r="C27" s="463" t="s">
        <v>1714</v>
      </c>
      <c r="D27" s="463" t="s">
        <v>1790</v>
      </c>
      <c r="E27" s="463" t="s">
        <v>1830</v>
      </c>
      <c r="F27" s="463"/>
      <c r="G27" s="459"/>
      <c r="H27" s="459"/>
    </row>
    <row r="28" spans="1:8">
      <c r="A28" s="460" t="s">
        <v>1716</v>
      </c>
      <c r="B28" s="463" t="s">
        <v>1717</v>
      </c>
      <c r="C28" s="463" t="s">
        <v>1717</v>
      </c>
      <c r="D28" s="463" t="s">
        <v>1790</v>
      </c>
      <c r="E28" s="463" t="s">
        <v>1831</v>
      </c>
      <c r="F28" s="463"/>
      <c r="G28" s="459"/>
      <c r="H28" s="459"/>
    </row>
    <row r="29" spans="1:8" ht="15" customHeight="1">
      <c r="A29" s="460" t="s">
        <v>1720</v>
      </c>
      <c r="B29" s="463" t="s">
        <v>1832</v>
      </c>
      <c r="C29" s="463" t="s">
        <v>1721</v>
      </c>
      <c r="D29" s="463" t="s">
        <v>1833</v>
      </c>
      <c r="E29" s="463" t="s">
        <v>1832</v>
      </c>
      <c r="F29" s="463"/>
      <c r="G29" s="459"/>
      <c r="H29" s="459"/>
    </row>
    <row r="30" spans="1:8">
      <c r="A30" s="460" t="s">
        <v>1638</v>
      </c>
      <c r="B30" s="463" t="s">
        <v>1834</v>
      </c>
      <c r="C30" s="463" t="s">
        <v>1726</v>
      </c>
      <c r="D30" s="463" t="s">
        <v>1833</v>
      </c>
      <c r="E30" s="463" t="s">
        <v>1790</v>
      </c>
      <c r="F30" s="463"/>
      <c r="G30" s="459"/>
      <c r="H30" s="459"/>
    </row>
    <row r="31" spans="1:8">
      <c r="A31" s="460" t="s">
        <v>1731</v>
      </c>
      <c r="B31" s="463" t="s">
        <v>1732</v>
      </c>
      <c r="C31" s="463" t="s">
        <v>1732</v>
      </c>
      <c r="D31" s="463" t="s">
        <v>1833</v>
      </c>
      <c r="E31" s="463" t="s">
        <v>1790</v>
      </c>
      <c r="F31" s="463"/>
      <c r="G31" s="459"/>
      <c r="H31" s="459"/>
    </row>
    <row r="32" spans="1:8">
      <c r="A32" s="460" t="s">
        <v>1737</v>
      </c>
      <c r="B32" s="463" t="s">
        <v>1056</v>
      </c>
      <c r="C32" s="463" t="s">
        <v>1056</v>
      </c>
      <c r="D32" s="463" t="s">
        <v>1833</v>
      </c>
      <c r="E32" s="463" t="s">
        <v>1790</v>
      </c>
      <c r="F32" s="463"/>
      <c r="G32" s="459"/>
      <c r="H32" s="459"/>
    </row>
    <row r="33" spans="1:8">
      <c r="A33" s="460" t="s">
        <v>1742</v>
      </c>
      <c r="B33" s="463" t="s">
        <v>1835</v>
      </c>
      <c r="C33" s="463" t="s">
        <v>1743</v>
      </c>
      <c r="D33" s="463" t="s">
        <v>1833</v>
      </c>
      <c r="E33" s="463" t="s">
        <v>1836</v>
      </c>
      <c r="F33" s="463"/>
      <c r="G33" s="459"/>
      <c r="H33" s="459"/>
    </row>
    <row r="34" spans="1:8">
      <c r="A34" s="460" t="s">
        <v>1748</v>
      </c>
      <c r="B34" s="463" t="s">
        <v>1837</v>
      </c>
      <c r="C34" s="463" t="s">
        <v>1749</v>
      </c>
      <c r="D34" s="463">
        <v>1000</v>
      </c>
      <c r="E34" s="463">
        <v>1200</v>
      </c>
      <c r="F34" s="463">
        <v>1700</v>
      </c>
      <c r="G34" s="459"/>
      <c r="H34" s="459"/>
    </row>
    <row r="35" spans="1:8" ht="15" customHeight="1">
      <c r="A35" s="460" t="s">
        <v>1752</v>
      </c>
      <c r="B35" s="463">
        <v>1.75</v>
      </c>
      <c r="C35" s="463">
        <v>1.75</v>
      </c>
      <c r="D35" s="463">
        <v>1.75</v>
      </c>
      <c r="E35" s="463">
        <v>1.75</v>
      </c>
      <c r="F35" s="463">
        <v>1.75</v>
      </c>
      <c r="G35" s="459"/>
      <c r="H35" s="459"/>
    </row>
    <row r="36" spans="1:8">
      <c r="A36" s="460"/>
      <c r="B36" s="463"/>
      <c r="C36" s="463"/>
      <c r="D36" s="463"/>
      <c r="E36" s="463"/>
      <c r="F36" s="463"/>
      <c r="G36" s="459"/>
      <c r="H36" s="459"/>
    </row>
    <row r="37" spans="1:8">
      <c r="A37" s="307" t="s">
        <v>408</v>
      </c>
      <c r="B37" s="463"/>
      <c r="C37" s="463"/>
      <c r="D37" s="463"/>
      <c r="E37" s="463"/>
      <c r="F37" s="463"/>
      <c r="G37" s="459"/>
      <c r="H37" s="459"/>
    </row>
    <row r="38" spans="1:8">
      <c r="A38" s="460"/>
      <c r="B38" s="463"/>
      <c r="C38" s="463"/>
      <c r="D38" s="463"/>
      <c r="E38" s="463"/>
      <c r="F38" s="463"/>
      <c r="G38" s="459"/>
      <c r="H38" s="459"/>
    </row>
    <row r="39" spans="1:8">
      <c r="A39" s="460"/>
      <c r="B39" s="463"/>
      <c r="C39" s="463"/>
      <c r="D39" s="463"/>
      <c r="E39" s="463"/>
      <c r="F39" s="463"/>
      <c r="G39" s="459"/>
      <c r="H39" s="459"/>
    </row>
    <row r="40" spans="1:8">
      <c r="A40" s="460"/>
      <c r="B40" s="463"/>
      <c r="C40" s="463"/>
      <c r="D40" s="463"/>
      <c r="E40" s="463"/>
      <c r="F40" s="463"/>
      <c r="G40" s="459"/>
      <c r="H40" s="459"/>
    </row>
    <row r="41" spans="1:8">
      <c r="A41" s="460"/>
      <c r="B41" s="463"/>
      <c r="C41" s="463"/>
      <c r="D41" s="463"/>
      <c r="E41" s="463"/>
      <c r="F41" s="463"/>
      <c r="G41" s="459"/>
      <c r="H41" s="459"/>
    </row>
    <row r="42" spans="1:8">
      <c r="A42" s="460"/>
      <c r="B42" s="463"/>
      <c r="C42" s="463"/>
      <c r="D42" s="463"/>
      <c r="E42" s="463"/>
      <c r="F42" s="463"/>
      <c r="G42" s="459"/>
      <c r="H42" s="459"/>
    </row>
    <row r="43" spans="1:8">
      <c r="A43" s="460"/>
      <c r="B43" s="463"/>
      <c r="C43" s="463"/>
      <c r="D43" s="463"/>
      <c r="E43" s="463"/>
      <c r="F43" s="463"/>
      <c r="G43" s="459"/>
      <c r="H43" s="459"/>
    </row>
    <row r="44" spans="1:8">
      <c r="A44" s="460"/>
      <c r="B44" s="463"/>
      <c r="C44" s="463"/>
      <c r="D44" s="463"/>
      <c r="E44" s="463"/>
      <c r="F44" s="463"/>
      <c r="G44" s="459"/>
      <c r="H44" s="459"/>
    </row>
    <row r="45" spans="1:8">
      <c r="A45" s="460"/>
      <c r="B45" s="463"/>
      <c r="C45" s="463"/>
      <c r="D45" s="463"/>
      <c r="E45" s="463"/>
      <c r="F45" s="463"/>
      <c r="G45" s="459"/>
      <c r="H45" s="459"/>
    </row>
    <row r="46" spans="1:8">
      <c r="A46" s="460"/>
      <c r="B46" s="463"/>
      <c r="C46" s="463"/>
      <c r="D46" s="463"/>
      <c r="E46" s="463"/>
      <c r="F46" s="463"/>
      <c r="G46" s="459"/>
      <c r="H46" s="459"/>
    </row>
    <row r="47" spans="1:8">
      <c r="A47" s="460"/>
      <c r="B47" s="463"/>
      <c r="C47" s="463"/>
      <c r="D47" s="463"/>
      <c r="E47" s="463"/>
      <c r="F47" s="463"/>
      <c r="G47" s="459"/>
      <c r="H47" s="459"/>
    </row>
    <row r="48" spans="1:8">
      <c r="A48" s="460"/>
      <c r="B48" s="463"/>
      <c r="C48" s="463"/>
      <c r="D48" s="463"/>
      <c r="E48" s="463"/>
      <c r="F48" s="463"/>
      <c r="G48" s="459"/>
      <c r="H48" s="459"/>
    </row>
    <row r="49" spans="8:8">
      <c r="H49" s="459"/>
    </row>
    <row r="50" spans="8:8">
      <c r="H50" s="459"/>
    </row>
    <row r="51" spans="8:8">
      <c r="H51" s="459"/>
    </row>
    <row r="52" spans="8:8">
      <c r="H52" s="459"/>
    </row>
    <row r="53" spans="8:8">
      <c r="H53" s="459"/>
    </row>
    <row r="54" spans="8:8">
      <c r="H54" s="459"/>
    </row>
    <row r="55" spans="8:8">
      <c r="H55" s="459"/>
    </row>
  </sheetData>
  <hyperlinks>
    <hyperlink ref="A37" location="INDEX!A1" display="INDEX" xr:uid="{86C0CD81-58DC-4855-A48A-23F1AF8529C6}"/>
  </hyperlinks>
  <pageMargins left="0.25" right="0.25" top="0.75" bottom="0.75" header="0.3" footer="0.3"/>
  <pageSetup paperSize="9" fitToWidth="0" fitToHeight="0" orientation="landscape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EA49A-1739-43E5-88E3-CD46872B9C1D}">
  <sheetPr>
    <tabColor rgb="FFC00000"/>
  </sheetPr>
  <dimension ref="A1:I24"/>
  <sheetViews>
    <sheetView workbookViewId="0">
      <selection activeCell="D7" sqref="D7"/>
    </sheetView>
  </sheetViews>
  <sheetFormatPr defaultRowHeight="15"/>
  <cols>
    <col min="1" max="1" width="32.140625" bestFit="1" customWidth="1"/>
    <col min="2" max="2" width="30.5703125" bestFit="1" customWidth="1"/>
    <col min="3" max="3" width="23.7109375" bestFit="1" customWidth="1"/>
    <col min="4" max="4" width="36.5703125" bestFit="1" customWidth="1"/>
    <col min="5" max="5" width="30.28515625" bestFit="1" customWidth="1"/>
    <col min="6" max="6" width="24.5703125" bestFit="1" customWidth="1"/>
    <col min="7" max="7" width="18" bestFit="1" customWidth="1"/>
    <col min="8" max="8" width="32" bestFit="1" customWidth="1"/>
    <col min="9" max="9" width="29.85546875" bestFit="1" customWidth="1"/>
    <col min="10" max="10" width="16.85546875" bestFit="1" customWidth="1"/>
  </cols>
  <sheetData>
    <row r="1" spans="1:9" ht="18.75">
      <c r="A1" s="358" t="s">
        <v>1838</v>
      </c>
      <c r="B1" s="359" t="s">
        <v>1839</v>
      </c>
      <c r="C1" s="360" t="s">
        <v>1840</v>
      </c>
      <c r="D1" s="363" t="s">
        <v>1841</v>
      </c>
      <c r="E1" s="361" t="s">
        <v>643</v>
      </c>
      <c r="F1" s="362" t="s">
        <v>1842</v>
      </c>
      <c r="G1" s="361" t="s">
        <v>1843</v>
      </c>
      <c r="H1" s="360" t="s">
        <v>1844</v>
      </c>
      <c r="I1" s="359" t="s">
        <v>1845</v>
      </c>
    </row>
    <row r="2" spans="1:9">
      <c r="A2" s="467" t="s">
        <v>1846</v>
      </c>
      <c r="B2" s="467" t="s">
        <v>1847</v>
      </c>
      <c r="C2" s="467" t="s">
        <v>1848</v>
      </c>
      <c r="D2" t="s">
        <v>1849</v>
      </c>
      <c r="E2" s="467" t="s">
        <v>1850</v>
      </c>
      <c r="F2" s="467" t="s">
        <v>1851</v>
      </c>
      <c r="G2" s="467" t="s">
        <v>1852</v>
      </c>
      <c r="H2" s="467" t="s">
        <v>1853</v>
      </c>
      <c r="I2" t="s">
        <v>1854</v>
      </c>
    </row>
    <row r="3" spans="1:9">
      <c r="A3" s="467" t="s">
        <v>1855</v>
      </c>
      <c r="B3" s="467" t="s">
        <v>1856</v>
      </c>
      <c r="C3" s="467" t="s">
        <v>1857</v>
      </c>
      <c r="D3" t="s">
        <v>1858</v>
      </c>
      <c r="E3" s="467" t="s">
        <v>1859</v>
      </c>
      <c r="G3" s="467" t="s">
        <v>1860</v>
      </c>
      <c r="H3" s="467" t="s">
        <v>1861</v>
      </c>
      <c r="I3" t="s">
        <v>1862</v>
      </c>
    </row>
    <row r="4" spans="1:9">
      <c r="B4" s="467" t="s">
        <v>1863</v>
      </c>
      <c r="C4" s="467" t="s">
        <v>1864</v>
      </c>
      <c r="D4" t="s">
        <v>1865</v>
      </c>
      <c r="E4" s="467" t="s">
        <v>1866</v>
      </c>
      <c r="G4" s="467" t="s">
        <v>1867</v>
      </c>
      <c r="H4" s="467" t="s">
        <v>1868</v>
      </c>
      <c r="I4" t="s">
        <v>1869</v>
      </c>
    </row>
    <row r="5" spans="1:9">
      <c r="B5" s="467" t="s">
        <v>1870</v>
      </c>
      <c r="C5" s="467" t="s">
        <v>1871</v>
      </c>
      <c r="D5" t="s">
        <v>1872</v>
      </c>
      <c r="G5" s="467" t="s">
        <v>1873</v>
      </c>
      <c r="H5" s="467" t="s">
        <v>1874</v>
      </c>
      <c r="I5" t="s">
        <v>1875</v>
      </c>
    </row>
    <row r="6" spans="1:9">
      <c r="B6" s="467" t="s">
        <v>1876</v>
      </c>
      <c r="C6" s="467" t="s">
        <v>1877</v>
      </c>
      <c r="D6" t="s">
        <v>1878</v>
      </c>
      <c r="I6" t="s">
        <v>1879</v>
      </c>
    </row>
    <row r="7" spans="1:9">
      <c r="B7" s="467" t="s">
        <v>1880</v>
      </c>
      <c r="C7" s="467" t="s">
        <v>1881</v>
      </c>
      <c r="D7" s="467" t="s">
        <v>1882</v>
      </c>
      <c r="I7" t="s">
        <v>1883</v>
      </c>
    </row>
    <row r="8" spans="1:9">
      <c r="B8" s="467" t="s">
        <v>1884</v>
      </c>
      <c r="C8" s="467" t="s">
        <v>1885</v>
      </c>
      <c r="H8" t="s">
        <v>1886</v>
      </c>
      <c r="I8" t="s">
        <v>1887</v>
      </c>
    </row>
    <row r="9" spans="1:9">
      <c r="B9" s="467" t="s">
        <v>1888</v>
      </c>
      <c r="C9" s="467" t="s">
        <v>1889</v>
      </c>
      <c r="F9" s="468"/>
      <c r="H9" t="s">
        <v>1890</v>
      </c>
    </row>
    <row r="10" spans="1:9">
      <c r="B10" s="467" t="s">
        <v>1891</v>
      </c>
      <c r="C10" s="467" t="s">
        <v>1892</v>
      </c>
      <c r="H10" t="s">
        <v>1893</v>
      </c>
    </row>
    <row r="11" spans="1:9">
      <c r="B11" s="467" t="s">
        <v>1894</v>
      </c>
    </row>
    <row r="12" spans="1:9">
      <c r="I12" t="s">
        <v>1895</v>
      </c>
    </row>
    <row r="13" spans="1:9" ht="18.75">
      <c r="D13" s="363" t="s">
        <v>1896</v>
      </c>
    </row>
    <row r="14" spans="1:9">
      <c r="D14" t="s">
        <v>1897</v>
      </c>
    </row>
    <row r="15" spans="1:9">
      <c r="D15" t="s">
        <v>1898</v>
      </c>
    </row>
    <row r="16" spans="1:9">
      <c r="D16" t="s">
        <v>1899</v>
      </c>
    </row>
    <row r="17" spans="4:4">
      <c r="D17" t="s">
        <v>1900</v>
      </c>
    </row>
    <row r="18" spans="4:4">
      <c r="D18" t="s">
        <v>1901</v>
      </c>
    </row>
    <row r="19" spans="4:4">
      <c r="D19" s="1" t="s">
        <v>1902</v>
      </c>
    </row>
    <row r="24" spans="4:4">
      <c r="D24" s="36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A9B0-1F64-43EA-B8A8-B58E6C73D378}">
  <sheetPr>
    <tabColor rgb="FFFF0000"/>
  </sheetPr>
  <dimension ref="A1:F29"/>
  <sheetViews>
    <sheetView workbookViewId="0">
      <selection activeCell="A7" sqref="A7"/>
    </sheetView>
  </sheetViews>
  <sheetFormatPr defaultRowHeight="15"/>
  <cols>
    <col min="1" max="1" width="91.140625" customWidth="1"/>
    <col min="2" max="2" width="15.42578125" bestFit="1" customWidth="1"/>
    <col min="3" max="3" width="6.28515625" bestFit="1" customWidth="1"/>
    <col min="4" max="4" width="7.7109375" bestFit="1" customWidth="1"/>
    <col min="5" max="5" width="7.42578125" bestFit="1" customWidth="1"/>
  </cols>
  <sheetData>
    <row r="1" spans="1:6" ht="15.75">
      <c r="A1" s="5" t="s">
        <v>1903</v>
      </c>
      <c r="B1" t="s">
        <v>1904</v>
      </c>
      <c r="C1" t="s">
        <v>1905</v>
      </c>
      <c r="D1" t="s">
        <v>1906</v>
      </c>
    </row>
    <row r="2" spans="1:6">
      <c r="A2" s="1" t="s">
        <v>1907</v>
      </c>
      <c r="B2" t="s">
        <v>1908</v>
      </c>
      <c r="C2" s="1" t="s">
        <v>1909</v>
      </c>
    </row>
    <row r="3" spans="1:6">
      <c r="A3" s="1" t="s">
        <v>1910</v>
      </c>
      <c r="B3" s="1" t="s">
        <v>1911</v>
      </c>
      <c r="C3" s="1" t="s">
        <v>1909</v>
      </c>
    </row>
    <row r="4" spans="1:6">
      <c r="A4" s="1" t="s">
        <v>1912</v>
      </c>
      <c r="B4" s="1"/>
      <c r="C4" s="1"/>
    </row>
    <row r="5" spans="1:6">
      <c r="A5" s="1" t="s">
        <v>1913</v>
      </c>
      <c r="B5" s="1"/>
      <c r="C5" s="1"/>
    </row>
    <row r="6" spans="1:6">
      <c r="A6" s="58" t="s">
        <v>1914</v>
      </c>
      <c r="B6" s="1" t="s">
        <v>1915</v>
      </c>
    </row>
    <row r="7" spans="1:6" ht="15.75" customHeight="1">
      <c r="A7" s="58" t="s">
        <v>1916</v>
      </c>
      <c r="B7" s="1" t="s">
        <v>1790</v>
      </c>
    </row>
    <row r="8" spans="1:6" ht="15.75" customHeight="1">
      <c r="B8" s="1"/>
    </row>
    <row r="9" spans="1:6">
      <c r="A9" s="308" t="s">
        <v>408</v>
      </c>
    </row>
    <row r="16" spans="1:6">
      <c r="B16" s="1" t="s">
        <v>1917</v>
      </c>
      <c r="D16" s="366">
        <v>2.5000000000000001E-3</v>
      </c>
      <c r="E16" s="1" t="s">
        <v>1918</v>
      </c>
      <c r="F16" s="1"/>
    </row>
    <row r="17" spans="2:5">
      <c r="B17" t="s">
        <v>775</v>
      </c>
      <c r="C17" s="365">
        <f>$D$16*E17</f>
        <v>0.2</v>
      </c>
      <c r="E17">
        <v>80</v>
      </c>
    </row>
    <row r="18" spans="2:5">
      <c r="C18" s="365">
        <f t="shared" ref="C18:C29" si="0">$D$16*E18</f>
        <v>0.22500000000000001</v>
      </c>
      <c r="E18">
        <v>90</v>
      </c>
    </row>
    <row r="19" spans="2:5">
      <c r="C19" s="365">
        <f t="shared" si="0"/>
        <v>0.25</v>
      </c>
      <c r="E19">
        <v>100</v>
      </c>
    </row>
    <row r="20" spans="2:5">
      <c r="C20" s="365">
        <f t="shared" si="0"/>
        <v>0.27500000000000002</v>
      </c>
      <c r="E20">
        <v>110</v>
      </c>
    </row>
    <row r="21" spans="2:5">
      <c r="C21" s="365">
        <f t="shared" si="0"/>
        <v>0.3</v>
      </c>
      <c r="E21">
        <v>120</v>
      </c>
    </row>
    <row r="22" spans="2:5">
      <c r="C22" s="365">
        <f t="shared" si="0"/>
        <v>0.32500000000000001</v>
      </c>
      <c r="E22">
        <v>130</v>
      </c>
    </row>
    <row r="23" spans="2:5">
      <c r="C23" s="365">
        <f t="shared" si="0"/>
        <v>0.35000000000000003</v>
      </c>
      <c r="E23">
        <v>140</v>
      </c>
    </row>
    <row r="24" spans="2:5">
      <c r="C24" s="365">
        <f t="shared" si="0"/>
        <v>0.375</v>
      </c>
      <c r="E24">
        <v>150</v>
      </c>
    </row>
    <row r="25" spans="2:5">
      <c r="C25" s="365">
        <f t="shared" si="0"/>
        <v>0.4</v>
      </c>
      <c r="E25">
        <v>160</v>
      </c>
    </row>
    <row r="26" spans="2:5">
      <c r="C26" s="365">
        <f t="shared" si="0"/>
        <v>0.42499999999999999</v>
      </c>
      <c r="E26">
        <v>170</v>
      </c>
    </row>
    <row r="27" spans="2:5">
      <c r="C27" s="365">
        <f t="shared" si="0"/>
        <v>0.45</v>
      </c>
      <c r="E27">
        <v>180</v>
      </c>
    </row>
    <row r="28" spans="2:5">
      <c r="C28" s="365">
        <f t="shared" si="0"/>
        <v>0.47500000000000003</v>
      </c>
      <c r="E28">
        <v>190</v>
      </c>
    </row>
    <row r="29" spans="2:5">
      <c r="C29" s="365">
        <f t="shared" si="0"/>
        <v>0.5</v>
      </c>
      <c r="E29">
        <v>200</v>
      </c>
    </row>
  </sheetData>
  <hyperlinks>
    <hyperlink ref="A9" location="INDEX!A1" display="INDEX" xr:uid="{1BEC3EA3-8DA5-4351-B238-438F1F1CC418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1214-FEDF-4959-B6B1-8C60CA48A0FC}">
  <dimension ref="A1:E33"/>
  <sheetViews>
    <sheetView topLeftCell="A9" zoomScaleNormal="100" workbookViewId="0">
      <selection activeCell="A12" sqref="A12"/>
    </sheetView>
  </sheetViews>
  <sheetFormatPr defaultRowHeight="15"/>
  <cols>
    <col min="1" max="1" width="62.140625" customWidth="1"/>
    <col min="2" max="2" width="27" customWidth="1"/>
    <col min="3" max="3" width="32.85546875" customWidth="1"/>
    <col min="4" max="4" width="19.42578125" customWidth="1"/>
    <col min="5" max="5" width="71.85546875" customWidth="1"/>
  </cols>
  <sheetData>
    <row r="1" spans="1:5">
      <c r="A1" s="3" t="s">
        <v>410</v>
      </c>
      <c r="B1" s="3" t="s">
        <v>1919</v>
      </c>
      <c r="C1" s="3" t="s">
        <v>411</v>
      </c>
      <c r="D1" s="3" t="s">
        <v>29</v>
      </c>
      <c r="E1" s="3" t="s">
        <v>1920</v>
      </c>
    </row>
    <row r="2" spans="1:5">
      <c r="A2" s="73" t="s">
        <v>1921</v>
      </c>
      <c r="B2" s="73"/>
      <c r="C2" s="73"/>
      <c r="D2" s="73"/>
      <c r="E2" s="73"/>
    </row>
    <row r="3" spans="1:5">
      <c r="A3" t="s">
        <v>1922</v>
      </c>
    </row>
    <row r="4" spans="1:5">
      <c r="A4" t="s">
        <v>1923</v>
      </c>
    </row>
    <row r="5" spans="1:5">
      <c r="A5" t="s">
        <v>1924</v>
      </c>
    </row>
    <row r="6" spans="1:5">
      <c r="A6" t="s">
        <v>1925</v>
      </c>
      <c r="B6">
        <v>1</v>
      </c>
      <c r="C6" t="s">
        <v>1926</v>
      </c>
      <c r="E6" s="69" t="s">
        <v>1927</v>
      </c>
    </row>
    <row r="7" spans="1:5">
      <c r="A7" t="s">
        <v>1928</v>
      </c>
      <c r="C7" t="s">
        <v>1929</v>
      </c>
    </row>
    <row r="8" spans="1:5" ht="16.5" customHeight="1">
      <c r="A8" t="s">
        <v>1930</v>
      </c>
      <c r="E8" s="69" t="s">
        <v>1931</v>
      </c>
    </row>
    <row r="9" spans="1:5">
      <c r="A9" t="s">
        <v>1932</v>
      </c>
    </row>
    <row r="11" spans="1:5">
      <c r="A11" s="4" t="s">
        <v>1933</v>
      </c>
    </row>
    <row r="12" spans="1:5">
      <c r="A12" t="s">
        <v>1934</v>
      </c>
    </row>
    <row r="13" spans="1:5">
      <c r="A13" t="s">
        <v>1935</v>
      </c>
    </row>
    <row r="14" spans="1:5">
      <c r="A14" t="s">
        <v>1936</v>
      </c>
      <c r="C14" s="4" t="s">
        <v>1937</v>
      </c>
    </row>
    <row r="15" spans="1:5">
      <c r="A15" t="s">
        <v>1938</v>
      </c>
      <c r="C15" t="s">
        <v>1939</v>
      </c>
    </row>
    <row r="17" spans="1:5">
      <c r="A17" t="s">
        <v>1940</v>
      </c>
      <c r="B17">
        <v>1</v>
      </c>
    </row>
    <row r="18" spans="1:5">
      <c r="A18" s="4" t="s">
        <v>1941</v>
      </c>
      <c r="B18">
        <v>1</v>
      </c>
    </row>
    <row r="19" spans="1:5">
      <c r="A19" s="137" t="s">
        <v>1942</v>
      </c>
      <c r="E19" s="69" t="s">
        <v>1943</v>
      </c>
    </row>
    <row r="21" spans="1:5" ht="15.75">
      <c r="A21" s="5" t="s">
        <v>1944</v>
      </c>
    </row>
    <row r="22" spans="1:5">
      <c r="A22" t="s">
        <v>1945</v>
      </c>
      <c r="B22">
        <v>1</v>
      </c>
      <c r="E22" s="4" t="s">
        <v>1946</v>
      </c>
    </row>
    <row r="23" spans="1:5">
      <c r="A23" t="s">
        <v>1947</v>
      </c>
      <c r="B23">
        <v>1</v>
      </c>
      <c r="E23" s="69" t="s">
        <v>1948</v>
      </c>
    </row>
    <row r="24" spans="1:5" ht="14.25" customHeight="1">
      <c r="A24" s="4" t="s">
        <v>1949</v>
      </c>
      <c r="B24" s="4" t="s">
        <v>1950</v>
      </c>
    </row>
    <row r="29" spans="1:5" ht="15.75">
      <c r="A29" s="5" t="s">
        <v>1951</v>
      </c>
    </row>
    <row r="30" spans="1:5">
      <c r="A30" t="s">
        <v>1952</v>
      </c>
      <c r="B30" t="s">
        <v>1953</v>
      </c>
      <c r="C30" t="s">
        <v>1954</v>
      </c>
      <c r="D30" t="s">
        <v>1955</v>
      </c>
      <c r="E30" s="59" t="s">
        <v>1956</v>
      </c>
    </row>
    <row r="31" spans="1:5" ht="15.75">
      <c r="A31" s="72" t="s">
        <v>1957</v>
      </c>
      <c r="B31">
        <v>1</v>
      </c>
      <c r="E31" t="s">
        <v>1958</v>
      </c>
    </row>
    <row r="33" spans="1:1">
      <c r="A33" s="308" t="s">
        <v>408</v>
      </c>
    </row>
  </sheetData>
  <hyperlinks>
    <hyperlink ref="E6" r:id="rId1" xr:uid="{3BD14087-096D-4B95-8D2A-BB6B2E6ECB04}"/>
    <hyperlink ref="E19" r:id="rId2" xr:uid="{9746E316-C540-456C-8DB2-33AE97228441}"/>
    <hyperlink ref="E23" r:id="rId3" xr:uid="{30922808-7B02-4131-A1BA-A1959F68CDAC}"/>
    <hyperlink ref="A33" location="INDEX!A1" display="INDEX" xr:uid="{970748EE-0863-4937-B35F-8B9DF9D3D005}"/>
    <hyperlink ref="E8" r:id="rId4" xr:uid="{0B21C52D-CBC4-4B17-AA0B-D8ADF487B18C}"/>
  </hyperlinks>
  <pageMargins left="0.7" right="0.7" top="0.75" bottom="0.75" header="0.3" footer="0.3"/>
  <drawing r:id="rId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9ADE9-E174-4620-A2CC-1BBBBE69080F}">
  <dimension ref="A1:C27"/>
  <sheetViews>
    <sheetView workbookViewId="0">
      <selection activeCell="K19" sqref="K19"/>
    </sheetView>
  </sheetViews>
  <sheetFormatPr defaultRowHeight="15"/>
  <cols>
    <col min="1" max="1" width="21.7109375" bestFit="1" customWidth="1"/>
  </cols>
  <sheetData>
    <row r="1" spans="1:3" ht="15.75">
      <c r="A1" s="303" t="s">
        <v>1959</v>
      </c>
      <c r="C1" s="308" t="s">
        <v>408</v>
      </c>
    </row>
    <row r="2" spans="1:3">
      <c r="A2" s="304" t="s">
        <v>1960</v>
      </c>
    </row>
    <row r="3" spans="1:3">
      <c r="A3" t="s">
        <v>1961</v>
      </c>
    </row>
    <row r="4" spans="1:3">
      <c r="A4" t="s">
        <v>1962</v>
      </c>
    </row>
    <row r="5" spans="1:3">
      <c r="A5" t="s">
        <v>1963</v>
      </c>
    </row>
    <row r="6" spans="1:3">
      <c r="A6" t="s">
        <v>1964</v>
      </c>
    </row>
    <row r="12" spans="1:3">
      <c r="A12" s="305" t="s">
        <v>643</v>
      </c>
    </row>
    <row r="13" spans="1:3">
      <c r="A13" t="s">
        <v>1965</v>
      </c>
    </row>
    <row r="14" spans="1:3">
      <c r="A14" t="s">
        <v>1966</v>
      </c>
    </row>
    <row r="15" spans="1:3">
      <c r="A15" t="s">
        <v>1967</v>
      </c>
    </row>
    <row r="21" spans="1:1">
      <c r="A21" s="306" t="s">
        <v>278</v>
      </c>
    </row>
    <row r="22" spans="1:1">
      <c r="A22" s="1" t="s">
        <v>1968</v>
      </c>
    </row>
    <row r="25" spans="1:1">
      <c r="A25" s="306" t="s">
        <v>1969</v>
      </c>
    </row>
    <row r="26" spans="1:1">
      <c r="A26" t="s">
        <v>1970</v>
      </c>
    </row>
    <row r="27" spans="1:1">
      <c r="A27" t="s">
        <v>1971</v>
      </c>
    </row>
  </sheetData>
  <hyperlinks>
    <hyperlink ref="C1" location="INDEX!A1" display="INDEX" xr:uid="{8609BCC5-54AA-482E-A12F-527836C02C5E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DE0BB-C7DB-4708-AC6C-CEC30CB98B39}">
  <dimension ref="A1:C2"/>
  <sheetViews>
    <sheetView workbookViewId="0">
      <selection activeCell="C1" sqref="C1"/>
    </sheetView>
  </sheetViews>
  <sheetFormatPr defaultRowHeight="15"/>
  <sheetData>
    <row r="1" spans="1:3">
      <c r="A1" s="1" t="s">
        <v>20</v>
      </c>
      <c r="C1" s="308" t="s">
        <v>408</v>
      </c>
    </row>
    <row r="2" spans="1:3">
      <c r="A2" s="1" t="s">
        <v>1972</v>
      </c>
    </row>
  </sheetData>
  <hyperlinks>
    <hyperlink ref="C1" location="INDEX!A1" display="INDEX" xr:uid="{5590EC0B-92CC-4224-8AA0-56D0C188008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4F2E57-B689-41C7-9E9B-C2B84A4000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</vt:i4>
      </vt:variant>
    </vt:vector>
  </HeadingPairs>
  <TitlesOfParts>
    <vt:vector size="27" baseType="lpstr">
      <vt:lpstr>INDEX</vt:lpstr>
      <vt:lpstr>COMPLETE PARTS LIST</vt:lpstr>
      <vt:lpstr>V2 Frame BOM</vt:lpstr>
      <vt:lpstr>V2 AB Gantry BOM</vt:lpstr>
      <vt:lpstr>V2 Toolhead BOM</vt:lpstr>
      <vt:lpstr>V2 Z System BOM</vt:lpstr>
      <vt:lpstr>V2 Electronics BOM</vt:lpstr>
      <vt:lpstr>V2 Chamber Heater BOM</vt:lpstr>
      <vt:lpstr>V2 Liquid Cooling BOM</vt:lpstr>
      <vt:lpstr>V2 Drybox BOM</vt:lpstr>
      <vt:lpstr>V2 Enclosure BOM</vt:lpstr>
      <vt:lpstr>V2 Printed Parts</vt:lpstr>
      <vt:lpstr>Duet 3 6HC Configuration</vt:lpstr>
      <vt:lpstr>Duet 3 6HC Connections</vt:lpstr>
      <vt:lpstr>Mains Wiring</vt:lpstr>
      <vt:lpstr>Macro &amp; system files </vt:lpstr>
      <vt:lpstr>Filament Material Guide</vt:lpstr>
      <vt:lpstr>V2 NEW FEATURES</vt:lpstr>
      <vt:lpstr>Industrial 3DP Comparison Table</vt:lpstr>
      <vt:lpstr>DIY 3DP Comparison Table</vt:lpstr>
      <vt:lpstr>Complete List of Drawings</vt:lpstr>
      <vt:lpstr>To Do</vt:lpstr>
      <vt:lpstr>MISC</vt:lpstr>
      <vt:lpstr>RECOMMEND SPARES</vt:lpstr>
      <vt:lpstr>ROADMAP</vt:lpstr>
      <vt:lpstr>'V2 Printed Parts'!Print_Area</vt:lpstr>
      <vt:lpstr>'COMPLETE PARTS LIST'!Print_Titles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 Berntsen</dc:creator>
  <cp:keywords/>
  <dc:description/>
  <cp:lastModifiedBy>Roy Berntsen</cp:lastModifiedBy>
  <cp:revision/>
  <dcterms:created xsi:type="dcterms:W3CDTF">2021-11-13T13:18:32Z</dcterms:created>
  <dcterms:modified xsi:type="dcterms:W3CDTF">2026-07-28T11:12:01Z</dcterms:modified>
  <cp:category/>
  <cp:contentStatus/>
</cp:coreProperties>
</file>