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220" documentId="11_2E462098BBA7632759C38D02185E4833A2B67484" xr6:coauthVersionLast="46" xr6:coauthVersionMax="46" xr10:uidLastSave="{79312CF6-B23F-4959-ADB0-87B667B91D53}"/>
  <bookViews>
    <workbookView xWindow="28680" yWindow="-120" windowWidth="29040" windowHeight="16440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Fasteners" sheetId="5" r:id="rId4"/>
    <sheet name="Cable Managmen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4" i="3" l="1"/>
  <c r="E35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<sst xmlns="http://schemas.openxmlformats.org/spreadsheetml/2006/main" count="287" uniqueCount="221">
  <si>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</si>
  <si>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</si>
  <si>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</si>
  <si>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</si>
  <si>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</si>
  <si>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</si>
  <si>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</si>
  <si>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</si>
  <si>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</si>
  <si>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</si>
  <si>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</si>
  <si>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</si>
  <si>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</si>
  <si>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</si>
  <si>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</si>
  <si>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</si>
  <si>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</si>
  <si>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</si>
  <si>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</si>
  <si>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</si>
  <si>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</si>
  <si>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</si>
  <si>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</si>
  <si>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</si>
  <si>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</si>
  <si>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</si>
  <si>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</si>
  <si>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</si>
  <si>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</si>
  <si>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</si>
  <si>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</si>
  <si>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</si>
  <si>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</si>
  <si>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</si>
  <si>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</si>
  <si>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</si>
  <si>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</si>
  <si>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</si>
  <si>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</si>
  <si>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</si>
  <si>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</si>
  <si>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</si>
  <si>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</si>
  <si>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Layer Fan</t>
  </si>
  <si>
    <t>3010 Blower Fan 5/12 24V</t>
  </si>
  <si>
    <t>24V 30x30x10</t>
  </si>
  <si>
    <t>Hotend Fan</t>
  </si>
  <si>
    <t>4010 Blower Fan 12/24V</t>
  </si>
  <si>
    <t>24V 40x10 Blower</t>
  </si>
  <si>
    <t>Cabinet Fan</t>
  </si>
  <si>
    <t>4010 Axial Fan 12/24V</t>
  </si>
  <si>
    <t>24V Controller Fan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</si>
  <si>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</si>
  <si>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</si>
  <si>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</si>
  <si>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</si>
  <si>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</si>
  <si>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</si>
  <si>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</si>
  <si>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220V/110V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</si>
  <si>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</si>
  <si>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</si>
  <si>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</si>
  <si>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</si>
  <si>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</si>
  <si>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</si>
  <si>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</si>
  <si>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</si>
  <si>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</si>
  <si>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</si>
  <si>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</si>
  <si>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</si>
  <si>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</si>
  <si>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</si>
  <si>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</si>
  <si>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</si>
  <si>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Motor Pulley 5Bore</t>
  </si>
  <si>
    <t>GT2 20T 6W 5mm Bore</t>
  </si>
  <si>
    <t>2 x 5 BORE</t>
  </si>
  <si>
    <t>Motor Pulley 8Bore</t>
  </si>
  <si>
    <t>GT2 20T 6W 8mm Bore</t>
  </si>
  <si>
    <t>1 x 8 BORE</t>
  </si>
  <si>
    <t>Nema 17 1.5 A</t>
  </si>
  <si>
    <t>Stepper motor 1.5 Amp</t>
  </si>
  <si>
    <t>3Pack &amp; Cable</t>
  </si>
  <si>
    <t>Worm Gear Box</t>
  </si>
  <si>
    <t>Includes Stepper motor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</si>
  <si>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</si>
  <si>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</si>
  <si>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</si>
  <si>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</si>
  <si>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</si>
  <si>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</si>
  <si>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</si>
  <si>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</si>
  <si>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</si>
  <si>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</si>
  <si>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</si>
  <si>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</si>
  <si>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</si>
  <si>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</si>
  <si>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</si>
  <si>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</si>
  <si>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</si>
  <si>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</si>
  <si>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</si>
  <si>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</si>
  <si>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</si>
  <si>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</si>
  <si>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</si>
  <si>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</si>
  <si>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</si>
  <si>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</si>
  <si>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</si>
  <si>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</si>
  <si>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</si>
  <si>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</si>
  <si>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</si>
  <si>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</si>
  <si>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</si>
  <si>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</si>
  <si>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</si>
  <si>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</si>
  <si>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</si>
  <si>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</si>
  <si>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</si>
  <si>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</si>
  <si>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</si>
  <si>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</si>
  <si>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</si>
  <si>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</si>
  <si>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</si>
  <si>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</si>
  <si>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</si>
  <si>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</si>
  <si>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</si>
  <si>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</si>
  <si>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</si>
  <si>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</si>
  <si>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</si>
  <si>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</si>
  <si>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</si>
  <si>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</si>
  <si>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</si>
  <si>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</si>
  <si>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</si>
  <si>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</si>
  <si>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</si>
  <si>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</si>
  <si>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</si>
  <si>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</si>
  <si>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</si>
  <si>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</si>
  <si>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</si>
  <si>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</si>
  <si>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</si>
  <si>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</si>
  <si>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</si>
  <si>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</si>
  <si>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</si>
  <si>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</si>
  <si>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</si>
  <si>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</si>
  <si>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</si>
  <si>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</si>
  <si>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</si>
  <si>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</si>
  <si>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</si>
  <si>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</si>
  <si>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Keenovo Option</t>
  </si>
  <si>
    <t>NB! See Component List</t>
  </si>
  <si>
    <t>Heatbed Build Plate</t>
  </si>
  <si>
    <t>200 pcs is same price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</si>
  <si>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</si>
  <si>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</si>
  <si>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</si>
  <si>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</si>
  <si>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</si>
  <si>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</si>
  <si>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</si>
  <si>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</si>
  <si>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</si>
  <si>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</si>
  <si>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</si>
  <si>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</si>
  <si>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</si>
  <si>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MKS DUET WIFI Clone</t>
  </si>
  <si>
    <t>(4x20) 6.5x5x1 Option Shim</t>
  </si>
  <si>
    <t>6.5x5x1 mm Precision Shim</t>
  </si>
  <si>
    <t>Hotend</t>
  </si>
  <si>
    <t>Dragon Hotend</t>
  </si>
  <si>
    <t>TriangleLab Dragon</t>
  </si>
  <si>
    <t>6Pack Endstops</t>
  </si>
  <si>
    <t>BMG Type Filament Extruder</t>
  </si>
  <si>
    <t>TriangleLab BMG</t>
  </si>
  <si>
    <t>1/17 Worm Stepper</t>
  </si>
  <si>
    <t>MakerSupplies Mechanical Kit</t>
  </si>
  <si>
    <t>&lt;&lt;-- ALL HARDWARE KIT HERE</t>
  </si>
  <si>
    <t>Price inclusive mech kit</t>
  </si>
  <si>
    <t>Belt Idler Smooth 7mm</t>
  </si>
  <si>
    <t>Belt Idler Smooth 11mm</t>
  </si>
  <si>
    <t>2Pcs 7mm Without T</t>
  </si>
  <si>
    <t>4Pcs 11mm Without T</t>
  </si>
  <si>
    <t>Belt Idler Thoothed 7mm</t>
  </si>
  <si>
    <t>Belt Idler Thoothed 11mm</t>
  </si>
  <si>
    <t>Smooth Idler for 6mm belt</t>
  </si>
  <si>
    <t>Smooth Idler for 10mm belt</t>
  </si>
  <si>
    <t>Thoothed Idler for 6mm belt</t>
  </si>
  <si>
    <t>Thoothed Idler for 10mm belt</t>
  </si>
  <si>
    <t>6Pcs 7mm With T</t>
  </si>
  <si>
    <t>2Pcs 7mm With T</t>
  </si>
  <si>
    <t>Belt Timing Belt 6mm</t>
  </si>
  <si>
    <t>Belt Timing Belt 10mm</t>
  </si>
  <si>
    <t>4 meter</t>
  </si>
  <si>
    <t>4M-6MM-2GT</t>
  </si>
  <si>
    <t>2 meter</t>
  </si>
  <si>
    <t>2GT Timing Belt 10W 2 Meter</t>
  </si>
  <si>
    <t>2GT Timing Belt 6W 4 Meter</t>
  </si>
  <si>
    <t>2M-6MM-2GT</t>
  </si>
  <si>
    <t>17x350</t>
  </si>
  <si>
    <t>No cuts - No tapps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</si>
</sst>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2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" fillId="0" borderId="0" xfId="0" applyNumberFormat="1" applyFont="1" applyFill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64" fontId="0" fillId="0" borderId="0" xfId="0" applyNumberFormat="1" applyBorder="1"/>
    <xf numFmtId="1" fontId="1" fillId="0" borderId="3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</cellXfs>
  <cellStyles count="6">
    <cellStyle name="40% - Accent6" xfId="4" builtinId="51"/>
    <cellStyle name="Accent1" xfId="2" builtinId="29"/>
    <cellStyle name="Good" xfId="1" builtinId="26"/>
    <cellStyle name="Hyperlink" xfId="3" builtinId="8"/>
    <cellStyle name="Neutral" xfId="5" builtinId="28"/>
    <cellStyle name="Normal" xfId="0" builtinId="0"/>
  </cellStyles>
  <dxfs count="15">
    <dxf>
      <numFmt numFmtId="164" formatCode="[$$-409]#,##0.0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3" headerRowCount="0" totalsRowShown="0" headerRowDxfId="14" headerRowBorderDxfId="13" tableBorderDxfId="12" headerRowCellStyle="Accent1">
  <sortState xmlns:xlrd2="http://schemas.microsoft.com/office/spreadsheetml/2017/richdata2" ref="A6:G33">
    <sortCondition ref="A6:A33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 headerRowCellStyle="40% - Accent6"/>
    <tableColumn id="4" xr3:uid="{2ABF818D-0A23-4468-A061-EB5B1AC04237}" name="Column4" headerRowDxfId="6" dataDxfId="5" headerRowCellStyle="Good" dataCellStyle="Hyperlink"/>
    <tableColumn id="5" xr3:uid="{3DD38B84-FE10-46EA-8CEE-8542F56DCDD7}" name="Column5" headerRowDxfId="4" dataDxfId="3" headerRowCellStyle="Good"/>
    <tableColumn id="6" xr3:uid="{E4DF9CF3-4A3D-433E-9BD0-F94DDCA192BB}" name="Column6" headerRowDxfId="2" headerRowCellStyle="Accent1" dataCellStyle="Hyperlink"/>
    <tableColumn id="7" xr3:uid="{4866A326-BBBA-4B58-BFBD-4D095130E124}" name="Column7" headerRowDxfId="1" dataDxfId="0" headerRowCellStyle="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csw7pqxW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://s.click.aliexpress.com/e/blNcy7Lw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://s.click.aliexpress.com/e/bYQLqeBW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s.click.aliexpress.com/e/i1Q2ghS" TargetMode="External"/><Relationship Id="rId16" Type="http://schemas.openxmlformats.org/officeDocument/2006/relationships/hyperlink" Target="http://s.click.aliexpress.com/e/QjpT2RA" TargetMode="External"/><Relationship Id="rId20" Type="http://schemas.openxmlformats.org/officeDocument/2006/relationships/hyperlink" Target="https://s.click.aliexpress.com/e/_AOeiG9" TargetMode="External"/><Relationship Id="rId29" Type="http://schemas.openxmlformats.org/officeDocument/2006/relationships/hyperlink" Target="https://makersupplies.dk/en/corexy-3d-printer/446-corexy-3d-printer-small-mechanical-kit-for-v-baby-corexy-3d-printer-200mm.html" TargetMode="External"/><Relationship Id="rId1" Type="http://schemas.openxmlformats.org/officeDocument/2006/relationships/hyperlink" Target="http://s.click.aliexpress.com/e/5viM5vA" TargetMode="External"/><Relationship Id="rId6" Type="http://schemas.openxmlformats.org/officeDocument/2006/relationships/hyperlink" Target="https://s.click.aliexpress.com/e/_ABTZ1T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s://makersupplies.dk/metal/816-metal-cnc-milled-cast-aluminum-plate.html" TargetMode="External"/><Relationship Id="rId32" Type="http://schemas.openxmlformats.org/officeDocument/2006/relationships/hyperlink" Target="https://s.click.aliexpress.com/e/_ABTZ1T" TargetMode="External"/><Relationship Id="rId5" Type="http://schemas.openxmlformats.org/officeDocument/2006/relationships/hyperlink" Target="http://s.click.aliexpress.com/e/kHMx4q7O" TargetMode="External"/><Relationship Id="rId15" Type="http://schemas.openxmlformats.org/officeDocument/2006/relationships/hyperlink" Target="http://s.click.aliexpress.com/e/cSMR0cdw" TargetMode="External"/><Relationship Id="rId23" Type="http://schemas.openxmlformats.org/officeDocument/2006/relationships/hyperlink" Target="http://s.click.aliexpress.com/e/_d75NN7a" TargetMode="External"/><Relationship Id="rId28" Type="http://schemas.openxmlformats.org/officeDocument/2006/relationships/hyperlink" Target="https://s.click.aliexpress.com/e/_AoiXQz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hyperlink" Target="http://s.click.aliexpress.com/e/b6kkkvj2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s://s.click.aliexpress.com/e/_AM6ZLJ" TargetMode="External"/><Relationship Id="rId14" Type="http://schemas.openxmlformats.org/officeDocument/2006/relationships/hyperlink" Target="https://s.click.aliexpress.com/e/_Agqfvj" TargetMode="External"/><Relationship Id="rId22" Type="http://schemas.openxmlformats.org/officeDocument/2006/relationships/hyperlink" Target="https://www.aliexpress.com/item/32874190317.html?spm=2114.12010612.8148356.2.6b2842c5nKhsGR" TargetMode="External"/><Relationship Id="rId27" Type="http://schemas.openxmlformats.org/officeDocument/2006/relationships/hyperlink" Target="https://s.click.aliexpress.com/e/_dSOVNYp" TargetMode="External"/><Relationship Id="rId30" Type="http://schemas.openxmlformats.org/officeDocument/2006/relationships/hyperlink" Target="https://s.click.aliexpress.com/e/_AOeiG9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uxt30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tabSelected="1" workbookViewId="0"/>
  </sheetViews>
  <sheetFormatPr defaultRowHeight="15" x14ac:dyDescent="0.25"/>
  <cols>
    <col min="1" max="1" width="12.5703125" customWidth="1"/>
    <col min="2" max="2" width="22.7109375" bestFit="1" customWidth="1"/>
    <col min="3" max="3" width="19.85546875" bestFit="1" customWidth="1"/>
    <col min="4" max="4" width="8.28515625" bestFit="1" customWidth="1"/>
    <col min="5" max="5" width="10.5703125" bestFit="1" customWidth="1"/>
    <col min="6" max="6" width="15.28515625" customWidth="1"/>
    <col min="7" max="7" width="4.28515625" customWidth="1"/>
    <col min="8" max="8" width="13.7109375" customWidth="1"/>
  </cols>
  <sheetData>
    <row r="6" spans="1:10" ht="15.75" thickBot="1" x14ac:dyDescent="0.3"/>
    <row r="7" spans="1:10" s="1" customForma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135</v>
      </c>
      <c r="G7" s="43"/>
      <c r="H7" s="56" t="s">
        <v>136</v>
      </c>
      <c r="I7" s="55"/>
      <c r="J7" s="57" t="s">
        <v>6</v>
      </c>
    </row>
    <row r="8" spans="1:10" s="1" customFormat="1" x14ac:dyDescent="0.25">
      <c r="A8" s="46"/>
      <c r="B8" s="16"/>
      <c r="C8" s="16"/>
      <c r="D8" s="16"/>
      <c r="E8" s="20"/>
      <c r="F8" s="130" t="s">
        <v>134</v>
      </c>
      <c r="G8" s="40"/>
      <c r="H8" s="50"/>
      <c r="I8" s="42"/>
      <c r="J8" s="58"/>
    </row>
    <row r="9" spans="1:10" x14ac:dyDescent="0.2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31"/>
      <c r="G9" s="40"/>
      <c r="H9" s="49"/>
      <c r="I9" s="15"/>
      <c r="J9" s="59"/>
    </row>
    <row r="10" spans="1:10" x14ac:dyDescent="0.2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31"/>
      <c r="G10" s="40"/>
      <c r="H10" s="50"/>
      <c r="I10" s="42"/>
      <c r="J10" s="58"/>
    </row>
    <row r="11" spans="1:10" x14ac:dyDescent="0.2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31"/>
      <c r="G11" s="40"/>
      <c r="H11" s="49"/>
      <c r="I11" s="15"/>
      <c r="J11" s="59"/>
    </row>
    <row r="12" spans="1:10" x14ac:dyDescent="0.2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31"/>
      <c r="G12" s="40"/>
      <c r="H12" s="50"/>
      <c r="I12" s="42"/>
      <c r="J12" s="58"/>
    </row>
    <row r="13" spans="1:10" x14ac:dyDescent="0.25">
      <c r="A13" s="47"/>
      <c r="B13" s="6"/>
      <c r="C13" s="6"/>
      <c r="D13" s="6"/>
      <c r="E13" s="10"/>
      <c r="F13" s="131"/>
      <c r="G13" s="40"/>
      <c r="H13" s="26"/>
      <c r="I13" s="6"/>
      <c r="J13" s="59"/>
    </row>
    <row r="14" spans="1:10" x14ac:dyDescent="0.2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31"/>
      <c r="G14" s="40"/>
      <c r="H14" s="50"/>
      <c r="I14" s="42"/>
      <c r="J14" s="58"/>
    </row>
    <row r="15" spans="1:10" x14ac:dyDescent="0.2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31"/>
      <c r="G15" s="40"/>
      <c r="H15" s="49" t="s">
        <v>220</v>
      </c>
      <c r="I15" s="15"/>
      <c r="J15" s="59"/>
    </row>
    <row r="16" spans="1:10" s="3" customFormat="1" x14ac:dyDescent="0.2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31"/>
      <c r="G16" s="40"/>
      <c r="H16" s="51" t="s">
        <v>219</v>
      </c>
      <c r="I16" s="60" t="s">
        <v>138</v>
      </c>
      <c r="J16" s="58">
        <v>21</v>
      </c>
    </row>
    <row r="17" spans="1:10" x14ac:dyDescent="0.25">
      <c r="A17" s="47"/>
      <c r="B17" s="6"/>
      <c r="C17" s="6"/>
      <c r="D17" s="6"/>
      <c r="E17" s="10"/>
      <c r="F17" s="131"/>
      <c r="G17" s="40"/>
      <c r="H17" s="26" t="s">
        <v>27</v>
      </c>
      <c r="I17" s="61"/>
      <c r="J17" s="59">
        <v>108</v>
      </c>
    </row>
    <row r="18" spans="1:10" x14ac:dyDescent="0.2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31"/>
      <c r="G18" s="40"/>
      <c r="H18" s="51" t="s">
        <v>30</v>
      </c>
      <c r="I18" s="60" t="s">
        <v>139</v>
      </c>
      <c r="J18" s="58">
        <v>15</v>
      </c>
    </row>
    <row r="19" spans="1:10" x14ac:dyDescent="0.25">
      <c r="A19" s="47"/>
      <c r="B19" s="6"/>
      <c r="C19" s="6"/>
      <c r="D19" s="6"/>
      <c r="E19" s="10"/>
      <c r="F19" s="131"/>
      <c r="G19" s="40"/>
      <c r="H19" s="26"/>
      <c r="I19" s="61"/>
      <c r="J19" s="59"/>
    </row>
    <row r="20" spans="1:10" ht="15.75" thickBot="1" x14ac:dyDescent="0.3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31"/>
      <c r="G20" s="40"/>
      <c r="H20" s="51" t="s">
        <v>34</v>
      </c>
      <c r="I20" s="60" t="s">
        <v>140</v>
      </c>
      <c r="J20" s="58">
        <v>14</v>
      </c>
    </row>
    <row r="21" spans="1:10" ht="15.75" thickBot="1" x14ac:dyDescent="0.3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25">
      <c r="G22" s="14"/>
    </row>
    <row r="23" spans="1:10" ht="15.75" thickBot="1" x14ac:dyDescent="0.3"/>
    <row r="24" spans="1:10" x14ac:dyDescent="0.2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25">
      <c r="A25" s="26" t="s">
        <v>37</v>
      </c>
      <c r="B25" s="6"/>
      <c r="C25" s="6"/>
      <c r="D25" s="6"/>
      <c r="E25" s="6"/>
      <c r="F25" s="151">
        <f>'Component Part List'!$E$34</f>
        <v>515</v>
      </c>
      <c r="G25" s="41"/>
      <c r="H25" s="26" t="s">
        <v>37</v>
      </c>
      <c r="I25" s="6"/>
      <c r="J25" s="151">
        <f>'Component Part List'!$E$34</f>
        <v>515</v>
      </c>
    </row>
    <row r="26" spans="1:10" x14ac:dyDescent="0.2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.75" thickBot="1" x14ac:dyDescent="0.3">
      <c r="A27" s="33" t="s">
        <v>40</v>
      </c>
      <c r="B27" s="36"/>
      <c r="C27" s="36"/>
      <c r="D27" s="36"/>
      <c r="E27" s="36"/>
      <c r="F27" s="39" t="s">
        <v>133</v>
      </c>
      <c r="G27" s="41"/>
      <c r="H27" s="26" t="s">
        <v>40</v>
      </c>
      <c r="I27" s="6"/>
      <c r="J27" s="151">
        <f>Fasteners!D39</f>
        <v>80.600000000000009</v>
      </c>
    </row>
    <row r="28" spans="1:10" ht="15.75" thickBot="1" x14ac:dyDescent="0.3">
      <c r="A28" s="37" t="s">
        <v>137</v>
      </c>
      <c r="B28" s="38"/>
      <c r="C28" s="38"/>
      <c r="D28" s="38"/>
      <c r="E28" s="38"/>
      <c r="F28" s="34">
        <f>SUM(F24:F27)</f>
        <v>875</v>
      </c>
      <c r="G28" s="41"/>
      <c r="H28" s="52" t="s">
        <v>24</v>
      </c>
      <c r="I28" s="53"/>
      <c r="J28" s="54">
        <f>SUM(J24:J27)</f>
        <v>753.6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>
      <selection activeCell="C8" sqref="C8:C13"/>
    </sheetView>
  </sheetViews>
  <sheetFormatPr defaultRowHeight="15" x14ac:dyDescent="0.25"/>
  <cols>
    <col min="1" max="1" width="27" customWidth="1"/>
    <col min="3" max="3" width="6.28515625" style="72" customWidth="1"/>
    <col min="5" max="5" width="14.42578125" customWidth="1"/>
  </cols>
  <sheetData>
    <row r="6" spans="1:7" ht="22.5" x14ac:dyDescent="0.3">
      <c r="A6" s="74" t="s">
        <v>143</v>
      </c>
      <c r="B6" s="75"/>
      <c r="C6" s="76"/>
      <c r="D6" s="75"/>
      <c r="E6" s="75"/>
      <c r="F6" s="75"/>
      <c r="G6" s="77"/>
    </row>
    <row r="7" spans="1:7" s="73" customFormat="1" ht="15.75" x14ac:dyDescent="0.25">
      <c r="A7" s="133" t="s">
        <v>144</v>
      </c>
      <c r="B7" s="134"/>
      <c r="C7" s="135" t="s">
        <v>165</v>
      </c>
      <c r="D7" s="133" t="s">
        <v>148</v>
      </c>
      <c r="E7" s="134"/>
      <c r="F7" s="133" t="s">
        <v>149</v>
      </c>
      <c r="G7" s="134"/>
    </row>
    <row r="8" spans="1:7" x14ac:dyDescent="0.25">
      <c r="A8" s="78" t="s">
        <v>158</v>
      </c>
      <c r="B8" s="10">
        <v>310</v>
      </c>
      <c r="C8" s="136" t="s">
        <v>161</v>
      </c>
      <c r="D8" s="78">
        <f>B8+50</f>
        <v>360</v>
      </c>
      <c r="E8" s="10"/>
      <c r="F8" s="78">
        <f>B8+100</f>
        <v>410</v>
      </c>
      <c r="G8" s="10"/>
    </row>
    <row r="9" spans="1:7" x14ac:dyDescent="0.25">
      <c r="A9" s="78" t="s">
        <v>159</v>
      </c>
      <c r="B9" s="10">
        <v>350</v>
      </c>
      <c r="C9" s="136" t="s">
        <v>161</v>
      </c>
      <c r="D9" s="78">
        <f>B9+50</f>
        <v>400</v>
      </c>
      <c r="E9" s="10" t="s">
        <v>166</v>
      </c>
      <c r="F9" s="78">
        <f>B9+100</f>
        <v>450</v>
      </c>
      <c r="G9" s="10" t="s">
        <v>166</v>
      </c>
    </row>
    <row r="10" spans="1:7" x14ac:dyDescent="0.25">
      <c r="A10" s="78" t="s">
        <v>160</v>
      </c>
      <c r="B10" s="10">
        <v>340</v>
      </c>
      <c r="C10" s="136" t="s">
        <v>162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25">
      <c r="A11" s="78" t="s">
        <v>18</v>
      </c>
      <c r="B11" s="120">
        <v>290</v>
      </c>
      <c r="C11" s="136" t="s">
        <v>163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25">
      <c r="A12" s="78" t="s">
        <v>21</v>
      </c>
      <c r="B12" s="120">
        <v>350</v>
      </c>
      <c r="C12" s="136" t="s">
        <v>164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25">
      <c r="A13" s="84" t="s">
        <v>16</v>
      </c>
      <c r="B13" s="119">
        <v>295</v>
      </c>
      <c r="C13" s="137" t="s">
        <v>163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25">
      <c r="A14" s="78"/>
      <c r="B14" s="6"/>
      <c r="C14" s="79"/>
      <c r="D14" s="6"/>
      <c r="E14" s="6"/>
      <c r="F14" s="6"/>
      <c r="G14" s="10"/>
    </row>
    <row r="15" spans="1:7" s="73" customFormat="1" ht="15.75" x14ac:dyDescent="0.25">
      <c r="A15" s="80" t="s">
        <v>151</v>
      </c>
      <c r="B15" s="81"/>
      <c r="C15" s="82"/>
      <c r="D15" s="81"/>
      <c r="E15" s="81"/>
      <c r="F15" s="81"/>
      <c r="G15" s="83"/>
    </row>
    <row r="16" spans="1:7" x14ac:dyDescent="0.25">
      <c r="A16" s="78" t="s">
        <v>150</v>
      </c>
      <c r="B16" s="6"/>
      <c r="C16" s="79"/>
      <c r="D16" s="6"/>
      <c r="E16" s="6"/>
      <c r="F16" s="6"/>
      <c r="G16" s="10"/>
    </row>
    <row r="17" spans="1:7" x14ac:dyDescent="0.25">
      <c r="A17" s="145" t="s">
        <v>152</v>
      </c>
      <c r="B17" s="146"/>
      <c r="C17" s="140" t="s">
        <v>154</v>
      </c>
      <c r="D17" s="149" t="s">
        <v>153</v>
      </c>
      <c r="E17" s="150"/>
      <c r="F17" s="132" t="s">
        <v>165</v>
      </c>
      <c r="G17" s="77"/>
    </row>
    <row r="18" spans="1:7" x14ac:dyDescent="0.25">
      <c r="A18" s="78" t="s">
        <v>158</v>
      </c>
      <c r="B18" s="143">
        <v>350</v>
      </c>
      <c r="C18" s="141" t="s">
        <v>145</v>
      </c>
      <c r="D18" s="147">
        <f>B18+110</f>
        <v>460</v>
      </c>
      <c r="E18" s="10"/>
      <c r="F18" s="78" t="s">
        <v>161</v>
      </c>
      <c r="G18" s="10"/>
    </row>
    <row r="19" spans="1:7" x14ac:dyDescent="0.25">
      <c r="A19" s="78" t="s">
        <v>159</v>
      </c>
      <c r="B19" s="143">
        <v>350</v>
      </c>
      <c r="C19" s="141" t="s">
        <v>146</v>
      </c>
      <c r="D19" s="147">
        <f>B19+150</f>
        <v>500</v>
      </c>
      <c r="E19" s="10"/>
      <c r="F19" s="78" t="s">
        <v>161</v>
      </c>
      <c r="G19" s="10" t="s">
        <v>166</v>
      </c>
    </row>
    <row r="20" spans="1:7" x14ac:dyDescent="0.25">
      <c r="A20" s="78" t="s">
        <v>160</v>
      </c>
      <c r="B20" s="143">
        <v>350</v>
      </c>
      <c r="C20" s="141" t="s">
        <v>147</v>
      </c>
      <c r="D20" s="147">
        <f>B20+140</f>
        <v>490</v>
      </c>
      <c r="E20" s="10"/>
      <c r="F20" s="78" t="s">
        <v>162</v>
      </c>
      <c r="G20" s="10"/>
    </row>
    <row r="21" spans="1:7" x14ac:dyDescent="0.25">
      <c r="A21" s="78" t="s">
        <v>18</v>
      </c>
      <c r="B21" s="143"/>
      <c r="C21" s="141"/>
      <c r="D21" s="147">
        <f>B18+90</f>
        <v>440</v>
      </c>
      <c r="E21" s="120"/>
      <c r="F21" s="138" t="s">
        <v>163</v>
      </c>
      <c r="G21" s="10"/>
    </row>
    <row r="22" spans="1:7" x14ac:dyDescent="0.25">
      <c r="A22" s="78" t="s">
        <v>21</v>
      </c>
      <c r="B22" s="143"/>
      <c r="C22" s="141"/>
      <c r="D22" s="147">
        <f>B19+150</f>
        <v>500</v>
      </c>
      <c r="E22" s="120"/>
      <c r="F22" s="138" t="s">
        <v>164</v>
      </c>
      <c r="G22" s="10"/>
    </row>
    <row r="23" spans="1:7" x14ac:dyDescent="0.25">
      <c r="A23" s="84" t="s">
        <v>16</v>
      </c>
      <c r="B23" s="144"/>
      <c r="C23" s="142"/>
      <c r="D23" s="148">
        <f>B18+95</f>
        <v>445</v>
      </c>
      <c r="E23" s="119"/>
      <c r="F23" s="139" t="s">
        <v>163</v>
      </c>
      <c r="G23" s="85"/>
    </row>
    <row r="24" spans="1:7" x14ac:dyDescent="0.25">
      <c r="A24" s="6"/>
      <c r="B24" s="6"/>
      <c r="C24" s="79"/>
      <c r="D24" s="6"/>
      <c r="E24" s="6"/>
      <c r="F24" s="6"/>
      <c r="G24" s="6"/>
    </row>
    <row r="26" spans="1:7" x14ac:dyDescent="0.25">
      <c r="A26" t="s">
        <v>155</v>
      </c>
    </row>
    <row r="27" spans="1:7" x14ac:dyDescent="0.25">
      <c r="A27" s="5" t="s">
        <v>156</v>
      </c>
    </row>
    <row r="28" spans="1:7" x14ac:dyDescent="0.25">
      <c r="A28" s="5" t="s">
        <v>157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H35"/>
  <sheetViews>
    <sheetView view="pageLayout" topLeftCell="A16" zoomScaleNormal="100" workbookViewId="0">
      <selection activeCell="E34" sqref="E34"/>
    </sheetView>
  </sheetViews>
  <sheetFormatPr defaultRowHeight="15" x14ac:dyDescent="0.25"/>
  <cols>
    <col min="1" max="1" width="23" bestFit="1" customWidth="1"/>
    <col min="2" max="2" width="26.5703125" bestFit="1" customWidth="1"/>
    <col min="3" max="3" width="8.42578125" customWidth="1"/>
    <col min="4" max="4" width="23.7109375" bestFit="1" customWidth="1"/>
    <col min="5" max="5" width="10.5703125" bestFit="1" customWidth="1"/>
    <col min="6" max="6" width="21.7109375" style="14" bestFit="1" customWidth="1"/>
    <col min="7" max="7" width="7.28515625" style="14" customWidth="1"/>
    <col min="8" max="8" width="23.85546875" bestFit="1" customWidth="1"/>
  </cols>
  <sheetData>
    <row r="1" spans="1:8" ht="14.45" customHeight="1" x14ac:dyDescent="0.25">
      <c r="A1" s="113"/>
      <c r="B1" s="75"/>
      <c r="C1" s="75"/>
      <c r="D1" s="75"/>
      <c r="E1" s="114"/>
      <c r="F1" s="115"/>
      <c r="G1" s="116"/>
    </row>
    <row r="2" spans="1:8" ht="27.75" x14ac:dyDescent="0.5">
      <c r="A2" s="117"/>
      <c r="B2" s="91"/>
      <c r="C2" s="100"/>
      <c r="D2" s="87" t="s">
        <v>174</v>
      </c>
      <c r="E2" s="88"/>
      <c r="F2" s="89"/>
      <c r="G2" s="118"/>
    </row>
    <row r="3" spans="1:8" x14ac:dyDescent="0.25">
      <c r="A3" s="78"/>
      <c r="B3" s="6"/>
      <c r="C3" s="6"/>
      <c r="D3" s="6"/>
      <c r="E3" s="6"/>
      <c r="F3" s="86"/>
      <c r="G3" s="119"/>
    </row>
    <row r="4" spans="1:8" x14ac:dyDescent="0.25">
      <c r="A4" s="123" t="s">
        <v>196</v>
      </c>
      <c r="B4" s="124"/>
      <c r="C4" s="124" t="s">
        <v>197</v>
      </c>
      <c r="D4" s="125"/>
      <c r="E4" s="126">
        <v>334</v>
      </c>
      <c r="G4" s="120"/>
    </row>
    <row r="5" spans="1:8" x14ac:dyDescent="0.25">
      <c r="A5" s="121" t="s">
        <v>1</v>
      </c>
      <c r="B5" s="122" t="s">
        <v>2</v>
      </c>
      <c r="C5" s="122" t="s">
        <v>3</v>
      </c>
      <c r="D5" s="122" t="s">
        <v>178</v>
      </c>
      <c r="E5" s="122" t="s">
        <v>6</v>
      </c>
      <c r="F5" s="101" t="s">
        <v>179</v>
      </c>
      <c r="G5" s="102" t="s">
        <v>41</v>
      </c>
    </row>
    <row r="6" spans="1:8" x14ac:dyDescent="0.25">
      <c r="A6" s="6" t="s">
        <v>168</v>
      </c>
      <c r="B6" s="29" t="s">
        <v>188</v>
      </c>
      <c r="C6" s="93">
        <v>80</v>
      </c>
      <c r="D6" s="108" t="s">
        <v>187</v>
      </c>
      <c r="E6" s="105">
        <v>15</v>
      </c>
      <c r="F6" s="99" t="s">
        <v>172</v>
      </c>
      <c r="G6" s="92"/>
    </row>
    <row r="7" spans="1:8" s="65" customFormat="1" x14ac:dyDescent="0.25">
      <c r="A7" s="6" t="s">
        <v>200</v>
      </c>
      <c r="B7" s="29" t="s">
        <v>206</v>
      </c>
      <c r="C7" s="93">
        <v>4</v>
      </c>
      <c r="D7" s="108" t="s">
        <v>202</v>
      </c>
      <c r="E7" s="105">
        <v>17</v>
      </c>
      <c r="F7" s="95"/>
      <c r="G7" s="94"/>
    </row>
    <row r="8" spans="1:8" s="65" customFormat="1" x14ac:dyDescent="0.25">
      <c r="A8" s="6" t="s">
        <v>199</v>
      </c>
      <c r="B8" s="29" t="s">
        <v>205</v>
      </c>
      <c r="C8" s="93">
        <v>2</v>
      </c>
      <c r="D8" s="108" t="s">
        <v>201</v>
      </c>
      <c r="E8" s="105">
        <v>10</v>
      </c>
      <c r="F8" s="95"/>
      <c r="G8" s="94"/>
    </row>
    <row r="9" spans="1:8" x14ac:dyDescent="0.25">
      <c r="A9" s="6" t="s">
        <v>204</v>
      </c>
      <c r="B9" s="29" t="s">
        <v>208</v>
      </c>
      <c r="C9" s="93">
        <v>2</v>
      </c>
      <c r="D9" s="108" t="s">
        <v>210</v>
      </c>
      <c r="E9" s="105">
        <v>25</v>
      </c>
      <c r="F9" s="99"/>
      <c r="G9" s="92"/>
    </row>
    <row r="10" spans="1:8" x14ac:dyDescent="0.25">
      <c r="A10" s="6" t="s">
        <v>203</v>
      </c>
      <c r="B10" s="29" t="s">
        <v>207</v>
      </c>
      <c r="C10" s="93">
        <v>6</v>
      </c>
      <c r="D10" s="108" t="s">
        <v>209</v>
      </c>
      <c r="E10" s="105">
        <v>25</v>
      </c>
      <c r="F10" s="99"/>
      <c r="G10" s="92"/>
    </row>
    <row r="11" spans="1:8" s="65" customFormat="1" x14ac:dyDescent="0.25">
      <c r="A11" s="6" t="s">
        <v>211</v>
      </c>
      <c r="B11" s="29" t="s">
        <v>217</v>
      </c>
      <c r="C11" s="93" t="s">
        <v>213</v>
      </c>
      <c r="D11" s="108" t="s">
        <v>214</v>
      </c>
      <c r="E11" s="106">
        <v>19</v>
      </c>
      <c r="F11" s="15"/>
      <c r="G11" s="92"/>
      <c r="H11" s="90"/>
    </row>
    <row r="12" spans="1:8" s="65" customFormat="1" x14ac:dyDescent="0.25">
      <c r="A12" s="6" t="s">
        <v>212</v>
      </c>
      <c r="B12" s="29" t="s">
        <v>216</v>
      </c>
      <c r="C12" s="93" t="s">
        <v>215</v>
      </c>
      <c r="D12" s="108" t="s">
        <v>218</v>
      </c>
      <c r="E12" s="106">
        <v>17</v>
      </c>
      <c r="F12" s="15"/>
      <c r="G12" s="92"/>
      <c r="H12" s="90"/>
    </row>
    <row r="13" spans="1:8" s="65" customFormat="1" x14ac:dyDescent="0.25">
      <c r="A13" s="6" t="s">
        <v>67</v>
      </c>
      <c r="B13" s="29" t="s">
        <v>68</v>
      </c>
      <c r="C13" s="93">
        <v>1</v>
      </c>
      <c r="D13" s="108" t="s">
        <v>69</v>
      </c>
      <c r="E13" s="106">
        <v>2.5</v>
      </c>
      <c r="F13" s="15"/>
      <c r="G13" s="92"/>
      <c r="H13" s="90"/>
    </row>
    <row r="14" spans="1:8" s="65" customFormat="1" x14ac:dyDescent="0.25">
      <c r="A14" s="6" t="s">
        <v>49</v>
      </c>
      <c r="B14" s="29" t="s">
        <v>50</v>
      </c>
      <c r="C14" s="93">
        <v>2</v>
      </c>
      <c r="D14" s="108" t="s">
        <v>51</v>
      </c>
      <c r="E14" s="106">
        <v>3</v>
      </c>
      <c r="F14" s="99"/>
      <c r="G14" s="92"/>
      <c r="H14" s="90"/>
    </row>
    <row r="15" spans="1:8" s="2" customFormat="1" x14ac:dyDescent="0.25">
      <c r="A15" s="14" t="s">
        <v>181</v>
      </c>
      <c r="B15" s="29" t="s">
        <v>183</v>
      </c>
      <c r="C15" s="93">
        <v>1</v>
      </c>
      <c r="D15" s="108" t="s">
        <v>180</v>
      </c>
      <c r="E15" s="106">
        <v>2.5</v>
      </c>
      <c r="F15" s="15"/>
      <c r="G15" s="92"/>
    </row>
    <row r="16" spans="1:8" x14ac:dyDescent="0.25">
      <c r="A16" s="6" t="s">
        <v>185</v>
      </c>
      <c r="B16" s="29" t="s">
        <v>182</v>
      </c>
      <c r="C16" s="93">
        <v>1</v>
      </c>
      <c r="D16" s="108" t="s">
        <v>184</v>
      </c>
      <c r="E16" s="106">
        <v>8</v>
      </c>
      <c r="F16" s="15"/>
      <c r="G16" s="92"/>
    </row>
    <row r="17" spans="1:7" x14ac:dyDescent="0.25">
      <c r="A17" s="6" t="s">
        <v>42</v>
      </c>
      <c r="B17" s="29" t="s">
        <v>173</v>
      </c>
      <c r="C17" s="93">
        <v>1</v>
      </c>
      <c r="D17" s="108" t="s">
        <v>186</v>
      </c>
      <c r="E17" s="106">
        <v>60</v>
      </c>
      <c r="F17" s="99"/>
      <c r="G17" s="92"/>
    </row>
    <row r="18" spans="1:7" x14ac:dyDescent="0.25">
      <c r="A18" s="6" t="s">
        <v>66</v>
      </c>
      <c r="B18" s="29" t="s">
        <v>193</v>
      </c>
      <c r="C18" s="93">
        <v>1</v>
      </c>
      <c r="D18" s="108" t="s">
        <v>194</v>
      </c>
      <c r="E18" s="106">
        <v>31</v>
      </c>
      <c r="F18" s="15"/>
      <c r="G18" s="92"/>
    </row>
    <row r="19" spans="1:7" x14ac:dyDescent="0.25">
      <c r="A19" s="6" t="s">
        <v>171</v>
      </c>
      <c r="B19" s="29" t="s">
        <v>175</v>
      </c>
      <c r="C19" s="93">
        <v>1</v>
      </c>
      <c r="D19" s="108" t="s">
        <v>176</v>
      </c>
      <c r="E19" s="106">
        <v>30</v>
      </c>
      <c r="F19" s="15" t="s">
        <v>177</v>
      </c>
      <c r="G19" s="92">
        <v>16</v>
      </c>
    </row>
    <row r="20" spans="1:7" x14ac:dyDescent="0.25">
      <c r="A20" s="6" t="s">
        <v>189</v>
      </c>
      <c r="B20" s="29" t="s">
        <v>190</v>
      </c>
      <c r="C20" s="93">
        <v>1</v>
      </c>
      <c r="D20" s="108" t="s">
        <v>191</v>
      </c>
      <c r="E20" s="106">
        <v>73</v>
      </c>
      <c r="F20" s="15"/>
      <c r="G20" s="92"/>
    </row>
    <row r="21" spans="1:7" x14ac:dyDescent="0.25">
      <c r="A21" s="6" t="s">
        <v>46</v>
      </c>
      <c r="B21" s="29" t="s">
        <v>47</v>
      </c>
      <c r="C21" s="93">
        <v>1</v>
      </c>
      <c r="D21" s="108" t="s">
        <v>48</v>
      </c>
      <c r="E21" s="106">
        <v>2</v>
      </c>
      <c r="F21" s="15"/>
      <c r="G21" s="92"/>
    </row>
    <row r="22" spans="1:7" x14ac:dyDescent="0.25">
      <c r="A22" s="6" t="s">
        <v>43</v>
      </c>
      <c r="B22" s="29" t="s">
        <v>44</v>
      </c>
      <c r="C22" s="93">
        <v>2</v>
      </c>
      <c r="D22" s="108" t="s">
        <v>45</v>
      </c>
      <c r="E22" s="106">
        <v>10</v>
      </c>
      <c r="F22" s="15"/>
      <c r="G22" s="92"/>
    </row>
    <row r="23" spans="1:7" x14ac:dyDescent="0.25">
      <c r="A23" s="6" t="s">
        <v>76</v>
      </c>
      <c r="B23" s="29" t="s">
        <v>77</v>
      </c>
      <c r="C23" s="93">
        <v>2</v>
      </c>
      <c r="D23" s="108" t="s">
        <v>78</v>
      </c>
      <c r="E23" s="106">
        <v>9</v>
      </c>
      <c r="F23" s="15"/>
      <c r="G23" s="92"/>
    </row>
    <row r="24" spans="1:7" x14ac:dyDescent="0.25">
      <c r="A24" s="6" t="s">
        <v>79</v>
      </c>
      <c r="B24" s="29" t="s">
        <v>80</v>
      </c>
      <c r="C24" s="93">
        <v>1</v>
      </c>
      <c r="D24" s="108" t="s">
        <v>81</v>
      </c>
      <c r="E24" s="106">
        <v>7</v>
      </c>
      <c r="F24" s="15"/>
      <c r="G24" s="92"/>
    </row>
    <row r="25" spans="1:7" x14ac:dyDescent="0.25">
      <c r="A25" s="6" t="s">
        <v>82</v>
      </c>
      <c r="B25" s="29" t="s">
        <v>83</v>
      </c>
      <c r="C25" s="93">
        <v>3</v>
      </c>
      <c r="D25" s="108" t="s">
        <v>84</v>
      </c>
      <c r="E25" s="106">
        <v>30</v>
      </c>
      <c r="F25" s="15"/>
      <c r="G25" s="92"/>
    </row>
    <row r="26" spans="1:7" x14ac:dyDescent="0.25">
      <c r="A26" s="6" t="s">
        <v>52</v>
      </c>
      <c r="B26" s="111" t="s">
        <v>53</v>
      </c>
      <c r="C26" s="93">
        <v>3</v>
      </c>
      <c r="D26" s="108" t="s">
        <v>192</v>
      </c>
      <c r="E26" s="106">
        <v>4</v>
      </c>
      <c r="F26" s="99"/>
      <c r="G26" s="92"/>
    </row>
    <row r="27" spans="1:7" x14ac:dyDescent="0.25">
      <c r="A27" s="6" t="s">
        <v>73</v>
      </c>
      <c r="B27" s="29" t="s">
        <v>74</v>
      </c>
      <c r="C27" s="93">
        <v>1</v>
      </c>
      <c r="D27" s="108" t="s">
        <v>75</v>
      </c>
      <c r="E27" s="106">
        <v>8.5</v>
      </c>
      <c r="F27" s="15"/>
      <c r="G27" s="92"/>
    </row>
    <row r="28" spans="1:7" x14ac:dyDescent="0.25">
      <c r="A28" s="6" t="s">
        <v>70</v>
      </c>
      <c r="B28" s="29" t="s">
        <v>71</v>
      </c>
      <c r="C28" s="93">
        <v>1</v>
      </c>
      <c r="D28" s="108" t="s">
        <v>72</v>
      </c>
      <c r="E28" s="106">
        <v>20</v>
      </c>
      <c r="F28" s="15"/>
      <c r="G28" s="92"/>
    </row>
    <row r="29" spans="1:7" x14ac:dyDescent="0.25">
      <c r="A29" s="6" t="s">
        <v>63</v>
      </c>
      <c r="B29" s="29" t="s">
        <v>64</v>
      </c>
      <c r="C29" s="93">
        <v>1</v>
      </c>
      <c r="D29" s="108" t="s">
        <v>65</v>
      </c>
      <c r="E29" s="106">
        <v>2</v>
      </c>
      <c r="F29" s="103"/>
      <c r="G29" s="92"/>
    </row>
    <row r="30" spans="1:7" x14ac:dyDescent="0.25">
      <c r="A30" s="6" t="s">
        <v>57</v>
      </c>
      <c r="B30" s="29" t="s">
        <v>58</v>
      </c>
      <c r="C30" s="93">
        <v>1</v>
      </c>
      <c r="D30" s="108" t="s">
        <v>59</v>
      </c>
      <c r="E30" s="106">
        <v>30</v>
      </c>
      <c r="F30" s="103" t="s">
        <v>169</v>
      </c>
      <c r="G30" s="92">
        <v>40</v>
      </c>
    </row>
    <row r="31" spans="1:7" x14ac:dyDescent="0.25">
      <c r="A31" s="6" t="s">
        <v>60</v>
      </c>
      <c r="B31" s="29" t="s">
        <v>61</v>
      </c>
      <c r="C31" s="93">
        <v>1</v>
      </c>
      <c r="D31" s="108" t="s">
        <v>62</v>
      </c>
      <c r="E31" s="106">
        <v>3.5</v>
      </c>
      <c r="F31" s="103"/>
      <c r="G31" s="92"/>
    </row>
    <row r="32" spans="1:7" x14ac:dyDescent="0.25">
      <c r="A32" s="6" t="s">
        <v>85</v>
      </c>
      <c r="B32" s="29" t="s">
        <v>86</v>
      </c>
      <c r="C32" s="93">
        <v>1</v>
      </c>
      <c r="D32" s="108" t="s">
        <v>195</v>
      </c>
      <c r="E32" s="106">
        <v>37</v>
      </c>
      <c r="F32" s="15"/>
      <c r="G32" s="92"/>
    </row>
    <row r="33" spans="1:7" x14ac:dyDescent="0.25">
      <c r="A33" s="6" t="s">
        <v>54</v>
      </c>
      <c r="B33" s="112" t="s">
        <v>55</v>
      </c>
      <c r="C33" s="110">
        <v>1</v>
      </c>
      <c r="D33" s="109" t="s">
        <v>56</v>
      </c>
      <c r="E33" s="107">
        <v>14</v>
      </c>
      <c r="F33" s="104"/>
      <c r="G33" s="92"/>
    </row>
    <row r="34" spans="1:7" ht="15.75" thickBot="1" x14ac:dyDescent="0.3">
      <c r="A34" s="96" t="s">
        <v>87</v>
      </c>
      <c r="B34" s="97"/>
      <c r="C34" s="97"/>
      <c r="D34" s="97"/>
      <c r="E34" s="98">
        <f>SUBTOTAL(109,Table1[[#All],[Column5]])</f>
        <v>515</v>
      </c>
      <c r="F34" s="64"/>
      <c r="G34" s="64"/>
    </row>
    <row r="35" spans="1:7" ht="15.75" thickBot="1" x14ac:dyDescent="0.3">
      <c r="A35" s="127" t="s">
        <v>198</v>
      </c>
      <c r="B35" s="128"/>
      <c r="C35" s="128"/>
      <c r="D35" s="128"/>
      <c r="E35" s="129">
        <f>E4+E34</f>
        <v>849</v>
      </c>
    </row>
  </sheetData>
  <phoneticPr fontId="8" type="noConversion"/>
  <hyperlinks>
    <hyperlink ref="D30" r:id="rId1" xr:uid="{3773511A-F3AF-4897-B5BB-16FB39A0B508}"/>
    <hyperlink ref="D14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21" r:id="rId5" xr:uid="{968A8156-5055-4A5F-97A2-06DF8EA0EB3D}"/>
    <hyperlink ref="D11" r:id="rId6" xr:uid="{9F0DE403-B0EC-4933-928F-2806FBCF603A}"/>
    <hyperlink ref="D27" r:id="rId7" display="Link" xr:uid="{45531F32-6B6C-44D5-9B2A-FB1F259BC9F9}"/>
    <hyperlink ref="F30" r:id="rId8" display="Keenovo" xr:uid="{C2A02BBB-B317-4856-A562-A30BE2CA0A6C}"/>
    <hyperlink ref="D24" r:id="rId9" xr:uid="{4C50ADBB-FC9C-42E4-8421-5A0C1600DD46}"/>
    <hyperlink ref="D23" r:id="rId10" display="5 BORE" xr:uid="{43C03DCA-7867-4C9F-B1D0-8588267A1C82}"/>
    <hyperlink ref="D31" r:id="rId11" xr:uid="{A901DFE1-486C-4AC2-8672-C18618945E04}"/>
    <hyperlink ref="D29" r:id="rId12" xr:uid="{BA467D2F-0948-4A82-B49C-B8DCBA7936A0}"/>
    <hyperlink ref="D25" r:id="rId13" display="Link" xr:uid="{49178A12-AF45-4969-AC8E-49BA3EBADDA9}"/>
    <hyperlink ref="D20" r:id="rId14" xr:uid="{537A3F3C-7C92-42A9-B8B2-F37129F7787F}"/>
    <hyperlink ref="D13" r:id="rId15" xr:uid="{82909F8B-3A14-4248-8CB2-384756C6E8BE}"/>
    <hyperlink ref="D32" r:id="rId16" display="1/30 Worm Stepper" xr:uid="{0D6A5659-9181-49D0-A7D8-101F63076C8A}"/>
    <hyperlink ref="D26" r:id="rId17" display="6Pcs Endstops" xr:uid="{4AEFCE09-28B7-4C24-82DE-ADAB9CAA43E1}"/>
    <hyperlink ref="D33" r:id="rId18" xr:uid="{0ED2334F-09CF-437E-82F8-E81D86F288DC}"/>
    <hyperlink ref="D10" r:id="rId19" display="8Pcs 7mm With T" xr:uid="{87CB364F-700B-4E81-BC67-3C859C1B7934}"/>
    <hyperlink ref="D8" r:id="rId20" xr:uid="{D4CB98E8-7A2B-495D-9E37-8208D21A6270}"/>
    <hyperlink ref="D6" r:id="rId21" display="6x5x1 Option Shim" xr:uid="{A333F16C-7F8A-421A-B64A-B04B701B747A}"/>
    <hyperlink ref="F6" r:id="rId22" display="NB! 200 pcs option is same price" xr:uid="{D98A7A59-4D4C-4589-8C00-1DCF83FFF3E6}"/>
    <hyperlink ref="D17" r:id="rId23" display="BTT DUET WIFI Clone" xr:uid="{F52EB8DF-670A-4145-90A1-8A8DF8B4B7B2}"/>
    <hyperlink ref="D19" r:id="rId24" xr:uid="{53A16D3E-EBE4-45B6-9E87-70111D7D2FFE}"/>
    <hyperlink ref="F19" r:id="rId25" xr:uid="{2E01C49B-F943-468C-B222-27E06F7C15FC}"/>
    <hyperlink ref="D15" r:id="rId26" display="Cable Loom - Bowden Path" xr:uid="{5DD23B84-72DC-46EC-A740-B82AFAD09C94}"/>
    <hyperlink ref="D16" r:id="rId27" xr:uid="{0C6F2C79-ACBB-4C55-AC21-4895BA685D6B}"/>
    <hyperlink ref="D18" r:id="rId28" xr:uid="{9689F2B7-24E0-4CC5-A39F-53D7E0370FC8}"/>
    <hyperlink ref="A4" r:id="rId29" xr:uid="{42E8AC4D-928E-4528-A3B8-EB12C0061FC4}"/>
    <hyperlink ref="D7" r:id="rId30" xr:uid="{DC8F7F14-CA2A-4482-8C1E-5173C4B8D9AD}"/>
    <hyperlink ref="D9" r:id="rId31" display="8Pcs 7mm With T" xr:uid="{9AED87BC-5BEC-4990-87E4-DE18B0259F70}"/>
    <hyperlink ref="D12" r:id="rId32" xr:uid="{3BB9CD36-EAAE-4CDD-91A2-546DD9AEE97B}"/>
  </hyperlinks>
  <pageMargins left="0.7" right="0.7" top="0.75" bottom="0.75" header="0.3" footer="0.3"/>
  <pageSetup paperSize="9" scale="92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defaultRowHeight="15" x14ac:dyDescent="0.25"/>
  <cols>
    <col min="1" max="1" width="17.42578125" bestFit="1" customWidth="1"/>
    <col min="2" max="2" width="20" bestFit="1" customWidth="1"/>
    <col min="3" max="3" width="8.7109375" bestFit="1" customWidth="1"/>
    <col min="4" max="4" width="14.42578125" bestFit="1" customWidth="1"/>
    <col min="5" max="5" width="21.7109375" bestFit="1" customWidth="1"/>
    <col min="6" max="7" width="22.42578125" bestFit="1" customWidth="1"/>
    <col min="8" max="8" width="8.7109375" bestFit="1" customWidth="1"/>
    <col min="9" max="9" width="4.28515625" bestFit="1" customWidth="1"/>
    <col min="10" max="10" width="4" bestFit="1" customWidth="1"/>
  </cols>
  <sheetData>
    <row r="1" spans="1:8" s="3" customFormat="1" ht="15.75" thickBot="1" x14ac:dyDescent="0.3">
      <c r="A1" s="12" t="s">
        <v>1</v>
      </c>
      <c r="B1" s="13" t="s">
        <v>2</v>
      </c>
      <c r="C1" s="68" t="s">
        <v>3</v>
      </c>
      <c r="D1" s="66" t="s">
        <v>88</v>
      </c>
      <c r="F1" t="s">
        <v>1</v>
      </c>
      <c r="G1" t="s">
        <v>2</v>
      </c>
      <c r="H1" t="s">
        <v>3</v>
      </c>
    </row>
    <row r="2" spans="1:8" x14ac:dyDescent="0.25">
      <c r="A2" s="26" t="s">
        <v>89</v>
      </c>
      <c r="B2" s="6" t="s">
        <v>90</v>
      </c>
      <c r="C2" s="29">
        <v>2</v>
      </c>
      <c r="D2" s="67">
        <v>2</v>
      </c>
    </row>
    <row r="3" spans="1:8" x14ac:dyDescent="0.25">
      <c r="A3" s="26" t="s">
        <v>91</v>
      </c>
      <c r="B3" s="6" t="s">
        <v>90</v>
      </c>
      <c r="C3" s="29">
        <v>4</v>
      </c>
      <c r="D3" s="67">
        <v>4</v>
      </c>
    </row>
    <row r="4" spans="1:8" x14ac:dyDescent="0.25">
      <c r="A4" s="26" t="s">
        <v>92</v>
      </c>
      <c r="B4" s="6" t="s">
        <v>93</v>
      </c>
      <c r="C4" s="29">
        <v>4</v>
      </c>
      <c r="D4" s="67">
        <v>4</v>
      </c>
    </row>
    <row r="5" spans="1:8" x14ac:dyDescent="0.25">
      <c r="A5" s="26" t="s">
        <v>94</v>
      </c>
      <c r="B5" s="6" t="s">
        <v>93</v>
      </c>
      <c r="C5" s="29">
        <v>2</v>
      </c>
      <c r="D5" s="67">
        <v>2</v>
      </c>
    </row>
    <row r="6" spans="1:8" x14ac:dyDescent="0.25">
      <c r="A6" s="26" t="s">
        <v>95</v>
      </c>
      <c r="B6" s="6" t="s">
        <v>96</v>
      </c>
      <c r="C6" s="29">
        <v>2</v>
      </c>
      <c r="D6" s="67">
        <v>2</v>
      </c>
    </row>
    <row r="7" spans="1:8" x14ac:dyDescent="0.25">
      <c r="A7" s="26" t="s">
        <v>97</v>
      </c>
      <c r="B7" s="6" t="s">
        <v>90</v>
      </c>
      <c r="C7" s="29">
        <v>11</v>
      </c>
      <c r="D7" s="67">
        <v>11</v>
      </c>
    </row>
    <row r="8" spans="1:8" x14ac:dyDescent="0.25">
      <c r="A8" s="26" t="s">
        <v>98</v>
      </c>
      <c r="B8" s="6" t="s">
        <v>99</v>
      </c>
      <c r="C8" s="29">
        <v>15</v>
      </c>
      <c r="D8" s="67">
        <v>15</v>
      </c>
    </row>
    <row r="9" spans="1:8" x14ac:dyDescent="0.25">
      <c r="A9" s="26" t="s">
        <v>100</v>
      </c>
      <c r="B9" s="6" t="s">
        <v>93</v>
      </c>
      <c r="C9" s="29">
        <v>6</v>
      </c>
      <c r="D9" s="67">
        <v>6</v>
      </c>
    </row>
    <row r="10" spans="1:8" x14ac:dyDescent="0.25">
      <c r="A10" s="26" t="s">
        <v>101</v>
      </c>
      <c r="B10" s="6" t="s">
        <v>93</v>
      </c>
      <c r="C10" s="29">
        <v>9</v>
      </c>
      <c r="D10" s="67">
        <v>9</v>
      </c>
    </row>
    <row r="11" spans="1:8" x14ac:dyDescent="0.25">
      <c r="A11" s="26" t="s">
        <v>102</v>
      </c>
      <c r="B11" s="6" t="s">
        <v>93</v>
      </c>
      <c r="C11" s="29">
        <v>5</v>
      </c>
      <c r="D11" s="67">
        <v>5</v>
      </c>
    </row>
    <row r="12" spans="1:8" x14ac:dyDescent="0.25">
      <c r="A12" s="26" t="s">
        <v>103</v>
      </c>
      <c r="B12" s="6" t="s">
        <v>93</v>
      </c>
      <c r="C12" s="29">
        <v>8</v>
      </c>
      <c r="D12" s="67">
        <v>8</v>
      </c>
    </row>
    <row r="13" spans="1:8" x14ac:dyDescent="0.25">
      <c r="A13" s="26" t="s">
        <v>141</v>
      </c>
      <c r="B13" s="6" t="s">
        <v>142</v>
      </c>
      <c r="C13" s="29">
        <v>2</v>
      </c>
      <c r="D13" s="67">
        <v>2</v>
      </c>
    </row>
    <row r="14" spans="1:8" x14ac:dyDescent="0.25">
      <c r="A14" s="26" t="s">
        <v>104</v>
      </c>
      <c r="B14" s="6" t="s">
        <v>105</v>
      </c>
      <c r="C14" s="29">
        <v>5</v>
      </c>
      <c r="D14" s="67">
        <v>5</v>
      </c>
    </row>
    <row r="15" spans="1:8" x14ac:dyDescent="0.25">
      <c r="A15" s="26" t="s">
        <v>106</v>
      </c>
      <c r="B15" s="6" t="s">
        <v>90</v>
      </c>
      <c r="C15" s="29">
        <v>5</v>
      </c>
      <c r="D15" s="67">
        <v>5</v>
      </c>
    </row>
    <row r="16" spans="1:8" x14ac:dyDescent="0.25">
      <c r="A16" s="26" t="s">
        <v>107</v>
      </c>
      <c r="B16" s="6" t="s">
        <v>99</v>
      </c>
      <c r="C16" s="29">
        <v>13</v>
      </c>
      <c r="D16" s="67">
        <v>13</v>
      </c>
    </row>
    <row r="17" spans="1:5" x14ac:dyDescent="0.25">
      <c r="A17" s="26" t="s">
        <v>108</v>
      </c>
      <c r="B17" s="6" t="s">
        <v>93</v>
      </c>
      <c r="C17" s="29">
        <v>6</v>
      </c>
      <c r="D17" s="67">
        <v>6</v>
      </c>
    </row>
    <row r="18" spans="1:5" x14ac:dyDescent="0.25">
      <c r="A18" s="26" t="s">
        <v>109</v>
      </c>
      <c r="B18" s="6" t="s">
        <v>93</v>
      </c>
      <c r="C18" s="29">
        <v>2</v>
      </c>
      <c r="D18" s="67">
        <v>2</v>
      </c>
    </row>
    <row r="19" spans="1:5" x14ac:dyDescent="0.25">
      <c r="A19" s="26" t="s">
        <v>110</v>
      </c>
      <c r="B19" s="6" t="s">
        <v>93</v>
      </c>
      <c r="C19" s="29">
        <v>1</v>
      </c>
      <c r="D19" s="67">
        <v>1</v>
      </c>
    </row>
    <row r="20" spans="1:5" x14ac:dyDescent="0.25">
      <c r="A20" s="26" t="s">
        <v>111</v>
      </c>
      <c r="B20" s="6" t="s">
        <v>142</v>
      </c>
      <c r="C20" s="29">
        <v>3</v>
      </c>
      <c r="D20" s="67">
        <v>3</v>
      </c>
    </row>
    <row r="21" spans="1:5" x14ac:dyDescent="0.25">
      <c r="A21" s="26" t="s">
        <v>112</v>
      </c>
      <c r="B21" s="6" t="s">
        <v>142</v>
      </c>
      <c r="C21" s="29">
        <v>1</v>
      </c>
      <c r="D21" s="67">
        <v>1</v>
      </c>
    </row>
    <row r="22" spans="1:5" x14ac:dyDescent="0.25">
      <c r="A22" s="26" t="s">
        <v>113</v>
      </c>
      <c r="B22" s="6" t="s">
        <v>93</v>
      </c>
      <c r="C22" s="29">
        <v>1</v>
      </c>
      <c r="D22" s="67">
        <v>1</v>
      </c>
    </row>
    <row r="23" spans="1:5" x14ac:dyDescent="0.25">
      <c r="A23" s="26" t="s">
        <v>114</v>
      </c>
      <c r="B23" s="6" t="s">
        <v>105</v>
      </c>
      <c r="C23" s="29">
        <v>28</v>
      </c>
      <c r="D23" s="67">
        <v>30</v>
      </c>
    </row>
    <row r="24" spans="1:5" x14ac:dyDescent="0.25">
      <c r="A24" s="26" t="s">
        <v>115</v>
      </c>
      <c r="B24" s="6" t="s">
        <v>90</v>
      </c>
      <c r="C24" s="29">
        <v>6</v>
      </c>
      <c r="D24" s="67">
        <v>6</v>
      </c>
    </row>
    <row r="25" spans="1:5" x14ac:dyDescent="0.25">
      <c r="A25" s="26" t="s">
        <v>116</v>
      </c>
      <c r="B25" s="6" t="s">
        <v>117</v>
      </c>
      <c r="C25" s="29">
        <v>50</v>
      </c>
      <c r="D25" s="67">
        <v>50</v>
      </c>
    </row>
    <row r="26" spans="1:5" x14ac:dyDescent="0.25">
      <c r="A26" s="26" t="s">
        <v>118</v>
      </c>
      <c r="B26" s="15" t="s">
        <v>167</v>
      </c>
      <c r="C26" s="29">
        <v>63</v>
      </c>
      <c r="D26" s="67">
        <v>70</v>
      </c>
      <c r="E26" s="3" t="s">
        <v>170</v>
      </c>
    </row>
    <row r="27" spans="1:5" x14ac:dyDescent="0.25">
      <c r="A27" s="26" t="s">
        <v>119</v>
      </c>
      <c r="B27" s="6" t="s">
        <v>120</v>
      </c>
      <c r="C27" s="29">
        <v>143</v>
      </c>
      <c r="D27" s="67">
        <v>150</v>
      </c>
    </row>
    <row r="28" spans="1:5" x14ac:dyDescent="0.25">
      <c r="A28" s="26" t="s">
        <v>121</v>
      </c>
      <c r="B28" s="6" t="s">
        <v>99</v>
      </c>
      <c r="C28" s="29">
        <v>200</v>
      </c>
      <c r="D28" s="67">
        <v>200</v>
      </c>
    </row>
    <row r="29" spans="1:5" x14ac:dyDescent="0.25">
      <c r="A29" s="26" t="s">
        <v>122</v>
      </c>
      <c r="B29" s="6" t="s">
        <v>93</v>
      </c>
      <c r="C29" s="29">
        <v>142</v>
      </c>
      <c r="D29" s="67">
        <v>150</v>
      </c>
    </row>
    <row r="30" spans="1:5" x14ac:dyDescent="0.25">
      <c r="A30" s="26" t="s">
        <v>123</v>
      </c>
      <c r="B30" s="6" t="s">
        <v>93</v>
      </c>
      <c r="C30" s="29">
        <v>8</v>
      </c>
      <c r="D30" s="67">
        <v>8</v>
      </c>
    </row>
    <row r="31" spans="1:5" x14ac:dyDescent="0.25">
      <c r="A31" s="26" t="s">
        <v>124</v>
      </c>
      <c r="B31" s="6" t="s">
        <v>93</v>
      </c>
      <c r="C31" s="29">
        <v>1</v>
      </c>
      <c r="D31" s="67">
        <v>1</v>
      </c>
    </row>
    <row r="32" spans="1:5" x14ac:dyDescent="0.25">
      <c r="A32" s="26" t="s">
        <v>125</v>
      </c>
      <c r="B32" s="6" t="s">
        <v>93</v>
      </c>
      <c r="C32" s="29">
        <v>2</v>
      </c>
      <c r="D32" s="67">
        <v>2</v>
      </c>
    </row>
    <row r="33" spans="1:4" x14ac:dyDescent="0.25">
      <c r="A33" s="26" t="s">
        <v>126</v>
      </c>
      <c r="B33" s="6" t="s">
        <v>93</v>
      </c>
      <c r="C33" s="29">
        <v>2</v>
      </c>
      <c r="D33" s="67">
        <v>2</v>
      </c>
    </row>
    <row r="34" spans="1:4" x14ac:dyDescent="0.25">
      <c r="A34" s="26" t="s">
        <v>127</v>
      </c>
      <c r="B34" s="6" t="s">
        <v>93</v>
      </c>
      <c r="C34" s="29">
        <v>18</v>
      </c>
      <c r="D34" s="67">
        <v>18</v>
      </c>
    </row>
    <row r="35" spans="1:4" x14ac:dyDescent="0.25">
      <c r="A35" s="26" t="s">
        <v>128</v>
      </c>
      <c r="B35" s="6" t="s">
        <v>93</v>
      </c>
      <c r="C35" s="29">
        <v>8</v>
      </c>
      <c r="D35" s="67">
        <v>8</v>
      </c>
    </row>
    <row r="36" spans="1:4" ht="15.75" thickBot="1" x14ac:dyDescent="0.3">
      <c r="A36" s="26" t="s">
        <v>129</v>
      </c>
      <c r="B36" s="6" t="s">
        <v>142</v>
      </c>
      <c r="C36" s="29">
        <v>4</v>
      </c>
      <c r="D36" s="67">
        <v>4</v>
      </c>
    </row>
    <row r="37" spans="1:4" x14ac:dyDescent="0.25">
      <c r="A37" s="62" t="s">
        <v>130</v>
      </c>
      <c r="B37" s="63"/>
      <c r="C37" s="69">
        <f>SUM(C2:C36)</f>
        <v>782</v>
      </c>
      <c r="D37" s="70">
        <f>SUM(D2:D36)</f>
        <v>806</v>
      </c>
    </row>
    <row r="38" spans="1:4" ht="15.75" thickBot="1" x14ac:dyDescent="0.3">
      <c r="A38" s="26" t="s">
        <v>131</v>
      </c>
      <c r="B38" s="6"/>
      <c r="C38" s="4"/>
      <c r="D38" s="71">
        <v>0.1</v>
      </c>
    </row>
    <row r="39" spans="1:4" ht="15.75" thickBot="1" x14ac:dyDescent="0.3">
      <c r="A39" s="11" t="s">
        <v>132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defaultRowHeight="15" x14ac:dyDescent="0.25"/>
  <cols>
    <col min="1" max="1" width="17" bestFit="1" customWidth="1"/>
    <col min="2" max="2" width="11.140625" bestFit="1" customWidth="1"/>
    <col min="3" max="3" width="8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OpenBuild Part List</vt:lpstr>
      <vt:lpstr>V-Slot Calculator</vt:lpstr>
      <vt:lpstr>Component Part List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2020-03-26T10:32:21Z</cp:lastPrinted>
  <dcterms:created xsi:type="dcterms:W3CDTF">2019-07-14T19:25:01Z</dcterms:created>
  <dcterms:modified xsi:type="dcterms:W3CDTF">2021-03-20T07:50:02Z</dcterms:modified>
  <cp:category/>
  <cp:contentStatus/>
</cp:coreProperties>
</file>