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inimalCell\data\MA\"/>
    </mc:Choice>
  </mc:AlternateContent>
  <xr:revisionPtr revIDLastSave="0" documentId="13_ncr:1_{A180C7A6-2A7C-449D-B96E-A7BB4D6CB04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_s1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8" i="1" l="1"/>
  <c r="AE88" i="1"/>
  <c r="AD88" i="1"/>
  <c r="L91" i="1"/>
  <c r="T87" i="1"/>
  <c r="U87" i="1"/>
  <c r="T89" i="1" l="1"/>
  <c r="H91" i="1" l="1"/>
  <c r="H90" i="1"/>
  <c r="J91" i="1"/>
  <c r="J90" i="1"/>
  <c r="AJ2" i="1" l="1"/>
  <c r="AK2" i="1"/>
  <c r="AL2" i="1"/>
  <c r="AM2" i="1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J59" i="1"/>
  <c r="AK59" i="1"/>
  <c r="AL59" i="1"/>
  <c r="AM59" i="1"/>
  <c r="AJ60" i="1"/>
  <c r="AK60" i="1"/>
  <c r="AL60" i="1"/>
  <c r="AM60" i="1"/>
  <c r="AJ61" i="1"/>
  <c r="AK61" i="1"/>
  <c r="AL61" i="1"/>
  <c r="AM61" i="1"/>
  <c r="AJ62" i="1"/>
  <c r="AK62" i="1"/>
  <c r="AL62" i="1"/>
  <c r="AM62" i="1"/>
  <c r="AJ63" i="1"/>
  <c r="AK63" i="1"/>
  <c r="AL63" i="1"/>
  <c r="AM63" i="1"/>
  <c r="AJ64" i="1"/>
  <c r="AK64" i="1"/>
  <c r="AL64" i="1"/>
  <c r="AM64" i="1"/>
  <c r="AJ65" i="1"/>
  <c r="AK65" i="1"/>
  <c r="AL65" i="1"/>
  <c r="AM65" i="1"/>
  <c r="AJ66" i="1"/>
  <c r="AK66" i="1"/>
  <c r="AL66" i="1"/>
  <c r="AM66" i="1"/>
  <c r="AJ67" i="1"/>
  <c r="AK67" i="1"/>
  <c r="AL67" i="1"/>
  <c r="AM67" i="1"/>
  <c r="AJ68" i="1"/>
  <c r="AK68" i="1"/>
  <c r="AL68" i="1"/>
  <c r="AM68" i="1"/>
  <c r="AJ69" i="1"/>
  <c r="AK69" i="1"/>
  <c r="AL69" i="1"/>
  <c r="AM69" i="1"/>
  <c r="AJ70" i="1"/>
  <c r="AK70" i="1"/>
  <c r="AL70" i="1"/>
  <c r="AM70" i="1"/>
  <c r="AJ71" i="1"/>
  <c r="AK71" i="1"/>
  <c r="AL71" i="1"/>
  <c r="AM71" i="1"/>
  <c r="AJ72" i="1"/>
  <c r="AK72" i="1"/>
  <c r="AL72" i="1"/>
  <c r="AM72" i="1"/>
  <c r="AJ73" i="1"/>
  <c r="AK73" i="1"/>
  <c r="AL73" i="1"/>
  <c r="AM73" i="1"/>
  <c r="AJ74" i="1"/>
  <c r="AK74" i="1"/>
  <c r="AL74" i="1"/>
  <c r="AM74" i="1"/>
  <c r="AJ75" i="1"/>
  <c r="AK75" i="1"/>
  <c r="AL75" i="1"/>
  <c r="AM75" i="1"/>
  <c r="AJ76" i="1"/>
  <c r="AK76" i="1"/>
  <c r="AL76" i="1"/>
  <c r="AM76" i="1"/>
  <c r="AJ77" i="1"/>
  <c r="AK77" i="1"/>
  <c r="AL77" i="1"/>
  <c r="AM77" i="1"/>
  <c r="AJ78" i="1"/>
  <c r="AK78" i="1"/>
  <c r="AL78" i="1"/>
  <c r="AM78" i="1"/>
  <c r="AJ79" i="1"/>
  <c r="AK79" i="1"/>
  <c r="AL79" i="1"/>
  <c r="AM79" i="1"/>
  <c r="AJ80" i="1"/>
  <c r="AK80" i="1"/>
  <c r="AL80" i="1"/>
  <c r="AM80" i="1"/>
  <c r="AJ81" i="1"/>
  <c r="AK81" i="1"/>
  <c r="AL81" i="1"/>
  <c r="AM81" i="1"/>
  <c r="AJ82" i="1"/>
  <c r="AK82" i="1"/>
  <c r="AL82" i="1"/>
  <c r="AM82" i="1"/>
  <c r="AJ83" i="1"/>
  <c r="AK83" i="1"/>
  <c r="AL83" i="1"/>
  <c r="AM83" i="1"/>
  <c r="AJ84" i="1"/>
  <c r="AK84" i="1"/>
  <c r="AL84" i="1"/>
  <c r="AM84" i="1"/>
  <c r="AJ85" i="1"/>
  <c r="AK85" i="1"/>
  <c r="AL85" i="1"/>
  <c r="AM85" i="1"/>
  <c r="AJ86" i="1"/>
  <c r="AK86" i="1"/>
  <c r="AL86" i="1"/>
  <c r="AM86" i="1"/>
  <c r="AV90" i="1" l="1"/>
  <c r="AW88" i="1"/>
  <c r="AV88" i="1"/>
  <c r="AU87" i="1"/>
  <c r="AV89" i="1" l="1"/>
  <c r="M87" i="1" l="1"/>
  <c r="O87" i="1" l="1"/>
  <c r="P87" i="1"/>
  <c r="Q87" i="1"/>
  <c r="R87" i="1"/>
  <c r="S87" i="1"/>
  <c r="N87" i="1"/>
  <c r="R88" i="1" l="1"/>
  <c r="Q88" i="1"/>
  <c r="P88" i="1"/>
  <c r="O88" i="1"/>
  <c r="S89" i="1"/>
  <c r="S88" i="1"/>
  <c r="N88" i="1"/>
  <c r="AL88" i="1"/>
  <c r="S90" i="1" l="1"/>
  <c r="L87" i="1"/>
  <c r="K87" i="1"/>
  <c r="M89" i="1" s="1"/>
  <c r="L89" i="1" l="1"/>
  <c r="K89" i="1"/>
  <c r="N89" i="1"/>
  <c r="AQ86" i="1"/>
  <c r="AP86" i="1"/>
  <c r="AO86" i="1"/>
  <c r="AN86" i="1"/>
  <c r="AQ85" i="1"/>
  <c r="AP85" i="1"/>
  <c r="AO85" i="1"/>
  <c r="AN85" i="1"/>
  <c r="AQ84" i="1"/>
  <c r="AP84" i="1"/>
  <c r="AO84" i="1"/>
  <c r="AN84" i="1"/>
  <c r="AQ83" i="1"/>
  <c r="AP83" i="1"/>
  <c r="AO83" i="1"/>
  <c r="AN83" i="1"/>
  <c r="AQ82" i="1"/>
  <c r="AP82" i="1"/>
  <c r="AO82" i="1"/>
  <c r="AN82" i="1"/>
  <c r="AQ81" i="1"/>
  <c r="AP81" i="1"/>
  <c r="AO81" i="1"/>
  <c r="AN81" i="1"/>
  <c r="AQ80" i="1"/>
  <c r="AP80" i="1"/>
  <c r="AO80" i="1"/>
  <c r="AN80" i="1"/>
  <c r="AQ79" i="1"/>
  <c r="AP79" i="1"/>
  <c r="AO79" i="1"/>
  <c r="AN79" i="1"/>
  <c r="AQ78" i="1"/>
  <c r="AP78" i="1"/>
  <c r="AO78" i="1"/>
  <c r="AN78" i="1"/>
  <c r="AQ77" i="1"/>
  <c r="AP77" i="1"/>
  <c r="AO77" i="1"/>
  <c r="AN77" i="1"/>
  <c r="AQ76" i="1"/>
  <c r="AP76" i="1"/>
  <c r="AO76" i="1"/>
  <c r="AN76" i="1"/>
  <c r="AQ75" i="1"/>
  <c r="AP75" i="1"/>
  <c r="AO75" i="1"/>
  <c r="AN75" i="1"/>
  <c r="AQ74" i="1"/>
  <c r="AP74" i="1"/>
  <c r="AO74" i="1"/>
  <c r="AN74" i="1"/>
  <c r="AQ73" i="1"/>
  <c r="AP73" i="1"/>
  <c r="AO73" i="1"/>
  <c r="AN73" i="1"/>
  <c r="AQ72" i="1"/>
  <c r="AP72" i="1"/>
  <c r="AO72" i="1"/>
  <c r="AN72" i="1"/>
  <c r="AQ71" i="1"/>
  <c r="AP71" i="1"/>
  <c r="AO71" i="1"/>
  <c r="AN71" i="1"/>
  <c r="AQ70" i="1"/>
  <c r="AP70" i="1"/>
  <c r="AO70" i="1"/>
  <c r="AN70" i="1"/>
  <c r="AQ69" i="1"/>
  <c r="AP69" i="1"/>
  <c r="AO69" i="1"/>
  <c r="AN69" i="1"/>
  <c r="AQ68" i="1"/>
  <c r="AP68" i="1"/>
  <c r="AO68" i="1"/>
  <c r="AN68" i="1"/>
  <c r="AQ67" i="1"/>
  <c r="AP67" i="1"/>
  <c r="AO67" i="1"/>
  <c r="AN67" i="1"/>
  <c r="AQ66" i="1"/>
  <c r="AP66" i="1"/>
  <c r="AO66" i="1"/>
  <c r="AN66" i="1"/>
  <c r="AQ65" i="1"/>
  <c r="AP65" i="1"/>
  <c r="AO65" i="1"/>
  <c r="AN65" i="1"/>
  <c r="AQ64" i="1"/>
  <c r="AP64" i="1"/>
  <c r="AO64" i="1"/>
  <c r="AN64" i="1"/>
  <c r="AQ63" i="1"/>
  <c r="AP63" i="1"/>
  <c r="AO63" i="1"/>
  <c r="AN63" i="1"/>
  <c r="AQ62" i="1"/>
  <c r="AP62" i="1"/>
  <c r="AO62" i="1"/>
  <c r="AN62" i="1"/>
  <c r="AQ61" i="1"/>
  <c r="AP61" i="1"/>
  <c r="AO61" i="1"/>
  <c r="AN61" i="1"/>
  <c r="AQ60" i="1"/>
  <c r="AP60" i="1"/>
  <c r="AO60" i="1"/>
  <c r="AN60" i="1"/>
  <c r="AQ59" i="1"/>
  <c r="AP59" i="1"/>
  <c r="AO59" i="1"/>
  <c r="AN59" i="1"/>
  <c r="AQ58" i="1"/>
  <c r="AP58" i="1"/>
  <c r="AO58" i="1"/>
  <c r="AN58" i="1"/>
  <c r="AQ57" i="1"/>
  <c r="AP57" i="1"/>
  <c r="AO57" i="1"/>
  <c r="AN57" i="1"/>
  <c r="AQ56" i="1"/>
  <c r="AP56" i="1"/>
  <c r="AO56" i="1"/>
  <c r="AN56" i="1"/>
  <c r="AQ55" i="1"/>
  <c r="AP55" i="1"/>
  <c r="AO55" i="1"/>
  <c r="AN55" i="1"/>
  <c r="AQ54" i="1"/>
  <c r="AP54" i="1"/>
  <c r="AO54" i="1"/>
  <c r="AN54" i="1"/>
  <c r="AQ53" i="1"/>
  <c r="AP53" i="1"/>
  <c r="AO53" i="1"/>
  <c r="AN53" i="1"/>
  <c r="AQ52" i="1"/>
  <c r="AP52" i="1"/>
  <c r="AO52" i="1"/>
  <c r="AN52" i="1"/>
  <c r="AQ51" i="1"/>
  <c r="AP51" i="1"/>
  <c r="AO51" i="1"/>
  <c r="AN51" i="1"/>
  <c r="AQ50" i="1"/>
  <c r="AP50" i="1"/>
  <c r="AO50" i="1"/>
  <c r="AN50" i="1"/>
  <c r="AQ49" i="1"/>
  <c r="AP49" i="1"/>
  <c r="AO49" i="1"/>
  <c r="AN49" i="1"/>
  <c r="AQ48" i="1"/>
  <c r="AP48" i="1"/>
  <c r="AO48" i="1"/>
  <c r="AN48" i="1"/>
  <c r="AQ47" i="1"/>
  <c r="AP47" i="1"/>
  <c r="AO47" i="1"/>
  <c r="AN47" i="1"/>
  <c r="AQ46" i="1"/>
  <c r="AP46" i="1"/>
  <c r="AO46" i="1"/>
  <c r="AN46" i="1"/>
  <c r="AQ45" i="1"/>
  <c r="AP45" i="1"/>
  <c r="AO45" i="1"/>
  <c r="AN45" i="1"/>
  <c r="AQ44" i="1"/>
  <c r="AP44" i="1"/>
  <c r="AO44" i="1"/>
  <c r="AN44" i="1"/>
  <c r="AQ43" i="1"/>
  <c r="AP43" i="1"/>
  <c r="AO43" i="1"/>
  <c r="AN43" i="1"/>
  <c r="AQ42" i="1"/>
  <c r="AP42" i="1"/>
  <c r="AO42" i="1"/>
  <c r="AN42" i="1"/>
  <c r="AQ41" i="1"/>
  <c r="AP41" i="1"/>
  <c r="AO41" i="1"/>
  <c r="AN41" i="1"/>
  <c r="AQ40" i="1"/>
  <c r="AP40" i="1"/>
  <c r="AO40" i="1"/>
  <c r="AN40" i="1"/>
  <c r="AQ39" i="1"/>
  <c r="AP39" i="1"/>
  <c r="AO39" i="1"/>
  <c r="AN39" i="1"/>
  <c r="AQ38" i="1"/>
  <c r="AP38" i="1"/>
  <c r="AO38" i="1"/>
  <c r="AN38" i="1"/>
  <c r="AQ37" i="1"/>
  <c r="AP37" i="1"/>
  <c r="AO37" i="1"/>
  <c r="AN37" i="1"/>
  <c r="AQ36" i="1"/>
  <c r="AP36" i="1"/>
  <c r="AO36" i="1"/>
  <c r="AN36" i="1"/>
  <c r="AQ35" i="1"/>
  <c r="AP35" i="1"/>
  <c r="AO35" i="1"/>
  <c r="AN35" i="1"/>
  <c r="AQ34" i="1"/>
  <c r="AP34" i="1"/>
  <c r="AO34" i="1"/>
  <c r="AN34" i="1"/>
  <c r="AQ33" i="1"/>
  <c r="AP33" i="1"/>
  <c r="AO33" i="1"/>
  <c r="AN33" i="1"/>
  <c r="AQ32" i="1"/>
  <c r="AP32" i="1"/>
  <c r="AO32" i="1"/>
  <c r="AN32" i="1"/>
  <c r="AQ31" i="1"/>
  <c r="AP31" i="1"/>
  <c r="AO31" i="1"/>
  <c r="AN31" i="1"/>
  <c r="AQ30" i="1"/>
  <c r="AP30" i="1"/>
  <c r="AO30" i="1"/>
  <c r="AN30" i="1"/>
  <c r="AQ29" i="1"/>
  <c r="AP29" i="1"/>
  <c r="AO29" i="1"/>
  <c r="AN29" i="1"/>
  <c r="AQ28" i="1"/>
  <c r="AP28" i="1"/>
  <c r="AO28" i="1"/>
  <c r="AN28" i="1"/>
  <c r="AQ27" i="1"/>
  <c r="AP27" i="1"/>
  <c r="AO27" i="1"/>
  <c r="AN27" i="1"/>
  <c r="AQ26" i="1"/>
  <c r="AP26" i="1"/>
  <c r="AO26" i="1"/>
  <c r="AN26" i="1"/>
  <c r="AQ25" i="1"/>
  <c r="AP25" i="1"/>
  <c r="AO25" i="1"/>
  <c r="AN25" i="1"/>
  <c r="AQ24" i="1"/>
  <c r="AP24" i="1"/>
  <c r="AO24" i="1"/>
  <c r="AN24" i="1"/>
  <c r="AQ23" i="1"/>
  <c r="AP23" i="1"/>
  <c r="AO23" i="1"/>
  <c r="AN23" i="1"/>
  <c r="AQ22" i="1"/>
  <c r="AP22" i="1"/>
  <c r="AO22" i="1"/>
  <c r="AN22" i="1"/>
  <c r="AQ21" i="1"/>
  <c r="AP21" i="1"/>
  <c r="AO21" i="1"/>
  <c r="AN21" i="1"/>
  <c r="AQ20" i="1"/>
  <c r="AP20" i="1"/>
  <c r="AO20" i="1"/>
  <c r="AN20" i="1"/>
  <c r="AQ19" i="1"/>
  <c r="AP19" i="1"/>
  <c r="AO19" i="1"/>
  <c r="AN19" i="1"/>
  <c r="AQ18" i="1"/>
  <c r="AP18" i="1"/>
  <c r="AO18" i="1"/>
  <c r="AN18" i="1"/>
  <c r="AQ17" i="1"/>
  <c r="AP17" i="1"/>
  <c r="AO17" i="1"/>
  <c r="AN17" i="1"/>
  <c r="AQ16" i="1"/>
  <c r="AP16" i="1"/>
  <c r="AO16" i="1"/>
  <c r="AN16" i="1"/>
  <c r="AQ15" i="1"/>
  <c r="AP15" i="1"/>
  <c r="AO15" i="1"/>
  <c r="AN15" i="1"/>
  <c r="AQ14" i="1"/>
  <c r="AP14" i="1"/>
  <c r="AO14" i="1"/>
  <c r="AN14" i="1"/>
  <c r="AQ13" i="1"/>
  <c r="AP13" i="1"/>
  <c r="AO13" i="1"/>
  <c r="AN13" i="1"/>
  <c r="AQ12" i="1"/>
  <c r="AP12" i="1"/>
  <c r="AO12" i="1"/>
  <c r="AN12" i="1"/>
  <c r="AQ11" i="1"/>
  <c r="AP11" i="1"/>
  <c r="AO11" i="1"/>
  <c r="AN11" i="1"/>
  <c r="AQ10" i="1"/>
  <c r="AP10" i="1"/>
  <c r="AO10" i="1"/>
  <c r="AN10" i="1"/>
  <c r="AQ9" i="1"/>
  <c r="AP9" i="1"/>
  <c r="AO9" i="1"/>
  <c r="AN9" i="1"/>
  <c r="AQ8" i="1"/>
  <c r="AP8" i="1"/>
  <c r="AO8" i="1"/>
  <c r="AN8" i="1"/>
  <c r="AQ7" i="1"/>
  <c r="AP7" i="1"/>
  <c r="AO7" i="1"/>
  <c r="AN7" i="1"/>
  <c r="AQ6" i="1"/>
  <c r="AP6" i="1"/>
  <c r="AO6" i="1"/>
  <c r="AN6" i="1"/>
  <c r="AQ5" i="1"/>
  <c r="AP5" i="1"/>
  <c r="AO5" i="1"/>
  <c r="AN5" i="1"/>
  <c r="AQ4" i="1"/>
  <c r="AP4" i="1"/>
  <c r="AO4" i="1"/>
  <c r="AN4" i="1"/>
  <c r="AQ3" i="1"/>
  <c r="AP3" i="1"/>
  <c r="AO3" i="1"/>
  <c r="AN3" i="1"/>
  <c r="AQ2" i="1"/>
  <c r="AP2" i="1"/>
  <c r="AO2" i="1"/>
  <c r="AN2" i="1"/>
  <c r="C3" i="1"/>
  <c r="E3" i="1" s="1"/>
  <c r="F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2" i="1"/>
  <c r="AR51" i="1" l="1"/>
  <c r="AR63" i="1"/>
  <c r="AR75" i="1"/>
  <c r="AR41" i="1"/>
  <c r="AR50" i="1"/>
  <c r="AO87" i="1"/>
  <c r="AQ87" i="1"/>
  <c r="AR40" i="1"/>
  <c r="AR49" i="1"/>
  <c r="AR52" i="1"/>
  <c r="AR61" i="1"/>
  <c r="I10" i="1"/>
  <c r="J10" i="1" s="1"/>
  <c r="I68" i="1"/>
  <c r="J68" i="1" s="1"/>
  <c r="I83" i="1"/>
  <c r="J83" i="1" s="1"/>
  <c r="I71" i="1"/>
  <c r="J71" i="1" s="1"/>
  <c r="I59" i="1"/>
  <c r="J59" i="1" s="1"/>
  <c r="I47" i="1"/>
  <c r="J47" i="1" s="1"/>
  <c r="I35" i="1"/>
  <c r="J35" i="1" s="1"/>
  <c r="I23" i="1"/>
  <c r="J23" i="1" s="1"/>
  <c r="I11" i="1"/>
  <c r="J11" i="1" s="1"/>
  <c r="I82" i="1"/>
  <c r="J82" i="1" s="1"/>
  <c r="I81" i="1"/>
  <c r="J81" i="1" s="1"/>
  <c r="I69" i="1"/>
  <c r="J69" i="1" s="1"/>
  <c r="I57" i="1"/>
  <c r="J57" i="1" s="1"/>
  <c r="I45" i="1"/>
  <c r="J45" i="1" s="1"/>
  <c r="I33" i="1"/>
  <c r="J33" i="1" s="1"/>
  <c r="I21" i="1"/>
  <c r="J21" i="1" s="1"/>
  <c r="I9" i="1"/>
  <c r="J9" i="1" s="1"/>
  <c r="I46" i="1"/>
  <c r="J46" i="1" s="1"/>
  <c r="I32" i="1"/>
  <c r="J32" i="1" s="1"/>
  <c r="I79" i="1"/>
  <c r="J79" i="1" s="1"/>
  <c r="I67" i="1"/>
  <c r="J67" i="1" s="1"/>
  <c r="I55" i="1"/>
  <c r="J55" i="1" s="1"/>
  <c r="I43" i="1"/>
  <c r="J43" i="1" s="1"/>
  <c r="I31" i="1"/>
  <c r="J31" i="1" s="1"/>
  <c r="I19" i="1"/>
  <c r="J19" i="1" s="1"/>
  <c r="I7" i="1"/>
  <c r="J7" i="1" s="1"/>
  <c r="I44" i="1"/>
  <c r="J44" i="1" s="1"/>
  <c r="I34" i="1"/>
  <c r="J34" i="1" s="1"/>
  <c r="I56" i="1"/>
  <c r="J56" i="1" s="1"/>
  <c r="I30" i="1"/>
  <c r="J30" i="1" s="1"/>
  <c r="I17" i="1"/>
  <c r="J17" i="1" s="1"/>
  <c r="I54" i="1"/>
  <c r="J54" i="1" s="1"/>
  <c r="I41" i="1"/>
  <c r="J41" i="1" s="1"/>
  <c r="I52" i="1"/>
  <c r="J52" i="1" s="1"/>
  <c r="I28" i="1"/>
  <c r="J28" i="1" s="1"/>
  <c r="I16" i="1"/>
  <c r="J16" i="1" s="1"/>
  <c r="I4" i="1"/>
  <c r="J4" i="1" s="1"/>
  <c r="I70" i="1"/>
  <c r="J70" i="1" s="1"/>
  <c r="I8" i="1"/>
  <c r="J8" i="1" s="1"/>
  <c r="I42" i="1"/>
  <c r="J42" i="1" s="1"/>
  <c r="I65" i="1"/>
  <c r="J65" i="1" s="1"/>
  <c r="I29" i="1"/>
  <c r="J29" i="1" s="1"/>
  <c r="I64" i="1"/>
  <c r="J64" i="1" s="1"/>
  <c r="I63" i="1"/>
  <c r="J63" i="1" s="1"/>
  <c r="I51" i="1"/>
  <c r="J51" i="1" s="1"/>
  <c r="I39" i="1"/>
  <c r="J39" i="1" s="1"/>
  <c r="I27" i="1"/>
  <c r="J27" i="1" s="1"/>
  <c r="I15" i="1"/>
  <c r="J15" i="1" s="1"/>
  <c r="I3" i="1"/>
  <c r="J3" i="1" s="1"/>
  <c r="I78" i="1"/>
  <c r="J78" i="1" s="1"/>
  <c r="I6" i="1"/>
  <c r="J6" i="1" s="1"/>
  <c r="I14" i="1"/>
  <c r="J14" i="1" s="1"/>
  <c r="I22" i="1"/>
  <c r="J22" i="1" s="1"/>
  <c r="I80" i="1"/>
  <c r="J80" i="1" s="1"/>
  <c r="I66" i="1"/>
  <c r="J66" i="1" s="1"/>
  <c r="I77" i="1"/>
  <c r="J77" i="1" s="1"/>
  <c r="I5" i="1"/>
  <c r="J5" i="1" s="1"/>
  <c r="I76" i="1"/>
  <c r="J76" i="1" s="1"/>
  <c r="I40" i="1"/>
  <c r="J40" i="1" s="1"/>
  <c r="I75" i="1"/>
  <c r="J75" i="1" s="1"/>
  <c r="I86" i="1"/>
  <c r="J86" i="1" s="1"/>
  <c r="I74" i="1"/>
  <c r="J74" i="1" s="1"/>
  <c r="I62" i="1"/>
  <c r="J62" i="1" s="1"/>
  <c r="I50" i="1"/>
  <c r="J50" i="1" s="1"/>
  <c r="I38" i="1"/>
  <c r="J38" i="1" s="1"/>
  <c r="I26" i="1"/>
  <c r="J26" i="1" s="1"/>
  <c r="I85" i="1"/>
  <c r="J85" i="1" s="1"/>
  <c r="I73" i="1"/>
  <c r="J73" i="1" s="1"/>
  <c r="I61" i="1"/>
  <c r="J61" i="1" s="1"/>
  <c r="I49" i="1"/>
  <c r="J49" i="1" s="1"/>
  <c r="I37" i="1"/>
  <c r="J37" i="1" s="1"/>
  <c r="I25" i="1"/>
  <c r="J25" i="1" s="1"/>
  <c r="I13" i="1"/>
  <c r="J13" i="1" s="1"/>
  <c r="I58" i="1"/>
  <c r="J58" i="1" s="1"/>
  <c r="I20" i="1"/>
  <c r="J20" i="1" s="1"/>
  <c r="I18" i="1"/>
  <c r="J18" i="1" s="1"/>
  <c r="I53" i="1"/>
  <c r="J53" i="1" s="1"/>
  <c r="I84" i="1"/>
  <c r="J84" i="1" s="1"/>
  <c r="I72" i="1"/>
  <c r="J72" i="1" s="1"/>
  <c r="I60" i="1"/>
  <c r="J60" i="1" s="1"/>
  <c r="I48" i="1"/>
  <c r="J48" i="1" s="1"/>
  <c r="I36" i="1"/>
  <c r="J36" i="1" s="1"/>
  <c r="I24" i="1"/>
  <c r="J24" i="1" s="1"/>
  <c r="I12" i="1"/>
  <c r="J12" i="1" s="1"/>
  <c r="AR53" i="1"/>
  <c r="AR4" i="1"/>
  <c r="AR10" i="1"/>
  <c r="AR14" i="1"/>
  <c r="AN87" i="1"/>
  <c r="AR58" i="1"/>
  <c r="AR62" i="1"/>
  <c r="AP87" i="1"/>
  <c r="AL87" i="1"/>
  <c r="AR19" i="1"/>
  <c r="AR21" i="1"/>
  <c r="AR23" i="1"/>
  <c r="AR31" i="1"/>
  <c r="AR33" i="1"/>
  <c r="AR35" i="1"/>
  <c r="AR39" i="1"/>
  <c r="AM87" i="1"/>
  <c r="AR3" i="1"/>
  <c r="AR5" i="1"/>
  <c r="AR13" i="1"/>
  <c r="AR15" i="1"/>
  <c r="AR27" i="1"/>
  <c r="AR2" i="1"/>
  <c r="AR67" i="1"/>
  <c r="AR69" i="1"/>
  <c r="AR71" i="1"/>
  <c r="AR79" i="1"/>
  <c r="AR81" i="1"/>
  <c r="AR83" i="1"/>
  <c r="E2" i="1"/>
  <c r="AR16" i="1"/>
  <c r="AR18" i="1"/>
  <c r="AR20" i="1"/>
  <c r="AR24" i="1"/>
  <c r="AR26" i="1"/>
  <c r="AR28" i="1"/>
  <c r="AR30" i="1"/>
  <c r="AR32" i="1"/>
  <c r="AR36" i="1"/>
  <c r="AR38" i="1"/>
  <c r="AR46" i="1"/>
  <c r="AR64" i="1"/>
  <c r="AR66" i="1"/>
  <c r="AR68" i="1"/>
  <c r="AR72" i="1"/>
  <c r="AR74" i="1"/>
  <c r="AR76" i="1"/>
  <c r="AR78" i="1"/>
  <c r="AR80" i="1"/>
  <c r="AR84" i="1"/>
  <c r="AR86" i="1"/>
  <c r="AN93" i="1"/>
  <c r="AR7" i="1"/>
  <c r="AR9" i="1"/>
  <c r="AR11" i="1"/>
  <c r="AR34" i="1"/>
  <c r="AR55" i="1"/>
  <c r="AR57" i="1"/>
  <c r="AR59" i="1"/>
  <c r="AR82" i="1"/>
  <c r="AR17" i="1"/>
  <c r="AR25" i="1"/>
  <c r="AR42" i="1"/>
  <c r="AR44" i="1"/>
  <c r="AR48" i="1"/>
  <c r="AR65" i="1"/>
  <c r="AR73" i="1"/>
  <c r="AR6" i="1"/>
  <c r="AR8" i="1"/>
  <c r="AR12" i="1"/>
  <c r="AR29" i="1"/>
  <c r="AR37" i="1"/>
  <c r="AR54" i="1"/>
  <c r="AR56" i="1"/>
  <c r="AR60" i="1"/>
  <c r="AR77" i="1"/>
  <c r="AR85" i="1"/>
  <c r="AR22" i="1"/>
  <c r="AR43" i="1"/>
  <c r="AR45" i="1"/>
  <c r="AR47" i="1"/>
  <c r="AR70" i="1"/>
  <c r="E87" i="1" l="1"/>
  <c r="F2" i="1"/>
  <c r="G5" i="1"/>
  <c r="H5" i="1" s="1"/>
  <c r="G69" i="1"/>
  <c r="H69" i="1" s="1"/>
  <c r="G12" i="1"/>
  <c r="H12" i="1" s="1"/>
  <c r="G84" i="1"/>
  <c r="H84" i="1" s="1"/>
  <c r="G58" i="1"/>
  <c r="H58" i="1" s="1"/>
  <c r="G73" i="1"/>
  <c r="H73" i="1" s="1"/>
  <c r="G74" i="1"/>
  <c r="H74" i="1" s="1"/>
  <c r="G77" i="1"/>
  <c r="H77" i="1" s="1"/>
  <c r="G78" i="1"/>
  <c r="H78" i="1" s="1"/>
  <c r="G63" i="1"/>
  <c r="H63" i="1" s="1"/>
  <c r="G42" i="1"/>
  <c r="H42" i="1" s="1"/>
  <c r="G52" i="1"/>
  <c r="H52" i="1" s="1"/>
  <c r="G34" i="1"/>
  <c r="H34" i="1" s="1"/>
  <c r="G55" i="1"/>
  <c r="H55" i="1" s="1"/>
  <c r="G9" i="1"/>
  <c r="H9" i="1" s="1"/>
  <c r="G81" i="1"/>
  <c r="H81" i="1" s="1"/>
  <c r="G59" i="1"/>
  <c r="H59" i="1" s="1"/>
  <c r="G72" i="1"/>
  <c r="H72" i="1" s="1"/>
  <c r="G51" i="1"/>
  <c r="H51" i="1" s="1"/>
  <c r="G43" i="1"/>
  <c r="H43" i="1" s="1"/>
  <c r="G62" i="1"/>
  <c r="H62" i="1" s="1"/>
  <c r="G47" i="1"/>
  <c r="H47" i="1" s="1"/>
  <c r="G24" i="1"/>
  <c r="H24" i="1" s="1"/>
  <c r="G53" i="1"/>
  <c r="H53" i="1" s="1"/>
  <c r="G13" i="1"/>
  <c r="H13" i="1" s="1"/>
  <c r="G85" i="1"/>
  <c r="H85" i="1" s="1"/>
  <c r="G86" i="1"/>
  <c r="H86" i="1" s="1"/>
  <c r="G66" i="1"/>
  <c r="H66" i="1" s="1"/>
  <c r="G3" i="1"/>
  <c r="H3" i="1" s="1"/>
  <c r="G8" i="1"/>
  <c r="H8" i="1" s="1"/>
  <c r="G41" i="1"/>
  <c r="H41" i="1" s="1"/>
  <c r="G44" i="1"/>
  <c r="H44" i="1" s="1"/>
  <c r="G67" i="1"/>
  <c r="H67" i="1" s="1"/>
  <c r="G21" i="1"/>
  <c r="H21" i="1" s="1"/>
  <c r="G82" i="1"/>
  <c r="H82" i="1" s="1"/>
  <c r="G71" i="1"/>
  <c r="H71" i="1" s="1"/>
  <c r="G20" i="1"/>
  <c r="H20" i="1" s="1"/>
  <c r="G56" i="1"/>
  <c r="H56" i="1" s="1"/>
  <c r="G65" i="1"/>
  <c r="H65" i="1" s="1"/>
  <c r="G36" i="1"/>
  <c r="H36" i="1" s="1"/>
  <c r="G25" i="1"/>
  <c r="H25" i="1" s="1"/>
  <c r="G26" i="1"/>
  <c r="H26" i="1" s="1"/>
  <c r="G75" i="1"/>
  <c r="H75" i="1" s="1"/>
  <c r="G80" i="1"/>
  <c r="H80" i="1" s="1"/>
  <c r="G15" i="1"/>
  <c r="H15" i="1" s="1"/>
  <c r="G64" i="1"/>
  <c r="H64" i="1" s="1"/>
  <c r="G70" i="1"/>
  <c r="H70" i="1" s="1"/>
  <c r="G54" i="1"/>
  <c r="H54" i="1" s="1"/>
  <c r="G7" i="1"/>
  <c r="H7" i="1" s="1"/>
  <c r="G79" i="1"/>
  <c r="H79" i="1" s="1"/>
  <c r="G33" i="1"/>
  <c r="H33" i="1" s="1"/>
  <c r="G11" i="1"/>
  <c r="H11" i="1" s="1"/>
  <c r="G83" i="1"/>
  <c r="H83" i="1" s="1"/>
  <c r="G6" i="1"/>
  <c r="H6" i="1" s="1"/>
  <c r="G46" i="1"/>
  <c r="H46" i="1" s="1"/>
  <c r="G61" i="1"/>
  <c r="H61" i="1" s="1"/>
  <c r="G28" i="1"/>
  <c r="H28" i="1" s="1"/>
  <c r="G48" i="1"/>
  <c r="H48" i="1" s="1"/>
  <c r="G18" i="1"/>
  <c r="H18" i="1" s="1"/>
  <c r="G37" i="1"/>
  <c r="H37" i="1" s="1"/>
  <c r="G38" i="1"/>
  <c r="H38" i="1" s="1"/>
  <c r="G40" i="1"/>
  <c r="H40" i="1" s="1"/>
  <c r="G22" i="1"/>
  <c r="H22" i="1" s="1"/>
  <c r="G27" i="1"/>
  <c r="H27" i="1" s="1"/>
  <c r="G4" i="1"/>
  <c r="H4" i="1" s="1"/>
  <c r="G17" i="1"/>
  <c r="H17" i="1" s="1"/>
  <c r="G19" i="1"/>
  <c r="H19" i="1" s="1"/>
  <c r="G45" i="1"/>
  <c r="H45" i="1" s="1"/>
  <c r="G23" i="1"/>
  <c r="H23" i="1" s="1"/>
  <c r="G68" i="1"/>
  <c r="H68" i="1" s="1"/>
  <c r="G60" i="1"/>
  <c r="H60" i="1" s="1"/>
  <c r="G49" i="1"/>
  <c r="H49" i="1" s="1"/>
  <c r="G50" i="1"/>
  <c r="H50" i="1" s="1"/>
  <c r="G76" i="1"/>
  <c r="H76" i="1" s="1"/>
  <c r="G14" i="1"/>
  <c r="H14" i="1" s="1"/>
  <c r="G39" i="1"/>
  <c r="H39" i="1" s="1"/>
  <c r="G29" i="1"/>
  <c r="H29" i="1" s="1"/>
  <c r="G16" i="1"/>
  <c r="H16" i="1" s="1"/>
  <c r="G30" i="1"/>
  <c r="H30" i="1" s="1"/>
  <c r="G31" i="1"/>
  <c r="H31" i="1" s="1"/>
  <c r="G32" i="1"/>
  <c r="H32" i="1" s="1"/>
  <c r="G57" i="1"/>
  <c r="H57" i="1" s="1"/>
  <c r="G35" i="1"/>
  <c r="H35" i="1" s="1"/>
  <c r="G10" i="1"/>
  <c r="H10" i="1" s="1"/>
  <c r="I2" i="1"/>
  <c r="J2" i="1" s="1"/>
  <c r="AR87" i="1"/>
  <c r="AR93" i="1" s="1"/>
  <c r="AQ93" i="1"/>
  <c r="AP93" i="1"/>
  <c r="AO93" i="1"/>
  <c r="AM93" i="1"/>
  <c r="G2" i="1" l="1"/>
  <c r="I87" i="1"/>
  <c r="J87" i="1"/>
  <c r="J88" i="1" s="1"/>
  <c r="G87" i="1" l="1"/>
  <c r="G88" i="1" s="1"/>
  <c r="H2" i="1"/>
  <c r="H87" i="1" s="1"/>
  <c r="H88" i="1" s="1"/>
</calcChain>
</file>

<file path=xl/sharedStrings.xml><?xml version="1.0" encoding="utf-8"?>
<sst xmlns="http://schemas.openxmlformats.org/spreadsheetml/2006/main" count="219" uniqueCount="135">
  <si>
    <t>in</t>
  </si>
  <si>
    <t>del</t>
  </si>
  <si>
    <t>SV</t>
  </si>
  <si>
    <t>AT_CG</t>
  </si>
  <si>
    <t>AT_GC</t>
  </si>
  <si>
    <t>AT_TA</t>
  </si>
  <si>
    <t>CG_GC</t>
  </si>
  <si>
    <t>CG_TA</t>
  </si>
  <si>
    <t>GC_TA</t>
  </si>
  <si>
    <t>s1_1</t>
  </si>
  <si>
    <t>s1_2</t>
  </si>
  <si>
    <t>s1_4</t>
  </si>
  <si>
    <t>s1_6</t>
  </si>
  <si>
    <t>s1_8</t>
  </si>
  <si>
    <t>s1_9</t>
  </si>
  <si>
    <t>s1_10</t>
  </si>
  <si>
    <t>s1_11</t>
  </si>
  <si>
    <t>s1_12</t>
  </si>
  <si>
    <t>s1_13</t>
  </si>
  <si>
    <t>s1_14</t>
  </si>
  <si>
    <t>s1_15</t>
  </si>
  <si>
    <t>s1_16</t>
  </si>
  <si>
    <t>s1_17</t>
  </si>
  <si>
    <t>s1_18</t>
  </si>
  <si>
    <t>s1_20</t>
  </si>
  <si>
    <t>s1_21</t>
  </si>
  <si>
    <t>s1_22</t>
  </si>
  <si>
    <t>s1_23</t>
  </si>
  <si>
    <t>s1_24</t>
  </si>
  <si>
    <t>s1_25</t>
  </si>
  <si>
    <t>s1_26</t>
  </si>
  <si>
    <t>s1_27</t>
  </si>
  <si>
    <t>s1_28</t>
  </si>
  <si>
    <t>s1_29</t>
  </si>
  <si>
    <t>s1_30</t>
  </si>
  <si>
    <t>s1_33</t>
  </si>
  <si>
    <t>s1_34</t>
  </si>
  <si>
    <t>s1_35</t>
  </si>
  <si>
    <t>s1_36</t>
  </si>
  <si>
    <t>s1_37</t>
  </si>
  <si>
    <t>s1_38</t>
  </si>
  <si>
    <t>s1_39</t>
  </si>
  <si>
    <t>s1_40</t>
  </si>
  <si>
    <t>s1_41</t>
  </si>
  <si>
    <t>s1_42</t>
  </si>
  <si>
    <t>s1_43</t>
  </si>
  <si>
    <t>s1_44</t>
  </si>
  <si>
    <t>s1_45</t>
  </si>
  <si>
    <t>s1_46</t>
  </si>
  <si>
    <t>s1_47</t>
  </si>
  <si>
    <t>s1_48</t>
  </si>
  <si>
    <t>s1_49</t>
  </si>
  <si>
    <t>s1_50</t>
  </si>
  <si>
    <t>s1_51</t>
  </si>
  <si>
    <t>s1_52</t>
  </si>
  <si>
    <t>s1_53</t>
  </si>
  <si>
    <t>s1_54</t>
  </si>
  <si>
    <t>s1_55</t>
  </si>
  <si>
    <t>s1_56</t>
  </si>
  <si>
    <t>s1_57</t>
  </si>
  <si>
    <t>s1_58</t>
  </si>
  <si>
    <t>s1_59</t>
  </si>
  <si>
    <t>s1_60</t>
  </si>
  <si>
    <t>s1_61</t>
  </si>
  <si>
    <t>s1_62</t>
  </si>
  <si>
    <t>s1_64</t>
  </si>
  <si>
    <t>s1_65</t>
  </si>
  <si>
    <t>s1_66</t>
  </si>
  <si>
    <t>s1_67</t>
  </si>
  <si>
    <t>s1_68</t>
  </si>
  <si>
    <t>s1_69</t>
  </si>
  <si>
    <t>s1_71</t>
  </si>
  <si>
    <t>s1_72</t>
  </si>
  <si>
    <t>s1_73</t>
  </si>
  <si>
    <t>s1_74</t>
  </si>
  <si>
    <t>s1_75</t>
  </si>
  <si>
    <t>s1_76</t>
  </si>
  <si>
    <t>s1_77</t>
  </si>
  <si>
    <t>s1_78</t>
  </si>
  <si>
    <t>s1_79</t>
  </si>
  <si>
    <t>s1_80</t>
  </si>
  <si>
    <t>s1_81</t>
  </si>
  <si>
    <t>s1_82</t>
  </si>
  <si>
    <t>s1_83</t>
  </si>
  <si>
    <t>s1_85</t>
  </si>
  <si>
    <t>s1_86</t>
  </si>
  <si>
    <t>s1_88</t>
  </si>
  <si>
    <t>s1_89</t>
  </si>
  <si>
    <t>s1_90</t>
  </si>
  <si>
    <t>s1_91</t>
  </si>
  <si>
    <t>s1_93</t>
  </si>
  <si>
    <t>s1_94</t>
  </si>
  <si>
    <t>s1_95</t>
  </si>
  <si>
    <t>s1_96</t>
  </si>
  <si>
    <t>tot</t>
  </si>
  <si>
    <t>generations</t>
  </si>
  <si>
    <t>AT/GC_genome</t>
  </si>
  <si>
    <t>AT_proportion_genome</t>
  </si>
  <si>
    <t>genome_len</t>
  </si>
  <si>
    <t>per_genome_per_gen</t>
  </si>
  <si>
    <t>per_nt_per_gen</t>
  </si>
  <si>
    <t>LINE_ID</t>
  </si>
  <si>
    <t>strain</t>
  </si>
  <si>
    <t>MA_s1</t>
  </si>
  <si>
    <t>to_AT_tot</t>
  </si>
  <si>
    <t>to_CG_tot</t>
  </si>
  <si>
    <t>AT/GC_muts</t>
  </si>
  <si>
    <t>GC/AT_muts</t>
  </si>
  <si>
    <t>ts</t>
  </si>
  <si>
    <t>tv</t>
  </si>
  <si>
    <t>ts/tv</t>
  </si>
  <si>
    <t>CDS_len</t>
  </si>
  <si>
    <t>per_CDS_per_gen</t>
  </si>
  <si>
    <t>in_len_avg</t>
  </si>
  <si>
    <t>del_len_avg</t>
  </si>
  <si>
    <t>in_len_tot</t>
  </si>
  <si>
    <t>del_len_tot</t>
  </si>
  <si>
    <t>bpsub_per_genome</t>
  </si>
  <si>
    <t>bpsub_per_CDS</t>
  </si>
  <si>
    <t>ALLin_len_avg</t>
  </si>
  <si>
    <t>ALLdel_len_avg</t>
  </si>
  <si>
    <t>ALLin_len_tot</t>
  </si>
  <si>
    <t>ALLdel_len_tot</t>
  </si>
  <si>
    <t>dN</t>
  </si>
  <si>
    <t>dS</t>
  </si>
  <si>
    <t>in_CDS</t>
  </si>
  <si>
    <t>not_in_CDS</t>
  </si>
  <si>
    <t>SVdel</t>
  </si>
  <si>
    <t>SVin</t>
  </si>
  <si>
    <t>SVin_len_avg</t>
  </si>
  <si>
    <t>SVdel_len_avg</t>
  </si>
  <si>
    <t>SVin_len_tot</t>
  </si>
  <si>
    <t>SVdel_len_tot</t>
  </si>
  <si>
    <t>bpsub_per_nt</t>
  </si>
  <si>
    <t>dN_dS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</si>
</sst>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3"/>
  <sheetViews>
    <sheetView tabSelected="1" workbookViewId="0">
      <pane ySplit="1" topLeftCell="A50" activePane="bottomLeft" state="frozen"/>
      <selection pane="bottomLeft" activeCell="I89" sqref="I89"/>
    </sheetView>
  </sheetViews>
  <sheetFormatPr defaultRowHeight="15" x14ac:dyDescent="0.25"/>
  <cols>
    <col min="4" max="8" width="11.28515625" customWidth="1"/>
    <col min="9" max="9" width="9.85546875" customWidth="1"/>
    <col min="10" max="10" width="11.28515625" customWidth="1"/>
    <col min="22" max="22" width="12.85546875" customWidth="1"/>
    <col min="23" max="23" width="15" customWidth="1"/>
    <col min="25" max="25" width="18.42578125" customWidth="1"/>
    <col min="26" max="26" width="18" customWidth="1"/>
    <col min="36" max="36" width="15" customWidth="1"/>
    <col min="37" max="37" width="14.85546875" customWidth="1"/>
    <col min="38" max="38" width="11.42578125" customWidth="1"/>
    <col min="39" max="39" width="11.85546875" customWidth="1"/>
    <col min="40" max="40" width="13" customWidth="1"/>
    <col min="41" max="41" width="13.28515625" customWidth="1"/>
  </cols>
  <sheetData>
    <row r="1" spans="1:49" x14ac:dyDescent="0.25">
      <c r="A1" t="s">
        <v>101</v>
      </c>
      <c r="B1" t="s">
        <v>102</v>
      </c>
      <c r="C1" t="s">
        <v>94</v>
      </c>
      <c r="D1" t="s">
        <v>95</v>
      </c>
      <c r="E1" t="s">
        <v>99</v>
      </c>
      <c r="F1" t="s">
        <v>117</v>
      </c>
      <c r="G1" t="s">
        <v>112</v>
      </c>
      <c r="H1" t="s">
        <v>118</v>
      </c>
      <c r="I1" t="s">
        <v>100</v>
      </c>
      <c r="J1" t="s">
        <v>133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127</v>
      </c>
      <c r="U1" t="s">
        <v>128</v>
      </c>
      <c r="V1" t="s">
        <v>113</v>
      </c>
      <c r="W1" t="s">
        <v>114</v>
      </c>
      <c r="X1" t="s">
        <v>115</v>
      </c>
      <c r="Y1" t="s">
        <v>116</v>
      </c>
      <c r="Z1" t="s">
        <v>129</v>
      </c>
      <c r="AA1" t="s">
        <v>130</v>
      </c>
      <c r="AB1" t="s">
        <v>131</v>
      </c>
      <c r="AC1" t="s">
        <v>132</v>
      </c>
      <c r="AD1" t="s">
        <v>119</v>
      </c>
      <c r="AE1" t="s">
        <v>120</v>
      </c>
      <c r="AF1" t="s">
        <v>121</v>
      </c>
      <c r="AG1" t="s">
        <v>122</v>
      </c>
      <c r="AH1" t="s">
        <v>98</v>
      </c>
      <c r="AI1" t="s">
        <v>111</v>
      </c>
      <c r="AJ1" t="s">
        <v>96</v>
      </c>
      <c r="AK1" t="s">
        <v>97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123</v>
      </c>
      <c r="AT1" t="s">
        <v>124</v>
      </c>
      <c r="AU1" t="s">
        <v>134</v>
      </c>
      <c r="AV1" t="s">
        <v>125</v>
      </c>
      <c r="AW1" t="s">
        <v>126</v>
      </c>
    </row>
    <row r="2" spans="1:49" x14ac:dyDescent="0.25">
      <c r="A2" t="s">
        <v>9</v>
      </c>
      <c r="B2" t="s">
        <v>103</v>
      </c>
      <c r="C2">
        <f t="shared" ref="C2:C33" si="0">SUM(K2:S2)</f>
        <v>27</v>
      </c>
      <c r="D2">
        <v>792.784944</v>
      </c>
      <c r="E2">
        <f>C2/D2</f>
        <v>3.4057155353848394E-2</v>
      </c>
      <c r="F2">
        <f>E2/SUM($K2:$S2)*SUM($N2:$S2)</f>
        <v>3.2795779229631783E-2</v>
      </c>
      <c r="G2">
        <f t="shared" ref="G2:G33" si="1">I2*AI2</f>
        <v>2.9242881340277388E-2</v>
      </c>
      <c r="H2">
        <f>G2/SUM($K2:$S2)*SUM($N2:$S2)</f>
        <v>2.8159811661007852E-2</v>
      </c>
      <c r="I2">
        <f t="shared" ref="I2:I33" si="2">E2/AH2</f>
        <v>3.1569216936314395E-8</v>
      </c>
      <c r="J2">
        <f>I2/SUM($K2:$S2)*SUM($N2:$S2)</f>
        <v>3.0399986679413865E-8</v>
      </c>
      <c r="K2">
        <v>0</v>
      </c>
      <c r="L2">
        <v>1</v>
      </c>
      <c r="M2">
        <v>0</v>
      </c>
      <c r="N2">
        <v>1</v>
      </c>
      <c r="O2">
        <v>3</v>
      </c>
      <c r="P2">
        <v>1</v>
      </c>
      <c r="Q2">
        <v>1</v>
      </c>
      <c r="R2">
        <v>7</v>
      </c>
      <c r="S2">
        <v>13</v>
      </c>
      <c r="T2">
        <v>0</v>
      </c>
      <c r="U2">
        <v>0</v>
      </c>
      <c r="W2">
        <v>2</v>
      </c>
      <c r="X2">
        <v>0</v>
      </c>
      <c r="Y2">
        <v>2</v>
      </c>
      <c r="AB2">
        <v>0</v>
      </c>
      <c r="AC2">
        <v>2</v>
      </c>
      <c r="AE2">
        <v>2</v>
      </c>
      <c r="AF2">
        <v>0</v>
      </c>
      <c r="AG2">
        <v>2</v>
      </c>
      <c r="AH2">
        <v>1078809</v>
      </c>
      <c r="AI2">
        <v>926310</v>
      </c>
      <c r="AJ2">
        <f>(405638+414269)/(131103+127799)</f>
        <v>3.166862364910275</v>
      </c>
      <c r="AK2">
        <f>(405638+414269)/(405638+414269+131103+127799)</f>
        <v>0.76001127168942784</v>
      </c>
      <c r="AL2">
        <f t="shared" ref="AL2:AL33" si="3">R2+S2</f>
        <v>20</v>
      </c>
      <c r="AM2">
        <f t="shared" ref="AM2:AM33" si="4">N2+O2</f>
        <v>4</v>
      </c>
      <c r="AN2">
        <f t="shared" ref="AN2:AN33" si="5">(R2+S2)/(N2+O2)</f>
        <v>5</v>
      </c>
      <c r="AO2">
        <f t="shared" ref="AO2:AO33" si="6">(N2+O2)/(R2+S2)</f>
        <v>0.2</v>
      </c>
      <c r="AP2">
        <f t="shared" ref="AP2:AP33" si="7">O2+R2</f>
        <v>10</v>
      </c>
      <c r="AQ2">
        <f t="shared" ref="AQ2:AQ33" si="8">N2+P2+Q2+S2</f>
        <v>16</v>
      </c>
      <c r="AR2">
        <f>AP2/AQ2</f>
        <v>0.625</v>
      </c>
      <c r="AS2">
        <v>17</v>
      </c>
      <c r="AT2">
        <v>6</v>
      </c>
      <c r="AU2">
        <v>0.74241622961660103</v>
      </c>
      <c r="AV2">
        <v>22</v>
      </c>
      <c r="AW2">
        <v>4</v>
      </c>
    </row>
    <row r="3" spans="1:49" x14ac:dyDescent="0.25">
      <c r="A3" t="s">
        <v>10</v>
      </c>
      <c r="B3" t="s">
        <v>103</v>
      </c>
      <c r="C3">
        <f t="shared" si="0"/>
        <v>25</v>
      </c>
      <c r="D3">
        <v>792.784944</v>
      </c>
      <c r="E3">
        <f t="shared" ref="E3" si="9">C3/D3</f>
        <v>3.1534403105415179E-2</v>
      </c>
      <c r="F3">
        <f t="shared" ref="F3:F66" si="10">E3/SUM($K3:$S3)*SUM($N3:$S3)</f>
        <v>2.9011650856981964E-2</v>
      </c>
      <c r="G3">
        <f t="shared" si="1"/>
        <v>2.7076741981738317E-2</v>
      </c>
      <c r="H3">
        <f t="shared" ref="H3:H66" si="11">G3/SUM($K3:$S3)*SUM($N3:$S3)</f>
        <v>2.491060262319925E-2</v>
      </c>
      <c r="I3">
        <f t="shared" si="2"/>
        <v>2.9230756422513326E-8</v>
      </c>
      <c r="J3">
        <f t="shared" ref="J3:J66" si="12">I3/SUM($K3:$S3)*SUM($N3:$S3)</f>
        <v>2.6892295908712257E-8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11</v>
      </c>
      <c r="S3">
        <v>9</v>
      </c>
      <c r="T3">
        <v>0</v>
      </c>
      <c r="U3">
        <v>0</v>
      </c>
      <c r="V3">
        <v>6</v>
      </c>
      <c r="W3">
        <v>1</v>
      </c>
      <c r="X3">
        <v>6</v>
      </c>
      <c r="Y3">
        <v>1</v>
      </c>
      <c r="AB3">
        <v>6</v>
      </c>
      <c r="AC3">
        <v>1</v>
      </c>
      <c r="AD3">
        <v>6</v>
      </c>
      <c r="AE3">
        <v>1</v>
      </c>
      <c r="AF3">
        <v>6</v>
      </c>
      <c r="AG3">
        <v>1</v>
      </c>
      <c r="AH3">
        <v>1078809</v>
      </c>
      <c r="AI3">
        <v>926310</v>
      </c>
      <c r="AJ3">
        <f t="shared" ref="AJ3:AJ66" si="13">(405638+414269)/(131103+127799)</f>
        <v>3.166862364910275</v>
      </c>
      <c r="AK3">
        <f t="shared" ref="AK3:AK66" si="14">(405638+414269)/(405638+414269+131103+127799)</f>
        <v>0.76001127168942784</v>
      </c>
      <c r="AL3">
        <f t="shared" si="3"/>
        <v>20</v>
      </c>
      <c r="AM3">
        <f t="shared" si="4"/>
        <v>1</v>
      </c>
      <c r="AN3">
        <f t="shared" si="5"/>
        <v>20</v>
      </c>
      <c r="AO3">
        <f t="shared" si="6"/>
        <v>0.05</v>
      </c>
      <c r="AP3">
        <f t="shared" si="7"/>
        <v>12</v>
      </c>
      <c r="AQ3">
        <f t="shared" si="8"/>
        <v>11</v>
      </c>
      <c r="AR3">
        <f t="shared" ref="AR3:AR66" si="15">AP3/AQ3</f>
        <v>1.0909090909090908</v>
      </c>
      <c r="AS3">
        <v>17</v>
      </c>
      <c r="AT3">
        <v>3</v>
      </c>
      <c r="AU3">
        <v>1.4848379096097599</v>
      </c>
      <c r="AV3">
        <v>19</v>
      </c>
      <c r="AW3">
        <v>4</v>
      </c>
    </row>
    <row r="4" spans="1:49" x14ac:dyDescent="0.25">
      <c r="A4" t="s">
        <v>11</v>
      </c>
      <c r="B4" t="s">
        <v>103</v>
      </c>
      <c r="C4">
        <f t="shared" si="0"/>
        <v>24</v>
      </c>
      <c r="D4">
        <v>792.784944</v>
      </c>
      <c r="E4">
        <f t="shared" ref="E4" si="16">C4/D4</f>
        <v>3.0273026981198572E-2</v>
      </c>
      <c r="F4">
        <f t="shared" si="10"/>
        <v>2.648889860854875E-2</v>
      </c>
      <c r="G4">
        <f t="shared" si="1"/>
        <v>2.5993672302468785E-2</v>
      </c>
      <c r="H4">
        <f t="shared" si="11"/>
        <v>2.2744463264660186E-2</v>
      </c>
      <c r="I4">
        <f t="shared" si="2"/>
        <v>2.8061526165612793E-8</v>
      </c>
      <c r="J4">
        <f t="shared" si="12"/>
        <v>2.4553835394911191E-8</v>
      </c>
      <c r="K4">
        <v>0</v>
      </c>
      <c r="L4">
        <v>3</v>
      </c>
      <c r="M4">
        <v>0</v>
      </c>
      <c r="N4">
        <v>0</v>
      </c>
      <c r="O4">
        <v>3</v>
      </c>
      <c r="P4">
        <v>1</v>
      </c>
      <c r="Q4">
        <v>2</v>
      </c>
      <c r="R4">
        <v>7</v>
      </c>
      <c r="S4">
        <v>8</v>
      </c>
      <c r="T4">
        <v>0</v>
      </c>
      <c r="U4">
        <v>0</v>
      </c>
      <c r="W4">
        <v>4.6666666666666599</v>
      </c>
      <c r="X4">
        <v>0</v>
      </c>
      <c r="Y4">
        <v>14</v>
      </c>
      <c r="AB4">
        <v>0</v>
      </c>
      <c r="AC4">
        <v>14</v>
      </c>
      <c r="AE4">
        <v>4.6666666666666599</v>
      </c>
      <c r="AF4">
        <v>0</v>
      </c>
      <c r="AG4">
        <v>14</v>
      </c>
      <c r="AH4">
        <v>1078809</v>
      </c>
      <c r="AI4">
        <v>926310</v>
      </c>
      <c r="AJ4">
        <f t="shared" si="13"/>
        <v>3.166862364910275</v>
      </c>
      <c r="AK4">
        <f t="shared" si="14"/>
        <v>0.76001127168942784</v>
      </c>
      <c r="AL4">
        <f t="shared" si="3"/>
        <v>15</v>
      </c>
      <c r="AM4">
        <f t="shared" si="4"/>
        <v>3</v>
      </c>
      <c r="AN4">
        <f t="shared" si="5"/>
        <v>5</v>
      </c>
      <c r="AO4">
        <f t="shared" si="6"/>
        <v>0.2</v>
      </c>
      <c r="AP4">
        <f t="shared" si="7"/>
        <v>10</v>
      </c>
      <c r="AQ4">
        <f t="shared" si="8"/>
        <v>11</v>
      </c>
      <c r="AR4">
        <f t="shared" si="15"/>
        <v>0.90909090909090906</v>
      </c>
      <c r="AS4">
        <v>13</v>
      </c>
      <c r="AT4">
        <v>6</v>
      </c>
      <c r="AU4">
        <v>0.56772932986232305</v>
      </c>
      <c r="AV4">
        <v>18</v>
      </c>
      <c r="AW4">
        <v>3</v>
      </c>
    </row>
    <row r="5" spans="1:49" x14ac:dyDescent="0.25">
      <c r="A5" t="s">
        <v>12</v>
      </c>
      <c r="B5" t="s">
        <v>103</v>
      </c>
      <c r="C5">
        <f t="shared" si="0"/>
        <v>27</v>
      </c>
      <c r="D5">
        <v>792.784944</v>
      </c>
      <c r="E5">
        <f t="shared" ref="E5" si="17">C5/D5</f>
        <v>3.4057155353848394E-2</v>
      </c>
      <c r="F5">
        <f t="shared" si="10"/>
        <v>2.7750274732765357E-2</v>
      </c>
      <c r="G5">
        <f t="shared" si="1"/>
        <v>2.9242881340277388E-2</v>
      </c>
      <c r="H5">
        <f t="shared" si="11"/>
        <v>2.3827532943929725E-2</v>
      </c>
      <c r="I5">
        <f t="shared" si="2"/>
        <v>3.1569216936314395E-8</v>
      </c>
      <c r="J5">
        <f t="shared" si="12"/>
        <v>2.5723065651811731E-8</v>
      </c>
      <c r="K5">
        <v>2</v>
      </c>
      <c r="L5">
        <v>3</v>
      </c>
      <c r="M5">
        <v>0</v>
      </c>
      <c r="N5">
        <v>0</v>
      </c>
      <c r="O5">
        <v>0</v>
      </c>
      <c r="P5">
        <v>0</v>
      </c>
      <c r="Q5">
        <v>3</v>
      </c>
      <c r="R5">
        <v>8</v>
      </c>
      <c r="S5">
        <v>11</v>
      </c>
      <c r="T5">
        <v>0</v>
      </c>
      <c r="U5">
        <v>0</v>
      </c>
      <c r="V5">
        <v>1.5</v>
      </c>
      <c r="W5">
        <v>1</v>
      </c>
      <c r="X5">
        <v>3</v>
      </c>
      <c r="Y5">
        <v>3</v>
      </c>
      <c r="AB5">
        <v>3</v>
      </c>
      <c r="AC5">
        <v>3</v>
      </c>
      <c r="AD5">
        <v>1.5</v>
      </c>
      <c r="AE5">
        <v>1</v>
      </c>
      <c r="AF5">
        <v>3</v>
      </c>
      <c r="AG5">
        <v>3</v>
      </c>
      <c r="AH5">
        <v>1078809</v>
      </c>
      <c r="AI5">
        <v>926310</v>
      </c>
      <c r="AJ5">
        <f t="shared" si="13"/>
        <v>3.166862364910275</v>
      </c>
      <c r="AK5">
        <f t="shared" si="14"/>
        <v>0.76001127168942784</v>
      </c>
      <c r="AL5">
        <f t="shared" si="3"/>
        <v>19</v>
      </c>
      <c r="AM5">
        <f t="shared" si="4"/>
        <v>0</v>
      </c>
      <c r="AN5" t="e">
        <f t="shared" si="5"/>
        <v>#DIV/0!</v>
      </c>
      <c r="AO5">
        <f t="shared" si="6"/>
        <v>0</v>
      </c>
      <c r="AP5">
        <f t="shared" si="7"/>
        <v>8</v>
      </c>
      <c r="AQ5">
        <f t="shared" si="8"/>
        <v>14</v>
      </c>
      <c r="AR5">
        <f t="shared" si="15"/>
        <v>0.5714285714285714</v>
      </c>
      <c r="AS5">
        <v>15</v>
      </c>
      <c r="AT5">
        <v>2</v>
      </c>
      <c r="AU5">
        <v>1.96522778947427</v>
      </c>
      <c r="AV5">
        <v>16</v>
      </c>
      <c r="AW5">
        <v>7</v>
      </c>
    </row>
    <row r="6" spans="1:49" x14ac:dyDescent="0.25">
      <c r="A6" t="s">
        <v>13</v>
      </c>
      <c r="B6" t="s">
        <v>103</v>
      </c>
      <c r="C6">
        <f t="shared" si="0"/>
        <v>29</v>
      </c>
      <c r="D6">
        <v>792.784944</v>
      </c>
      <c r="E6">
        <f t="shared" ref="E6" si="18">C6/D6</f>
        <v>3.6579907602281608E-2</v>
      </c>
      <c r="F6">
        <f t="shared" si="10"/>
        <v>3.4057155353848394E-2</v>
      </c>
      <c r="G6">
        <f t="shared" si="1"/>
        <v>3.1409020698816452E-2</v>
      </c>
      <c r="H6">
        <f t="shared" si="11"/>
        <v>2.9242881340277388E-2</v>
      </c>
      <c r="I6">
        <f t="shared" si="2"/>
        <v>3.390767745011546E-8</v>
      </c>
      <c r="J6">
        <f t="shared" si="12"/>
        <v>3.1569216936314395E-8</v>
      </c>
      <c r="K6">
        <v>1</v>
      </c>
      <c r="L6">
        <v>1</v>
      </c>
      <c r="M6">
        <v>0</v>
      </c>
      <c r="N6">
        <v>0</v>
      </c>
      <c r="O6">
        <v>4</v>
      </c>
      <c r="P6">
        <v>0</v>
      </c>
      <c r="Q6">
        <v>2</v>
      </c>
      <c r="R6">
        <v>15</v>
      </c>
      <c r="S6">
        <v>6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1078809</v>
      </c>
      <c r="AI6">
        <v>926310</v>
      </c>
      <c r="AJ6">
        <f t="shared" si="13"/>
        <v>3.166862364910275</v>
      </c>
      <c r="AK6">
        <f t="shared" si="14"/>
        <v>0.76001127168942784</v>
      </c>
      <c r="AL6">
        <f t="shared" si="3"/>
        <v>21</v>
      </c>
      <c r="AM6">
        <f t="shared" si="4"/>
        <v>4</v>
      </c>
      <c r="AN6">
        <f t="shared" si="5"/>
        <v>5.25</v>
      </c>
      <c r="AO6">
        <f t="shared" si="6"/>
        <v>0.19047619047619047</v>
      </c>
      <c r="AP6">
        <f t="shared" si="7"/>
        <v>19</v>
      </c>
      <c r="AQ6">
        <f t="shared" si="8"/>
        <v>8</v>
      </c>
      <c r="AR6">
        <f t="shared" si="15"/>
        <v>2.375</v>
      </c>
      <c r="AS6">
        <v>19</v>
      </c>
      <c r="AT6">
        <v>6</v>
      </c>
      <c r="AU6">
        <v>0.82975984750963405</v>
      </c>
      <c r="AV6">
        <v>24</v>
      </c>
      <c r="AW6">
        <v>3</v>
      </c>
    </row>
    <row r="7" spans="1:49" x14ac:dyDescent="0.25">
      <c r="A7" t="s">
        <v>14</v>
      </c>
      <c r="B7" t="s">
        <v>103</v>
      </c>
      <c r="C7">
        <f t="shared" si="0"/>
        <v>30</v>
      </c>
      <c r="D7">
        <v>792.784944</v>
      </c>
      <c r="E7">
        <f t="shared" ref="E7" si="19">C7/D7</f>
        <v>3.7841283726498219E-2</v>
      </c>
      <c r="F7">
        <f t="shared" si="10"/>
        <v>3.279577922963179E-2</v>
      </c>
      <c r="G7">
        <f t="shared" si="1"/>
        <v>3.2492090378085987E-2</v>
      </c>
      <c r="H7">
        <f t="shared" si="11"/>
        <v>2.8159811661007852E-2</v>
      </c>
      <c r="I7">
        <f t="shared" si="2"/>
        <v>3.5076907707015996E-8</v>
      </c>
      <c r="J7">
        <f t="shared" si="12"/>
        <v>3.0399986679413865E-8</v>
      </c>
      <c r="K7">
        <v>2</v>
      </c>
      <c r="L7">
        <v>2</v>
      </c>
      <c r="M7">
        <v>0</v>
      </c>
      <c r="N7">
        <v>0</v>
      </c>
      <c r="O7">
        <v>3</v>
      </c>
      <c r="P7">
        <v>1</v>
      </c>
      <c r="Q7">
        <v>1</v>
      </c>
      <c r="R7">
        <v>14</v>
      </c>
      <c r="S7">
        <v>7</v>
      </c>
      <c r="T7">
        <v>0</v>
      </c>
      <c r="U7">
        <v>0</v>
      </c>
      <c r="V7">
        <v>1</v>
      </c>
      <c r="W7">
        <v>1</v>
      </c>
      <c r="X7">
        <v>2</v>
      </c>
      <c r="Y7">
        <v>2</v>
      </c>
      <c r="AB7">
        <v>2</v>
      </c>
      <c r="AC7">
        <v>2</v>
      </c>
      <c r="AD7">
        <v>1</v>
      </c>
      <c r="AE7">
        <v>1</v>
      </c>
      <c r="AF7">
        <v>2</v>
      </c>
      <c r="AG7">
        <v>2</v>
      </c>
      <c r="AH7">
        <v>1078809</v>
      </c>
      <c r="AI7">
        <v>926310</v>
      </c>
      <c r="AJ7">
        <f t="shared" si="13"/>
        <v>3.166862364910275</v>
      </c>
      <c r="AK7">
        <f t="shared" si="14"/>
        <v>0.76001127168942784</v>
      </c>
      <c r="AL7">
        <f t="shared" si="3"/>
        <v>21</v>
      </c>
      <c r="AM7">
        <f t="shared" si="4"/>
        <v>3</v>
      </c>
      <c r="AN7">
        <f t="shared" si="5"/>
        <v>7</v>
      </c>
      <c r="AO7">
        <f t="shared" si="6"/>
        <v>0.14285714285714285</v>
      </c>
      <c r="AP7">
        <f t="shared" si="7"/>
        <v>17</v>
      </c>
      <c r="AQ7">
        <f t="shared" si="8"/>
        <v>9</v>
      </c>
      <c r="AR7">
        <f t="shared" si="15"/>
        <v>1.8888888888888888</v>
      </c>
      <c r="AS7">
        <v>20</v>
      </c>
      <c r="AT7">
        <v>8</v>
      </c>
      <c r="AU7">
        <v>0.65507217079163305</v>
      </c>
      <c r="AV7">
        <v>27</v>
      </c>
      <c r="AW7">
        <v>0</v>
      </c>
    </row>
    <row r="8" spans="1:49" x14ac:dyDescent="0.25">
      <c r="A8" t="s">
        <v>15</v>
      </c>
      <c r="B8" t="s">
        <v>103</v>
      </c>
      <c r="C8">
        <f t="shared" si="0"/>
        <v>26</v>
      </c>
      <c r="D8">
        <v>792.784944</v>
      </c>
      <c r="E8">
        <f t="shared" ref="E8" si="20">C8/D8</f>
        <v>3.279577922963179E-2</v>
      </c>
      <c r="F8">
        <f t="shared" si="10"/>
        <v>2.9011650856981968E-2</v>
      </c>
      <c r="G8">
        <f t="shared" si="1"/>
        <v>2.8159811661007856E-2</v>
      </c>
      <c r="H8">
        <f t="shared" si="11"/>
        <v>2.4910602623199257E-2</v>
      </c>
      <c r="I8">
        <f t="shared" si="2"/>
        <v>3.0399986679413865E-8</v>
      </c>
      <c r="J8">
        <f t="shared" si="12"/>
        <v>2.6892295908712263E-8</v>
      </c>
      <c r="K8">
        <v>1</v>
      </c>
      <c r="L8">
        <v>2</v>
      </c>
      <c r="M8">
        <v>0</v>
      </c>
      <c r="N8">
        <v>0</v>
      </c>
      <c r="O8">
        <v>2</v>
      </c>
      <c r="P8">
        <v>2</v>
      </c>
      <c r="Q8">
        <v>4</v>
      </c>
      <c r="R8">
        <v>6</v>
      </c>
      <c r="S8">
        <v>9</v>
      </c>
      <c r="T8">
        <v>0</v>
      </c>
      <c r="U8">
        <v>0</v>
      </c>
      <c r="V8">
        <v>1</v>
      </c>
      <c r="W8">
        <v>1</v>
      </c>
      <c r="X8">
        <v>1</v>
      </c>
      <c r="Y8">
        <v>2</v>
      </c>
      <c r="AB8">
        <v>1</v>
      </c>
      <c r="AC8">
        <v>2</v>
      </c>
      <c r="AD8">
        <v>1</v>
      </c>
      <c r="AE8">
        <v>1</v>
      </c>
      <c r="AF8">
        <v>1</v>
      </c>
      <c r="AG8">
        <v>2</v>
      </c>
      <c r="AH8">
        <v>1078809</v>
      </c>
      <c r="AI8">
        <v>926310</v>
      </c>
      <c r="AJ8">
        <f t="shared" si="13"/>
        <v>3.166862364910275</v>
      </c>
      <c r="AK8">
        <f t="shared" si="14"/>
        <v>0.76001127168942784</v>
      </c>
      <c r="AL8">
        <f t="shared" si="3"/>
        <v>15</v>
      </c>
      <c r="AM8">
        <f t="shared" si="4"/>
        <v>2</v>
      </c>
      <c r="AN8">
        <f t="shared" si="5"/>
        <v>7.5</v>
      </c>
      <c r="AO8">
        <f t="shared" si="6"/>
        <v>0.13333333333333333</v>
      </c>
      <c r="AP8">
        <f t="shared" si="7"/>
        <v>8</v>
      </c>
      <c r="AQ8">
        <f t="shared" si="8"/>
        <v>15</v>
      </c>
      <c r="AR8">
        <f t="shared" si="15"/>
        <v>0.53333333333333333</v>
      </c>
      <c r="AS8">
        <v>19</v>
      </c>
      <c r="AT8">
        <v>3</v>
      </c>
      <c r="AU8">
        <v>1.6595257866205</v>
      </c>
      <c r="AV8">
        <v>21</v>
      </c>
      <c r="AW8">
        <v>2</v>
      </c>
    </row>
    <row r="9" spans="1:49" x14ac:dyDescent="0.25">
      <c r="A9" t="s">
        <v>16</v>
      </c>
      <c r="B9" t="s">
        <v>103</v>
      </c>
      <c r="C9">
        <f t="shared" si="0"/>
        <v>29</v>
      </c>
      <c r="D9">
        <v>679.52995199999998</v>
      </c>
      <c r="E9">
        <f t="shared" ref="E9" si="21">C9/D9</f>
        <v>4.2676558869328543E-2</v>
      </c>
      <c r="F9">
        <f t="shared" si="10"/>
        <v>3.6790136956317714E-2</v>
      </c>
      <c r="G9">
        <f t="shared" si="1"/>
        <v>3.6643857481952528E-2</v>
      </c>
      <c r="H9">
        <f t="shared" si="11"/>
        <v>3.1589532312028046E-2</v>
      </c>
      <c r="I9">
        <f t="shared" si="2"/>
        <v>3.9558957025134703E-8</v>
      </c>
      <c r="J9">
        <f t="shared" si="12"/>
        <v>3.4102549159598884E-8</v>
      </c>
      <c r="K9">
        <v>1</v>
      </c>
      <c r="L9">
        <v>3</v>
      </c>
      <c r="M9">
        <v>0</v>
      </c>
      <c r="N9">
        <v>0</v>
      </c>
      <c r="O9">
        <v>5</v>
      </c>
      <c r="P9">
        <v>1</v>
      </c>
      <c r="Q9">
        <v>1</v>
      </c>
      <c r="R9">
        <v>5</v>
      </c>
      <c r="S9">
        <v>13</v>
      </c>
      <c r="T9">
        <v>0</v>
      </c>
      <c r="U9">
        <v>0</v>
      </c>
      <c r="V9">
        <v>1</v>
      </c>
      <c r="W9">
        <v>1</v>
      </c>
      <c r="X9">
        <v>1</v>
      </c>
      <c r="Y9">
        <v>3</v>
      </c>
      <c r="AB9">
        <v>1</v>
      </c>
      <c r="AC9">
        <v>3</v>
      </c>
      <c r="AD9">
        <v>1</v>
      </c>
      <c r="AE9">
        <v>1</v>
      </c>
      <c r="AF9">
        <v>1</v>
      </c>
      <c r="AG9">
        <v>3</v>
      </c>
      <c r="AH9">
        <v>1078809</v>
      </c>
      <c r="AI9">
        <v>926310</v>
      </c>
      <c r="AJ9">
        <f t="shared" si="13"/>
        <v>3.166862364910275</v>
      </c>
      <c r="AK9">
        <f t="shared" si="14"/>
        <v>0.76001127168942784</v>
      </c>
      <c r="AL9">
        <f t="shared" si="3"/>
        <v>18</v>
      </c>
      <c r="AM9">
        <f t="shared" si="4"/>
        <v>5</v>
      </c>
      <c r="AN9">
        <f t="shared" si="5"/>
        <v>3.6</v>
      </c>
      <c r="AO9">
        <f t="shared" si="6"/>
        <v>0.27777777777777779</v>
      </c>
      <c r="AP9">
        <f t="shared" si="7"/>
        <v>10</v>
      </c>
      <c r="AQ9">
        <f t="shared" si="8"/>
        <v>15</v>
      </c>
      <c r="AR9">
        <f t="shared" si="15"/>
        <v>0.66666666666666663</v>
      </c>
      <c r="AS9">
        <v>21</v>
      </c>
      <c r="AT9">
        <v>4</v>
      </c>
      <c r="AU9">
        <v>1.3756587325555301</v>
      </c>
      <c r="AV9">
        <v>24</v>
      </c>
      <c r="AW9">
        <v>2</v>
      </c>
    </row>
    <row r="10" spans="1:49" x14ac:dyDescent="0.25">
      <c r="A10" t="s">
        <v>17</v>
      </c>
      <c r="B10" t="s">
        <v>103</v>
      </c>
      <c r="C10">
        <f t="shared" si="0"/>
        <v>13</v>
      </c>
      <c r="D10">
        <v>792.784944</v>
      </c>
      <c r="E10">
        <f t="shared" ref="E10" si="22">C10/D10</f>
        <v>1.6397889614815895E-2</v>
      </c>
      <c r="F10">
        <f t="shared" si="10"/>
        <v>1.6397889614815895E-2</v>
      </c>
      <c r="G10">
        <f t="shared" si="1"/>
        <v>1.4079905830503928E-2</v>
      </c>
      <c r="H10">
        <f t="shared" si="11"/>
        <v>1.4079905830503926E-2</v>
      </c>
      <c r="I10">
        <f t="shared" si="2"/>
        <v>1.5199993339706933E-8</v>
      </c>
      <c r="J10">
        <f t="shared" si="12"/>
        <v>1.5199993339706933E-8</v>
      </c>
      <c r="K10">
        <v>0</v>
      </c>
      <c r="L10">
        <v>0</v>
      </c>
      <c r="M10">
        <v>0</v>
      </c>
      <c r="N10">
        <v>0</v>
      </c>
      <c r="O10">
        <v>2</v>
      </c>
      <c r="P10">
        <v>2</v>
      </c>
      <c r="Q10">
        <v>1</v>
      </c>
      <c r="R10">
        <v>6</v>
      </c>
      <c r="S10">
        <v>2</v>
      </c>
      <c r="T10">
        <v>0</v>
      </c>
      <c r="U10">
        <v>0</v>
      </c>
      <c r="X10">
        <v>0</v>
      </c>
      <c r="Y10">
        <v>0</v>
      </c>
      <c r="AB10">
        <v>0</v>
      </c>
      <c r="AC10">
        <v>0</v>
      </c>
      <c r="AF10">
        <v>0</v>
      </c>
      <c r="AG10">
        <v>0</v>
      </c>
      <c r="AH10">
        <v>1078809</v>
      </c>
      <c r="AI10">
        <v>926310</v>
      </c>
      <c r="AJ10">
        <f t="shared" si="13"/>
        <v>3.166862364910275</v>
      </c>
      <c r="AK10">
        <f t="shared" si="14"/>
        <v>0.76001127168942784</v>
      </c>
      <c r="AL10">
        <f t="shared" si="3"/>
        <v>8</v>
      </c>
      <c r="AM10">
        <f t="shared" si="4"/>
        <v>2</v>
      </c>
      <c r="AN10">
        <f t="shared" si="5"/>
        <v>4</v>
      </c>
      <c r="AO10">
        <f t="shared" si="6"/>
        <v>0.25</v>
      </c>
      <c r="AP10">
        <f t="shared" si="7"/>
        <v>8</v>
      </c>
      <c r="AQ10">
        <f t="shared" si="8"/>
        <v>5</v>
      </c>
      <c r="AR10">
        <f t="shared" si="15"/>
        <v>1.6</v>
      </c>
      <c r="AS10">
        <v>9</v>
      </c>
      <c r="AT10">
        <v>1</v>
      </c>
      <c r="AU10">
        <v>2.3582716964057999</v>
      </c>
      <c r="AV10">
        <v>9</v>
      </c>
      <c r="AW10">
        <v>4</v>
      </c>
    </row>
    <row r="11" spans="1:49" x14ac:dyDescent="0.25">
      <c r="A11" t="s">
        <v>18</v>
      </c>
      <c r="B11" t="s">
        <v>103</v>
      </c>
      <c r="C11">
        <f t="shared" si="0"/>
        <v>27</v>
      </c>
      <c r="D11">
        <v>792.784944</v>
      </c>
      <c r="E11">
        <f t="shared" ref="E11" si="23">C11/D11</f>
        <v>3.4057155353848394E-2</v>
      </c>
      <c r="F11">
        <f t="shared" si="10"/>
        <v>3.0273026981198568E-2</v>
      </c>
      <c r="G11">
        <f t="shared" si="1"/>
        <v>2.9242881340277388E-2</v>
      </c>
      <c r="H11">
        <f t="shared" si="11"/>
        <v>2.5993672302468789E-2</v>
      </c>
      <c r="I11">
        <f t="shared" si="2"/>
        <v>3.1569216936314395E-8</v>
      </c>
      <c r="J11">
        <f t="shared" si="12"/>
        <v>2.8061526165612796E-8</v>
      </c>
      <c r="K11">
        <v>0</v>
      </c>
      <c r="L11">
        <v>2</v>
      </c>
      <c r="M11">
        <v>1</v>
      </c>
      <c r="N11">
        <v>0</v>
      </c>
      <c r="O11">
        <v>1</v>
      </c>
      <c r="P11">
        <v>1</v>
      </c>
      <c r="Q11">
        <v>1</v>
      </c>
      <c r="R11">
        <v>9</v>
      </c>
      <c r="S11">
        <v>12</v>
      </c>
      <c r="T11">
        <v>1</v>
      </c>
      <c r="U11">
        <v>0</v>
      </c>
      <c r="W11">
        <v>1</v>
      </c>
      <c r="X11">
        <v>0</v>
      </c>
      <c r="Y11">
        <v>2</v>
      </c>
      <c r="AA11">
        <v>160</v>
      </c>
      <c r="AB11">
        <v>0</v>
      </c>
      <c r="AC11">
        <v>2</v>
      </c>
      <c r="AE11">
        <v>54</v>
      </c>
      <c r="AF11">
        <v>0</v>
      </c>
      <c r="AG11">
        <v>162</v>
      </c>
      <c r="AH11">
        <v>1078809</v>
      </c>
      <c r="AI11">
        <v>926310</v>
      </c>
      <c r="AJ11">
        <f t="shared" si="13"/>
        <v>3.166862364910275</v>
      </c>
      <c r="AK11">
        <f t="shared" si="14"/>
        <v>0.76001127168942784</v>
      </c>
      <c r="AL11">
        <f t="shared" si="3"/>
        <v>21</v>
      </c>
      <c r="AM11">
        <f t="shared" si="4"/>
        <v>1</v>
      </c>
      <c r="AN11">
        <f t="shared" si="5"/>
        <v>21</v>
      </c>
      <c r="AO11">
        <f t="shared" si="6"/>
        <v>4.7619047619047616E-2</v>
      </c>
      <c r="AP11">
        <f t="shared" si="7"/>
        <v>10</v>
      </c>
      <c r="AQ11">
        <f t="shared" si="8"/>
        <v>14</v>
      </c>
      <c r="AR11">
        <f t="shared" si="15"/>
        <v>0.7142857142857143</v>
      </c>
      <c r="AS11">
        <v>17</v>
      </c>
      <c r="AT11">
        <v>1</v>
      </c>
      <c r="AU11">
        <v>4.45452462962752</v>
      </c>
      <c r="AV11">
        <v>17</v>
      </c>
      <c r="AW11">
        <v>7</v>
      </c>
    </row>
    <row r="12" spans="1:49" x14ac:dyDescent="0.25">
      <c r="A12" t="s">
        <v>19</v>
      </c>
      <c r="B12" t="s">
        <v>103</v>
      </c>
      <c r="C12">
        <f t="shared" si="0"/>
        <v>16</v>
      </c>
      <c r="D12">
        <v>792.784944</v>
      </c>
      <c r="E12">
        <f t="shared" ref="E12" si="24">C12/D12</f>
        <v>2.0182017987465717E-2</v>
      </c>
      <c r="F12">
        <f t="shared" si="10"/>
        <v>1.892064186324911E-2</v>
      </c>
      <c r="G12">
        <f t="shared" si="1"/>
        <v>1.7329114868312526E-2</v>
      </c>
      <c r="H12">
        <f t="shared" si="11"/>
        <v>1.6246045189042994E-2</v>
      </c>
      <c r="I12">
        <f t="shared" si="2"/>
        <v>1.8707684110408531E-8</v>
      </c>
      <c r="J12">
        <f t="shared" si="12"/>
        <v>1.7538453853507998E-8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9</v>
      </c>
      <c r="S12">
        <v>4</v>
      </c>
      <c r="T12">
        <v>0</v>
      </c>
      <c r="U12">
        <v>0</v>
      </c>
      <c r="W12">
        <v>1</v>
      </c>
      <c r="X12">
        <v>0</v>
      </c>
      <c r="Y12">
        <v>1</v>
      </c>
      <c r="AB12">
        <v>0</v>
      </c>
      <c r="AC12">
        <v>1</v>
      </c>
      <c r="AE12">
        <v>1</v>
      </c>
      <c r="AF12">
        <v>0</v>
      </c>
      <c r="AG12">
        <v>1</v>
      </c>
      <c r="AH12">
        <v>1078809</v>
      </c>
      <c r="AI12">
        <v>926310</v>
      </c>
      <c r="AJ12">
        <f t="shared" si="13"/>
        <v>3.166862364910275</v>
      </c>
      <c r="AK12">
        <f t="shared" si="14"/>
        <v>0.76001127168942784</v>
      </c>
      <c r="AL12">
        <f t="shared" si="3"/>
        <v>13</v>
      </c>
      <c r="AM12">
        <f t="shared" si="4"/>
        <v>0</v>
      </c>
      <c r="AN12" t="e">
        <f t="shared" si="5"/>
        <v>#DIV/0!</v>
      </c>
      <c r="AO12">
        <f t="shared" si="6"/>
        <v>0</v>
      </c>
      <c r="AP12">
        <f t="shared" si="7"/>
        <v>9</v>
      </c>
      <c r="AQ12">
        <f t="shared" si="8"/>
        <v>6</v>
      </c>
      <c r="AR12">
        <f t="shared" si="15"/>
        <v>1.5</v>
      </c>
      <c r="AS12">
        <v>11</v>
      </c>
      <c r="AT12">
        <v>1</v>
      </c>
      <c r="AU12">
        <v>2.8823339215694999</v>
      </c>
      <c r="AV12">
        <v>11</v>
      </c>
      <c r="AW12">
        <v>4</v>
      </c>
    </row>
    <row r="13" spans="1:49" x14ac:dyDescent="0.25">
      <c r="A13" t="s">
        <v>20</v>
      </c>
      <c r="B13" t="s">
        <v>103</v>
      </c>
      <c r="C13">
        <f t="shared" si="0"/>
        <v>24</v>
      </c>
      <c r="D13">
        <v>792.784944</v>
      </c>
      <c r="E13">
        <f t="shared" ref="E13" si="25">C13/D13</f>
        <v>3.0273026981198572E-2</v>
      </c>
      <c r="F13">
        <f t="shared" si="10"/>
        <v>2.7750274732765357E-2</v>
      </c>
      <c r="G13">
        <f t="shared" si="1"/>
        <v>2.5993672302468785E-2</v>
      </c>
      <c r="H13">
        <f t="shared" si="11"/>
        <v>2.3827532943929718E-2</v>
      </c>
      <c r="I13">
        <f t="shared" si="2"/>
        <v>2.8061526165612793E-8</v>
      </c>
      <c r="J13">
        <f t="shared" si="12"/>
        <v>2.5723065651811724E-8</v>
      </c>
      <c r="K13">
        <v>0</v>
      </c>
      <c r="L13">
        <v>2</v>
      </c>
      <c r="M13">
        <v>0</v>
      </c>
      <c r="N13">
        <v>1</v>
      </c>
      <c r="O13">
        <v>3</v>
      </c>
      <c r="P13">
        <v>0</v>
      </c>
      <c r="Q13">
        <v>3</v>
      </c>
      <c r="R13">
        <v>7</v>
      </c>
      <c r="S13">
        <v>8</v>
      </c>
      <c r="T13">
        <v>0</v>
      </c>
      <c r="U13">
        <v>0</v>
      </c>
      <c r="W13">
        <v>1</v>
      </c>
      <c r="X13">
        <v>0</v>
      </c>
      <c r="Y13">
        <v>2</v>
      </c>
      <c r="AB13">
        <v>0</v>
      </c>
      <c r="AC13">
        <v>2</v>
      </c>
      <c r="AE13">
        <v>1</v>
      </c>
      <c r="AF13">
        <v>0</v>
      </c>
      <c r="AG13">
        <v>2</v>
      </c>
      <c r="AH13">
        <v>1078809</v>
      </c>
      <c r="AI13">
        <v>926310</v>
      </c>
      <c r="AJ13">
        <f t="shared" si="13"/>
        <v>3.166862364910275</v>
      </c>
      <c r="AK13">
        <f t="shared" si="14"/>
        <v>0.76001127168942784</v>
      </c>
      <c r="AL13">
        <f t="shared" si="3"/>
        <v>15</v>
      </c>
      <c r="AM13">
        <f t="shared" si="4"/>
        <v>4</v>
      </c>
      <c r="AN13">
        <f t="shared" si="5"/>
        <v>3.75</v>
      </c>
      <c r="AO13">
        <f t="shared" si="6"/>
        <v>0.26666666666666666</v>
      </c>
      <c r="AP13">
        <f t="shared" si="7"/>
        <v>10</v>
      </c>
      <c r="AQ13">
        <f t="shared" si="8"/>
        <v>12</v>
      </c>
      <c r="AR13">
        <f t="shared" si="15"/>
        <v>0.83333333333333337</v>
      </c>
      <c r="AS13">
        <v>10</v>
      </c>
      <c r="AT13">
        <v>8</v>
      </c>
      <c r="AU13">
        <v>0.327535035283954</v>
      </c>
      <c r="AV13">
        <v>17</v>
      </c>
      <c r="AW13">
        <v>5</v>
      </c>
    </row>
    <row r="14" spans="1:49" x14ac:dyDescent="0.25">
      <c r="A14" t="s">
        <v>21</v>
      </c>
      <c r="B14" t="s">
        <v>103</v>
      </c>
      <c r="C14">
        <f t="shared" si="0"/>
        <v>11</v>
      </c>
      <c r="D14">
        <v>770.13394559999995</v>
      </c>
      <c r="E14">
        <f t="shared" ref="E14" si="26">C14/D14</f>
        <v>1.4283229641864525E-2</v>
      </c>
      <c r="F14">
        <f t="shared" si="10"/>
        <v>1.1686278797889157E-2</v>
      </c>
      <c r="G14">
        <f t="shared" si="1"/>
        <v>1.2264171368199123E-2</v>
      </c>
      <c r="H14">
        <f t="shared" si="11"/>
        <v>1.0034322028526554E-2</v>
      </c>
      <c r="I14">
        <f t="shared" si="2"/>
        <v>1.3239813203138391E-8</v>
      </c>
      <c r="J14">
        <f t="shared" si="12"/>
        <v>1.0832574438931411E-8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4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1078809</v>
      </c>
      <c r="AI14">
        <v>926310</v>
      </c>
      <c r="AJ14">
        <f t="shared" si="13"/>
        <v>3.166862364910275</v>
      </c>
      <c r="AK14">
        <f t="shared" si="14"/>
        <v>0.76001127168942784</v>
      </c>
      <c r="AL14">
        <f t="shared" si="3"/>
        <v>7</v>
      </c>
      <c r="AM14">
        <f t="shared" si="4"/>
        <v>0</v>
      </c>
      <c r="AN14" t="e">
        <f t="shared" si="5"/>
        <v>#DIV/0!</v>
      </c>
      <c r="AO14">
        <f t="shared" si="6"/>
        <v>0</v>
      </c>
      <c r="AP14">
        <f t="shared" si="7"/>
        <v>3</v>
      </c>
      <c r="AQ14">
        <f t="shared" si="8"/>
        <v>6</v>
      </c>
      <c r="AR14">
        <f t="shared" si="15"/>
        <v>0.5</v>
      </c>
      <c r="AS14">
        <v>7</v>
      </c>
      <c r="AT14">
        <v>3</v>
      </c>
      <c r="AU14">
        <v>0.61140188492299397</v>
      </c>
      <c r="AV14">
        <v>9</v>
      </c>
      <c r="AW14">
        <v>0</v>
      </c>
    </row>
    <row r="15" spans="1:49" x14ac:dyDescent="0.25">
      <c r="A15" t="s">
        <v>22</v>
      </c>
      <c r="B15" t="s">
        <v>103</v>
      </c>
      <c r="C15">
        <f t="shared" si="0"/>
        <v>17</v>
      </c>
      <c r="D15">
        <v>792.784944</v>
      </c>
      <c r="E15">
        <f t="shared" ref="E15" si="27">C15/D15</f>
        <v>2.1443394111682324E-2</v>
      </c>
      <c r="F15">
        <f t="shared" si="10"/>
        <v>2.0182017987465717E-2</v>
      </c>
      <c r="G15">
        <f t="shared" si="1"/>
        <v>1.8412184547582058E-2</v>
      </c>
      <c r="H15">
        <f t="shared" si="11"/>
        <v>1.7329114868312526E-2</v>
      </c>
      <c r="I15">
        <f t="shared" si="2"/>
        <v>1.9876914367309064E-8</v>
      </c>
      <c r="J15">
        <f t="shared" si="12"/>
        <v>1.8707684110408531E-8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7</v>
      </c>
      <c r="S15">
        <v>7</v>
      </c>
      <c r="T15">
        <v>0</v>
      </c>
      <c r="U15">
        <v>0</v>
      </c>
      <c r="V15">
        <v>1</v>
      </c>
      <c r="X15">
        <v>1</v>
      </c>
      <c r="Y15">
        <v>0</v>
      </c>
      <c r="AB15">
        <v>1</v>
      </c>
      <c r="AC15">
        <v>0</v>
      </c>
      <c r="AD15">
        <v>1</v>
      </c>
      <c r="AF15">
        <v>1</v>
      </c>
      <c r="AG15">
        <v>0</v>
      </c>
      <c r="AH15">
        <v>1078809</v>
      </c>
      <c r="AI15">
        <v>926310</v>
      </c>
      <c r="AJ15">
        <f t="shared" si="13"/>
        <v>3.166862364910275</v>
      </c>
      <c r="AK15">
        <f t="shared" si="14"/>
        <v>0.76001127168942784</v>
      </c>
      <c r="AL15">
        <f t="shared" si="3"/>
        <v>14</v>
      </c>
      <c r="AM15">
        <f t="shared" si="4"/>
        <v>1</v>
      </c>
      <c r="AN15">
        <f t="shared" si="5"/>
        <v>14</v>
      </c>
      <c r="AO15">
        <f t="shared" si="6"/>
        <v>7.1428571428571425E-2</v>
      </c>
      <c r="AP15">
        <f t="shared" si="7"/>
        <v>8</v>
      </c>
      <c r="AQ15">
        <f t="shared" si="8"/>
        <v>8</v>
      </c>
      <c r="AR15">
        <f t="shared" si="15"/>
        <v>1</v>
      </c>
      <c r="AS15">
        <v>10</v>
      </c>
      <c r="AT15">
        <v>4</v>
      </c>
      <c r="AU15">
        <v>0.65507327666849302</v>
      </c>
      <c r="AV15">
        <v>13</v>
      </c>
      <c r="AW15">
        <v>3</v>
      </c>
    </row>
    <row r="16" spans="1:49" x14ac:dyDescent="0.25">
      <c r="A16" t="s">
        <v>23</v>
      </c>
      <c r="B16" t="s">
        <v>103</v>
      </c>
      <c r="C16">
        <f t="shared" si="0"/>
        <v>28</v>
      </c>
      <c r="D16">
        <v>792.784944</v>
      </c>
      <c r="E16">
        <f t="shared" ref="E16" si="28">C16/D16</f>
        <v>3.5318531478065004E-2</v>
      </c>
      <c r="F16">
        <f t="shared" si="10"/>
        <v>3.1534403105415179E-2</v>
      </c>
      <c r="G16">
        <f t="shared" si="1"/>
        <v>3.0325951019546923E-2</v>
      </c>
      <c r="H16">
        <f t="shared" si="11"/>
        <v>2.7076741981738327E-2</v>
      </c>
      <c r="I16">
        <f t="shared" si="2"/>
        <v>3.2738447193214931E-8</v>
      </c>
      <c r="J16">
        <f t="shared" si="12"/>
        <v>2.9230756422513329E-8</v>
      </c>
      <c r="K16">
        <v>0</v>
      </c>
      <c r="L16">
        <v>3</v>
      </c>
      <c r="M16">
        <v>0</v>
      </c>
      <c r="N16">
        <v>2</v>
      </c>
      <c r="O16">
        <v>2</v>
      </c>
      <c r="P16">
        <v>0</v>
      </c>
      <c r="Q16">
        <v>0</v>
      </c>
      <c r="R16">
        <v>12</v>
      </c>
      <c r="S16">
        <v>9</v>
      </c>
      <c r="T16">
        <v>0</v>
      </c>
      <c r="U16">
        <v>0</v>
      </c>
      <c r="W16">
        <v>1</v>
      </c>
      <c r="X16">
        <v>0</v>
      </c>
      <c r="Y16">
        <v>3</v>
      </c>
      <c r="AB16">
        <v>0</v>
      </c>
      <c r="AC16">
        <v>3</v>
      </c>
      <c r="AE16">
        <v>1</v>
      </c>
      <c r="AF16">
        <v>0</v>
      </c>
      <c r="AG16">
        <v>3</v>
      </c>
      <c r="AH16">
        <v>1078809</v>
      </c>
      <c r="AI16">
        <v>926310</v>
      </c>
      <c r="AJ16">
        <f t="shared" si="13"/>
        <v>3.166862364910275</v>
      </c>
      <c r="AK16">
        <f t="shared" si="14"/>
        <v>0.76001127168942784</v>
      </c>
      <c r="AL16">
        <f t="shared" si="3"/>
        <v>21</v>
      </c>
      <c r="AM16">
        <f t="shared" si="4"/>
        <v>4</v>
      </c>
      <c r="AN16">
        <f t="shared" si="5"/>
        <v>5.25</v>
      </c>
      <c r="AO16">
        <f t="shared" si="6"/>
        <v>0.19047619047619047</v>
      </c>
      <c r="AP16">
        <f t="shared" si="7"/>
        <v>14</v>
      </c>
      <c r="AQ16">
        <f t="shared" si="8"/>
        <v>11</v>
      </c>
      <c r="AR16">
        <f t="shared" si="15"/>
        <v>1.2727272727272727</v>
      </c>
      <c r="AS16">
        <v>21</v>
      </c>
      <c r="AT16">
        <v>3</v>
      </c>
      <c r="AU16">
        <v>1.83421388767418</v>
      </c>
      <c r="AV16">
        <v>23</v>
      </c>
      <c r="AW16">
        <v>2</v>
      </c>
    </row>
    <row r="17" spans="1:49" x14ac:dyDescent="0.25">
      <c r="A17" t="s">
        <v>24</v>
      </c>
      <c r="B17" t="s">
        <v>103</v>
      </c>
      <c r="C17">
        <f t="shared" si="0"/>
        <v>23</v>
      </c>
      <c r="D17">
        <v>815.43594239999993</v>
      </c>
      <c r="E17">
        <f t="shared" ref="E17" si="29">C17/D17</f>
        <v>2.8205771666510247E-2</v>
      </c>
      <c r="F17">
        <f t="shared" si="10"/>
        <v>2.3300420072334554E-2</v>
      </c>
      <c r="G17">
        <f t="shared" si="1"/>
        <v>2.4218641439221499E-2</v>
      </c>
      <c r="H17">
        <f t="shared" si="11"/>
        <v>2.0006703797617757E-2</v>
      </c>
      <c r="I17">
        <f t="shared" si="2"/>
        <v>2.6145287689025812E-8</v>
      </c>
      <c r="J17">
        <f t="shared" si="12"/>
        <v>2.1598281134412627E-8</v>
      </c>
      <c r="K17">
        <v>1</v>
      </c>
      <c r="L17">
        <v>3</v>
      </c>
      <c r="M17">
        <v>0</v>
      </c>
      <c r="N17">
        <v>0</v>
      </c>
      <c r="O17">
        <v>2</v>
      </c>
      <c r="P17">
        <v>0</v>
      </c>
      <c r="Q17">
        <v>1</v>
      </c>
      <c r="R17">
        <v>8</v>
      </c>
      <c r="S17">
        <v>8</v>
      </c>
      <c r="T17">
        <v>0</v>
      </c>
      <c r="U17">
        <v>0</v>
      </c>
      <c r="V17">
        <v>2</v>
      </c>
      <c r="W17">
        <v>1.3333333333333299</v>
      </c>
      <c r="X17">
        <v>2</v>
      </c>
      <c r="Y17">
        <v>4</v>
      </c>
      <c r="AB17">
        <v>2</v>
      </c>
      <c r="AC17">
        <v>4</v>
      </c>
      <c r="AD17">
        <v>2</v>
      </c>
      <c r="AE17">
        <v>1.3333333333333299</v>
      </c>
      <c r="AF17">
        <v>2</v>
      </c>
      <c r="AG17">
        <v>4</v>
      </c>
      <c r="AH17">
        <v>1078809</v>
      </c>
      <c r="AI17">
        <v>926310</v>
      </c>
      <c r="AJ17">
        <f t="shared" si="13"/>
        <v>3.166862364910275</v>
      </c>
      <c r="AK17">
        <f t="shared" si="14"/>
        <v>0.76001127168942784</v>
      </c>
      <c r="AL17">
        <f t="shared" si="3"/>
        <v>16</v>
      </c>
      <c r="AM17">
        <f t="shared" si="4"/>
        <v>2</v>
      </c>
      <c r="AN17">
        <f t="shared" si="5"/>
        <v>8</v>
      </c>
      <c r="AO17">
        <f t="shared" si="6"/>
        <v>0.125</v>
      </c>
      <c r="AP17">
        <f t="shared" si="7"/>
        <v>10</v>
      </c>
      <c r="AQ17">
        <f t="shared" si="8"/>
        <v>9</v>
      </c>
      <c r="AR17">
        <f t="shared" si="15"/>
        <v>1.1111111111111112</v>
      </c>
      <c r="AS17">
        <v>12</v>
      </c>
      <c r="AT17">
        <v>6</v>
      </c>
      <c r="AU17">
        <v>0.52405767493363198</v>
      </c>
      <c r="AV17">
        <v>17</v>
      </c>
      <c r="AW17">
        <v>2</v>
      </c>
    </row>
    <row r="18" spans="1:49" x14ac:dyDescent="0.25">
      <c r="A18" t="s">
        <v>25</v>
      </c>
      <c r="B18" t="s">
        <v>103</v>
      </c>
      <c r="C18">
        <f t="shared" si="0"/>
        <v>17</v>
      </c>
      <c r="D18">
        <v>679.52995199999998</v>
      </c>
      <c r="E18">
        <f t="shared" ref="E18" si="30">C18/D18</f>
        <v>2.5017293130296044E-2</v>
      </c>
      <c r="F18">
        <f t="shared" si="10"/>
        <v>2.3545687652043335E-2</v>
      </c>
      <c r="G18">
        <f t="shared" si="1"/>
        <v>2.148088197217907E-2</v>
      </c>
      <c r="H18">
        <f t="shared" si="11"/>
        <v>2.0217300679697948E-2</v>
      </c>
      <c r="I18">
        <f t="shared" si="2"/>
        <v>2.3189733428527241E-8</v>
      </c>
      <c r="J18">
        <f t="shared" si="12"/>
        <v>2.1825631462143285E-8</v>
      </c>
      <c r="K18">
        <v>1</v>
      </c>
      <c r="L18">
        <v>0</v>
      </c>
      <c r="M18">
        <v>0</v>
      </c>
      <c r="N18">
        <v>0</v>
      </c>
      <c r="O18">
        <v>1</v>
      </c>
      <c r="P18">
        <v>2</v>
      </c>
      <c r="Q18">
        <v>1</v>
      </c>
      <c r="R18">
        <v>9</v>
      </c>
      <c r="S18">
        <v>3</v>
      </c>
      <c r="T18">
        <v>0</v>
      </c>
      <c r="U18">
        <v>0</v>
      </c>
      <c r="V18">
        <v>1</v>
      </c>
      <c r="X18">
        <v>1</v>
      </c>
      <c r="Y18">
        <v>0</v>
      </c>
      <c r="AB18">
        <v>1</v>
      </c>
      <c r="AC18">
        <v>0</v>
      </c>
      <c r="AD18">
        <v>1</v>
      </c>
      <c r="AF18">
        <v>1</v>
      </c>
      <c r="AG18">
        <v>0</v>
      </c>
      <c r="AH18">
        <v>1078809</v>
      </c>
      <c r="AI18">
        <v>926310</v>
      </c>
      <c r="AJ18">
        <f t="shared" si="13"/>
        <v>3.166862364910275</v>
      </c>
      <c r="AK18">
        <f t="shared" si="14"/>
        <v>0.76001127168942784</v>
      </c>
      <c r="AL18">
        <f t="shared" si="3"/>
        <v>12</v>
      </c>
      <c r="AM18">
        <f t="shared" si="4"/>
        <v>1</v>
      </c>
      <c r="AN18">
        <f t="shared" si="5"/>
        <v>12</v>
      </c>
      <c r="AO18">
        <f t="shared" si="6"/>
        <v>8.3333333333333329E-2</v>
      </c>
      <c r="AP18">
        <f t="shared" si="7"/>
        <v>10</v>
      </c>
      <c r="AQ18">
        <f t="shared" si="8"/>
        <v>6</v>
      </c>
      <c r="AR18">
        <f t="shared" si="15"/>
        <v>1.6666666666666667</v>
      </c>
      <c r="AS18">
        <v>12</v>
      </c>
      <c r="AT18">
        <v>4</v>
      </c>
      <c r="AU18">
        <v>0.78608843606343404</v>
      </c>
      <c r="AV18">
        <v>15</v>
      </c>
      <c r="AW18">
        <v>1</v>
      </c>
    </row>
    <row r="19" spans="1:49" x14ac:dyDescent="0.25">
      <c r="A19" t="s">
        <v>26</v>
      </c>
      <c r="B19" t="s">
        <v>103</v>
      </c>
      <c r="C19">
        <f t="shared" si="0"/>
        <v>20</v>
      </c>
      <c r="D19">
        <v>656.87895359999993</v>
      </c>
      <c r="E19">
        <f t="shared" ref="E19" si="31">C19/D19</f>
        <v>3.0447009894883626E-2</v>
      </c>
      <c r="F19">
        <f t="shared" si="10"/>
        <v>2.8924659400139448E-2</v>
      </c>
      <c r="G19">
        <f t="shared" si="1"/>
        <v>2.6143061223747346E-2</v>
      </c>
      <c r="H19">
        <f t="shared" si="11"/>
        <v>2.483590816255998E-2</v>
      </c>
      <c r="I19">
        <f t="shared" si="2"/>
        <v>2.8222799304495629E-8</v>
      </c>
      <c r="J19">
        <f t="shared" si="12"/>
        <v>2.6811659339270847E-8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  <c r="Q19">
        <v>3</v>
      </c>
      <c r="R19">
        <v>6</v>
      </c>
      <c r="S19">
        <v>8</v>
      </c>
      <c r="T19">
        <v>0</v>
      </c>
      <c r="U19">
        <v>0</v>
      </c>
      <c r="W19">
        <v>1</v>
      </c>
      <c r="X19">
        <v>0</v>
      </c>
      <c r="Y19">
        <v>1</v>
      </c>
      <c r="AB19">
        <v>0</v>
      </c>
      <c r="AC19">
        <v>1</v>
      </c>
      <c r="AE19">
        <v>1</v>
      </c>
      <c r="AF19">
        <v>0</v>
      </c>
      <c r="AG19">
        <v>1</v>
      </c>
      <c r="AH19">
        <v>1078809</v>
      </c>
      <c r="AI19">
        <v>926310</v>
      </c>
      <c r="AJ19">
        <f t="shared" si="13"/>
        <v>3.166862364910275</v>
      </c>
      <c r="AK19">
        <f t="shared" si="14"/>
        <v>0.76001127168942784</v>
      </c>
      <c r="AL19">
        <f t="shared" si="3"/>
        <v>14</v>
      </c>
      <c r="AM19">
        <f t="shared" si="4"/>
        <v>1</v>
      </c>
      <c r="AN19">
        <f t="shared" si="5"/>
        <v>14</v>
      </c>
      <c r="AO19">
        <f t="shared" si="6"/>
        <v>7.1428571428571425E-2</v>
      </c>
      <c r="AP19">
        <f t="shared" si="7"/>
        <v>7</v>
      </c>
      <c r="AQ19">
        <f t="shared" si="8"/>
        <v>12</v>
      </c>
      <c r="AR19">
        <f t="shared" si="15"/>
        <v>0.58333333333333337</v>
      </c>
      <c r="AS19">
        <v>15</v>
      </c>
      <c r="AT19">
        <v>2</v>
      </c>
      <c r="AU19">
        <v>1.96522778947427</v>
      </c>
      <c r="AV19">
        <v>16</v>
      </c>
      <c r="AW19">
        <v>4</v>
      </c>
    </row>
    <row r="20" spans="1:49" x14ac:dyDescent="0.25">
      <c r="A20" t="s">
        <v>27</v>
      </c>
      <c r="B20" t="s">
        <v>103</v>
      </c>
      <c r="C20">
        <f t="shared" si="0"/>
        <v>20</v>
      </c>
      <c r="D20">
        <v>679.52995199999998</v>
      </c>
      <c r="E20">
        <f t="shared" ref="E20" si="32">C20/D20</f>
        <v>2.9432109565054168E-2</v>
      </c>
      <c r="F20">
        <f t="shared" si="10"/>
        <v>2.6488898608548753E-2</v>
      </c>
      <c r="G20">
        <f t="shared" si="1"/>
        <v>2.527162584962243E-2</v>
      </c>
      <c r="H20">
        <f t="shared" si="11"/>
        <v>2.2744463264660189E-2</v>
      </c>
      <c r="I20">
        <f t="shared" si="2"/>
        <v>2.7282039327679104E-8</v>
      </c>
      <c r="J20">
        <f t="shared" si="12"/>
        <v>2.4553835394911195E-8</v>
      </c>
      <c r="K20">
        <v>0</v>
      </c>
      <c r="L20">
        <v>2</v>
      </c>
      <c r="M20">
        <v>0</v>
      </c>
      <c r="N20">
        <v>0</v>
      </c>
      <c r="O20">
        <v>1</v>
      </c>
      <c r="P20">
        <v>1</v>
      </c>
      <c r="Q20">
        <v>5</v>
      </c>
      <c r="R20">
        <v>7</v>
      </c>
      <c r="S20">
        <v>4</v>
      </c>
      <c r="T20">
        <v>0</v>
      </c>
      <c r="U20">
        <v>0</v>
      </c>
      <c r="W20">
        <v>1</v>
      </c>
      <c r="X20">
        <v>0</v>
      </c>
      <c r="Y20">
        <v>2</v>
      </c>
      <c r="AB20">
        <v>0</v>
      </c>
      <c r="AC20">
        <v>2</v>
      </c>
      <c r="AE20">
        <v>1</v>
      </c>
      <c r="AF20">
        <v>0</v>
      </c>
      <c r="AG20">
        <v>2</v>
      </c>
      <c r="AH20">
        <v>1078809</v>
      </c>
      <c r="AI20">
        <v>926310</v>
      </c>
      <c r="AJ20">
        <f t="shared" si="13"/>
        <v>3.166862364910275</v>
      </c>
      <c r="AK20">
        <f t="shared" si="14"/>
        <v>0.76001127168942784</v>
      </c>
      <c r="AL20">
        <f t="shared" si="3"/>
        <v>11</v>
      </c>
      <c r="AM20">
        <f t="shared" si="4"/>
        <v>1</v>
      </c>
      <c r="AN20">
        <f t="shared" si="5"/>
        <v>11</v>
      </c>
      <c r="AO20">
        <f t="shared" si="6"/>
        <v>9.0909090909090912E-2</v>
      </c>
      <c r="AP20">
        <f t="shared" si="7"/>
        <v>8</v>
      </c>
      <c r="AQ20">
        <f t="shared" si="8"/>
        <v>10</v>
      </c>
      <c r="AR20">
        <f t="shared" si="15"/>
        <v>0.8</v>
      </c>
      <c r="AS20">
        <v>17</v>
      </c>
      <c r="AT20">
        <v>2</v>
      </c>
      <c r="AU20">
        <v>2.2272595895816298</v>
      </c>
      <c r="AV20">
        <v>18</v>
      </c>
      <c r="AW20">
        <v>0</v>
      </c>
    </row>
    <row r="21" spans="1:49" x14ac:dyDescent="0.25">
      <c r="A21" t="s">
        <v>28</v>
      </c>
      <c r="B21" t="s">
        <v>103</v>
      </c>
      <c r="C21">
        <f t="shared" si="0"/>
        <v>14</v>
      </c>
      <c r="D21">
        <v>679.52995199999998</v>
      </c>
      <c r="E21">
        <f t="shared" ref="E21" si="33">C21/D21</f>
        <v>2.0602476695537917E-2</v>
      </c>
      <c r="F21">
        <f t="shared" si="10"/>
        <v>1.9130871217285211E-2</v>
      </c>
      <c r="G21">
        <f t="shared" si="1"/>
        <v>1.76901380947357E-2</v>
      </c>
      <c r="H21">
        <f t="shared" si="11"/>
        <v>1.6426556802254577E-2</v>
      </c>
      <c r="I21">
        <f t="shared" si="2"/>
        <v>1.9097427529375372E-8</v>
      </c>
      <c r="J21">
        <f t="shared" si="12"/>
        <v>1.7733325562991415E-8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5</v>
      </c>
      <c r="R21">
        <v>4</v>
      </c>
      <c r="S21">
        <v>4</v>
      </c>
      <c r="T21">
        <v>0</v>
      </c>
      <c r="U21">
        <v>0</v>
      </c>
      <c r="W21">
        <v>1</v>
      </c>
      <c r="X21">
        <v>0</v>
      </c>
      <c r="Y21">
        <v>1</v>
      </c>
      <c r="AB21">
        <v>0</v>
      </c>
      <c r="AC21">
        <v>1</v>
      </c>
      <c r="AE21">
        <v>1</v>
      </c>
      <c r="AF21">
        <v>0</v>
      </c>
      <c r="AG21">
        <v>1</v>
      </c>
      <c r="AH21">
        <v>1078809</v>
      </c>
      <c r="AI21">
        <v>926310</v>
      </c>
      <c r="AJ21">
        <f t="shared" si="13"/>
        <v>3.166862364910275</v>
      </c>
      <c r="AK21">
        <f t="shared" si="14"/>
        <v>0.76001127168942784</v>
      </c>
      <c r="AL21">
        <f t="shared" si="3"/>
        <v>8</v>
      </c>
      <c r="AM21">
        <f t="shared" si="4"/>
        <v>0</v>
      </c>
      <c r="AN21" t="e">
        <f t="shared" si="5"/>
        <v>#DIV/0!</v>
      </c>
      <c r="AO21">
        <f t="shared" si="6"/>
        <v>0</v>
      </c>
      <c r="AP21">
        <f t="shared" si="7"/>
        <v>4</v>
      </c>
      <c r="AQ21">
        <f t="shared" si="8"/>
        <v>9</v>
      </c>
      <c r="AR21">
        <f t="shared" si="15"/>
        <v>0.44444444444444442</v>
      </c>
      <c r="AS21">
        <v>9</v>
      </c>
      <c r="AT21">
        <v>2</v>
      </c>
      <c r="AU21">
        <v>1.1791344054366399</v>
      </c>
      <c r="AV21">
        <v>10</v>
      </c>
      <c r="AW21">
        <v>3</v>
      </c>
    </row>
    <row r="22" spans="1:49" x14ac:dyDescent="0.25">
      <c r="A22" t="s">
        <v>29</v>
      </c>
      <c r="B22" t="s">
        <v>103</v>
      </c>
      <c r="C22">
        <f t="shared" si="0"/>
        <v>28</v>
      </c>
      <c r="D22">
        <v>815.43594239999993</v>
      </c>
      <c r="E22">
        <f t="shared" ref="E22" si="34">C22/D22</f>
        <v>3.4337461159229865E-2</v>
      </c>
      <c r="F22">
        <f t="shared" si="10"/>
        <v>2.6979433767966323E-2</v>
      </c>
      <c r="G22">
        <f t="shared" si="1"/>
        <v>2.9483563491226175E-2</v>
      </c>
      <c r="H22">
        <f t="shared" si="11"/>
        <v>2.3165657028820567E-2</v>
      </c>
      <c r="I22">
        <f t="shared" si="2"/>
        <v>3.1829045882292293E-8</v>
      </c>
      <c r="J22">
        <f t="shared" si="12"/>
        <v>2.5008536050372513E-8</v>
      </c>
      <c r="K22">
        <v>1</v>
      </c>
      <c r="L22">
        <v>5</v>
      </c>
      <c r="M22">
        <v>0</v>
      </c>
      <c r="N22">
        <v>0</v>
      </c>
      <c r="O22">
        <v>2</v>
      </c>
      <c r="P22">
        <v>0</v>
      </c>
      <c r="Q22">
        <v>2</v>
      </c>
      <c r="R22">
        <v>8</v>
      </c>
      <c r="S22">
        <v>10</v>
      </c>
      <c r="T22">
        <v>0</v>
      </c>
      <c r="U22">
        <v>0</v>
      </c>
      <c r="V22">
        <v>2</v>
      </c>
      <c r="W22">
        <v>1</v>
      </c>
      <c r="X22">
        <v>2</v>
      </c>
      <c r="Y22">
        <v>5</v>
      </c>
      <c r="AB22">
        <v>2</v>
      </c>
      <c r="AC22">
        <v>5</v>
      </c>
      <c r="AD22">
        <v>2</v>
      </c>
      <c r="AE22">
        <v>1</v>
      </c>
      <c r="AF22">
        <v>2</v>
      </c>
      <c r="AG22">
        <v>5</v>
      </c>
      <c r="AH22">
        <v>1078809</v>
      </c>
      <c r="AI22">
        <v>926310</v>
      </c>
      <c r="AJ22">
        <f t="shared" si="13"/>
        <v>3.166862364910275</v>
      </c>
      <c r="AK22">
        <f t="shared" si="14"/>
        <v>0.76001127168942784</v>
      </c>
      <c r="AL22">
        <f t="shared" si="3"/>
        <v>18</v>
      </c>
      <c r="AM22">
        <f t="shared" si="4"/>
        <v>2</v>
      </c>
      <c r="AN22">
        <f t="shared" si="5"/>
        <v>9</v>
      </c>
      <c r="AO22">
        <f t="shared" si="6"/>
        <v>0.1111111111111111</v>
      </c>
      <c r="AP22">
        <f t="shared" si="7"/>
        <v>10</v>
      </c>
      <c r="AQ22">
        <f t="shared" si="8"/>
        <v>12</v>
      </c>
      <c r="AR22">
        <f t="shared" si="15"/>
        <v>0.83333333333333337</v>
      </c>
      <c r="AS22">
        <v>16</v>
      </c>
      <c r="AT22">
        <v>3</v>
      </c>
      <c r="AU22">
        <v>1.3974940550995101</v>
      </c>
      <c r="AV22">
        <v>18</v>
      </c>
      <c r="AW22">
        <v>4</v>
      </c>
    </row>
    <row r="23" spans="1:49" x14ac:dyDescent="0.25">
      <c r="A23" t="s">
        <v>30</v>
      </c>
      <c r="B23" t="s">
        <v>103</v>
      </c>
      <c r="C23">
        <f t="shared" si="0"/>
        <v>29</v>
      </c>
      <c r="D23">
        <v>815.43594239999993</v>
      </c>
      <c r="E23">
        <f t="shared" ref="E23" si="35">C23/D23</f>
        <v>3.5563799057773793E-2</v>
      </c>
      <c r="F23">
        <f t="shared" si="10"/>
        <v>3.1884785362142017E-2</v>
      </c>
      <c r="G23">
        <f t="shared" si="1"/>
        <v>3.0536547901627107E-2</v>
      </c>
      <c r="H23">
        <f t="shared" si="11"/>
        <v>2.7377594670424301E-2</v>
      </c>
      <c r="I23">
        <f t="shared" si="2"/>
        <v>3.2965797520945588E-8</v>
      </c>
      <c r="J23">
        <f t="shared" si="12"/>
        <v>2.9555542604985699E-8</v>
      </c>
      <c r="K23">
        <v>0</v>
      </c>
      <c r="L23">
        <v>3</v>
      </c>
      <c r="M23">
        <v>0</v>
      </c>
      <c r="N23">
        <v>0</v>
      </c>
      <c r="O23">
        <v>4</v>
      </c>
      <c r="P23">
        <v>0</v>
      </c>
      <c r="Q23">
        <v>2</v>
      </c>
      <c r="R23">
        <v>9</v>
      </c>
      <c r="S23">
        <v>11</v>
      </c>
      <c r="T23">
        <v>0</v>
      </c>
      <c r="U23">
        <v>0</v>
      </c>
      <c r="W23">
        <v>1</v>
      </c>
      <c r="X23">
        <v>0</v>
      </c>
      <c r="Y23">
        <v>3</v>
      </c>
      <c r="AB23">
        <v>0</v>
      </c>
      <c r="AC23">
        <v>3</v>
      </c>
      <c r="AE23">
        <v>1</v>
      </c>
      <c r="AF23">
        <v>0</v>
      </c>
      <c r="AG23">
        <v>3</v>
      </c>
      <c r="AH23">
        <v>1078809</v>
      </c>
      <c r="AI23">
        <v>926310</v>
      </c>
      <c r="AJ23">
        <f t="shared" si="13"/>
        <v>3.166862364910275</v>
      </c>
      <c r="AK23">
        <f t="shared" si="14"/>
        <v>0.76001127168942784</v>
      </c>
      <c r="AL23">
        <f t="shared" si="3"/>
        <v>20</v>
      </c>
      <c r="AM23">
        <f t="shared" si="4"/>
        <v>4</v>
      </c>
      <c r="AN23">
        <f t="shared" si="5"/>
        <v>5</v>
      </c>
      <c r="AO23">
        <f t="shared" si="6"/>
        <v>0.2</v>
      </c>
      <c r="AP23">
        <f t="shared" si="7"/>
        <v>13</v>
      </c>
      <c r="AQ23">
        <f t="shared" si="8"/>
        <v>13</v>
      </c>
      <c r="AR23">
        <f t="shared" si="15"/>
        <v>1</v>
      </c>
      <c r="AS23">
        <v>22</v>
      </c>
      <c r="AT23">
        <v>4</v>
      </c>
      <c r="AU23">
        <v>1.4411667532999901</v>
      </c>
      <c r="AV23">
        <v>25</v>
      </c>
      <c r="AW23">
        <v>2</v>
      </c>
    </row>
    <row r="24" spans="1:49" x14ac:dyDescent="0.25">
      <c r="A24" t="s">
        <v>31</v>
      </c>
      <c r="B24" t="s">
        <v>103</v>
      </c>
      <c r="C24">
        <f t="shared" si="0"/>
        <v>20</v>
      </c>
      <c r="D24">
        <v>815.43594239999993</v>
      </c>
      <c r="E24">
        <f t="shared" ref="E24" si="36">C24/D24</f>
        <v>2.4526757970878475E-2</v>
      </c>
      <c r="F24">
        <f t="shared" si="10"/>
        <v>2.207408217379063E-2</v>
      </c>
      <c r="G24">
        <f t="shared" si="1"/>
        <v>2.1059688208018696E-2</v>
      </c>
      <c r="H24">
        <f t="shared" si="11"/>
        <v>1.8953719387216829E-2</v>
      </c>
      <c r="I24">
        <f t="shared" si="2"/>
        <v>2.2735032773065923E-8</v>
      </c>
      <c r="J24">
        <f t="shared" si="12"/>
        <v>2.0461529495759328E-8</v>
      </c>
      <c r="K24">
        <v>0</v>
      </c>
      <c r="L24">
        <v>2</v>
      </c>
      <c r="M24">
        <v>0</v>
      </c>
      <c r="N24">
        <v>0</v>
      </c>
      <c r="O24">
        <v>1</v>
      </c>
      <c r="P24">
        <v>1</v>
      </c>
      <c r="Q24">
        <v>1</v>
      </c>
      <c r="R24">
        <v>8</v>
      </c>
      <c r="S24">
        <v>7</v>
      </c>
      <c r="T24">
        <v>0</v>
      </c>
      <c r="U24">
        <v>0</v>
      </c>
      <c r="W24">
        <v>1</v>
      </c>
      <c r="X24">
        <v>0</v>
      </c>
      <c r="Y24">
        <v>2</v>
      </c>
      <c r="AB24">
        <v>0</v>
      </c>
      <c r="AC24">
        <v>2</v>
      </c>
      <c r="AE24">
        <v>1</v>
      </c>
      <c r="AF24">
        <v>0</v>
      </c>
      <c r="AG24">
        <v>2</v>
      </c>
      <c r="AH24">
        <v>1078809</v>
      </c>
      <c r="AI24">
        <v>926310</v>
      </c>
      <c r="AJ24">
        <f t="shared" si="13"/>
        <v>3.166862364910275</v>
      </c>
      <c r="AK24">
        <f t="shared" si="14"/>
        <v>0.76001127168942784</v>
      </c>
      <c r="AL24">
        <f t="shared" si="3"/>
        <v>15</v>
      </c>
      <c r="AM24">
        <f t="shared" si="4"/>
        <v>1</v>
      </c>
      <c r="AN24">
        <f t="shared" si="5"/>
        <v>15</v>
      </c>
      <c r="AO24">
        <f t="shared" si="6"/>
        <v>6.6666666666666666E-2</v>
      </c>
      <c r="AP24">
        <f t="shared" si="7"/>
        <v>9</v>
      </c>
      <c r="AQ24">
        <f t="shared" si="8"/>
        <v>9</v>
      </c>
      <c r="AR24">
        <f t="shared" si="15"/>
        <v>1</v>
      </c>
      <c r="AS24">
        <v>13</v>
      </c>
      <c r="AT24">
        <v>3</v>
      </c>
      <c r="AU24">
        <v>1.1354628276543099</v>
      </c>
      <c r="AV24">
        <v>15</v>
      </c>
      <c r="AW24">
        <v>3</v>
      </c>
    </row>
    <row r="25" spans="1:49" x14ac:dyDescent="0.25">
      <c r="A25" t="s">
        <v>32</v>
      </c>
      <c r="B25" t="s">
        <v>103</v>
      </c>
      <c r="C25">
        <f t="shared" si="0"/>
        <v>23</v>
      </c>
      <c r="D25">
        <v>815.43594239999993</v>
      </c>
      <c r="E25">
        <f t="shared" ref="E25" si="37">C25/D25</f>
        <v>2.8205771666510247E-2</v>
      </c>
      <c r="F25">
        <f t="shared" si="10"/>
        <v>2.4526757970878478E-2</v>
      </c>
      <c r="G25">
        <f t="shared" si="1"/>
        <v>2.4218641439221499E-2</v>
      </c>
      <c r="H25">
        <f t="shared" si="11"/>
        <v>2.1059688208018693E-2</v>
      </c>
      <c r="I25">
        <f t="shared" si="2"/>
        <v>2.6145287689025812E-8</v>
      </c>
      <c r="J25">
        <f t="shared" si="12"/>
        <v>2.2735032773065923E-8</v>
      </c>
      <c r="K25">
        <v>0</v>
      </c>
      <c r="L25">
        <v>3</v>
      </c>
      <c r="M25">
        <v>0</v>
      </c>
      <c r="N25">
        <v>0</v>
      </c>
      <c r="O25">
        <v>2</v>
      </c>
      <c r="P25">
        <v>1</v>
      </c>
      <c r="Q25">
        <v>1</v>
      </c>
      <c r="R25">
        <v>8</v>
      </c>
      <c r="S25">
        <v>8</v>
      </c>
      <c r="T25">
        <v>0</v>
      </c>
      <c r="U25">
        <v>0</v>
      </c>
      <c r="W25">
        <v>2</v>
      </c>
      <c r="X25">
        <v>0</v>
      </c>
      <c r="Y25">
        <v>6</v>
      </c>
      <c r="AB25">
        <v>0</v>
      </c>
      <c r="AC25">
        <v>6</v>
      </c>
      <c r="AE25">
        <v>2</v>
      </c>
      <c r="AF25">
        <v>0</v>
      </c>
      <c r="AG25">
        <v>6</v>
      </c>
      <c r="AH25">
        <v>1078809</v>
      </c>
      <c r="AI25">
        <v>926310</v>
      </c>
      <c r="AJ25">
        <f t="shared" si="13"/>
        <v>3.166862364910275</v>
      </c>
      <c r="AK25">
        <f t="shared" si="14"/>
        <v>0.76001127168942784</v>
      </c>
      <c r="AL25">
        <f t="shared" si="3"/>
        <v>16</v>
      </c>
      <c r="AM25">
        <f t="shared" si="4"/>
        <v>2</v>
      </c>
      <c r="AN25">
        <f t="shared" si="5"/>
        <v>8</v>
      </c>
      <c r="AO25">
        <f t="shared" si="6"/>
        <v>0.125</v>
      </c>
      <c r="AP25">
        <f t="shared" si="7"/>
        <v>10</v>
      </c>
      <c r="AQ25">
        <f t="shared" si="8"/>
        <v>10</v>
      </c>
      <c r="AR25">
        <f t="shared" si="15"/>
        <v>1</v>
      </c>
      <c r="AS25">
        <v>16</v>
      </c>
      <c r="AT25">
        <v>3</v>
      </c>
      <c r="AU25">
        <v>1.3974940550995101</v>
      </c>
      <c r="AV25">
        <v>18</v>
      </c>
      <c r="AW25">
        <v>2</v>
      </c>
    </row>
    <row r="26" spans="1:49" x14ac:dyDescent="0.25">
      <c r="A26" t="s">
        <v>33</v>
      </c>
      <c r="B26" t="s">
        <v>103</v>
      </c>
      <c r="C26">
        <f t="shared" si="0"/>
        <v>26</v>
      </c>
      <c r="D26">
        <v>792.784944</v>
      </c>
      <c r="E26">
        <f t="shared" ref="E26" si="38">C26/D26</f>
        <v>3.279577922963179E-2</v>
      </c>
      <c r="F26">
        <f t="shared" si="10"/>
        <v>3.0273026981198575E-2</v>
      </c>
      <c r="G26">
        <f t="shared" si="1"/>
        <v>2.8159811661007856E-2</v>
      </c>
      <c r="H26">
        <f t="shared" si="11"/>
        <v>2.5993672302468789E-2</v>
      </c>
      <c r="I26">
        <f t="shared" si="2"/>
        <v>3.0399986679413865E-8</v>
      </c>
      <c r="J26">
        <f t="shared" si="12"/>
        <v>2.8061526165612796E-8</v>
      </c>
      <c r="K26">
        <v>0</v>
      </c>
      <c r="L26">
        <v>2</v>
      </c>
      <c r="M26">
        <v>0</v>
      </c>
      <c r="N26">
        <v>0</v>
      </c>
      <c r="O26">
        <v>2</v>
      </c>
      <c r="P26">
        <v>0</v>
      </c>
      <c r="Q26">
        <v>1</v>
      </c>
      <c r="R26">
        <v>10</v>
      </c>
      <c r="S26">
        <v>11</v>
      </c>
      <c r="T26">
        <v>0</v>
      </c>
      <c r="U26">
        <v>0</v>
      </c>
      <c r="W26">
        <v>1</v>
      </c>
      <c r="X26">
        <v>0</v>
      </c>
      <c r="Y26">
        <v>2</v>
      </c>
      <c r="AB26">
        <v>0</v>
      </c>
      <c r="AC26">
        <v>2</v>
      </c>
      <c r="AE26">
        <v>1</v>
      </c>
      <c r="AF26">
        <v>0</v>
      </c>
      <c r="AG26">
        <v>2</v>
      </c>
      <c r="AH26">
        <v>1078809</v>
      </c>
      <c r="AI26">
        <v>926310</v>
      </c>
      <c r="AJ26">
        <f t="shared" si="13"/>
        <v>3.166862364910275</v>
      </c>
      <c r="AK26">
        <f t="shared" si="14"/>
        <v>0.76001127168942784</v>
      </c>
      <c r="AL26">
        <f t="shared" si="3"/>
        <v>21</v>
      </c>
      <c r="AM26">
        <f t="shared" si="4"/>
        <v>2</v>
      </c>
      <c r="AN26">
        <f t="shared" si="5"/>
        <v>10.5</v>
      </c>
      <c r="AO26">
        <f t="shared" si="6"/>
        <v>9.5238095238095233E-2</v>
      </c>
      <c r="AP26">
        <f t="shared" si="7"/>
        <v>12</v>
      </c>
      <c r="AQ26">
        <f t="shared" si="8"/>
        <v>12</v>
      </c>
      <c r="AR26">
        <f t="shared" si="15"/>
        <v>1</v>
      </c>
      <c r="AS26">
        <v>20</v>
      </c>
      <c r="AT26">
        <v>2</v>
      </c>
      <c r="AU26">
        <v>2.6203079197863</v>
      </c>
      <c r="AV26">
        <v>21</v>
      </c>
      <c r="AW26">
        <v>3</v>
      </c>
    </row>
    <row r="27" spans="1:49" x14ac:dyDescent="0.25">
      <c r="A27" t="s">
        <v>34</v>
      </c>
      <c r="B27" t="s">
        <v>103</v>
      </c>
      <c r="C27">
        <f t="shared" si="0"/>
        <v>32</v>
      </c>
      <c r="D27">
        <v>792.784944</v>
      </c>
      <c r="E27">
        <f t="shared" ref="E27" si="39">C27/D27</f>
        <v>4.0364035974931434E-2</v>
      </c>
      <c r="F27">
        <f t="shared" si="10"/>
        <v>3.910265985071483E-2</v>
      </c>
      <c r="G27">
        <f t="shared" si="1"/>
        <v>3.4658229736625051E-2</v>
      </c>
      <c r="H27">
        <f t="shared" si="11"/>
        <v>3.3575160057355516E-2</v>
      </c>
      <c r="I27">
        <f t="shared" si="2"/>
        <v>3.7415368220817062E-8</v>
      </c>
      <c r="J27">
        <f t="shared" si="12"/>
        <v>3.6246137963916526E-8</v>
      </c>
      <c r="K27">
        <v>0</v>
      </c>
      <c r="L27">
        <v>1</v>
      </c>
      <c r="M27">
        <v>0</v>
      </c>
      <c r="N27">
        <v>0</v>
      </c>
      <c r="O27">
        <v>4</v>
      </c>
      <c r="P27">
        <v>2</v>
      </c>
      <c r="Q27">
        <v>5</v>
      </c>
      <c r="R27">
        <v>12</v>
      </c>
      <c r="S27">
        <v>8</v>
      </c>
      <c r="T27">
        <v>0</v>
      </c>
      <c r="U27">
        <v>0</v>
      </c>
      <c r="W27">
        <v>1</v>
      </c>
      <c r="X27">
        <v>0</v>
      </c>
      <c r="Y27">
        <v>1</v>
      </c>
      <c r="AB27">
        <v>0</v>
      </c>
      <c r="AC27">
        <v>1</v>
      </c>
      <c r="AE27">
        <v>1</v>
      </c>
      <c r="AF27">
        <v>0</v>
      </c>
      <c r="AG27">
        <v>1</v>
      </c>
      <c r="AH27">
        <v>1078809</v>
      </c>
      <c r="AI27">
        <v>926310</v>
      </c>
      <c r="AJ27">
        <f t="shared" si="13"/>
        <v>3.166862364910275</v>
      </c>
      <c r="AK27">
        <f t="shared" si="14"/>
        <v>0.76001127168942784</v>
      </c>
      <c r="AL27">
        <f t="shared" si="3"/>
        <v>20</v>
      </c>
      <c r="AM27">
        <f t="shared" si="4"/>
        <v>4</v>
      </c>
      <c r="AN27">
        <f t="shared" si="5"/>
        <v>5</v>
      </c>
      <c r="AO27">
        <f t="shared" si="6"/>
        <v>0.2</v>
      </c>
      <c r="AP27">
        <f t="shared" si="7"/>
        <v>16</v>
      </c>
      <c r="AQ27">
        <f t="shared" si="8"/>
        <v>15</v>
      </c>
      <c r="AR27">
        <f t="shared" si="15"/>
        <v>1.0666666666666667</v>
      </c>
      <c r="AS27">
        <v>23</v>
      </c>
      <c r="AT27">
        <v>3</v>
      </c>
      <c r="AU27">
        <v>2.0089022127411398</v>
      </c>
      <c r="AV27">
        <v>25</v>
      </c>
      <c r="AW27">
        <v>6</v>
      </c>
    </row>
    <row r="28" spans="1:49" x14ac:dyDescent="0.25">
      <c r="A28" t="s">
        <v>35</v>
      </c>
      <c r="B28" t="s">
        <v>103</v>
      </c>
      <c r="C28">
        <f t="shared" si="0"/>
        <v>28</v>
      </c>
      <c r="D28">
        <v>792.784944</v>
      </c>
      <c r="E28">
        <f t="shared" ref="E28" si="40">C28/D28</f>
        <v>3.5318531478065004E-2</v>
      </c>
      <c r="F28">
        <f t="shared" si="10"/>
        <v>3.4057155353848401E-2</v>
      </c>
      <c r="G28">
        <f t="shared" si="1"/>
        <v>3.0325951019546923E-2</v>
      </c>
      <c r="H28">
        <f t="shared" si="11"/>
        <v>2.9242881340277391E-2</v>
      </c>
      <c r="I28">
        <f t="shared" si="2"/>
        <v>3.2738447193214931E-8</v>
      </c>
      <c r="J28">
        <f t="shared" si="12"/>
        <v>3.1569216936314395E-8</v>
      </c>
      <c r="K28">
        <v>0</v>
      </c>
      <c r="L28">
        <v>1</v>
      </c>
      <c r="M28">
        <v>0</v>
      </c>
      <c r="N28">
        <v>0</v>
      </c>
      <c r="O28">
        <v>2</v>
      </c>
      <c r="P28">
        <v>0</v>
      </c>
      <c r="Q28">
        <v>2</v>
      </c>
      <c r="R28">
        <v>16</v>
      </c>
      <c r="S28">
        <v>7</v>
      </c>
      <c r="T28">
        <v>0</v>
      </c>
      <c r="U28">
        <v>0</v>
      </c>
      <c r="W28">
        <v>1</v>
      </c>
      <c r="X28">
        <v>0</v>
      </c>
      <c r="Y28">
        <v>1</v>
      </c>
      <c r="AB28">
        <v>0</v>
      </c>
      <c r="AC28">
        <v>1</v>
      </c>
      <c r="AE28">
        <v>1</v>
      </c>
      <c r="AF28">
        <v>0</v>
      </c>
      <c r="AG28">
        <v>1</v>
      </c>
      <c r="AH28">
        <v>1078809</v>
      </c>
      <c r="AI28">
        <v>926310</v>
      </c>
      <c r="AJ28">
        <f t="shared" si="13"/>
        <v>3.166862364910275</v>
      </c>
      <c r="AK28">
        <f t="shared" si="14"/>
        <v>0.76001127168942784</v>
      </c>
      <c r="AL28">
        <f t="shared" si="3"/>
        <v>23</v>
      </c>
      <c r="AM28">
        <f t="shared" si="4"/>
        <v>2</v>
      </c>
      <c r="AN28">
        <f t="shared" si="5"/>
        <v>11.5</v>
      </c>
      <c r="AO28">
        <f t="shared" si="6"/>
        <v>8.6956521739130432E-2</v>
      </c>
      <c r="AP28">
        <f t="shared" si="7"/>
        <v>18</v>
      </c>
      <c r="AQ28">
        <f t="shared" si="8"/>
        <v>9</v>
      </c>
      <c r="AR28">
        <f t="shared" si="15"/>
        <v>2</v>
      </c>
      <c r="AS28">
        <v>23</v>
      </c>
      <c r="AT28">
        <v>2</v>
      </c>
      <c r="AU28">
        <v>3.0133570061094401</v>
      </c>
      <c r="AV28">
        <v>24</v>
      </c>
      <c r="AW28">
        <v>4</v>
      </c>
    </row>
    <row r="29" spans="1:49" x14ac:dyDescent="0.25">
      <c r="A29" t="s">
        <v>36</v>
      </c>
      <c r="B29" t="s">
        <v>103</v>
      </c>
      <c r="C29">
        <f t="shared" si="0"/>
        <v>26</v>
      </c>
      <c r="D29">
        <v>815.43594239999993</v>
      </c>
      <c r="E29">
        <f t="shared" ref="E29" si="41">C29/D29</f>
        <v>3.1884785362142017E-2</v>
      </c>
      <c r="F29">
        <f t="shared" si="10"/>
        <v>3.0658447463598096E-2</v>
      </c>
      <c r="G29">
        <f t="shared" si="1"/>
        <v>2.7377594670424301E-2</v>
      </c>
      <c r="H29">
        <f t="shared" si="11"/>
        <v>2.6324610260023366E-2</v>
      </c>
      <c r="I29">
        <f t="shared" si="2"/>
        <v>2.9555542604985699E-8</v>
      </c>
      <c r="J29">
        <f t="shared" si="12"/>
        <v>2.8418790966332403E-8</v>
      </c>
      <c r="K29">
        <v>1</v>
      </c>
      <c r="L29">
        <v>0</v>
      </c>
      <c r="M29">
        <v>0</v>
      </c>
      <c r="N29">
        <v>0</v>
      </c>
      <c r="O29">
        <v>1</v>
      </c>
      <c r="P29">
        <v>2</v>
      </c>
      <c r="Q29">
        <v>0</v>
      </c>
      <c r="R29">
        <v>14</v>
      </c>
      <c r="S29">
        <v>8</v>
      </c>
      <c r="T29">
        <v>0</v>
      </c>
      <c r="U29">
        <v>0</v>
      </c>
      <c r="V29">
        <v>1</v>
      </c>
      <c r="X29">
        <v>1</v>
      </c>
      <c r="Y29">
        <v>0</v>
      </c>
      <c r="AB29">
        <v>1</v>
      </c>
      <c r="AC29">
        <v>0</v>
      </c>
      <c r="AD29">
        <v>1</v>
      </c>
      <c r="AF29">
        <v>1</v>
      </c>
      <c r="AG29">
        <v>0</v>
      </c>
      <c r="AH29">
        <v>1078809</v>
      </c>
      <c r="AI29">
        <v>926310</v>
      </c>
      <c r="AJ29">
        <f t="shared" si="13"/>
        <v>3.166862364910275</v>
      </c>
      <c r="AK29">
        <f t="shared" si="14"/>
        <v>0.76001127168942784</v>
      </c>
      <c r="AL29">
        <f t="shared" si="3"/>
        <v>22</v>
      </c>
      <c r="AM29">
        <f t="shared" si="4"/>
        <v>1</v>
      </c>
      <c r="AN29">
        <f t="shared" si="5"/>
        <v>22</v>
      </c>
      <c r="AO29">
        <f t="shared" si="6"/>
        <v>4.5454545454545456E-2</v>
      </c>
      <c r="AP29">
        <f t="shared" si="7"/>
        <v>15</v>
      </c>
      <c r="AQ29">
        <f t="shared" si="8"/>
        <v>10</v>
      </c>
      <c r="AR29">
        <f t="shared" si="15"/>
        <v>1.5</v>
      </c>
      <c r="AS29">
        <v>22</v>
      </c>
      <c r="AT29">
        <v>1</v>
      </c>
      <c r="AU29">
        <v>5.7646881735502298</v>
      </c>
      <c r="AV29">
        <v>22</v>
      </c>
      <c r="AW29">
        <v>3</v>
      </c>
    </row>
    <row r="30" spans="1:49" x14ac:dyDescent="0.25">
      <c r="A30" t="s">
        <v>37</v>
      </c>
      <c r="B30" t="s">
        <v>103</v>
      </c>
      <c r="C30">
        <f t="shared" si="0"/>
        <v>18</v>
      </c>
      <c r="D30">
        <v>815.43594239999993</v>
      </c>
      <c r="E30">
        <f t="shared" ref="E30" si="42">C30/D30</f>
        <v>2.207408217379063E-2</v>
      </c>
      <c r="F30">
        <f t="shared" si="10"/>
        <v>2.0847744275246705E-2</v>
      </c>
      <c r="G30">
        <f t="shared" si="1"/>
        <v>1.8953719387216825E-2</v>
      </c>
      <c r="H30">
        <f t="shared" si="11"/>
        <v>1.790073497681589E-2</v>
      </c>
      <c r="I30">
        <f t="shared" si="2"/>
        <v>2.0461529495759332E-8</v>
      </c>
      <c r="J30">
        <f t="shared" si="12"/>
        <v>1.9324777857106036E-8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3</v>
      </c>
      <c r="R30">
        <v>6</v>
      </c>
      <c r="S30">
        <v>7</v>
      </c>
      <c r="T30">
        <v>0</v>
      </c>
      <c r="U30">
        <v>0</v>
      </c>
      <c r="W30">
        <v>1</v>
      </c>
      <c r="X30">
        <v>0</v>
      </c>
      <c r="Y30">
        <v>1</v>
      </c>
      <c r="AB30">
        <v>0</v>
      </c>
      <c r="AC30">
        <v>1</v>
      </c>
      <c r="AE30">
        <v>1</v>
      </c>
      <c r="AF30">
        <v>0</v>
      </c>
      <c r="AG30">
        <v>1</v>
      </c>
      <c r="AH30">
        <v>1078809</v>
      </c>
      <c r="AI30">
        <v>926310</v>
      </c>
      <c r="AJ30">
        <f t="shared" si="13"/>
        <v>3.166862364910275</v>
      </c>
      <c r="AK30">
        <f t="shared" si="14"/>
        <v>0.76001127168942784</v>
      </c>
      <c r="AL30">
        <f t="shared" si="3"/>
        <v>13</v>
      </c>
      <c r="AM30">
        <f t="shared" si="4"/>
        <v>1</v>
      </c>
      <c r="AN30">
        <f t="shared" si="5"/>
        <v>13</v>
      </c>
      <c r="AO30">
        <f t="shared" si="6"/>
        <v>7.6923076923076927E-2</v>
      </c>
      <c r="AP30">
        <f t="shared" si="7"/>
        <v>7</v>
      </c>
      <c r="AQ30">
        <f t="shared" si="8"/>
        <v>10</v>
      </c>
      <c r="AR30">
        <f t="shared" si="15"/>
        <v>0.7</v>
      </c>
      <c r="AS30">
        <v>14</v>
      </c>
      <c r="AT30">
        <v>3</v>
      </c>
      <c r="AU30">
        <v>1.22280651412943</v>
      </c>
      <c r="AV30">
        <v>16</v>
      </c>
      <c r="AW30">
        <v>2</v>
      </c>
    </row>
    <row r="31" spans="1:49" x14ac:dyDescent="0.25">
      <c r="A31" t="s">
        <v>38</v>
      </c>
      <c r="B31" t="s">
        <v>103</v>
      </c>
      <c r="C31">
        <f t="shared" si="0"/>
        <v>30</v>
      </c>
      <c r="D31">
        <v>815.43594239999993</v>
      </c>
      <c r="E31">
        <f t="shared" ref="E31" si="43">C31/D31</f>
        <v>3.6790136956317714E-2</v>
      </c>
      <c r="F31">
        <f t="shared" si="10"/>
        <v>3.1884785362142017E-2</v>
      </c>
      <c r="G31">
        <f t="shared" si="1"/>
        <v>3.1589532312028039E-2</v>
      </c>
      <c r="H31">
        <f t="shared" si="11"/>
        <v>2.7377594670424301E-2</v>
      </c>
      <c r="I31">
        <f t="shared" si="2"/>
        <v>3.4102549159598884E-8</v>
      </c>
      <c r="J31">
        <f t="shared" si="12"/>
        <v>2.9555542604985699E-8</v>
      </c>
      <c r="K31">
        <v>1</v>
      </c>
      <c r="L31">
        <v>3</v>
      </c>
      <c r="M31">
        <v>0</v>
      </c>
      <c r="N31">
        <v>0</v>
      </c>
      <c r="O31">
        <v>2</v>
      </c>
      <c r="P31">
        <v>0</v>
      </c>
      <c r="Q31">
        <v>5</v>
      </c>
      <c r="R31">
        <v>12</v>
      </c>
      <c r="S31">
        <v>7</v>
      </c>
      <c r="T31">
        <v>0</v>
      </c>
      <c r="U31">
        <v>0</v>
      </c>
      <c r="V31">
        <v>1</v>
      </c>
      <c r="W31">
        <v>1</v>
      </c>
      <c r="X31">
        <v>1</v>
      </c>
      <c r="Y31">
        <v>3</v>
      </c>
      <c r="AB31">
        <v>1</v>
      </c>
      <c r="AC31">
        <v>3</v>
      </c>
      <c r="AD31">
        <v>1</v>
      </c>
      <c r="AE31">
        <v>1</v>
      </c>
      <c r="AF31">
        <v>1</v>
      </c>
      <c r="AG31">
        <v>3</v>
      </c>
      <c r="AH31">
        <v>1078809</v>
      </c>
      <c r="AI31">
        <v>926310</v>
      </c>
      <c r="AJ31">
        <f t="shared" si="13"/>
        <v>3.166862364910275</v>
      </c>
      <c r="AK31">
        <f t="shared" si="14"/>
        <v>0.76001127168942784</v>
      </c>
      <c r="AL31">
        <f t="shared" si="3"/>
        <v>19</v>
      </c>
      <c r="AM31">
        <f t="shared" si="4"/>
        <v>2</v>
      </c>
      <c r="AN31">
        <f t="shared" si="5"/>
        <v>9.5</v>
      </c>
      <c r="AO31">
        <f t="shared" si="6"/>
        <v>0.10526315789473684</v>
      </c>
      <c r="AP31">
        <f t="shared" si="7"/>
        <v>14</v>
      </c>
      <c r="AQ31">
        <f t="shared" si="8"/>
        <v>12</v>
      </c>
      <c r="AR31">
        <f t="shared" si="15"/>
        <v>1.1666666666666667</v>
      </c>
      <c r="AS31">
        <v>16</v>
      </c>
      <c r="AT31">
        <v>4</v>
      </c>
      <c r="AU31">
        <v>1.04811925888851</v>
      </c>
      <c r="AV31">
        <v>19</v>
      </c>
      <c r="AW31">
        <v>7</v>
      </c>
    </row>
    <row r="32" spans="1:49" x14ac:dyDescent="0.25">
      <c r="A32" t="s">
        <v>39</v>
      </c>
      <c r="B32" t="s">
        <v>103</v>
      </c>
      <c r="C32">
        <f t="shared" si="0"/>
        <v>22</v>
      </c>
      <c r="D32">
        <v>815.43594239999993</v>
      </c>
      <c r="E32">
        <f t="shared" ref="E32" si="44">C32/D32</f>
        <v>2.6979433767966323E-2</v>
      </c>
      <c r="F32">
        <f t="shared" si="10"/>
        <v>2.4526757970878478E-2</v>
      </c>
      <c r="G32">
        <f t="shared" si="1"/>
        <v>2.3165657028820567E-2</v>
      </c>
      <c r="H32">
        <f t="shared" si="11"/>
        <v>2.10596882080187E-2</v>
      </c>
      <c r="I32">
        <f t="shared" si="2"/>
        <v>2.5008536050372517E-8</v>
      </c>
      <c r="J32">
        <f t="shared" si="12"/>
        <v>2.2735032773065926E-8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3</v>
      </c>
      <c r="R32">
        <v>7</v>
      </c>
      <c r="S32">
        <v>10</v>
      </c>
      <c r="T32">
        <v>0</v>
      </c>
      <c r="U32">
        <v>0</v>
      </c>
      <c r="V32">
        <v>2</v>
      </c>
      <c r="X32">
        <v>4</v>
      </c>
      <c r="Y32">
        <v>0</v>
      </c>
      <c r="AB32">
        <v>4</v>
      </c>
      <c r="AC32">
        <v>0</v>
      </c>
      <c r="AD32">
        <v>2</v>
      </c>
      <c r="AF32">
        <v>4</v>
      </c>
      <c r="AG32">
        <v>0</v>
      </c>
      <c r="AH32">
        <v>1078809</v>
      </c>
      <c r="AI32">
        <v>926310</v>
      </c>
      <c r="AJ32">
        <f t="shared" si="13"/>
        <v>3.166862364910275</v>
      </c>
      <c r="AK32">
        <f t="shared" si="14"/>
        <v>0.76001127168942784</v>
      </c>
      <c r="AL32">
        <f t="shared" si="3"/>
        <v>17</v>
      </c>
      <c r="AM32">
        <f t="shared" si="4"/>
        <v>0</v>
      </c>
      <c r="AN32" t="e">
        <f t="shared" si="5"/>
        <v>#DIV/0!</v>
      </c>
      <c r="AO32">
        <f t="shared" si="6"/>
        <v>0</v>
      </c>
      <c r="AP32">
        <f t="shared" si="7"/>
        <v>7</v>
      </c>
      <c r="AQ32">
        <f t="shared" si="8"/>
        <v>13</v>
      </c>
      <c r="AR32">
        <f t="shared" si="15"/>
        <v>0.53846153846153844</v>
      </c>
      <c r="AS32">
        <v>18</v>
      </c>
      <c r="AT32">
        <v>1</v>
      </c>
      <c r="AU32">
        <v>4.7165570023604397</v>
      </c>
      <c r="AV32">
        <v>18</v>
      </c>
      <c r="AW32">
        <v>2</v>
      </c>
    </row>
    <row r="33" spans="1:49" x14ac:dyDescent="0.25">
      <c r="A33" t="s">
        <v>40</v>
      </c>
      <c r="B33" t="s">
        <v>103</v>
      </c>
      <c r="C33">
        <f t="shared" si="0"/>
        <v>20</v>
      </c>
      <c r="D33">
        <v>815.43594239999993</v>
      </c>
      <c r="E33">
        <f t="shared" ref="E33" si="45">C33/D33</f>
        <v>2.4526757970878475E-2</v>
      </c>
      <c r="F33">
        <f t="shared" si="10"/>
        <v>2.0847744275246705E-2</v>
      </c>
      <c r="G33">
        <f t="shared" si="1"/>
        <v>2.1059688208018696E-2</v>
      </c>
      <c r="H33">
        <f t="shared" si="11"/>
        <v>1.7900734976815894E-2</v>
      </c>
      <c r="I33">
        <f t="shared" si="2"/>
        <v>2.2735032773065923E-8</v>
      </c>
      <c r="J33">
        <f t="shared" si="12"/>
        <v>1.9324777857106033E-8</v>
      </c>
      <c r="K33">
        <v>0</v>
      </c>
      <c r="L33">
        <v>3</v>
      </c>
      <c r="M33">
        <v>0</v>
      </c>
      <c r="N33">
        <v>3</v>
      </c>
      <c r="O33">
        <v>1</v>
      </c>
      <c r="P33">
        <v>2</v>
      </c>
      <c r="Q33">
        <v>3</v>
      </c>
      <c r="R33">
        <v>5</v>
      </c>
      <c r="S33">
        <v>3</v>
      </c>
      <c r="T33">
        <v>0</v>
      </c>
      <c r="U33">
        <v>0</v>
      </c>
      <c r="W33">
        <v>1</v>
      </c>
      <c r="X33">
        <v>0</v>
      </c>
      <c r="Y33">
        <v>3</v>
      </c>
      <c r="AB33">
        <v>0</v>
      </c>
      <c r="AC33">
        <v>3</v>
      </c>
      <c r="AE33">
        <v>1</v>
      </c>
      <c r="AF33">
        <v>0</v>
      </c>
      <c r="AG33">
        <v>3</v>
      </c>
      <c r="AH33">
        <v>1078809</v>
      </c>
      <c r="AI33">
        <v>926310</v>
      </c>
      <c r="AJ33">
        <f t="shared" si="13"/>
        <v>3.166862364910275</v>
      </c>
      <c r="AK33">
        <f t="shared" si="14"/>
        <v>0.76001127168942784</v>
      </c>
      <c r="AL33">
        <f t="shared" si="3"/>
        <v>8</v>
      </c>
      <c r="AM33">
        <f t="shared" si="4"/>
        <v>4</v>
      </c>
      <c r="AN33">
        <f t="shared" si="5"/>
        <v>2</v>
      </c>
      <c r="AO33">
        <f t="shared" si="6"/>
        <v>0.5</v>
      </c>
      <c r="AP33">
        <f t="shared" si="7"/>
        <v>6</v>
      </c>
      <c r="AQ33">
        <f t="shared" si="8"/>
        <v>11</v>
      </c>
      <c r="AR33">
        <f t="shared" si="15"/>
        <v>0.54545454545454541</v>
      </c>
      <c r="AS33">
        <v>13</v>
      </c>
      <c r="AT33">
        <v>4</v>
      </c>
      <c r="AU33">
        <v>0.85159607876238796</v>
      </c>
      <c r="AV33">
        <v>16</v>
      </c>
      <c r="AW33">
        <v>1</v>
      </c>
    </row>
    <row r="34" spans="1:49" x14ac:dyDescent="0.25">
      <c r="A34" t="s">
        <v>41</v>
      </c>
      <c r="B34" t="s">
        <v>103</v>
      </c>
      <c r="C34">
        <f t="shared" ref="C34:C65" si="46">SUM(K34:S34)</f>
        <v>19</v>
      </c>
      <c r="D34">
        <v>815.43594239999993</v>
      </c>
      <c r="E34">
        <f t="shared" ref="E34" si="47">C34/D34</f>
        <v>2.330042007233455E-2</v>
      </c>
      <c r="F34">
        <f t="shared" si="10"/>
        <v>2.0847744275246702E-2</v>
      </c>
      <c r="G34">
        <f t="shared" ref="G34:G65" si="48">I34*AI34</f>
        <v>2.0006703797617761E-2</v>
      </c>
      <c r="H34">
        <f t="shared" si="11"/>
        <v>1.790073497681589E-2</v>
      </c>
      <c r="I34">
        <f t="shared" ref="I34:I65" si="49">E34/AH34</f>
        <v>2.1598281134412627E-8</v>
      </c>
      <c r="J34">
        <f t="shared" si="12"/>
        <v>1.9324777857106033E-8</v>
      </c>
      <c r="K34">
        <v>0</v>
      </c>
      <c r="L34">
        <v>2</v>
      </c>
      <c r="M34">
        <v>0</v>
      </c>
      <c r="N34">
        <v>1</v>
      </c>
      <c r="O34">
        <v>2</v>
      </c>
      <c r="P34">
        <v>1</v>
      </c>
      <c r="Q34">
        <v>3</v>
      </c>
      <c r="R34">
        <v>6</v>
      </c>
      <c r="S34">
        <v>4</v>
      </c>
      <c r="T34">
        <v>0</v>
      </c>
      <c r="U34">
        <v>0</v>
      </c>
      <c r="W34">
        <v>1</v>
      </c>
      <c r="X34">
        <v>0</v>
      </c>
      <c r="Y34">
        <v>2</v>
      </c>
      <c r="AB34">
        <v>0</v>
      </c>
      <c r="AC34">
        <v>2</v>
      </c>
      <c r="AE34">
        <v>1</v>
      </c>
      <c r="AF34">
        <v>0</v>
      </c>
      <c r="AG34">
        <v>2</v>
      </c>
      <c r="AH34">
        <v>1078809</v>
      </c>
      <c r="AI34">
        <v>926310</v>
      </c>
      <c r="AJ34">
        <f t="shared" si="13"/>
        <v>3.166862364910275</v>
      </c>
      <c r="AK34">
        <f t="shared" si="14"/>
        <v>0.76001127168942784</v>
      </c>
      <c r="AL34">
        <f t="shared" ref="AL34:AL65" si="50">R34+S34</f>
        <v>10</v>
      </c>
      <c r="AM34">
        <f t="shared" ref="AM34:AM65" si="51">N34+O34</f>
        <v>3</v>
      </c>
      <c r="AN34">
        <f t="shared" ref="AN34:AN65" si="52">(R34+S34)/(N34+O34)</f>
        <v>3.3333333333333335</v>
      </c>
      <c r="AO34">
        <f t="shared" ref="AO34:AO65" si="53">(N34+O34)/(R34+S34)</f>
        <v>0.3</v>
      </c>
      <c r="AP34">
        <f t="shared" ref="AP34:AP65" si="54">O34+R34</f>
        <v>8</v>
      </c>
      <c r="AQ34">
        <f t="shared" ref="AQ34:AQ65" si="55">N34+P34+Q34+S34</f>
        <v>9</v>
      </c>
      <c r="AR34">
        <f t="shared" si="15"/>
        <v>0.88888888888888884</v>
      </c>
      <c r="AS34">
        <v>12</v>
      </c>
      <c r="AT34">
        <v>3</v>
      </c>
      <c r="AU34">
        <v>1.04811919718572</v>
      </c>
      <c r="AV34">
        <v>14</v>
      </c>
      <c r="AW34">
        <v>3</v>
      </c>
    </row>
    <row r="35" spans="1:49" x14ac:dyDescent="0.25">
      <c r="A35" t="s">
        <v>42</v>
      </c>
      <c r="B35" t="s">
        <v>103</v>
      </c>
      <c r="C35">
        <f t="shared" si="46"/>
        <v>24</v>
      </c>
      <c r="D35">
        <v>815.43594239999993</v>
      </c>
      <c r="E35">
        <f t="shared" ref="E35" si="56">C35/D35</f>
        <v>2.9432109565054172E-2</v>
      </c>
      <c r="F35">
        <f t="shared" si="10"/>
        <v>2.6979433767966323E-2</v>
      </c>
      <c r="G35">
        <f t="shared" si="48"/>
        <v>2.5271625849622434E-2</v>
      </c>
      <c r="H35">
        <f t="shared" si="11"/>
        <v>2.3165657028820563E-2</v>
      </c>
      <c r="I35">
        <f t="shared" si="49"/>
        <v>2.7282039327679108E-8</v>
      </c>
      <c r="J35">
        <f t="shared" si="12"/>
        <v>2.5008536050372513E-8</v>
      </c>
      <c r="K35">
        <v>0</v>
      </c>
      <c r="L35">
        <v>2</v>
      </c>
      <c r="M35">
        <v>0</v>
      </c>
      <c r="N35">
        <v>0</v>
      </c>
      <c r="O35">
        <v>1</v>
      </c>
      <c r="P35">
        <v>0</v>
      </c>
      <c r="Q35">
        <v>3</v>
      </c>
      <c r="R35">
        <v>13</v>
      </c>
      <c r="S35">
        <v>5</v>
      </c>
      <c r="T35">
        <v>0</v>
      </c>
      <c r="U35">
        <v>0</v>
      </c>
      <c r="W35">
        <v>35.5</v>
      </c>
      <c r="X35">
        <v>0</v>
      </c>
      <c r="Y35">
        <v>71</v>
      </c>
      <c r="AB35">
        <v>0</v>
      </c>
      <c r="AC35">
        <v>71</v>
      </c>
      <c r="AE35">
        <v>35.5</v>
      </c>
      <c r="AF35">
        <v>0</v>
      </c>
      <c r="AG35">
        <v>71</v>
      </c>
      <c r="AH35">
        <v>1078809</v>
      </c>
      <c r="AI35">
        <v>926310</v>
      </c>
      <c r="AJ35">
        <f t="shared" si="13"/>
        <v>3.166862364910275</v>
      </c>
      <c r="AK35">
        <f t="shared" si="14"/>
        <v>0.76001127168942784</v>
      </c>
      <c r="AL35">
        <f t="shared" si="50"/>
        <v>18</v>
      </c>
      <c r="AM35">
        <f t="shared" si="51"/>
        <v>1</v>
      </c>
      <c r="AN35">
        <f t="shared" si="52"/>
        <v>18</v>
      </c>
      <c r="AO35">
        <f t="shared" si="53"/>
        <v>5.5555555555555552E-2</v>
      </c>
      <c r="AP35">
        <f t="shared" si="54"/>
        <v>14</v>
      </c>
      <c r="AQ35">
        <f t="shared" si="55"/>
        <v>8</v>
      </c>
      <c r="AR35">
        <f t="shared" si="15"/>
        <v>1.75</v>
      </c>
      <c r="AS35">
        <v>18</v>
      </c>
      <c r="AT35">
        <v>3</v>
      </c>
      <c r="AU35">
        <v>1.57218182011168</v>
      </c>
      <c r="AV35">
        <v>20</v>
      </c>
      <c r="AW35">
        <v>2</v>
      </c>
    </row>
    <row r="36" spans="1:49" x14ac:dyDescent="0.25">
      <c r="A36" t="s">
        <v>43</v>
      </c>
      <c r="B36" t="s">
        <v>103</v>
      </c>
      <c r="C36">
        <f t="shared" si="46"/>
        <v>17</v>
      </c>
      <c r="D36">
        <v>815.43594239999993</v>
      </c>
      <c r="E36">
        <f t="shared" ref="E36" si="57">C36/D36</f>
        <v>2.0847744275246705E-2</v>
      </c>
      <c r="F36">
        <f t="shared" si="10"/>
        <v>1.9621406376702781E-2</v>
      </c>
      <c r="G36">
        <f t="shared" si="48"/>
        <v>1.7900734976815894E-2</v>
      </c>
      <c r="H36">
        <f t="shared" si="11"/>
        <v>1.6847750566414958E-2</v>
      </c>
      <c r="I36">
        <f t="shared" si="49"/>
        <v>1.9324777857106036E-8</v>
      </c>
      <c r="J36">
        <f t="shared" si="12"/>
        <v>1.8188026218452741E-8</v>
      </c>
      <c r="K36">
        <v>0</v>
      </c>
      <c r="L36">
        <v>1</v>
      </c>
      <c r="M36">
        <v>0</v>
      </c>
      <c r="N36">
        <v>0</v>
      </c>
      <c r="O36">
        <v>2</v>
      </c>
      <c r="P36">
        <v>0</v>
      </c>
      <c r="Q36">
        <v>1</v>
      </c>
      <c r="R36">
        <v>7</v>
      </c>
      <c r="S36">
        <v>6</v>
      </c>
      <c r="T36">
        <v>0</v>
      </c>
      <c r="U36">
        <v>0</v>
      </c>
      <c r="W36">
        <v>1</v>
      </c>
      <c r="X36">
        <v>0</v>
      </c>
      <c r="Y36">
        <v>1</v>
      </c>
      <c r="AB36">
        <v>0</v>
      </c>
      <c r="AC36">
        <v>1</v>
      </c>
      <c r="AE36">
        <v>1</v>
      </c>
      <c r="AF36">
        <v>0</v>
      </c>
      <c r="AG36">
        <v>1</v>
      </c>
      <c r="AH36">
        <v>1078809</v>
      </c>
      <c r="AI36">
        <v>926310</v>
      </c>
      <c r="AJ36">
        <f t="shared" si="13"/>
        <v>3.166862364910275</v>
      </c>
      <c r="AK36">
        <f t="shared" si="14"/>
        <v>0.76001127168942784</v>
      </c>
      <c r="AL36">
        <f t="shared" si="50"/>
        <v>13</v>
      </c>
      <c r="AM36">
        <f t="shared" si="51"/>
        <v>2</v>
      </c>
      <c r="AN36">
        <f t="shared" si="52"/>
        <v>6.5</v>
      </c>
      <c r="AO36">
        <f t="shared" si="53"/>
        <v>0.15384615384615385</v>
      </c>
      <c r="AP36">
        <f t="shared" si="54"/>
        <v>9</v>
      </c>
      <c r="AQ36">
        <f t="shared" si="55"/>
        <v>7</v>
      </c>
      <c r="AR36">
        <f t="shared" si="15"/>
        <v>1.2857142857142858</v>
      </c>
      <c r="AS36">
        <v>13</v>
      </c>
      <c r="AT36">
        <v>2</v>
      </c>
      <c r="AU36">
        <v>1.70319632543002</v>
      </c>
      <c r="AV36">
        <v>14</v>
      </c>
      <c r="AW36">
        <v>3</v>
      </c>
    </row>
    <row r="37" spans="1:49" x14ac:dyDescent="0.25">
      <c r="A37" t="s">
        <v>44</v>
      </c>
      <c r="B37" t="s">
        <v>103</v>
      </c>
      <c r="C37">
        <f t="shared" si="46"/>
        <v>23</v>
      </c>
      <c r="D37">
        <v>815.43594239999993</v>
      </c>
      <c r="E37">
        <f t="shared" ref="E37" si="58">C37/D37</f>
        <v>2.8205771666510247E-2</v>
      </c>
      <c r="F37">
        <f t="shared" si="10"/>
        <v>2.4526757970878478E-2</v>
      </c>
      <c r="G37">
        <f t="shared" si="48"/>
        <v>2.4218641439221499E-2</v>
      </c>
      <c r="H37">
        <f t="shared" si="11"/>
        <v>2.1059688208018693E-2</v>
      </c>
      <c r="I37">
        <f t="shared" si="49"/>
        <v>2.6145287689025812E-8</v>
      </c>
      <c r="J37">
        <f t="shared" si="12"/>
        <v>2.2735032773065923E-8</v>
      </c>
      <c r="K37">
        <v>1</v>
      </c>
      <c r="L37">
        <v>2</v>
      </c>
      <c r="M37">
        <v>0</v>
      </c>
      <c r="N37">
        <v>0</v>
      </c>
      <c r="O37">
        <v>2</v>
      </c>
      <c r="P37">
        <v>1</v>
      </c>
      <c r="Q37">
        <v>1</v>
      </c>
      <c r="R37">
        <v>8</v>
      </c>
      <c r="S37">
        <v>8</v>
      </c>
      <c r="T37">
        <v>0</v>
      </c>
      <c r="U37">
        <v>0</v>
      </c>
      <c r="V37">
        <v>1</v>
      </c>
      <c r="W37">
        <v>1</v>
      </c>
      <c r="X37">
        <v>1</v>
      </c>
      <c r="Y37">
        <v>2</v>
      </c>
      <c r="AB37">
        <v>1</v>
      </c>
      <c r="AC37">
        <v>2</v>
      </c>
      <c r="AD37">
        <v>1</v>
      </c>
      <c r="AE37">
        <v>1</v>
      </c>
      <c r="AF37">
        <v>1</v>
      </c>
      <c r="AG37">
        <v>2</v>
      </c>
      <c r="AH37">
        <v>1078809</v>
      </c>
      <c r="AI37">
        <v>926310</v>
      </c>
      <c r="AJ37">
        <f t="shared" si="13"/>
        <v>3.166862364910275</v>
      </c>
      <c r="AK37">
        <f t="shared" si="14"/>
        <v>0.76001127168942784</v>
      </c>
      <c r="AL37">
        <f t="shared" si="50"/>
        <v>16</v>
      </c>
      <c r="AM37">
        <f t="shared" si="51"/>
        <v>2</v>
      </c>
      <c r="AN37">
        <f t="shared" si="52"/>
        <v>8</v>
      </c>
      <c r="AO37">
        <f t="shared" si="53"/>
        <v>0.125</v>
      </c>
      <c r="AP37">
        <f t="shared" si="54"/>
        <v>10</v>
      </c>
      <c r="AQ37">
        <f t="shared" si="55"/>
        <v>10</v>
      </c>
      <c r="AR37">
        <f t="shared" si="15"/>
        <v>1</v>
      </c>
      <c r="AS37">
        <v>10</v>
      </c>
      <c r="AT37">
        <v>5</v>
      </c>
      <c r="AU37">
        <v>0.52405798011665095</v>
      </c>
      <c r="AV37">
        <v>14</v>
      </c>
      <c r="AW37">
        <v>7</v>
      </c>
    </row>
    <row r="38" spans="1:49" x14ac:dyDescent="0.25">
      <c r="A38" t="s">
        <v>45</v>
      </c>
      <c r="B38" t="s">
        <v>103</v>
      </c>
      <c r="C38">
        <f t="shared" si="46"/>
        <v>21</v>
      </c>
      <c r="D38">
        <v>815.43594239999993</v>
      </c>
      <c r="E38">
        <f t="shared" ref="E38" si="59">C38/D38</f>
        <v>2.5753095869422399E-2</v>
      </c>
      <c r="F38">
        <f t="shared" si="10"/>
        <v>2.4526757970878478E-2</v>
      </c>
      <c r="G38">
        <f t="shared" si="48"/>
        <v>2.2112672618419628E-2</v>
      </c>
      <c r="H38">
        <f t="shared" si="11"/>
        <v>2.1059688208018693E-2</v>
      </c>
      <c r="I38">
        <f t="shared" si="49"/>
        <v>2.3871784411719218E-8</v>
      </c>
      <c r="J38">
        <f t="shared" si="12"/>
        <v>2.2735032773065923E-8</v>
      </c>
      <c r="K38">
        <v>0</v>
      </c>
      <c r="L38">
        <v>1</v>
      </c>
      <c r="M38">
        <v>0</v>
      </c>
      <c r="N38">
        <v>0</v>
      </c>
      <c r="O38">
        <v>3</v>
      </c>
      <c r="P38">
        <v>2</v>
      </c>
      <c r="Q38">
        <v>3</v>
      </c>
      <c r="R38">
        <v>8</v>
      </c>
      <c r="S38">
        <v>4</v>
      </c>
      <c r="T38">
        <v>0</v>
      </c>
      <c r="U38">
        <v>0</v>
      </c>
      <c r="W38">
        <v>1</v>
      </c>
      <c r="X38">
        <v>0</v>
      </c>
      <c r="Y38">
        <v>1</v>
      </c>
      <c r="AB38">
        <v>0</v>
      </c>
      <c r="AC38">
        <v>1</v>
      </c>
      <c r="AE38">
        <v>1</v>
      </c>
      <c r="AF38">
        <v>0</v>
      </c>
      <c r="AG38">
        <v>1</v>
      </c>
      <c r="AH38">
        <v>1078809</v>
      </c>
      <c r="AI38">
        <v>926310</v>
      </c>
      <c r="AJ38">
        <f t="shared" si="13"/>
        <v>3.166862364910275</v>
      </c>
      <c r="AK38">
        <f t="shared" si="14"/>
        <v>0.76001127168942784</v>
      </c>
      <c r="AL38">
        <f t="shared" si="50"/>
        <v>12</v>
      </c>
      <c r="AM38">
        <f t="shared" si="51"/>
        <v>3</v>
      </c>
      <c r="AN38">
        <f t="shared" si="52"/>
        <v>4</v>
      </c>
      <c r="AO38">
        <f t="shared" si="53"/>
        <v>0.25</v>
      </c>
      <c r="AP38">
        <f t="shared" si="54"/>
        <v>11</v>
      </c>
      <c r="AQ38">
        <f t="shared" si="55"/>
        <v>9</v>
      </c>
      <c r="AR38">
        <f t="shared" si="15"/>
        <v>1.2222222222222223</v>
      </c>
      <c r="AS38">
        <v>12</v>
      </c>
      <c r="AT38">
        <v>4</v>
      </c>
      <c r="AU38">
        <v>0.78608843606343404</v>
      </c>
      <c r="AV38">
        <v>15</v>
      </c>
      <c r="AW38">
        <v>6</v>
      </c>
    </row>
    <row r="39" spans="1:49" x14ac:dyDescent="0.25">
      <c r="A39" t="s">
        <v>46</v>
      </c>
      <c r="B39" t="s">
        <v>103</v>
      </c>
      <c r="C39">
        <f t="shared" si="46"/>
        <v>24</v>
      </c>
      <c r="D39">
        <v>815.43594239999993</v>
      </c>
      <c r="E39">
        <f t="shared" ref="E39" si="60">C39/D39</f>
        <v>2.9432109565054172E-2</v>
      </c>
      <c r="F39">
        <f t="shared" si="10"/>
        <v>2.5753095869422399E-2</v>
      </c>
      <c r="G39">
        <f t="shared" si="48"/>
        <v>2.5271625849622434E-2</v>
      </c>
      <c r="H39">
        <f t="shared" si="11"/>
        <v>2.2112672618419628E-2</v>
      </c>
      <c r="I39">
        <f t="shared" si="49"/>
        <v>2.7282039327679108E-8</v>
      </c>
      <c r="J39">
        <f t="shared" si="12"/>
        <v>2.3871784411719218E-8</v>
      </c>
      <c r="K39">
        <v>0</v>
      </c>
      <c r="L39">
        <v>3</v>
      </c>
      <c r="M39">
        <v>0</v>
      </c>
      <c r="N39">
        <v>0</v>
      </c>
      <c r="O39">
        <v>0</v>
      </c>
      <c r="P39">
        <v>1</v>
      </c>
      <c r="Q39">
        <v>0</v>
      </c>
      <c r="R39">
        <v>11</v>
      </c>
      <c r="S39">
        <v>9</v>
      </c>
      <c r="T39">
        <v>0</v>
      </c>
      <c r="U39">
        <v>0</v>
      </c>
      <c r="W39">
        <v>1</v>
      </c>
      <c r="X39">
        <v>0</v>
      </c>
      <c r="Y39">
        <v>3</v>
      </c>
      <c r="AB39">
        <v>0</v>
      </c>
      <c r="AC39">
        <v>3</v>
      </c>
      <c r="AE39">
        <v>1</v>
      </c>
      <c r="AF39">
        <v>0</v>
      </c>
      <c r="AG39">
        <v>3</v>
      </c>
      <c r="AH39">
        <v>1078809</v>
      </c>
      <c r="AI39">
        <v>926310</v>
      </c>
      <c r="AJ39">
        <f t="shared" si="13"/>
        <v>3.166862364910275</v>
      </c>
      <c r="AK39">
        <f t="shared" si="14"/>
        <v>0.76001127168942784</v>
      </c>
      <c r="AL39">
        <f t="shared" si="50"/>
        <v>20</v>
      </c>
      <c r="AM39">
        <f t="shared" si="51"/>
        <v>0</v>
      </c>
      <c r="AN39" t="e">
        <f t="shared" si="52"/>
        <v>#DIV/0!</v>
      </c>
      <c r="AO39">
        <f t="shared" si="53"/>
        <v>0</v>
      </c>
      <c r="AP39">
        <f t="shared" si="54"/>
        <v>11</v>
      </c>
      <c r="AQ39">
        <f t="shared" si="55"/>
        <v>10</v>
      </c>
      <c r="AR39">
        <f t="shared" si="15"/>
        <v>1.1000000000000001</v>
      </c>
      <c r="AS39">
        <v>19</v>
      </c>
      <c r="AT39">
        <v>3</v>
      </c>
      <c r="AU39">
        <v>1.6595257866205</v>
      </c>
      <c r="AV39">
        <v>21</v>
      </c>
      <c r="AW39">
        <v>1</v>
      </c>
    </row>
    <row r="40" spans="1:49" x14ac:dyDescent="0.25">
      <c r="A40" t="s">
        <v>47</v>
      </c>
      <c r="B40" t="s">
        <v>103</v>
      </c>
      <c r="C40">
        <f t="shared" si="46"/>
        <v>22</v>
      </c>
      <c r="D40">
        <v>815.43594239999993</v>
      </c>
      <c r="E40">
        <f t="shared" ref="E40" si="61">C40/D40</f>
        <v>2.6979433767966323E-2</v>
      </c>
      <c r="F40">
        <f t="shared" si="10"/>
        <v>2.207408217379063E-2</v>
      </c>
      <c r="G40">
        <f t="shared" si="48"/>
        <v>2.3165657028820567E-2</v>
      </c>
      <c r="H40">
        <f t="shared" si="11"/>
        <v>1.8953719387216829E-2</v>
      </c>
      <c r="I40">
        <f t="shared" si="49"/>
        <v>2.5008536050372517E-8</v>
      </c>
      <c r="J40">
        <f t="shared" si="12"/>
        <v>2.0461529495759332E-8</v>
      </c>
      <c r="K40">
        <v>2</v>
      </c>
      <c r="L40">
        <v>2</v>
      </c>
      <c r="M40">
        <v>0</v>
      </c>
      <c r="N40">
        <v>0</v>
      </c>
      <c r="O40">
        <v>0</v>
      </c>
      <c r="P40">
        <v>2</v>
      </c>
      <c r="Q40">
        <v>2</v>
      </c>
      <c r="R40">
        <v>7</v>
      </c>
      <c r="S40">
        <v>7</v>
      </c>
      <c r="T40">
        <v>0</v>
      </c>
      <c r="U40">
        <v>0</v>
      </c>
      <c r="V40">
        <v>2</v>
      </c>
      <c r="W40">
        <v>1</v>
      </c>
      <c r="X40">
        <v>4</v>
      </c>
      <c r="Y40">
        <v>2</v>
      </c>
      <c r="AB40">
        <v>4</v>
      </c>
      <c r="AC40">
        <v>2</v>
      </c>
      <c r="AD40">
        <v>2</v>
      </c>
      <c r="AE40">
        <v>1</v>
      </c>
      <c r="AF40">
        <v>4</v>
      </c>
      <c r="AG40">
        <v>2</v>
      </c>
      <c r="AH40">
        <v>1078809</v>
      </c>
      <c r="AI40">
        <v>926310</v>
      </c>
      <c r="AJ40">
        <f t="shared" si="13"/>
        <v>3.166862364910275</v>
      </c>
      <c r="AK40">
        <f t="shared" si="14"/>
        <v>0.76001127168942784</v>
      </c>
      <c r="AL40">
        <f t="shared" si="50"/>
        <v>14</v>
      </c>
      <c r="AM40">
        <f t="shared" si="51"/>
        <v>0</v>
      </c>
      <c r="AN40" t="e">
        <f t="shared" si="52"/>
        <v>#DIV/0!</v>
      </c>
      <c r="AO40">
        <f t="shared" si="53"/>
        <v>0</v>
      </c>
      <c r="AP40">
        <f t="shared" si="54"/>
        <v>7</v>
      </c>
      <c r="AQ40">
        <f t="shared" si="55"/>
        <v>11</v>
      </c>
      <c r="AR40">
        <f t="shared" si="15"/>
        <v>0.63636363636363635</v>
      </c>
      <c r="AS40">
        <v>15</v>
      </c>
      <c r="AT40">
        <v>2</v>
      </c>
      <c r="AU40">
        <v>1.96522778947427</v>
      </c>
      <c r="AV40">
        <v>16</v>
      </c>
      <c r="AW40">
        <v>3</v>
      </c>
    </row>
    <row r="41" spans="1:49" x14ac:dyDescent="0.25">
      <c r="A41" t="s">
        <v>48</v>
      </c>
      <c r="B41" t="s">
        <v>103</v>
      </c>
      <c r="C41">
        <f t="shared" si="46"/>
        <v>20</v>
      </c>
      <c r="D41">
        <v>770.13394559999995</v>
      </c>
      <c r="E41">
        <f t="shared" ref="E41" si="62">C41/D41</f>
        <v>2.596950843975368E-2</v>
      </c>
      <c r="F41">
        <f t="shared" si="10"/>
        <v>1.8178655907827575E-2</v>
      </c>
      <c r="G41">
        <f t="shared" si="48"/>
        <v>2.2298493396725676E-2</v>
      </c>
      <c r="H41">
        <f t="shared" si="11"/>
        <v>1.5608945377707975E-2</v>
      </c>
      <c r="I41">
        <f t="shared" si="49"/>
        <v>2.40723876420698E-8</v>
      </c>
      <c r="J41">
        <f t="shared" si="12"/>
        <v>1.685067134944886E-8</v>
      </c>
      <c r="K41">
        <v>1</v>
      </c>
      <c r="L41">
        <v>4</v>
      </c>
      <c r="M41">
        <v>1</v>
      </c>
      <c r="N41">
        <v>0</v>
      </c>
      <c r="O41">
        <v>0</v>
      </c>
      <c r="P41">
        <v>0</v>
      </c>
      <c r="Q41">
        <v>0</v>
      </c>
      <c r="R41">
        <v>5</v>
      </c>
      <c r="S41">
        <v>9</v>
      </c>
      <c r="T41">
        <v>1</v>
      </c>
      <c r="U41">
        <v>0</v>
      </c>
      <c r="V41">
        <v>1</v>
      </c>
      <c r="W41">
        <v>3.75</v>
      </c>
      <c r="X41">
        <v>1</v>
      </c>
      <c r="Y41">
        <v>15</v>
      </c>
      <c r="AA41">
        <v>135</v>
      </c>
      <c r="AB41">
        <v>1</v>
      </c>
      <c r="AC41">
        <v>15</v>
      </c>
      <c r="AD41">
        <v>1</v>
      </c>
      <c r="AE41">
        <v>30</v>
      </c>
      <c r="AF41">
        <v>1</v>
      </c>
      <c r="AG41">
        <v>150</v>
      </c>
      <c r="AH41">
        <v>1078809</v>
      </c>
      <c r="AI41">
        <v>926310</v>
      </c>
      <c r="AJ41">
        <f t="shared" si="13"/>
        <v>3.166862364910275</v>
      </c>
      <c r="AK41">
        <f t="shared" si="14"/>
        <v>0.76001127168942784</v>
      </c>
      <c r="AL41">
        <f t="shared" si="50"/>
        <v>14</v>
      </c>
      <c r="AM41">
        <f t="shared" si="51"/>
        <v>0</v>
      </c>
      <c r="AN41" t="e">
        <f t="shared" si="52"/>
        <v>#DIV/0!</v>
      </c>
      <c r="AO41">
        <f t="shared" si="53"/>
        <v>0</v>
      </c>
      <c r="AP41">
        <f t="shared" si="54"/>
        <v>5</v>
      </c>
      <c r="AQ41">
        <f t="shared" si="55"/>
        <v>9</v>
      </c>
      <c r="AR41">
        <f t="shared" si="15"/>
        <v>0.55555555555555558</v>
      </c>
      <c r="AS41">
        <v>13</v>
      </c>
      <c r="AT41">
        <v>1</v>
      </c>
      <c r="AU41">
        <v>3.4063968188567899</v>
      </c>
      <c r="AV41">
        <v>13</v>
      </c>
      <c r="AW41">
        <v>1</v>
      </c>
    </row>
    <row r="42" spans="1:49" x14ac:dyDescent="0.25">
      <c r="A42" t="s">
        <v>49</v>
      </c>
      <c r="B42" t="s">
        <v>103</v>
      </c>
      <c r="C42">
        <f t="shared" si="46"/>
        <v>20</v>
      </c>
      <c r="D42">
        <v>611.57695679999995</v>
      </c>
      <c r="E42">
        <f t="shared" ref="E42" si="63">C42/D42</f>
        <v>3.2702343961171304E-2</v>
      </c>
      <c r="F42">
        <f t="shared" si="10"/>
        <v>3.106722676311274E-2</v>
      </c>
      <c r="G42">
        <f t="shared" si="48"/>
        <v>2.8079584277358263E-2</v>
      </c>
      <c r="H42">
        <f t="shared" si="11"/>
        <v>2.6675605063490346E-2</v>
      </c>
      <c r="I42">
        <f t="shared" si="49"/>
        <v>3.0313377030754568E-8</v>
      </c>
      <c r="J42">
        <f t="shared" si="12"/>
        <v>2.8797708179216839E-8</v>
      </c>
      <c r="K42">
        <v>1</v>
      </c>
      <c r="L42">
        <v>0</v>
      </c>
      <c r="M42">
        <v>0</v>
      </c>
      <c r="N42">
        <v>0</v>
      </c>
      <c r="O42">
        <v>2</v>
      </c>
      <c r="P42">
        <v>1</v>
      </c>
      <c r="Q42">
        <v>2</v>
      </c>
      <c r="R42">
        <v>6</v>
      </c>
      <c r="S42">
        <v>8</v>
      </c>
      <c r="T42">
        <v>0</v>
      </c>
      <c r="U42">
        <v>0</v>
      </c>
      <c r="V42">
        <v>1</v>
      </c>
      <c r="X42">
        <v>1</v>
      </c>
      <c r="Y42">
        <v>0</v>
      </c>
      <c r="AB42">
        <v>1</v>
      </c>
      <c r="AC42">
        <v>0</v>
      </c>
      <c r="AD42">
        <v>1</v>
      </c>
      <c r="AF42">
        <v>1</v>
      </c>
      <c r="AG42">
        <v>0</v>
      </c>
      <c r="AH42">
        <v>1078809</v>
      </c>
      <c r="AI42">
        <v>926310</v>
      </c>
      <c r="AJ42">
        <f t="shared" si="13"/>
        <v>3.166862364910275</v>
      </c>
      <c r="AK42">
        <f t="shared" si="14"/>
        <v>0.76001127168942784</v>
      </c>
      <c r="AL42">
        <f t="shared" si="50"/>
        <v>14</v>
      </c>
      <c r="AM42">
        <f t="shared" si="51"/>
        <v>2</v>
      </c>
      <c r="AN42">
        <f t="shared" si="52"/>
        <v>7</v>
      </c>
      <c r="AO42">
        <f t="shared" si="53"/>
        <v>0.14285714285714285</v>
      </c>
      <c r="AP42">
        <f t="shared" si="54"/>
        <v>8</v>
      </c>
      <c r="AQ42">
        <f t="shared" si="55"/>
        <v>11</v>
      </c>
      <c r="AR42">
        <f t="shared" si="15"/>
        <v>0.72727272727272729</v>
      </c>
      <c r="AS42">
        <v>17</v>
      </c>
      <c r="AT42">
        <v>3</v>
      </c>
      <c r="AU42">
        <v>1.4848379096097599</v>
      </c>
      <c r="AV42">
        <v>19</v>
      </c>
      <c r="AW42">
        <v>0</v>
      </c>
    </row>
    <row r="43" spans="1:49" x14ac:dyDescent="0.25">
      <c r="A43" t="s">
        <v>50</v>
      </c>
      <c r="B43" t="s">
        <v>103</v>
      </c>
      <c r="C43">
        <f t="shared" si="46"/>
        <v>22</v>
      </c>
      <c r="D43">
        <v>815.43594239999993</v>
      </c>
      <c r="E43">
        <f t="shared" ref="E43" si="64">C43/D43</f>
        <v>2.6979433767966323E-2</v>
      </c>
      <c r="F43">
        <f t="shared" si="10"/>
        <v>2.0847744275246705E-2</v>
      </c>
      <c r="G43">
        <f t="shared" si="48"/>
        <v>2.3165657028820567E-2</v>
      </c>
      <c r="H43">
        <f t="shared" si="11"/>
        <v>1.7900734976815894E-2</v>
      </c>
      <c r="I43">
        <f t="shared" si="49"/>
        <v>2.5008536050372517E-8</v>
      </c>
      <c r="J43">
        <f t="shared" si="12"/>
        <v>1.9324777857106036E-8</v>
      </c>
      <c r="K43">
        <v>0</v>
      </c>
      <c r="L43">
        <v>5</v>
      </c>
      <c r="M43">
        <v>0</v>
      </c>
      <c r="N43">
        <v>0</v>
      </c>
      <c r="O43">
        <v>1</v>
      </c>
      <c r="P43">
        <v>2</v>
      </c>
      <c r="Q43">
        <v>0</v>
      </c>
      <c r="R43">
        <v>8</v>
      </c>
      <c r="S43">
        <v>6</v>
      </c>
      <c r="T43">
        <v>0</v>
      </c>
      <c r="U43">
        <v>0</v>
      </c>
      <c r="W43">
        <v>1.2</v>
      </c>
      <c r="X43">
        <v>0</v>
      </c>
      <c r="Y43">
        <v>6</v>
      </c>
      <c r="AB43">
        <v>0</v>
      </c>
      <c r="AC43">
        <v>6</v>
      </c>
      <c r="AE43">
        <v>1.2</v>
      </c>
      <c r="AF43">
        <v>0</v>
      </c>
      <c r="AG43">
        <v>6</v>
      </c>
      <c r="AH43">
        <v>1078809</v>
      </c>
      <c r="AI43">
        <v>926310</v>
      </c>
      <c r="AJ43">
        <f t="shared" si="13"/>
        <v>3.166862364910275</v>
      </c>
      <c r="AK43">
        <f t="shared" si="14"/>
        <v>0.76001127168942784</v>
      </c>
      <c r="AL43">
        <f t="shared" si="50"/>
        <v>14</v>
      </c>
      <c r="AM43">
        <f t="shared" si="51"/>
        <v>1</v>
      </c>
      <c r="AN43">
        <f t="shared" si="52"/>
        <v>14</v>
      </c>
      <c r="AO43">
        <f t="shared" si="53"/>
        <v>7.1428571428571425E-2</v>
      </c>
      <c r="AP43">
        <f t="shared" si="54"/>
        <v>9</v>
      </c>
      <c r="AQ43">
        <f t="shared" si="55"/>
        <v>8</v>
      </c>
      <c r="AR43">
        <f t="shared" si="15"/>
        <v>1.125</v>
      </c>
      <c r="AS43">
        <v>11</v>
      </c>
      <c r="AT43">
        <v>5</v>
      </c>
      <c r="AU43">
        <v>0.57646396294615698</v>
      </c>
      <c r="AV43">
        <v>15</v>
      </c>
      <c r="AW43">
        <v>3</v>
      </c>
    </row>
    <row r="44" spans="1:49" x14ac:dyDescent="0.25">
      <c r="A44" t="s">
        <v>51</v>
      </c>
      <c r="B44" t="s">
        <v>103</v>
      </c>
      <c r="C44">
        <f t="shared" si="46"/>
        <v>24</v>
      </c>
      <c r="D44">
        <v>815.43594239999993</v>
      </c>
      <c r="E44">
        <f t="shared" ref="E44" si="65">C44/D44</f>
        <v>2.9432109565054172E-2</v>
      </c>
      <c r="F44">
        <f t="shared" si="10"/>
        <v>2.5753095869422399E-2</v>
      </c>
      <c r="G44">
        <f t="shared" si="48"/>
        <v>2.5271625849622434E-2</v>
      </c>
      <c r="H44">
        <f t="shared" si="11"/>
        <v>2.2112672618419628E-2</v>
      </c>
      <c r="I44">
        <f t="shared" si="49"/>
        <v>2.7282039327679108E-8</v>
      </c>
      <c r="J44">
        <f t="shared" si="12"/>
        <v>2.3871784411719218E-8</v>
      </c>
      <c r="K44">
        <v>0</v>
      </c>
      <c r="L44">
        <v>3</v>
      </c>
      <c r="M44">
        <v>0</v>
      </c>
      <c r="N44">
        <v>1</v>
      </c>
      <c r="O44">
        <v>1</v>
      </c>
      <c r="P44">
        <v>1</v>
      </c>
      <c r="Q44">
        <v>3</v>
      </c>
      <c r="R44">
        <v>5</v>
      </c>
      <c r="S44">
        <v>10</v>
      </c>
      <c r="T44">
        <v>0</v>
      </c>
      <c r="U44">
        <v>0</v>
      </c>
      <c r="W44">
        <v>1</v>
      </c>
      <c r="X44">
        <v>0</v>
      </c>
      <c r="Y44">
        <v>3</v>
      </c>
      <c r="AB44">
        <v>0</v>
      </c>
      <c r="AC44">
        <v>3</v>
      </c>
      <c r="AE44">
        <v>1</v>
      </c>
      <c r="AF44">
        <v>0</v>
      </c>
      <c r="AG44">
        <v>3</v>
      </c>
      <c r="AH44">
        <v>1078809</v>
      </c>
      <c r="AI44">
        <v>926310</v>
      </c>
      <c r="AJ44">
        <f t="shared" si="13"/>
        <v>3.166862364910275</v>
      </c>
      <c r="AK44">
        <f t="shared" si="14"/>
        <v>0.76001127168942784</v>
      </c>
      <c r="AL44">
        <f t="shared" si="50"/>
        <v>15</v>
      </c>
      <c r="AM44">
        <f t="shared" si="51"/>
        <v>2</v>
      </c>
      <c r="AN44">
        <f t="shared" si="52"/>
        <v>7.5</v>
      </c>
      <c r="AO44">
        <f t="shared" si="53"/>
        <v>0.13333333333333333</v>
      </c>
      <c r="AP44">
        <f t="shared" si="54"/>
        <v>6</v>
      </c>
      <c r="AQ44">
        <f t="shared" si="55"/>
        <v>15</v>
      </c>
      <c r="AR44">
        <f t="shared" si="15"/>
        <v>0.4</v>
      </c>
      <c r="AS44">
        <v>20</v>
      </c>
      <c r="AT44">
        <v>2</v>
      </c>
      <c r="AU44">
        <v>2.6203079197863</v>
      </c>
      <c r="AV44">
        <v>21</v>
      </c>
      <c r="AW44">
        <v>1</v>
      </c>
    </row>
    <row r="45" spans="1:49" x14ac:dyDescent="0.25">
      <c r="A45" t="s">
        <v>52</v>
      </c>
      <c r="B45" t="s">
        <v>103</v>
      </c>
      <c r="C45">
        <f t="shared" si="46"/>
        <v>23</v>
      </c>
      <c r="D45">
        <v>634.2279552</v>
      </c>
      <c r="E45">
        <f t="shared" ref="E45" si="66">C45/D45</f>
        <v>3.6264563571227461E-2</v>
      </c>
      <c r="F45">
        <f t="shared" si="10"/>
        <v>3.1534403105415179E-2</v>
      </c>
      <c r="G45">
        <f t="shared" si="48"/>
        <v>3.1138253278999068E-2</v>
      </c>
      <c r="H45">
        <f t="shared" si="11"/>
        <v>2.7076741981738321E-2</v>
      </c>
      <c r="I45">
        <f t="shared" si="49"/>
        <v>3.3615369885890328E-8</v>
      </c>
      <c r="J45">
        <f t="shared" si="12"/>
        <v>2.9230756422513329E-8</v>
      </c>
      <c r="K45">
        <v>2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10</v>
      </c>
      <c r="S45">
        <v>9</v>
      </c>
      <c r="T45">
        <v>0</v>
      </c>
      <c r="U45">
        <v>0</v>
      </c>
      <c r="V45">
        <v>1</v>
      </c>
      <c r="W45">
        <v>1</v>
      </c>
      <c r="X45">
        <v>2</v>
      </c>
      <c r="Y45">
        <v>1</v>
      </c>
      <c r="AB45">
        <v>2</v>
      </c>
      <c r="AC45">
        <v>1</v>
      </c>
      <c r="AD45">
        <v>1</v>
      </c>
      <c r="AE45">
        <v>1</v>
      </c>
      <c r="AF45">
        <v>2</v>
      </c>
      <c r="AG45">
        <v>1</v>
      </c>
      <c r="AH45">
        <v>1078809</v>
      </c>
      <c r="AI45">
        <v>926310</v>
      </c>
      <c r="AJ45">
        <f t="shared" si="13"/>
        <v>3.166862364910275</v>
      </c>
      <c r="AK45">
        <f t="shared" si="14"/>
        <v>0.76001127168942784</v>
      </c>
      <c r="AL45">
        <f t="shared" si="50"/>
        <v>19</v>
      </c>
      <c r="AM45">
        <f t="shared" si="51"/>
        <v>0</v>
      </c>
      <c r="AN45" t="e">
        <f t="shared" si="52"/>
        <v>#DIV/0!</v>
      </c>
      <c r="AO45">
        <f t="shared" si="53"/>
        <v>0</v>
      </c>
      <c r="AP45">
        <f t="shared" si="54"/>
        <v>10</v>
      </c>
      <c r="AQ45">
        <f t="shared" si="55"/>
        <v>10</v>
      </c>
      <c r="AR45">
        <f t="shared" si="15"/>
        <v>1</v>
      </c>
      <c r="AS45">
        <v>15</v>
      </c>
      <c r="AT45">
        <v>4</v>
      </c>
      <c r="AU45">
        <v>0.98261149017487504</v>
      </c>
      <c r="AV45">
        <v>18</v>
      </c>
      <c r="AW45">
        <v>2</v>
      </c>
    </row>
    <row r="46" spans="1:49" x14ac:dyDescent="0.25">
      <c r="A46" t="s">
        <v>53</v>
      </c>
      <c r="B46" t="s">
        <v>103</v>
      </c>
      <c r="C46">
        <f t="shared" si="46"/>
        <v>21</v>
      </c>
      <c r="D46">
        <v>634.2279552</v>
      </c>
      <c r="E46">
        <f t="shared" ref="E46" si="67">C46/D46</f>
        <v>3.3111123260685937E-2</v>
      </c>
      <c r="F46">
        <f t="shared" si="10"/>
        <v>3.1534403105415179E-2</v>
      </c>
      <c r="G46">
        <f t="shared" si="48"/>
        <v>2.8430579080825233E-2</v>
      </c>
      <c r="H46">
        <f t="shared" si="11"/>
        <v>2.7076741981738317E-2</v>
      </c>
      <c r="I46">
        <f t="shared" si="49"/>
        <v>3.0692294243638991E-8</v>
      </c>
      <c r="J46">
        <f t="shared" si="12"/>
        <v>2.9230756422513322E-8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7</v>
      </c>
      <c r="S46">
        <v>13</v>
      </c>
      <c r="T46">
        <v>0</v>
      </c>
      <c r="U46">
        <v>0</v>
      </c>
      <c r="W46">
        <v>1</v>
      </c>
      <c r="X46">
        <v>0</v>
      </c>
      <c r="Y46">
        <v>1</v>
      </c>
      <c r="AB46">
        <v>0</v>
      </c>
      <c r="AC46">
        <v>1</v>
      </c>
      <c r="AE46">
        <v>1</v>
      </c>
      <c r="AF46">
        <v>0</v>
      </c>
      <c r="AG46">
        <v>1</v>
      </c>
      <c r="AH46">
        <v>1078809</v>
      </c>
      <c r="AI46">
        <v>926310</v>
      </c>
      <c r="AJ46">
        <f t="shared" si="13"/>
        <v>3.166862364910275</v>
      </c>
      <c r="AK46">
        <f t="shared" si="14"/>
        <v>0.76001127168942784</v>
      </c>
      <c r="AL46">
        <f t="shared" si="50"/>
        <v>20</v>
      </c>
      <c r="AM46">
        <f t="shared" si="51"/>
        <v>0</v>
      </c>
      <c r="AN46" t="e">
        <f t="shared" si="52"/>
        <v>#DIV/0!</v>
      </c>
      <c r="AO46">
        <f t="shared" si="53"/>
        <v>0</v>
      </c>
      <c r="AP46">
        <f t="shared" si="54"/>
        <v>7</v>
      </c>
      <c r="AQ46">
        <f t="shared" si="55"/>
        <v>13</v>
      </c>
      <c r="AR46">
        <f t="shared" si="15"/>
        <v>0.53846153846153844</v>
      </c>
      <c r="AS46">
        <v>11</v>
      </c>
      <c r="AT46">
        <v>4</v>
      </c>
      <c r="AU46">
        <v>0.72058083535792605</v>
      </c>
      <c r="AV46">
        <v>14</v>
      </c>
      <c r="AW46">
        <v>6</v>
      </c>
    </row>
    <row r="47" spans="1:49" x14ac:dyDescent="0.25">
      <c r="A47" t="s">
        <v>54</v>
      </c>
      <c r="B47" t="s">
        <v>103</v>
      </c>
      <c r="C47">
        <f t="shared" si="46"/>
        <v>7</v>
      </c>
      <c r="D47">
        <v>634.2279552</v>
      </c>
      <c r="E47">
        <f t="shared" ref="E47" si="68">C47/D47</f>
        <v>1.1037041086895313E-2</v>
      </c>
      <c r="F47">
        <f t="shared" si="10"/>
        <v>7.8836007763537948E-3</v>
      </c>
      <c r="G47">
        <f t="shared" si="48"/>
        <v>9.476859693608411E-3</v>
      </c>
      <c r="H47">
        <f t="shared" si="11"/>
        <v>6.7691854954345793E-3</v>
      </c>
      <c r="I47">
        <f t="shared" si="49"/>
        <v>1.0230764747879664E-8</v>
      </c>
      <c r="J47">
        <f t="shared" si="12"/>
        <v>7.3076891056283323E-9</v>
      </c>
      <c r="K47">
        <v>0</v>
      </c>
      <c r="L47">
        <v>2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4</v>
      </c>
      <c r="T47">
        <v>0</v>
      </c>
      <c r="U47">
        <v>0</v>
      </c>
      <c r="W47">
        <v>1</v>
      </c>
      <c r="X47">
        <v>0</v>
      </c>
      <c r="Y47">
        <v>2</v>
      </c>
      <c r="AB47">
        <v>0</v>
      </c>
      <c r="AC47">
        <v>2</v>
      </c>
      <c r="AE47">
        <v>1</v>
      </c>
      <c r="AF47">
        <v>0</v>
      </c>
      <c r="AG47">
        <v>2</v>
      </c>
      <c r="AH47">
        <v>1078809</v>
      </c>
      <c r="AI47">
        <v>926310</v>
      </c>
      <c r="AJ47">
        <f t="shared" si="13"/>
        <v>3.166862364910275</v>
      </c>
      <c r="AK47">
        <f t="shared" si="14"/>
        <v>0.76001127168942784</v>
      </c>
      <c r="AL47">
        <f t="shared" si="50"/>
        <v>4</v>
      </c>
      <c r="AM47">
        <f t="shared" si="51"/>
        <v>0</v>
      </c>
      <c r="AN47" t="e">
        <f t="shared" si="52"/>
        <v>#DIV/0!</v>
      </c>
      <c r="AO47">
        <f t="shared" si="53"/>
        <v>0</v>
      </c>
      <c r="AP47">
        <f t="shared" si="54"/>
        <v>0</v>
      </c>
      <c r="AQ47">
        <f t="shared" si="55"/>
        <v>5</v>
      </c>
      <c r="AR47">
        <f t="shared" si="15"/>
        <v>0</v>
      </c>
      <c r="AS47">
        <v>5</v>
      </c>
      <c r="AT47">
        <v>1</v>
      </c>
      <c r="AU47">
        <v>1.31014926226074</v>
      </c>
      <c r="AV47">
        <v>5</v>
      </c>
      <c r="AW47">
        <v>0</v>
      </c>
    </row>
    <row r="48" spans="1:49" x14ac:dyDescent="0.25">
      <c r="A48" t="s">
        <v>55</v>
      </c>
      <c r="B48" t="s">
        <v>103</v>
      </c>
      <c r="C48">
        <f t="shared" si="46"/>
        <v>28</v>
      </c>
      <c r="D48">
        <v>634.2279552</v>
      </c>
      <c r="E48">
        <f t="shared" ref="E48" si="69">C48/D48</f>
        <v>4.4148164347581252E-2</v>
      </c>
      <c r="F48">
        <f t="shared" si="10"/>
        <v>4.0994724037039729E-2</v>
      </c>
      <c r="G48">
        <f t="shared" si="48"/>
        <v>3.7907438774433644E-2</v>
      </c>
      <c r="H48">
        <f t="shared" si="11"/>
        <v>3.5199764576259812E-2</v>
      </c>
      <c r="I48">
        <f t="shared" si="49"/>
        <v>4.0923058991518657E-8</v>
      </c>
      <c r="J48">
        <f t="shared" si="12"/>
        <v>3.7999983349267326E-8</v>
      </c>
      <c r="K48">
        <v>1</v>
      </c>
      <c r="L48">
        <v>1</v>
      </c>
      <c r="M48">
        <v>0</v>
      </c>
      <c r="N48">
        <v>0</v>
      </c>
      <c r="O48">
        <v>1</v>
      </c>
      <c r="P48">
        <v>3</v>
      </c>
      <c r="Q48">
        <v>5</v>
      </c>
      <c r="R48">
        <v>10</v>
      </c>
      <c r="S48">
        <v>7</v>
      </c>
      <c r="T48">
        <v>0</v>
      </c>
      <c r="U48">
        <v>0</v>
      </c>
      <c r="V48">
        <v>1</v>
      </c>
      <c r="W48">
        <v>1</v>
      </c>
      <c r="X48">
        <v>1</v>
      </c>
      <c r="Y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1078809</v>
      </c>
      <c r="AI48">
        <v>926310</v>
      </c>
      <c r="AJ48">
        <f t="shared" si="13"/>
        <v>3.166862364910275</v>
      </c>
      <c r="AK48">
        <f t="shared" si="14"/>
        <v>0.76001127168942784</v>
      </c>
      <c r="AL48">
        <f t="shared" si="50"/>
        <v>17</v>
      </c>
      <c r="AM48">
        <f t="shared" si="51"/>
        <v>1</v>
      </c>
      <c r="AN48">
        <f t="shared" si="52"/>
        <v>17</v>
      </c>
      <c r="AO48">
        <f t="shared" si="53"/>
        <v>5.8823529411764705E-2</v>
      </c>
      <c r="AP48">
        <f t="shared" si="54"/>
        <v>11</v>
      </c>
      <c r="AQ48">
        <f t="shared" si="55"/>
        <v>15</v>
      </c>
      <c r="AR48">
        <f t="shared" si="15"/>
        <v>0.73333333333333328</v>
      </c>
      <c r="AS48">
        <v>21</v>
      </c>
      <c r="AT48">
        <v>4</v>
      </c>
      <c r="AU48">
        <v>1.3756587325555301</v>
      </c>
      <c r="AV48">
        <v>24</v>
      </c>
      <c r="AW48">
        <v>2</v>
      </c>
    </row>
    <row r="49" spans="1:49" x14ac:dyDescent="0.25">
      <c r="A49" t="s">
        <v>56</v>
      </c>
      <c r="B49" t="s">
        <v>103</v>
      </c>
      <c r="C49">
        <f t="shared" si="46"/>
        <v>34</v>
      </c>
      <c r="D49">
        <v>543.62396160000003</v>
      </c>
      <c r="E49">
        <f t="shared" ref="E49" si="70">C49/D49</f>
        <v>6.2543232825740105E-2</v>
      </c>
      <c r="F49">
        <f t="shared" si="10"/>
        <v>4.9666684891028906E-2</v>
      </c>
      <c r="G49">
        <f t="shared" si="48"/>
        <v>5.3702204930447667E-2</v>
      </c>
      <c r="H49">
        <f t="shared" si="11"/>
        <v>4.2645868621237849E-2</v>
      </c>
      <c r="I49">
        <f t="shared" si="49"/>
        <v>5.7974333571318095E-8</v>
      </c>
      <c r="J49">
        <f t="shared" si="12"/>
        <v>4.603844136545849E-8</v>
      </c>
      <c r="K49">
        <v>1</v>
      </c>
      <c r="L49">
        <v>5</v>
      </c>
      <c r="M49">
        <v>1</v>
      </c>
      <c r="N49">
        <v>0</v>
      </c>
      <c r="O49">
        <v>1</v>
      </c>
      <c r="P49">
        <v>0</v>
      </c>
      <c r="Q49">
        <v>0</v>
      </c>
      <c r="R49">
        <v>12</v>
      </c>
      <c r="S49">
        <v>14</v>
      </c>
      <c r="T49">
        <v>1</v>
      </c>
      <c r="U49">
        <v>0</v>
      </c>
      <c r="V49">
        <v>1</v>
      </c>
      <c r="W49">
        <v>1.2</v>
      </c>
      <c r="X49">
        <v>1</v>
      </c>
      <c r="Y49">
        <v>6</v>
      </c>
      <c r="AA49">
        <v>1492</v>
      </c>
      <c r="AB49">
        <v>1</v>
      </c>
      <c r="AC49">
        <v>6</v>
      </c>
      <c r="AD49">
        <v>1</v>
      </c>
      <c r="AE49">
        <v>249.666666666666</v>
      </c>
      <c r="AF49">
        <v>1</v>
      </c>
      <c r="AG49">
        <v>1498</v>
      </c>
      <c r="AH49">
        <v>1078809</v>
      </c>
      <c r="AI49">
        <v>926310</v>
      </c>
      <c r="AJ49">
        <f t="shared" si="13"/>
        <v>3.166862364910275</v>
      </c>
      <c r="AK49">
        <f t="shared" si="14"/>
        <v>0.76001127168942784</v>
      </c>
      <c r="AL49">
        <f t="shared" si="50"/>
        <v>26</v>
      </c>
      <c r="AM49">
        <f t="shared" si="51"/>
        <v>1</v>
      </c>
      <c r="AN49">
        <f t="shared" si="52"/>
        <v>26</v>
      </c>
      <c r="AO49">
        <f t="shared" si="53"/>
        <v>3.8461538461538464E-2</v>
      </c>
      <c r="AP49">
        <f t="shared" si="54"/>
        <v>13</v>
      </c>
      <c r="AQ49">
        <f t="shared" si="55"/>
        <v>14</v>
      </c>
      <c r="AR49">
        <f t="shared" si="15"/>
        <v>0.9285714285714286</v>
      </c>
      <c r="AS49">
        <v>19</v>
      </c>
      <c r="AT49">
        <v>3</v>
      </c>
      <c r="AU49">
        <v>1.6595257866205</v>
      </c>
      <c r="AV49">
        <v>21</v>
      </c>
      <c r="AW49">
        <v>7</v>
      </c>
    </row>
    <row r="50" spans="1:49" x14ac:dyDescent="0.25">
      <c r="A50" t="s">
        <v>57</v>
      </c>
      <c r="B50" t="s">
        <v>103</v>
      </c>
      <c r="C50">
        <f t="shared" si="46"/>
        <v>28</v>
      </c>
      <c r="D50">
        <v>543.62396160000003</v>
      </c>
      <c r="E50">
        <f t="shared" ref="E50" si="71">C50/D50</f>
        <v>5.1506191738844791E-2</v>
      </c>
      <c r="F50">
        <f t="shared" si="10"/>
        <v>4.2308657499765361E-2</v>
      </c>
      <c r="G50">
        <f t="shared" si="48"/>
        <v>4.4225345236839249E-2</v>
      </c>
      <c r="H50">
        <f t="shared" si="11"/>
        <v>3.6327962158832237E-2</v>
      </c>
      <c r="I50">
        <f t="shared" si="49"/>
        <v>4.7743568823438429E-8</v>
      </c>
      <c r="J50">
        <f t="shared" si="12"/>
        <v>3.921793153353871E-8</v>
      </c>
      <c r="K50">
        <v>2</v>
      </c>
      <c r="L50">
        <v>3</v>
      </c>
      <c r="M50">
        <v>0</v>
      </c>
      <c r="N50">
        <v>0</v>
      </c>
      <c r="O50">
        <v>0</v>
      </c>
      <c r="P50">
        <v>2</v>
      </c>
      <c r="Q50">
        <v>3</v>
      </c>
      <c r="R50">
        <v>9</v>
      </c>
      <c r="S50">
        <v>9</v>
      </c>
      <c r="T50">
        <v>0</v>
      </c>
      <c r="U50">
        <v>0</v>
      </c>
      <c r="V50">
        <v>1</v>
      </c>
      <c r="W50">
        <v>1</v>
      </c>
      <c r="X50">
        <v>2</v>
      </c>
      <c r="Y50">
        <v>3</v>
      </c>
      <c r="AB50">
        <v>2</v>
      </c>
      <c r="AC50">
        <v>3</v>
      </c>
      <c r="AD50">
        <v>1</v>
      </c>
      <c r="AE50">
        <v>1</v>
      </c>
      <c r="AF50">
        <v>2</v>
      </c>
      <c r="AG50">
        <v>3</v>
      </c>
      <c r="AH50">
        <v>1078809</v>
      </c>
      <c r="AI50">
        <v>926310</v>
      </c>
      <c r="AJ50">
        <f t="shared" si="13"/>
        <v>3.166862364910275</v>
      </c>
      <c r="AK50">
        <f t="shared" si="14"/>
        <v>0.76001127168942784</v>
      </c>
      <c r="AL50">
        <f t="shared" si="50"/>
        <v>18</v>
      </c>
      <c r="AM50">
        <f t="shared" si="51"/>
        <v>0</v>
      </c>
      <c r="AN50" t="e">
        <f t="shared" si="52"/>
        <v>#DIV/0!</v>
      </c>
      <c r="AO50">
        <f t="shared" si="53"/>
        <v>0</v>
      </c>
      <c r="AP50">
        <f t="shared" si="54"/>
        <v>9</v>
      </c>
      <c r="AQ50">
        <f t="shared" si="55"/>
        <v>14</v>
      </c>
      <c r="AR50">
        <f t="shared" si="15"/>
        <v>0.6428571428571429</v>
      </c>
      <c r="AS50">
        <v>22</v>
      </c>
      <c r="AT50">
        <v>1</v>
      </c>
      <c r="AU50">
        <v>5.7646881735502298</v>
      </c>
      <c r="AV50">
        <v>22</v>
      </c>
      <c r="AW50">
        <v>1</v>
      </c>
    </row>
    <row r="51" spans="1:49" x14ac:dyDescent="0.25">
      <c r="A51" t="s">
        <v>58</v>
      </c>
      <c r="B51" t="s">
        <v>103</v>
      </c>
      <c r="C51">
        <f t="shared" si="46"/>
        <v>22</v>
      </c>
      <c r="D51">
        <v>543.62396160000003</v>
      </c>
      <c r="E51">
        <f t="shared" ref="E51" si="72">C51/D51</f>
        <v>4.0469150651949483E-2</v>
      </c>
      <c r="F51">
        <f t="shared" si="10"/>
        <v>3.4950630108501822E-2</v>
      </c>
      <c r="G51">
        <f t="shared" si="48"/>
        <v>3.4748485543230845E-2</v>
      </c>
      <c r="H51">
        <f t="shared" si="11"/>
        <v>3.0010055696426639E-2</v>
      </c>
      <c r="I51">
        <f t="shared" si="49"/>
        <v>3.751280407555877E-8</v>
      </c>
      <c r="J51">
        <f t="shared" si="12"/>
        <v>3.2397421701618937E-8</v>
      </c>
      <c r="K51">
        <v>1</v>
      </c>
      <c r="L51">
        <v>2</v>
      </c>
      <c r="M51">
        <v>0</v>
      </c>
      <c r="N51">
        <v>0</v>
      </c>
      <c r="O51">
        <v>3</v>
      </c>
      <c r="P51">
        <v>1</v>
      </c>
      <c r="Q51">
        <v>0</v>
      </c>
      <c r="R51">
        <v>11</v>
      </c>
      <c r="S51">
        <v>4</v>
      </c>
      <c r="T51">
        <v>0</v>
      </c>
      <c r="U51">
        <v>0</v>
      </c>
      <c r="V51">
        <v>1</v>
      </c>
      <c r="W51">
        <v>1</v>
      </c>
      <c r="X51">
        <v>1</v>
      </c>
      <c r="Y51">
        <v>2</v>
      </c>
      <c r="AB51">
        <v>1</v>
      </c>
      <c r="AC51">
        <v>2</v>
      </c>
      <c r="AD51">
        <v>1</v>
      </c>
      <c r="AE51">
        <v>1</v>
      </c>
      <c r="AF51">
        <v>1</v>
      </c>
      <c r="AG51">
        <v>2</v>
      </c>
      <c r="AH51">
        <v>1078809</v>
      </c>
      <c r="AI51">
        <v>926310</v>
      </c>
      <c r="AJ51">
        <f t="shared" si="13"/>
        <v>3.166862364910275</v>
      </c>
      <c r="AK51">
        <f t="shared" si="14"/>
        <v>0.76001127168942784</v>
      </c>
      <c r="AL51">
        <f t="shared" si="50"/>
        <v>15</v>
      </c>
      <c r="AM51">
        <f t="shared" si="51"/>
        <v>3</v>
      </c>
      <c r="AN51">
        <f t="shared" si="52"/>
        <v>5</v>
      </c>
      <c r="AO51">
        <f t="shared" si="53"/>
        <v>0.2</v>
      </c>
      <c r="AP51">
        <f t="shared" si="54"/>
        <v>14</v>
      </c>
      <c r="AQ51">
        <f t="shared" si="55"/>
        <v>5</v>
      </c>
      <c r="AR51">
        <f t="shared" si="15"/>
        <v>2.8</v>
      </c>
      <c r="AS51">
        <v>13</v>
      </c>
      <c r="AT51">
        <v>5</v>
      </c>
      <c r="AU51">
        <v>0.68127602942552201</v>
      </c>
      <c r="AV51">
        <v>17</v>
      </c>
      <c r="AW51">
        <v>2</v>
      </c>
    </row>
    <row r="52" spans="1:49" x14ac:dyDescent="0.25">
      <c r="A52" t="s">
        <v>59</v>
      </c>
      <c r="B52" t="s">
        <v>103</v>
      </c>
      <c r="C52">
        <f t="shared" si="46"/>
        <v>16</v>
      </c>
      <c r="D52">
        <v>543.62396160000003</v>
      </c>
      <c r="E52">
        <f t="shared" ref="E52" si="73">C52/D52</f>
        <v>2.9432109565054168E-2</v>
      </c>
      <c r="F52">
        <f t="shared" si="10"/>
        <v>2.3913589021606511E-2</v>
      </c>
      <c r="G52">
        <f t="shared" si="48"/>
        <v>2.527162584962243E-2</v>
      </c>
      <c r="H52">
        <f t="shared" si="11"/>
        <v>2.0533196002818225E-2</v>
      </c>
      <c r="I52">
        <f t="shared" si="49"/>
        <v>2.7282039327679104E-8</v>
      </c>
      <c r="J52">
        <f t="shared" si="12"/>
        <v>2.2166656953739272E-8</v>
      </c>
      <c r="K52">
        <v>0</v>
      </c>
      <c r="L52">
        <v>2</v>
      </c>
      <c r="M52">
        <v>1</v>
      </c>
      <c r="N52">
        <v>0</v>
      </c>
      <c r="O52">
        <v>1</v>
      </c>
      <c r="P52">
        <v>0</v>
      </c>
      <c r="Q52">
        <v>1</v>
      </c>
      <c r="R52">
        <v>6</v>
      </c>
      <c r="S52">
        <v>5</v>
      </c>
      <c r="T52">
        <v>1</v>
      </c>
      <c r="U52">
        <v>0</v>
      </c>
      <c r="W52">
        <v>1</v>
      </c>
      <c r="X52">
        <v>0</v>
      </c>
      <c r="Y52">
        <v>2</v>
      </c>
      <c r="AA52">
        <v>428</v>
      </c>
      <c r="AB52">
        <v>0</v>
      </c>
      <c r="AC52">
        <v>2</v>
      </c>
      <c r="AE52">
        <v>143.333333333333</v>
      </c>
      <c r="AF52">
        <v>0</v>
      </c>
      <c r="AG52">
        <v>430</v>
      </c>
      <c r="AH52">
        <v>1078809</v>
      </c>
      <c r="AI52">
        <v>926310</v>
      </c>
      <c r="AJ52">
        <f t="shared" si="13"/>
        <v>3.166862364910275</v>
      </c>
      <c r="AK52">
        <f t="shared" si="14"/>
        <v>0.76001127168942784</v>
      </c>
      <c r="AL52">
        <f t="shared" si="50"/>
        <v>11</v>
      </c>
      <c r="AM52">
        <f t="shared" si="51"/>
        <v>1</v>
      </c>
      <c r="AN52">
        <f t="shared" si="52"/>
        <v>11</v>
      </c>
      <c r="AO52">
        <f t="shared" si="53"/>
        <v>9.0909090909090912E-2</v>
      </c>
      <c r="AP52">
        <f t="shared" si="54"/>
        <v>7</v>
      </c>
      <c r="AQ52">
        <f t="shared" si="55"/>
        <v>6</v>
      </c>
      <c r="AR52">
        <f t="shared" si="15"/>
        <v>1.1666666666666667</v>
      </c>
      <c r="AS52">
        <v>11</v>
      </c>
      <c r="AT52">
        <v>1</v>
      </c>
      <c r="AU52">
        <v>2.8823339215694999</v>
      </c>
      <c r="AV52">
        <v>11</v>
      </c>
      <c r="AW52">
        <v>2</v>
      </c>
    </row>
    <row r="53" spans="1:49" x14ac:dyDescent="0.25">
      <c r="A53" t="s">
        <v>60</v>
      </c>
      <c r="B53" t="s">
        <v>103</v>
      </c>
      <c r="C53">
        <f t="shared" si="46"/>
        <v>11</v>
      </c>
      <c r="D53">
        <v>453.01996799999995</v>
      </c>
      <c r="E53">
        <f t="shared" ref="E53" si="74">C53/D53</f>
        <v>2.4281490391169693E-2</v>
      </c>
      <c r="F53">
        <f t="shared" si="10"/>
        <v>2.2074082173790633E-2</v>
      </c>
      <c r="G53">
        <f t="shared" si="48"/>
        <v>2.0849091325938509E-2</v>
      </c>
      <c r="H53">
        <f t="shared" si="11"/>
        <v>1.8953719387216829E-2</v>
      </c>
      <c r="I53">
        <f t="shared" si="49"/>
        <v>2.2507682445335265E-8</v>
      </c>
      <c r="J53">
        <f t="shared" si="12"/>
        <v>2.0461529495759332E-8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2</v>
      </c>
      <c r="R53">
        <v>6</v>
      </c>
      <c r="S53">
        <v>1</v>
      </c>
      <c r="T53">
        <v>0</v>
      </c>
      <c r="U53">
        <v>0</v>
      </c>
      <c r="W53">
        <v>1</v>
      </c>
      <c r="X53">
        <v>0</v>
      </c>
      <c r="Y53">
        <v>1</v>
      </c>
      <c r="AB53">
        <v>0</v>
      </c>
      <c r="AC53">
        <v>1</v>
      </c>
      <c r="AE53">
        <v>1</v>
      </c>
      <c r="AF53">
        <v>0</v>
      </c>
      <c r="AG53">
        <v>1</v>
      </c>
      <c r="AH53">
        <v>1078809</v>
      </c>
      <c r="AI53">
        <v>926310</v>
      </c>
      <c r="AJ53">
        <f t="shared" si="13"/>
        <v>3.166862364910275</v>
      </c>
      <c r="AK53">
        <f t="shared" si="14"/>
        <v>0.76001127168942784</v>
      </c>
      <c r="AL53">
        <f t="shared" si="50"/>
        <v>7</v>
      </c>
      <c r="AM53">
        <f t="shared" si="51"/>
        <v>1</v>
      </c>
      <c r="AN53">
        <f t="shared" si="52"/>
        <v>7</v>
      </c>
      <c r="AO53">
        <f t="shared" si="53"/>
        <v>0.14285714285714285</v>
      </c>
      <c r="AP53">
        <f t="shared" si="54"/>
        <v>7</v>
      </c>
      <c r="AQ53">
        <f t="shared" si="55"/>
        <v>3</v>
      </c>
      <c r="AR53">
        <f t="shared" si="15"/>
        <v>2.3333333333333335</v>
      </c>
      <c r="AS53">
        <v>8</v>
      </c>
      <c r="AT53">
        <v>1</v>
      </c>
      <c r="AU53">
        <v>2.09624083585273</v>
      </c>
      <c r="AV53">
        <v>8</v>
      </c>
      <c r="AW53">
        <v>2</v>
      </c>
    </row>
    <row r="54" spans="1:49" x14ac:dyDescent="0.25">
      <c r="A54" t="s">
        <v>61</v>
      </c>
      <c r="B54" t="s">
        <v>103</v>
      </c>
      <c r="C54">
        <f t="shared" si="46"/>
        <v>17</v>
      </c>
      <c r="D54">
        <v>453.01996799999995</v>
      </c>
      <c r="E54">
        <f t="shared" ref="E54" si="75">C54/D54</f>
        <v>3.7525939695444072E-2</v>
      </c>
      <c r="F54">
        <f t="shared" si="10"/>
        <v>3.5318531478065011E-2</v>
      </c>
      <c r="G54">
        <f t="shared" si="48"/>
        <v>3.2221322958268607E-2</v>
      </c>
      <c r="H54">
        <f t="shared" si="11"/>
        <v>3.0325951019546923E-2</v>
      </c>
      <c r="I54">
        <f t="shared" si="49"/>
        <v>3.4784600142790864E-8</v>
      </c>
      <c r="J54">
        <f t="shared" si="12"/>
        <v>3.2738447193214931E-8</v>
      </c>
      <c r="K54">
        <v>1</v>
      </c>
      <c r="L54">
        <v>0</v>
      </c>
      <c r="M54">
        <v>0</v>
      </c>
      <c r="N54">
        <v>2</v>
      </c>
      <c r="O54">
        <v>0</v>
      </c>
      <c r="P54">
        <v>0</v>
      </c>
      <c r="Q54">
        <v>2</v>
      </c>
      <c r="R54">
        <v>9</v>
      </c>
      <c r="S54">
        <v>3</v>
      </c>
      <c r="T54">
        <v>0</v>
      </c>
      <c r="U54">
        <v>0</v>
      </c>
      <c r="V54">
        <v>1</v>
      </c>
      <c r="X54">
        <v>1</v>
      </c>
      <c r="Y54">
        <v>0</v>
      </c>
      <c r="AB54">
        <v>1</v>
      </c>
      <c r="AC54">
        <v>0</v>
      </c>
      <c r="AD54">
        <v>1</v>
      </c>
      <c r="AF54">
        <v>1</v>
      </c>
      <c r="AG54">
        <v>0</v>
      </c>
      <c r="AH54">
        <v>1078809</v>
      </c>
      <c r="AI54">
        <v>926310</v>
      </c>
      <c r="AJ54">
        <f t="shared" si="13"/>
        <v>3.166862364910275</v>
      </c>
      <c r="AK54">
        <f t="shared" si="14"/>
        <v>0.76001127168942784</v>
      </c>
      <c r="AL54">
        <f t="shared" si="50"/>
        <v>12</v>
      </c>
      <c r="AM54">
        <f t="shared" si="51"/>
        <v>2</v>
      </c>
      <c r="AN54">
        <f t="shared" si="52"/>
        <v>6</v>
      </c>
      <c r="AO54">
        <f t="shared" si="53"/>
        <v>0.16666666666666666</v>
      </c>
      <c r="AP54">
        <f t="shared" si="54"/>
        <v>9</v>
      </c>
      <c r="AQ54">
        <f t="shared" si="55"/>
        <v>7</v>
      </c>
      <c r="AR54">
        <f t="shared" si="15"/>
        <v>1.2857142857142858</v>
      </c>
      <c r="AS54">
        <v>13</v>
      </c>
      <c r="AT54">
        <v>2</v>
      </c>
      <c r="AU54">
        <v>1.70319632543002</v>
      </c>
      <c r="AV54">
        <v>14</v>
      </c>
      <c r="AW54">
        <v>2</v>
      </c>
    </row>
    <row r="55" spans="1:49" x14ac:dyDescent="0.25">
      <c r="A55" t="s">
        <v>62</v>
      </c>
      <c r="B55" t="s">
        <v>103</v>
      </c>
      <c r="C55">
        <f t="shared" si="46"/>
        <v>19</v>
      </c>
      <c r="D55">
        <v>453.01996799999995</v>
      </c>
      <c r="E55">
        <f t="shared" ref="E55" si="76">C55/D55</f>
        <v>4.1940756130202192E-2</v>
      </c>
      <c r="F55">
        <f t="shared" si="10"/>
        <v>3.3111123260685944E-2</v>
      </c>
      <c r="G55">
        <f t="shared" si="48"/>
        <v>3.6012066835711967E-2</v>
      </c>
      <c r="H55">
        <f t="shared" si="11"/>
        <v>2.8430579080825236E-2</v>
      </c>
      <c r="I55">
        <f t="shared" si="49"/>
        <v>3.887690604194273E-8</v>
      </c>
      <c r="J55">
        <f t="shared" si="12"/>
        <v>3.0692294243638997E-8</v>
      </c>
      <c r="K55">
        <v>0</v>
      </c>
      <c r="L55">
        <v>4</v>
      </c>
      <c r="M55">
        <v>0</v>
      </c>
      <c r="N55">
        <v>0</v>
      </c>
      <c r="O55">
        <v>4</v>
      </c>
      <c r="P55">
        <v>1</v>
      </c>
      <c r="Q55">
        <v>0</v>
      </c>
      <c r="R55">
        <v>7</v>
      </c>
      <c r="S55">
        <v>3</v>
      </c>
      <c r="T55">
        <v>0</v>
      </c>
      <c r="U55">
        <v>0</v>
      </c>
      <c r="W55">
        <v>1</v>
      </c>
      <c r="X55">
        <v>0</v>
      </c>
      <c r="Y55">
        <v>4</v>
      </c>
      <c r="AB55">
        <v>0</v>
      </c>
      <c r="AC55">
        <v>4</v>
      </c>
      <c r="AE55">
        <v>1</v>
      </c>
      <c r="AF55">
        <v>0</v>
      </c>
      <c r="AG55">
        <v>4</v>
      </c>
      <c r="AH55">
        <v>1078809</v>
      </c>
      <c r="AI55">
        <v>926310</v>
      </c>
      <c r="AJ55">
        <f t="shared" si="13"/>
        <v>3.166862364910275</v>
      </c>
      <c r="AK55">
        <f t="shared" si="14"/>
        <v>0.76001127168942784</v>
      </c>
      <c r="AL55">
        <f t="shared" si="50"/>
        <v>10</v>
      </c>
      <c r="AM55">
        <f t="shared" si="51"/>
        <v>4</v>
      </c>
      <c r="AN55">
        <f t="shared" si="52"/>
        <v>2.5</v>
      </c>
      <c r="AO55">
        <f t="shared" si="53"/>
        <v>0.4</v>
      </c>
      <c r="AP55">
        <f t="shared" si="54"/>
        <v>11</v>
      </c>
      <c r="AQ55">
        <f t="shared" si="55"/>
        <v>4</v>
      </c>
      <c r="AR55">
        <f t="shared" si="15"/>
        <v>2.75</v>
      </c>
      <c r="AS55">
        <v>10</v>
      </c>
      <c r="AT55">
        <v>5</v>
      </c>
      <c r="AU55">
        <v>0.52405798011665095</v>
      </c>
      <c r="AV55">
        <v>14</v>
      </c>
      <c r="AW55">
        <v>1</v>
      </c>
    </row>
    <row r="56" spans="1:49" x14ac:dyDescent="0.25">
      <c r="A56" t="s">
        <v>63</v>
      </c>
      <c r="B56" t="s">
        <v>103</v>
      </c>
      <c r="C56">
        <f t="shared" si="46"/>
        <v>36</v>
      </c>
      <c r="D56">
        <v>453.01996799999995</v>
      </c>
      <c r="E56">
        <f t="shared" ref="E56" si="77">C56/D56</f>
        <v>7.9466695825646264E-2</v>
      </c>
      <c r="F56">
        <f t="shared" si="10"/>
        <v>7.5051879390888129E-2</v>
      </c>
      <c r="G56">
        <f t="shared" si="48"/>
        <v>6.8233389793980581E-2</v>
      </c>
      <c r="H56">
        <f t="shared" si="11"/>
        <v>6.4442645916537214E-2</v>
      </c>
      <c r="I56">
        <f t="shared" si="49"/>
        <v>7.3661506184733594E-8</v>
      </c>
      <c r="J56">
        <f t="shared" si="12"/>
        <v>6.9569200285581728E-8</v>
      </c>
      <c r="K56">
        <v>1</v>
      </c>
      <c r="L56">
        <v>1</v>
      </c>
      <c r="M56">
        <v>0</v>
      </c>
      <c r="N56">
        <v>1</v>
      </c>
      <c r="O56">
        <v>4</v>
      </c>
      <c r="P56">
        <v>2</v>
      </c>
      <c r="Q56">
        <v>8</v>
      </c>
      <c r="R56">
        <v>15</v>
      </c>
      <c r="S56">
        <v>4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1078809</v>
      </c>
      <c r="AI56">
        <v>926310</v>
      </c>
      <c r="AJ56">
        <f t="shared" si="13"/>
        <v>3.166862364910275</v>
      </c>
      <c r="AK56">
        <f t="shared" si="14"/>
        <v>0.76001127168942784</v>
      </c>
      <c r="AL56">
        <f t="shared" si="50"/>
        <v>19</v>
      </c>
      <c r="AM56">
        <f t="shared" si="51"/>
        <v>5</v>
      </c>
      <c r="AN56">
        <f t="shared" si="52"/>
        <v>3.8</v>
      </c>
      <c r="AO56">
        <f t="shared" si="53"/>
        <v>0.26315789473684209</v>
      </c>
      <c r="AP56">
        <f t="shared" si="54"/>
        <v>19</v>
      </c>
      <c r="AQ56">
        <f t="shared" si="55"/>
        <v>15</v>
      </c>
      <c r="AR56">
        <f t="shared" si="15"/>
        <v>1.2666666666666666</v>
      </c>
      <c r="AS56">
        <v>25</v>
      </c>
      <c r="AT56">
        <v>4</v>
      </c>
      <c r="AU56">
        <v>1.63769106756557</v>
      </c>
      <c r="AV56">
        <v>28</v>
      </c>
      <c r="AW56">
        <v>6</v>
      </c>
    </row>
    <row r="57" spans="1:49" x14ac:dyDescent="0.25">
      <c r="A57" t="s">
        <v>64</v>
      </c>
      <c r="B57" t="s">
        <v>103</v>
      </c>
      <c r="C57">
        <f t="shared" si="46"/>
        <v>18</v>
      </c>
      <c r="D57">
        <v>815.43594239999993</v>
      </c>
      <c r="E57">
        <f t="shared" ref="E57" si="78">C57/D57</f>
        <v>2.207408217379063E-2</v>
      </c>
      <c r="F57">
        <f t="shared" si="10"/>
        <v>1.7168730579614933E-2</v>
      </c>
      <c r="G57">
        <f t="shared" si="48"/>
        <v>1.8953719387216825E-2</v>
      </c>
      <c r="H57">
        <f t="shared" si="11"/>
        <v>1.4741781745613086E-2</v>
      </c>
      <c r="I57">
        <f t="shared" si="49"/>
        <v>2.0461529495759332E-8</v>
      </c>
      <c r="J57">
        <f t="shared" si="12"/>
        <v>1.591452294114615E-8</v>
      </c>
      <c r="K57">
        <v>0</v>
      </c>
      <c r="L57">
        <v>4</v>
      </c>
      <c r="M57">
        <v>0</v>
      </c>
      <c r="N57">
        <v>0</v>
      </c>
      <c r="O57">
        <v>1</v>
      </c>
      <c r="P57">
        <v>0</v>
      </c>
      <c r="Q57">
        <v>0</v>
      </c>
      <c r="R57">
        <v>6</v>
      </c>
      <c r="S57">
        <v>7</v>
      </c>
      <c r="T57">
        <v>0</v>
      </c>
      <c r="U57">
        <v>0</v>
      </c>
      <c r="W57">
        <v>1</v>
      </c>
      <c r="X57">
        <v>0</v>
      </c>
      <c r="Y57">
        <v>4</v>
      </c>
      <c r="AB57">
        <v>0</v>
      </c>
      <c r="AC57">
        <v>4</v>
      </c>
      <c r="AE57">
        <v>1</v>
      </c>
      <c r="AF57">
        <v>0</v>
      </c>
      <c r="AG57">
        <v>4</v>
      </c>
      <c r="AH57">
        <v>1078809</v>
      </c>
      <c r="AI57">
        <v>926310</v>
      </c>
      <c r="AJ57">
        <f t="shared" si="13"/>
        <v>3.166862364910275</v>
      </c>
      <c r="AK57">
        <f t="shared" si="14"/>
        <v>0.76001127168942784</v>
      </c>
      <c r="AL57">
        <f t="shared" si="50"/>
        <v>13</v>
      </c>
      <c r="AM57">
        <f t="shared" si="51"/>
        <v>1</v>
      </c>
      <c r="AN57">
        <f t="shared" si="52"/>
        <v>13</v>
      </c>
      <c r="AO57">
        <f t="shared" si="53"/>
        <v>7.6923076923076927E-2</v>
      </c>
      <c r="AP57">
        <f t="shared" si="54"/>
        <v>7</v>
      </c>
      <c r="AQ57">
        <f t="shared" si="55"/>
        <v>7</v>
      </c>
      <c r="AR57">
        <f t="shared" si="15"/>
        <v>1</v>
      </c>
      <c r="AS57">
        <v>12</v>
      </c>
      <c r="AT57">
        <v>1</v>
      </c>
      <c r="AU57">
        <v>3.1443652862259501</v>
      </c>
      <c r="AV57">
        <v>12</v>
      </c>
      <c r="AW57">
        <v>2</v>
      </c>
    </row>
    <row r="58" spans="1:49" x14ac:dyDescent="0.25">
      <c r="A58" t="s">
        <v>65</v>
      </c>
      <c r="B58" t="s">
        <v>103</v>
      </c>
      <c r="C58">
        <f t="shared" si="46"/>
        <v>21</v>
      </c>
      <c r="D58">
        <v>815.43594239999993</v>
      </c>
      <c r="E58">
        <f t="shared" ref="E58" si="79">C58/D58</f>
        <v>2.5753095869422399E-2</v>
      </c>
      <c r="F58">
        <f t="shared" si="10"/>
        <v>2.207408217379063E-2</v>
      </c>
      <c r="G58">
        <f t="shared" si="48"/>
        <v>2.2112672618419628E-2</v>
      </c>
      <c r="H58">
        <f t="shared" si="11"/>
        <v>1.8953719387216825E-2</v>
      </c>
      <c r="I58">
        <f t="shared" si="49"/>
        <v>2.3871784411719218E-8</v>
      </c>
      <c r="J58">
        <f t="shared" si="12"/>
        <v>2.0461529495759328E-8</v>
      </c>
      <c r="K58">
        <v>0</v>
      </c>
      <c r="L58">
        <v>3</v>
      </c>
      <c r="M58">
        <v>0</v>
      </c>
      <c r="N58">
        <v>0</v>
      </c>
      <c r="O58">
        <v>4</v>
      </c>
      <c r="P58">
        <v>0</v>
      </c>
      <c r="Q58">
        <v>1</v>
      </c>
      <c r="R58">
        <v>5</v>
      </c>
      <c r="S58">
        <v>8</v>
      </c>
      <c r="T58">
        <v>0</v>
      </c>
      <c r="U58">
        <v>0</v>
      </c>
      <c r="W58">
        <v>1</v>
      </c>
      <c r="X58">
        <v>0</v>
      </c>
      <c r="Y58">
        <v>3</v>
      </c>
      <c r="AB58">
        <v>0</v>
      </c>
      <c r="AC58">
        <v>3</v>
      </c>
      <c r="AE58">
        <v>1</v>
      </c>
      <c r="AF58">
        <v>0</v>
      </c>
      <c r="AG58">
        <v>3</v>
      </c>
      <c r="AH58">
        <v>1078809</v>
      </c>
      <c r="AI58">
        <v>926310</v>
      </c>
      <c r="AJ58">
        <f t="shared" si="13"/>
        <v>3.166862364910275</v>
      </c>
      <c r="AK58">
        <f t="shared" si="14"/>
        <v>0.76001127168942784</v>
      </c>
      <c r="AL58">
        <f t="shared" si="50"/>
        <v>13</v>
      </c>
      <c r="AM58">
        <f t="shared" si="51"/>
        <v>4</v>
      </c>
      <c r="AN58">
        <f t="shared" si="52"/>
        <v>3.25</v>
      </c>
      <c r="AO58">
        <f t="shared" si="53"/>
        <v>0.30769230769230771</v>
      </c>
      <c r="AP58">
        <f t="shared" si="54"/>
        <v>9</v>
      </c>
      <c r="AQ58">
        <f t="shared" si="55"/>
        <v>9</v>
      </c>
      <c r="AR58">
        <f t="shared" si="15"/>
        <v>1</v>
      </c>
      <c r="AS58">
        <v>14</v>
      </c>
      <c r="AT58">
        <v>3</v>
      </c>
      <c r="AU58">
        <v>1.22280651412943</v>
      </c>
      <c r="AV58">
        <v>16</v>
      </c>
      <c r="AW58">
        <v>2</v>
      </c>
    </row>
    <row r="59" spans="1:49" x14ac:dyDescent="0.25">
      <c r="A59" t="s">
        <v>66</v>
      </c>
      <c r="B59" t="s">
        <v>103</v>
      </c>
      <c r="C59">
        <f t="shared" si="46"/>
        <v>22</v>
      </c>
      <c r="D59">
        <v>792.784944</v>
      </c>
      <c r="E59">
        <f t="shared" ref="E59" si="80">C59/D59</f>
        <v>2.7750274732765361E-2</v>
      </c>
      <c r="F59">
        <f t="shared" si="10"/>
        <v>2.3966146360115539E-2</v>
      </c>
      <c r="G59">
        <f t="shared" si="48"/>
        <v>2.3827532943929725E-2</v>
      </c>
      <c r="H59">
        <f t="shared" si="11"/>
        <v>2.0578323906121125E-2</v>
      </c>
      <c r="I59">
        <f t="shared" si="49"/>
        <v>2.5723065651811731E-8</v>
      </c>
      <c r="J59">
        <f t="shared" si="12"/>
        <v>2.2215374881110129E-8</v>
      </c>
      <c r="K59">
        <v>0</v>
      </c>
      <c r="L59">
        <v>3</v>
      </c>
      <c r="M59">
        <v>0</v>
      </c>
      <c r="N59">
        <v>0</v>
      </c>
      <c r="O59">
        <v>1</v>
      </c>
      <c r="P59">
        <v>1</v>
      </c>
      <c r="Q59">
        <v>3</v>
      </c>
      <c r="R59">
        <v>8</v>
      </c>
      <c r="S59">
        <v>6</v>
      </c>
      <c r="T59">
        <v>0</v>
      </c>
      <c r="U59">
        <v>0</v>
      </c>
      <c r="W59">
        <v>1</v>
      </c>
      <c r="X59">
        <v>0</v>
      </c>
      <c r="Y59">
        <v>3</v>
      </c>
      <c r="AB59">
        <v>0</v>
      </c>
      <c r="AC59">
        <v>3</v>
      </c>
      <c r="AE59">
        <v>1</v>
      </c>
      <c r="AF59">
        <v>0</v>
      </c>
      <c r="AG59">
        <v>3</v>
      </c>
      <c r="AH59">
        <v>1078809</v>
      </c>
      <c r="AI59">
        <v>926310</v>
      </c>
      <c r="AJ59">
        <f t="shared" si="13"/>
        <v>3.166862364910275</v>
      </c>
      <c r="AK59">
        <f t="shared" si="14"/>
        <v>0.76001127168942784</v>
      </c>
      <c r="AL59">
        <f t="shared" si="50"/>
        <v>14</v>
      </c>
      <c r="AM59">
        <f t="shared" si="51"/>
        <v>1</v>
      </c>
      <c r="AN59">
        <f t="shared" si="52"/>
        <v>14</v>
      </c>
      <c r="AO59">
        <f t="shared" si="53"/>
        <v>7.1428571428571425E-2</v>
      </c>
      <c r="AP59">
        <f t="shared" si="54"/>
        <v>9</v>
      </c>
      <c r="AQ59">
        <f t="shared" si="55"/>
        <v>10</v>
      </c>
      <c r="AR59">
        <f t="shared" si="15"/>
        <v>0.9</v>
      </c>
      <c r="AS59">
        <v>14</v>
      </c>
      <c r="AT59">
        <v>3</v>
      </c>
      <c r="AU59">
        <v>1.22280651412943</v>
      </c>
      <c r="AV59">
        <v>16</v>
      </c>
      <c r="AW59">
        <v>3</v>
      </c>
    </row>
    <row r="60" spans="1:49" x14ac:dyDescent="0.25">
      <c r="A60" t="s">
        <v>67</v>
      </c>
      <c r="B60" t="s">
        <v>103</v>
      </c>
      <c r="C60">
        <f t="shared" si="46"/>
        <v>29</v>
      </c>
      <c r="D60">
        <v>815.43594239999993</v>
      </c>
      <c r="E60">
        <f t="shared" ref="E60" si="81">C60/D60</f>
        <v>3.5563799057773793E-2</v>
      </c>
      <c r="F60">
        <f t="shared" si="10"/>
        <v>3.3111123260685944E-2</v>
      </c>
      <c r="G60">
        <f t="shared" si="48"/>
        <v>3.0536547901627107E-2</v>
      </c>
      <c r="H60">
        <f t="shared" si="11"/>
        <v>2.8430579080825236E-2</v>
      </c>
      <c r="I60">
        <f t="shared" si="49"/>
        <v>3.2965797520945588E-8</v>
      </c>
      <c r="J60">
        <f t="shared" si="12"/>
        <v>3.0692294243638997E-8</v>
      </c>
      <c r="K60">
        <v>0</v>
      </c>
      <c r="L60">
        <v>2</v>
      </c>
      <c r="M60">
        <v>0</v>
      </c>
      <c r="N60">
        <v>0</v>
      </c>
      <c r="O60">
        <v>3</v>
      </c>
      <c r="P60">
        <v>2</v>
      </c>
      <c r="Q60">
        <v>3</v>
      </c>
      <c r="R60">
        <v>11</v>
      </c>
      <c r="S60">
        <v>8</v>
      </c>
      <c r="T60">
        <v>0</v>
      </c>
      <c r="U60">
        <v>0</v>
      </c>
      <c r="W60">
        <v>1</v>
      </c>
      <c r="X60">
        <v>0</v>
      </c>
      <c r="Y60">
        <v>2</v>
      </c>
      <c r="AB60">
        <v>0</v>
      </c>
      <c r="AC60">
        <v>2</v>
      </c>
      <c r="AE60">
        <v>1</v>
      </c>
      <c r="AF60">
        <v>0</v>
      </c>
      <c r="AG60">
        <v>2</v>
      </c>
      <c r="AH60">
        <v>1078809</v>
      </c>
      <c r="AI60">
        <v>926310</v>
      </c>
      <c r="AJ60">
        <f t="shared" si="13"/>
        <v>3.166862364910275</v>
      </c>
      <c r="AK60">
        <f t="shared" si="14"/>
        <v>0.76001127168942784</v>
      </c>
      <c r="AL60">
        <f t="shared" si="50"/>
        <v>19</v>
      </c>
      <c r="AM60">
        <f t="shared" si="51"/>
        <v>3</v>
      </c>
      <c r="AN60">
        <f t="shared" si="52"/>
        <v>6.333333333333333</v>
      </c>
      <c r="AO60">
        <f t="shared" si="53"/>
        <v>0.15789473684210525</v>
      </c>
      <c r="AP60">
        <f t="shared" si="54"/>
        <v>14</v>
      </c>
      <c r="AQ60">
        <f t="shared" si="55"/>
        <v>13</v>
      </c>
      <c r="AR60">
        <f t="shared" si="15"/>
        <v>1.0769230769230769</v>
      </c>
      <c r="AS60">
        <v>18</v>
      </c>
      <c r="AT60">
        <v>7</v>
      </c>
      <c r="AU60">
        <v>0.67378891091152504</v>
      </c>
      <c r="AV60">
        <v>24</v>
      </c>
      <c r="AW60">
        <v>3</v>
      </c>
    </row>
    <row r="61" spans="1:49" x14ac:dyDescent="0.25">
      <c r="A61" t="s">
        <v>68</v>
      </c>
      <c r="B61" t="s">
        <v>103</v>
      </c>
      <c r="C61">
        <f t="shared" si="46"/>
        <v>21</v>
      </c>
      <c r="D61">
        <v>543.62396160000003</v>
      </c>
      <c r="E61">
        <f t="shared" ref="E61" si="82">C61/D61</f>
        <v>3.8629643804133591E-2</v>
      </c>
      <c r="F61">
        <f t="shared" si="10"/>
        <v>3.6790136956317707E-2</v>
      </c>
      <c r="G61">
        <f t="shared" si="48"/>
        <v>3.3169008927629438E-2</v>
      </c>
      <c r="H61">
        <f t="shared" si="11"/>
        <v>3.1589532312028039E-2</v>
      </c>
      <c r="I61">
        <f t="shared" si="49"/>
        <v>3.5807676617578824E-8</v>
      </c>
      <c r="J61">
        <f t="shared" si="12"/>
        <v>3.4102549159598877E-8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1</v>
      </c>
      <c r="R61">
        <v>13</v>
      </c>
      <c r="S61">
        <v>5</v>
      </c>
      <c r="T61">
        <v>0</v>
      </c>
      <c r="U61">
        <v>0</v>
      </c>
      <c r="W61">
        <v>7</v>
      </c>
      <c r="X61">
        <v>0</v>
      </c>
      <c r="Y61">
        <v>7</v>
      </c>
      <c r="AB61">
        <v>0</v>
      </c>
      <c r="AC61">
        <v>7</v>
      </c>
      <c r="AE61">
        <v>7</v>
      </c>
      <c r="AF61">
        <v>0</v>
      </c>
      <c r="AG61">
        <v>7</v>
      </c>
      <c r="AH61">
        <v>1078809</v>
      </c>
      <c r="AI61">
        <v>926310</v>
      </c>
      <c r="AJ61">
        <f t="shared" si="13"/>
        <v>3.166862364910275</v>
      </c>
      <c r="AK61">
        <f t="shared" si="14"/>
        <v>0.76001127168942784</v>
      </c>
      <c r="AL61">
        <f t="shared" si="50"/>
        <v>18</v>
      </c>
      <c r="AM61">
        <f t="shared" si="51"/>
        <v>1</v>
      </c>
      <c r="AN61">
        <f t="shared" si="52"/>
        <v>18</v>
      </c>
      <c r="AO61">
        <f t="shared" si="53"/>
        <v>5.5555555555555552E-2</v>
      </c>
      <c r="AP61">
        <f t="shared" si="54"/>
        <v>14</v>
      </c>
      <c r="AQ61">
        <f t="shared" si="55"/>
        <v>6</v>
      </c>
      <c r="AR61">
        <f t="shared" si="15"/>
        <v>2.3333333333333335</v>
      </c>
      <c r="AS61">
        <v>15</v>
      </c>
      <c r="AT61">
        <v>3</v>
      </c>
      <c r="AU61">
        <v>1.31015025661114</v>
      </c>
      <c r="AV61">
        <v>17</v>
      </c>
      <c r="AW61">
        <v>3</v>
      </c>
    </row>
    <row r="62" spans="1:49" x14ac:dyDescent="0.25">
      <c r="A62" t="s">
        <v>69</v>
      </c>
      <c r="B62" t="s">
        <v>103</v>
      </c>
      <c r="C62">
        <f t="shared" si="46"/>
        <v>36</v>
      </c>
      <c r="D62">
        <v>543.62396160000003</v>
      </c>
      <c r="E62">
        <f t="shared" ref="E62" si="83">C62/D62</f>
        <v>6.6222246521371875E-2</v>
      </c>
      <c r="F62">
        <f t="shared" si="10"/>
        <v>5.5185205434476567E-2</v>
      </c>
      <c r="G62">
        <f t="shared" si="48"/>
        <v>5.6861158161650466E-2</v>
      </c>
      <c r="H62">
        <f t="shared" si="11"/>
        <v>4.7384298468042055E-2</v>
      </c>
      <c r="I62">
        <f t="shared" si="49"/>
        <v>6.1384588487277982E-8</v>
      </c>
      <c r="J62">
        <f t="shared" si="12"/>
        <v>5.1153823739398322E-8</v>
      </c>
      <c r="K62">
        <v>1</v>
      </c>
      <c r="L62">
        <v>4</v>
      </c>
      <c r="M62">
        <v>1</v>
      </c>
      <c r="N62">
        <v>0</v>
      </c>
      <c r="O62">
        <v>0</v>
      </c>
      <c r="P62">
        <v>0</v>
      </c>
      <c r="Q62">
        <v>6</v>
      </c>
      <c r="R62">
        <v>8</v>
      </c>
      <c r="S62">
        <v>16</v>
      </c>
      <c r="T62">
        <v>1</v>
      </c>
      <c r="U62">
        <v>0</v>
      </c>
      <c r="V62">
        <v>1</v>
      </c>
      <c r="W62">
        <v>1</v>
      </c>
      <c r="X62">
        <v>1</v>
      </c>
      <c r="Y62">
        <v>4</v>
      </c>
      <c r="AA62">
        <v>1492</v>
      </c>
      <c r="AB62">
        <v>1</v>
      </c>
      <c r="AC62">
        <v>4</v>
      </c>
      <c r="AD62">
        <v>1</v>
      </c>
      <c r="AE62">
        <v>299.2</v>
      </c>
      <c r="AF62">
        <v>1</v>
      </c>
      <c r="AG62">
        <v>1496</v>
      </c>
      <c r="AH62">
        <v>1078809</v>
      </c>
      <c r="AI62">
        <v>926310</v>
      </c>
      <c r="AJ62">
        <f t="shared" si="13"/>
        <v>3.166862364910275</v>
      </c>
      <c r="AK62">
        <f t="shared" si="14"/>
        <v>0.76001127168942784</v>
      </c>
      <c r="AL62">
        <f t="shared" si="50"/>
        <v>24</v>
      </c>
      <c r="AM62">
        <f t="shared" si="51"/>
        <v>0</v>
      </c>
      <c r="AN62" t="e">
        <f t="shared" si="52"/>
        <v>#DIV/0!</v>
      </c>
      <c r="AO62">
        <f t="shared" si="53"/>
        <v>0</v>
      </c>
      <c r="AP62">
        <f t="shared" si="54"/>
        <v>8</v>
      </c>
      <c r="AQ62">
        <f t="shared" si="55"/>
        <v>22</v>
      </c>
      <c r="AR62">
        <f t="shared" si="15"/>
        <v>0.36363636363636365</v>
      </c>
      <c r="AS62">
        <v>24</v>
      </c>
      <c r="AT62">
        <v>3</v>
      </c>
      <c r="AU62">
        <v>2.0962464592854499</v>
      </c>
      <c r="AV62">
        <v>26</v>
      </c>
      <c r="AW62">
        <v>5</v>
      </c>
    </row>
    <row r="63" spans="1:49" x14ac:dyDescent="0.25">
      <c r="A63" t="s">
        <v>70</v>
      </c>
      <c r="B63" t="s">
        <v>103</v>
      </c>
      <c r="C63">
        <f t="shared" si="46"/>
        <v>28</v>
      </c>
      <c r="D63">
        <v>543.62396160000003</v>
      </c>
      <c r="E63">
        <f t="shared" ref="E63" si="84">C63/D63</f>
        <v>5.1506191738844791E-2</v>
      </c>
      <c r="F63">
        <f t="shared" si="10"/>
        <v>4.7827178043213014E-2</v>
      </c>
      <c r="G63">
        <f t="shared" si="48"/>
        <v>4.4225345236839249E-2</v>
      </c>
      <c r="H63">
        <f t="shared" si="11"/>
        <v>4.1066392005636443E-2</v>
      </c>
      <c r="I63">
        <f t="shared" si="49"/>
        <v>4.7743568823438429E-8</v>
      </c>
      <c r="J63">
        <f t="shared" si="12"/>
        <v>4.4333313907478536E-8</v>
      </c>
      <c r="K63">
        <v>0</v>
      </c>
      <c r="L63">
        <v>2</v>
      </c>
      <c r="M63">
        <v>0</v>
      </c>
      <c r="N63">
        <v>0</v>
      </c>
      <c r="O63">
        <v>2</v>
      </c>
      <c r="P63">
        <v>1</v>
      </c>
      <c r="Q63">
        <v>9</v>
      </c>
      <c r="R63">
        <v>7</v>
      </c>
      <c r="S63">
        <v>7</v>
      </c>
      <c r="T63">
        <v>0</v>
      </c>
      <c r="U63">
        <v>0</v>
      </c>
      <c r="W63">
        <v>1</v>
      </c>
      <c r="X63">
        <v>0</v>
      </c>
      <c r="Y63">
        <v>2</v>
      </c>
      <c r="AB63">
        <v>0</v>
      </c>
      <c r="AC63">
        <v>2</v>
      </c>
      <c r="AE63">
        <v>1</v>
      </c>
      <c r="AF63">
        <v>0</v>
      </c>
      <c r="AG63">
        <v>2</v>
      </c>
      <c r="AH63">
        <v>1078809</v>
      </c>
      <c r="AI63">
        <v>926310</v>
      </c>
      <c r="AJ63">
        <f t="shared" si="13"/>
        <v>3.166862364910275</v>
      </c>
      <c r="AK63">
        <f t="shared" si="14"/>
        <v>0.76001127168942784</v>
      </c>
      <c r="AL63">
        <f t="shared" si="50"/>
        <v>14</v>
      </c>
      <c r="AM63">
        <f t="shared" si="51"/>
        <v>2</v>
      </c>
      <c r="AN63">
        <f t="shared" si="52"/>
        <v>7</v>
      </c>
      <c r="AO63">
        <f t="shared" si="53"/>
        <v>0.14285714285714285</v>
      </c>
      <c r="AP63">
        <f t="shared" si="54"/>
        <v>9</v>
      </c>
      <c r="AQ63">
        <f t="shared" si="55"/>
        <v>17</v>
      </c>
      <c r="AR63">
        <f t="shared" si="15"/>
        <v>0.52941176470588236</v>
      </c>
      <c r="AS63">
        <v>18</v>
      </c>
      <c r="AT63">
        <v>2</v>
      </c>
      <c r="AU63">
        <v>2.35827561563939</v>
      </c>
      <c r="AV63">
        <v>19</v>
      </c>
      <c r="AW63">
        <v>7</v>
      </c>
    </row>
    <row r="64" spans="1:49" x14ac:dyDescent="0.25">
      <c r="A64" t="s">
        <v>71</v>
      </c>
      <c r="B64" t="s">
        <v>103</v>
      </c>
      <c r="C64">
        <f t="shared" si="46"/>
        <v>28</v>
      </c>
      <c r="D64">
        <v>543.62396160000003</v>
      </c>
      <c r="E64">
        <f t="shared" ref="E64" si="85">C64/D64</f>
        <v>5.1506191738844791E-2</v>
      </c>
      <c r="F64">
        <f t="shared" si="10"/>
        <v>4.7827178043213014E-2</v>
      </c>
      <c r="G64">
        <f t="shared" si="48"/>
        <v>4.4225345236839249E-2</v>
      </c>
      <c r="H64">
        <f t="shared" si="11"/>
        <v>4.1066392005636443E-2</v>
      </c>
      <c r="I64">
        <f t="shared" si="49"/>
        <v>4.7743568823438429E-8</v>
      </c>
      <c r="J64">
        <f t="shared" si="12"/>
        <v>4.4333313907478536E-8</v>
      </c>
      <c r="K64">
        <v>0</v>
      </c>
      <c r="L64">
        <v>2</v>
      </c>
      <c r="M64">
        <v>0</v>
      </c>
      <c r="N64">
        <v>0</v>
      </c>
      <c r="O64">
        <v>2</v>
      </c>
      <c r="P64">
        <v>1</v>
      </c>
      <c r="Q64">
        <v>3</v>
      </c>
      <c r="R64">
        <v>9</v>
      </c>
      <c r="S64">
        <v>11</v>
      </c>
      <c r="T64">
        <v>0</v>
      </c>
      <c r="U64">
        <v>0</v>
      </c>
      <c r="W64">
        <v>1</v>
      </c>
      <c r="X64">
        <v>0</v>
      </c>
      <c r="Y64">
        <v>2</v>
      </c>
      <c r="AB64">
        <v>0</v>
      </c>
      <c r="AC64">
        <v>2</v>
      </c>
      <c r="AE64">
        <v>1</v>
      </c>
      <c r="AF64">
        <v>0</v>
      </c>
      <c r="AG64">
        <v>2</v>
      </c>
      <c r="AH64">
        <v>1078809</v>
      </c>
      <c r="AI64">
        <v>926310</v>
      </c>
      <c r="AJ64">
        <f t="shared" si="13"/>
        <v>3.166862364910275</v>
      </c>
      <c r="AK64">
        <f t="shared" si="14"/>
        <v>0.76001127168942784</v>
      </c>
      <c r="AL64">
        <f t="shared" si="50"/>
        <v>20</v>
      </c>
      <c r="AM64">
        <f t="shared" si="51"/>
        <v>2</v>
      </c>
      <c r="AN64">
        <f t="shared" si="52"/>
        <v>10</v>
      </c>
      <c r="AO64">
        <f t="shared" si="53"/>
        <v>0.1</v>
      </c>
      <c r="AP64">
        <f t="shared" si="54"/>
        <v>11</v>
      </c>
      <c r="AQ64">
        <f t="shared" si="55"/>
        <v>15</v>
      </c>
      <c r="AR64">
        <f t="shared" si="15"/>
        <v>0.73333333333333328</v>
      </c>
      <c r="AS64">
        <v>20</v>
      </c>
      <c r="AT64">
        <v>3</v>
      </c>
      <c r="AU64">
        <v>1.74686980913627</v>
      </c>
      <c r="AV64">
        <v>22</v>
      </c>
      <c r="AW64">
        <v>5</v>
      </c>
    </row>
    <row r="65" spans="1:49" x14ac:dyDescent="0.25">
      <c r="A65" t="s">
        <v>72</v>
      </c>
      <c r="B65" t="s">
        <v>103</v>
      </c>
      <c r="C65">
        <f t="shared" si="46"/>
        <v>22</v>
      </c>
      <c r="D65">
        <v>815.43594239999993</v>
      </c>
      <c r="E65">
        <f t="shared" ref="E65" si="86">C65/D65</f>
        <v>2.6979433767966323E-2</v>
      </c>
      <c r="F65">
        <f t="shared" si="10"/>
        <v>2.3300420072334554E-2</v>
      </c>
      <c r="G65">
        <f t="shared" si="48"/>
        <v>2.3165657028820567E-2</v>
      </c>
      <c r="H65">
        <f t="shared" si="11"/>
        <v>2.0006703797617764E-2</v>
      </c>
      <c r="I65">
        <f t="shared" si="49"/>
        <v>2.5008536050372517E-8</v>
      </c>
      <c r="J65">
        <f t="shared" si="12"/>
        <v>2.159828113441263E-8</v>
      </c>
      <c r="K65">
        <v>1</v>
      </c>
      <c r="L65">
        <v>1</v>
      </c>
      <c r="M65">
        <v>1</v>
      </c>
      <c r="N65">
        <v>0</v>
      </c>
      <c r="O65">
        <v>1</v>
      </c>
      <c r="P65">
        <v>1</v>
      </c>
      <c r="Q65">
        <v>4</v>
      </c>
      <c r="R65">
        <v>9</v>
      </c>
      <c r="S65">
        <v>4</v>
      </c>
      <c r="T65">
        <v>1</v>
      </c>
      <c r="U65">
        <v>0</v>
      </c>
      <c r="V65">
        <v>1</v>
      </c>
      <c r="W65">
        <v>24</v>
      </c>
      <c r="X65">
        <v>1</v>
      </c>
      <c r="Y65">
        <v>24</v>
      </c>
      <c r="AA65">
        <v>1618</v>
      </c>
      <c r="AB65">
        <v>1</v>
      </c>
      <c r="AC65">
        <v>24</v>
      </c>
      <c r="AD65">
        <v>1</v>
      </c>
      <c r="AE65">
        <v>821</v>
      </c>
      <c r="AF65">
        <v>1</v>
      </c>
      <c r="AG65">
        <v>1642</v>
      </c>
      <c r="AH65">
        <v>1078809</v>
      </c>
      <c r="AI65">
        <v>926310</v>
      </c>
      <c r="AJ65">
        <f t="shared" si="13"/>
        <v>3.166862364910275</v>
      </c>
      <c r="AK65">
        <f t="shared" si="14"/>
        <v>0.76001127168942784</v>
      </c>
      <c r="AL65">
        <f t="shared" si="50"/>
        <v>13</v>
      </c>
      <c r="AM65">
        <f t="shared" si="51"/>
        <v>1</v>
      </c>
      <c r="AN65">
        <f t="shared" si="52"/>
        <v>13</v>
      </c>
      <c r="AO65">
        <f t="shared" si="53"/>
        <v>7.6923076923076927E-2</v>
      </c>
      <c r="AP65">
        <f t="shared" si="54"/>
        <v>10</v>
      </c>
      <c r="AQ65">
        <f t="shared" si="55"/>
        <v>9</v>
      </c>
      <c r="AR65">
        <f t="shared" si="15"/>
        <v>1.1111111111111112</v>
      </c>
      <c r="AS65">
        <v>15</v>
      </c>
      <c r="AT65">
        <v>2</v>
      </c>
      <c r="AU65">
        <v>1.96522778947427</v>
      </c>
      <c r="AV65">
        <v>16</v>
      </c>
      <c r="AW65">
        <v>3</v>
      </c>
    </row>
    <row r="66" spans="1:49" x14ac:dyDescent="0.25">
      <c r="A66" t="s">
        <v>73</v>
      </c>
      <c r="B66" t="s">
        <v>103</v>
      </c>
      <c r="C66">
        <f t="shared" ref="C66:C86" si="87">SUM(K66:S66)</f>
        <v>29</v>
      </c>
      <c r="D66">
        <v>815.43594239999993</v>
      </c>
      <c r="E66">
        <f t="shared" ref="E66" si="88">C66/D66</f>
        <v>3.5563799057773793E-2</v>
      </c>
      <c r="F66">
        <f t="shared" si="10"/>
        <v>3.0658447463598096E-2</v>
      </c>
      <c r="G66">
        <f t="shared" ref="G66:G86" si="89">I66*AI66</f>
        <v>3.0536547901627107E-2</v>
      </c>
      <c r="H66">
        <f t="shared" si="11"/>
        <v>2.6324610260023366E-2</v>
      </c>
      <c r="I66">
        <f t="shared" ref="I66:I86" si="90">E66/AH66</f>
        <v>3.2965797520945588E-8</v>
      </c>
      <c r="J66">
        <f t="shared" si="12"/>
        <v>2.8418790966332403E-8</v>
      </c>
      <c r="K66">
        <v>1</v>
      </c>
      <c r="L66">
        <v>3</v>
      </c>
      <c r="M66">
        <v>0</v>
      </c>
      <c r="N66">
        <v>0</v>
      </c>
      <c r="O66">
        <v>2</v>
      </c>
      <c r="P66">
        <v>2</v>
      </c>
      <c r="Q66">
        <v>4</v>
      </c>
      <c r="R66">
        <v>14</v>
      </c>
      <c r="S66">
        <v>3</v>
      </c>
      <c r="T66">
        <v>0</v>
      </c>
      <c r="U66">
        <v>0</v>
      </c>
      <c r="V66">
        <v>1</v>
      </c>
      <c r="W66">
        <v>1</v>
      </c>
      <c r="X66">
        <v>1</v>
      </c>
      <c r="Y66">
        <v>3</v>
      </c>
      <c r="AB66">
        <v>1</v>
      </c>
      <c r="AC66">
        <v>3</v>
      </c>
      <c r="AD66">
        <v>1</v>
      </c>
      <c r="AE66">
        <v>1</v>
      </c>
      <c r="AF66">
        <v>1</v>
      </c>
      <c r="AG66">
        <v>3</v>
      </c>
      <c r="AH66">
        <v>1078809</v>
      </c>
      <c r="AI66">
        <v>926310</v>
      </c>
      <c r="AJ66">
        <f t="shared" si="13"/>
        <v>3.166862364910275</v>
      </c>
      <c r="AK66">
        <f t="shared" si="14"/>
        <v>0.76001127168942784</v>
      </c>
      <c r="AL66">
        <f t="shared" ref="AL66:AL86" si="91">R66+S66</f>
        <v>17</v>
      </c>
      <c r="AM66">
        <f t="shared" ref="AM66:AM86" si="92">N66+O66</f>
        <v>2</v>
      </c>
      <c r="AN66">
        <f t="shared" ref="AN66:AN86" si="93">(R66+S66)/(N66+O66)</f>
        <v>8.5</v>
      </c>
      <c r="AO66">
        <f t="shared" ref="AO66:AO86" si="94">(N66+O66)/(R66+S66)</f>
        <v>0.11764705882352941</v>
      </c>
      <c r="AP66">
        <f t="shared" ref="AP66:AP86" si="95">O66+R66</f>
        <v>16</v>
      </c>
      <c r="AQ66">
        <f t="shared" ref="AQ66:AQ86" si="96">N66+P66+Q66+S66</f>
        <v>9</v>
      </c>
      <c r="AR66">
        <f t="shared" si="15"/>
        <v>1.7777777777777777</v>
      </c>
      <c r="AS66">
        <v>18</v>
      </c>
      <c r="AT66">
        <v>6</v>
      </c>
      <c r="AU66">
        <v>0.786088024561448</v>
      </c>
      <c r="AV66">
        <v>23</v>
      </c>
      <c r="AW66">
        <v>2</v>
      </c>
    </row>
    <row r="67" spans="1:49" x14ac:dyDescent="0.25">
      <c r="A67" t="s">
        <v>74</v>
      </c>
      <c r="B67" t="s">
        <v>103</v>
      </c>
      <c r="C67">
        <f t="shared" si="87"/>
        <v>24</v>
      </c>
      <c r="D67">
        <v>792.784944</v>
      </c>
      <c r="E67">
        <f t="shared" ref="E67" si="97">C67/D67</f>
        <v>3.0273026981198572E-2</v>
      </c>
      <c r="F67">
        <f t="shared" ref="F67:F86" si="98">E67/SUM($K67:$S67)*SUM($N67:$S67)</f>
        <v>2.5227522484332143E-2</v>
      </c>
      <c r="G67">
        <f t="shared" si="89"/>
        <v>2.5993672302468785E-2</v>
      </c>
      <c r="H67">
        <f t="shared" ref="H67:H86" si="99">G67/SUM($K67:$S67)*SUM($N67:$S67)</f>
        <v>2.1661393585390654E-2</v>
      </c>
      <c r="I67">
        <f t="shared" si="90"/>
        <v>2.8061526165612793E-8</v>
      </c>
      <c r="J67">
        <f t="shared" ref="J67:J86" si="100">I67/SUM($K67:$S67)*SUM($N67:$S67)</f>
        <v>2.3384605138010659E-8</v>
      </c>
      <c r="K67">
        <v>1</v>
      </c>
      <c r="L67">
        <v>3</v>
      </c>
      <c r="M67">
        <v>0</v>
      </c>
      <c r="N67">
        <v>1</v>
      </c>
      <c r="O67">
        <v>0</v>
      </c>
      <c r="P67">
        <v>0</v>
      </c>
      <c r="Q67">
        <v>0</v>
      </c>
      <c r="R67">
        <v>9</v>
      </c>
      <c r="S67">
        <v>10</v>
      </c>
      <c r="T67">
        <v>0</v>
      </c>
      <c r="U67">
        <v>0</v>
      </c>
      <c r="V67">
        <v>1</v>
      </c>
      <c r="W67">
        <v>1.3333333333333299</v>
      </c>
      <c r="X67">
        <v>1</v>
      </c>
      <c r="Y67">
        <v>4</v>
      </c>
      <c r="AB67">
        <v>1</v>
      </c>
      <c r="AC67">
        <v>4</v>
      </c>
      <c r="AD67">
        <v>1</v>
      </c>
      <c r="AE67">
        <v>1.3333333333333299</v>
      </c>
      <c r="AF67">
        <v>1</v>
      </c>
      <c r="AG67">
        <v>4</v>
      </c>
      <c r="AH67">
        <v>1078809</v>
      </c>
      <c r="AI67">
        <v>926310</v>
      </c>
      <c r="AJ67">
        <f t="shared" ref="AJ67:AJ86" si="101">(405638+414269)/(131103+127799)</f>
        <v>3.166862364910275</v>
      </c>
      <c r="AK67">
        <f t="shared" ref="AK67:AK86" si="102">(405638+414269)/(405638+414269+131103+127799)</f>
        <v>0.76001127168942784</v>
      </c>
      <c r="AL67">
        <f t="shared" si="91"/>
        <v>19</v>
      </c>
      <c r="AM67">
        <f t="shared" si="92"/>
        <v>1</v>
      </c>
      <c r="AN67">
        <f t="shared" si="93"/>
        <v>19</v>
      </c>
      <c r="AO67">
        <f t="shared" si="94"/>
        <v>5.2631578947368418E-2</v>
      </c>
      <c r="AP67">
        <f t="shared" si="95"/>
        <v>9</v>
      </c>
      <c r="AQ67">
        <f t="shared" si="96"/>
        <v>11</v>
      </c>
      <c r="AR67">
        <f t="shared" ref="AR67:AR86" si="103">AP67/AQ67</f>
        <v>0.81818181818181823</v>
      </c>
      <c r="AS67">
        <v>13</v>
      </c>
      <c r="AT67">
        <v>5</v>
      </c>
      <c r="AU67">
        <v>0.68127602942552201</v>
      </c>
      <c r="AV67">
        <v>17</v>
      </c>
      <c r="AW67">
        <v>3</v>
      </c>
    </row>
    <row r="68" spans="1:49" x14ac:dyDescent="0.25">
      <c r="A68" t="s">
        <v>75</v>
      </c>
      <c r="B68" t="s">
        <v>103</v>
      </c>
      <c r="C68">
        <f t="shared" si="87"/>
        <v>27</v>
      </c>
      <c r="D68">
        <v>815.43594239999993</v>
      </c>
      <c r="E68">
        <f t="shared" ref="E68" si="104">C68/D68</f>
        <v>3.3111123260685944E-2</v>
      </c>
      <c r="F68">
        <f t="shared" si="98"/>
        <v>2.4526757970878478E-2</v>
      </c>
      <c r="G68">
        <f t="shared" si="89"/>
        <v>2.843057908082524E-2</v>
      </c>
      <c r="H68">
        <f t="shared" si="99"/>
        <v>2.10596882080187E-2</v>
      </c>
      <c r="I68">
        <f t="shared" si="90"/>
        <v>3.0692294243638997E-8</v>
      </c>
      <c r="J68">
        <f t="shared" si="100"/>
        <v>2.2735032773065926E-8</v>
      </c>
      <c r="K68">
        <v>0</v>
      </c>
      <c r="L68">
        <v>6</v>
      </c>
      <c r="M68">
        <v>1</v>
      </c>
      <c r="N68">
        <v>0</v>
      </c>
      <c r="O68">
        <v>1</v>
      </c>
      <c r="P68">
        <v>0</v>
      </c>
      <c r="Q68">
        <v>1</v>
      </c>
      <c r="R68">
        <v>9</v>
      </c>
      <c r="S68">
        <v>9</v>
      </c>
      <c r="T68">
        <v>1</v>
      </c>
      <c r="U68">
        <v>0</v>
      </c>
      <c r="W68">
        <v>13.3333333333333</v>
      </c>
      <c r="X68">
        <v>0</v>
      </c>
      <c r="Y68">
        <v>80</v>
      </c>
      <c r="AA68">
        <v>1489</v>
      </c>
      <c r="AB68">
        <v>0</v>
      </c>
      <c r="AC68">
        <v>80</v>
      </c>
      <c r="AE68">
        <v>224.142857142857</v>
      </c>
      <c r="AF68">
        <v>0</v>
      </c>
      <c r="AG68">
        <v>1569</v>
      </c>
      <c r="AH68">
        <v>1078809</v>
      </c>
      <c r="AI68">
        <v>926310</v>
      </c>
      <c r="AJ68">
        <f t="shared" si="101"/>
        <v>3.166862364910275</v>
      </c>
      <c r="AK68">
        <f t="shared" si="102"/>
        <v>0.76001127168942784</v>
      </c>
      <c r="AL68">
        <f t="shared" si="91"/>
        <v>18</v>
      </c>
      <c r="AM68">
        <f t="shared" si="92"/>
        <v>1</v>
      </c>
      <c r="AN68">
        <f t="shared" si="93"/>
        <v>18</v>
      </c>
      <c r="AO68">
        <f t="shared" si="94"/>
        <v>5.5555555555555552E-2</v>
      </c>
      <c r="AP68">
        <f t="shared" si="95"/>
        <v>10</v>
      </c>
      <c r="AQ68">
        <f t="shared" si="96"/>
        <v>10</v>
      </c>
      <c r="AR68">
        <f t="shared" si="103"/>
        <v>1</v>
      </c>
      <c r="AS68">
        <v>19</v>
      </c>
      <c r="AT68">
        <v>1</v>
      </c>
      <c r="AU68">
        <v>4.9785895431144196</v>
      </c>
      <c r="AV68">
        <v>19</v>
      </c>
      <c r="AW68">
        <v>1</v>
      </c>
    </row>
    <row r="69" spans="1:49" x14ac:dyDescent="0.25">
      <c r="A69" t="s">
        <v>76</v>
      </c>
      <c r="B69" t="s">
        <v>103</v>
      </c>
      <c r="C69">
        <f t="shared" si="87"/>
        <v>34</v>
      </c>
      <c r="D69">
        <v>724.83194879999996</v>
      </c>
      <c r="E69">
        <f t="shared" ref="E69" si="105">C69/D69</f>
        <v>4.6907424619305083E-2</v>
      </c>
      <c r="F69">
        <f t="shared" si="98"/>
        <v>4.4148164347581252E-2</v>
      </c>
      <c r="G69">
        <f t="shared" si="89"/>
        <v>4.027665369783575E-2</v>
      </c>
      <c r="H69">
        <f t="shared" si="99"/>
        <v>3.7907438774433644E-2</v>
      </c>
      <c r="I69">
        <f t="shared" si="90"/>
        <v>4.3480750178488573E-8</v>
      </c>
      <c r="J69">
        <f t="shared" si="100"/>
        <v>4.0923058991518657E-8</v>
      </c>
      <c r="K69">
        <v>1</v>
      </c>
      <c r="L69">
        <v>1</v>
      </c>
      <c r="M69">
        <v>0</v>
      </c>
      <c r="N69">
        <v>1</v>
      </c>
      <c r="O69">
        <v>3</v>
      </c>
      <c r="P69">
        <v>1</v>
      </c>
      <c r="Q69">
        <v>5</v>
      </c>
      <c r="R69">
        <v>13</v>
      </c>
      <c r="S69">
        <v>9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1078809</v>
      </c>
      <c r="AI69">
        <v>926310</v>
      </c>
      <c r="AJ69">
        <f t="shared" si="101"/>
        <v>3.166862364910275</v>
      </c>
      <c r="AK69">
        <f t="shared" si="102"/>
        <v>0.76001127168942784</v>
      </c>
      <c r="AL69">
        <f t="shared" si="91"/>
        <v>22</v>
      </c>
      <c r="AM69">
        <f t="shared" si="92"/>
        <v>4</v>
      </c>
      <c r="AN69">
        <f t="shared" si="93"/>
        <v>5.5</v>
      </c>
      <c r="AO69">
        <f t="shared" si="94"/>
        <v>0.18181818181818182</v>
      </c>
      <c r="AP69">
        <f t="shared" si="95"/>
        <v>16</v>
      </c>
      <c r="AQ69">
        <f t="shared" si="96"/>
        <v>16</v>
      </c>
      <c r="AR69">
        <f t="shared" si="103"/>
        <v>1</v>
      </c>
      <c r="AS69">
        <v>24</v>
      </c>
      <c r="AT69">
        <v>4</v>
      </c>
      <c r="AU69">
        <v>1.57218292080496</v>
      </c>
      <c r="AV69">
        <v>27</v>
      </c>
      <c r="AW69">
        <v>5</v>
      </c>
    </row>
    <row r="70" spans="1:49" x14ac:dyDescent="0.25">
      <c r="A70" t="s">
        <v>77</v>
      </c>
      <c r="B70" t="s">
        <v>103</v>
      </c>
      <c r="C70">
        <f t="shared" si="87"/>
        <v>14</v>
      </c>
      <c r="D70">
        <v>724.83194879999996</v>
      </c>
      <c r="E70">
        <f t="shared" ref="E70" si="106">C70/D70</f>
        <v>1.9314821902066799E-2</v>
      </c>
      <c r="F70">
        <f t="shared" si="98"/>
        <v>1.9314821902066799E-2</v>
      </c>
      <c r="G70">
        <f t="shared" si="89"/>
        <v>1.6584504463814723E-2</v>
      </c>
      <c r="H70">
        <f t="shared" si="99"/>
        <v>1.6584504463814723E-2</v>
      </c>
      <c r="I70">
        <f t="shared" si="90"/>
        <v>1.7903838308789415E-8</v>
      </c>
      <c r="J70">
        <f t="shared" si="100"/>
        <v>1.7903838308789415E-8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5</v>
      </c>
      <c r="R70">
        <v>4</v>
      </c>
      <c r="S70">
        <v>4</v>
      </c>
      <c r="T70">
        <v>0</v>
      </c>
      <c r="U70">
        <v>0</v>
      </c>
      <c r="X70">
        <v>0</v>
      </c>
      <c r="Y70">
        <v>0</v>
      </c>
      <c r="AB70">
        <v>0</v>
      </c>
      <c r="AC70">
        <v>0</v>
      </c>
      <c r="AF70">
        <v>0</v>
      </c>
      <c r="AG70">
        <v>0</v>
      </c>
      <c r="AH70">
        <v>1078809</v>
      </c>
      <c r="AI70">
        <v>926310</v>
      </c>
      <c r="AJ70">
        <f t="shared" si="101"/>
        <v>3.166862364910275</v>
      </c>
      <c r="AK70">
        <f t="shared" si="102"/>
        <v>0.76001127168942784</v>
      </c>
      <c r="AL70">
        <f t="shared" si="91"/>
        <v>8</v>
      </c>
      <c r="AM70">
        <f t="shared" si="92"/>
        <v>1</v>
      </c>
      <c r="AN70">
        <f t="shared" si="93"/>
        <v>8</v>
      </c>
      <c r="AO70">
        <f t="shared" si="94"/>
        <v>0.125</v>
      </c>
      <c r="AP70">
        <f t="shared" si="95"/>
        <v>5</v>
      </c>
      <c r="AQ70">
        <f t="shared" si="96"/>
        <v>9</v>
      </c>
      <c r="AR70">
        <f t="shared" si="103"/>
        <v>0.55555555555555558</v>
      </c>
      <c r="AS70">
        <v>10</v>
      </c>
      <c r="AT70">
        <v>3</v>
      </c>
      <c r="AU70">
        <v>0.87343210425270401</v>
      </c>
      <c r="AV70">
        <v>12</v>
      </c>
      <c r="AW70">
        <v>2</v>
      </c>
    </row>
    <row r="71" spans="1:49" x14ac:dyDescent="0.25">
      <c r="A71" t="s">
        <v>78</v>
      </c>
      <c r="B71" t="s">
        <v>103</v>
      </c>
      <c r="C71">
        <f t="shared" si="87"/>
        <v>31</v>
      </c>
      <c r="D71">
        <v>724.83194879999996</v>
      </c>
      <c r="E71">
        <f t="shared" ref="E71" si="107">C71/D71</f>
        <v>4.276853421171934E-2</v>
      </c>
      <c r="F71">
        <f t="shared" si="98"/>
        <v>4.000927393999551E-2</v>
      </c>
      <c r="G71">
        <f t="shared" si="89"/>
        <v>3.6722831312732601E-2</v>
      </c>
      <c r="H71">
        <f t="shared" si="99"/>
        <v>3.4353616389330495E-2</v>
      </c>
      <c r="I71">
        <f t="shared" si="90"/>
        <v>3.9644213398033705E-8</v>
      </c>
      <c r="J71">
        <f t="shared" si="100"/>
        <v>3.7086522211063789E-8</v>
      </c>
      <c r="K71">
        <v>0</v>
      </c>
      <c r="L71">
        <v>2</v>
      </c>
      <c r="M71">
        <v>0</v>
      </c>
      <c r="N71">
        <v>0</v>
      </c>
      <c r="O71">
        <v>3</v>
      </c>
      <c r="P71">
        <v>1</v>
      </c>
      <c r="Q71">
        <v>3</v>
      </c>
      <c r="R71">
        <v>18</v>
      </c>
      <c r="S71">
        <v>4</v>
      </c>
      <c r="T71">
        <v>0</v>
      </c>
      <c r="U71">
        <v>0</v>
      </c>
      <c r="W71">
        <v>1</v>
      </c>
      <c r="X71">
        <v>0</v>
      </c>
      <c r="Y71">
        <v>2</v>
      </c>
      <c r="AB71">
        <v>0</v>
      </c>
      <c r="AC71">
        <v>2</v>
      </c>
      <c r="AE71">
        <v>1</v>
      </c>
      <c r="AF71">
        <v>0</v>
      </c>
      <c r="AG71">
        <v>2</v>
      </c>
      <c r="AH71">
        <v>1078809</v>
      </c>
      <c r="AI71">
        <v>926310</v>
      </c>
      <c r="AJ71">
        <f t="shared" si="101"/>
        <v>3.166862364910275</v>
      </c>
      <c r="AK71">
        <f t="shared" si="102"/>
        <v>0.76001127168942784</v>
      </c>
      <c r="AL71">
        <f t="shared" si="91"/>
        <v>22</v>
      </c>
      <c r="AM71">
        <f t="shared" si="92"/>
        <v>3</v>
      </c>
      <c r="AN71">
        <f t="shared" si="93"/>
        <v>7.333333333333333</v>
      </c>
      <c r="AO71">
        <f t="shared" si="94"/>
        <v>0.13636363636363635</v>
      </c>
      <c r="AP71">
        <f t="shared" si="95"/>
        <v>21</v>
      </c>
      <c r="AQ71">
        <f t="shared" si="96"/>
        <v>8</v>
      </c>
      <c r="AR71">
        <f t="shared" si="103"/>
        <v>2.625</v>
      </c>
      <c r="AS71">
        <v>26</v>
      </c>
      <c r="AT71">
        <v>2</v>
      </c>
      <c r="AU71">
        <v>3.40640684853128</v>
      </c>
      <c r="AV71">
        <v>27</v>
      </c>
      <c r="AW71">
        <v>2</v>
      </c>
    </row>
    <row r="72" spans="1:49" x14ac:dyDescent="0.25">
      <c r="A72" t="s">
        <v>79</v>
      </c>
      <c r="B72" t="s">
        <v>103</v>
      </c>
      <c r="C72">
        <f t="shared" si="87"/>
        <v>21</v>
      </c>
      <c r="D72">
        <v>724.83194879999996</v>
      </c>
      <c r="E72">
        <f t="shared" ref="E72" si="108">C72/D72</f>
        <v>2.8972232853100199E-2</v>
      </c>
      <c r="F72">
        <f t="shared" si="98"/>
        <v>2.7592602717238283E-2</v>
      </c>
      <c r="G72">
        <f t="shared" si="89"/>
        <v>2.4876756695722084E-2</v>
      </c>
      <c r="H72">
        <f t="shared" si="99"/>
        <v>2.3692149234021031E-2</v>
      </c>
      <c r="I72">
        <f t="shared" si="90"/>
        <v>2.6855757463184123E-8</v>
      </c>
      <c r="J72">
        <f t="shared" si="100"/>
        <v>2.5576911869699165E-8</v>
      </c>
      <c r="K72">
        <v>1</v>
      </c>
      <c r="L72">
        <v>0</v>
      </c>
      <c r="M72">
        <v>0</v>
      </c>
      <c r="N72">
        <v>0</v>
      </c>
      <c r="O72">
        <v>2</v>
      </c>
      <c r="P72">
        <v>0</v>
      </c>
      <c r="Q72">
        <v>2</v>
      </c>
      <c r="R72">
        <v>10</v>
      </c>
      <c r="S72">
        <v>6</v>
      </c>
      <c r="T72">
        <v>0</v>
      </c>
      <c r="U72">
        <v>0</v>
      </c>
      <c r="V72">
        <v>1</v>
      </c>
      <c r="X72">
        <v>1</v>
      </c>
      <c r="Y72">
        <v>0</v>
      </c>
      <c r="AB72">
        <v>1</v>
      </c>
      <c r="AC72">
        <v>0</v>
      </c>
      <c r="AD72">
        <v>1</v>
      </c>
      <c r="AF72">
        <v>1</v>
      </c>
      <c r="AG72">
        <v>0</v>
      </c>
      <c r="AH72">
        <v>1078809</v>
      </c>
      <c r="AI72">
        <v>926310</v>
      </c>
      <c r="AJ72">
        <f t="shared" si="101"/>
        <v>3.166862364910275</v>
      </c>
      <c r="AK72">
        <f t="shared" si="102"/>
        <v>0.76001127168942784</v>
      </c>
      <c r="AL72">
        <f t="shared" si="91"/>
        <v>16</v>
      </c>
      <c r="AM72">
        <f t="shared" si="92"/>
        <v>2</v>
      </c>
      <c r="AN72">
        <f t="shared" si="93"/>
        <v>8</v>
      </c>
      <c r="AO72">
        <f t="shared" si="94"/>
        <v>0.125</v>
      </c>
      <c r="AP72">
        <f t="shared" si="95"/>
        <v>12</v>
      </c>
      <c r="AQ72">
        <f t="shared" si="96"/>
        <v>8</v>
      </c>
      <c r="AR72">
        <f t="shared" si="103"/>
        <v>1.5</v>
      </c>
      <c r="AS72">
        <v>13</v>
      </c>
      <c r="AT72">
        <v>2</v>
      </c>
      <c r="AU72">
        <v>1.70319632543002</v>
      </c>
      <c r="AV72">
        <v>14</v>
      </c>
      <c r="AW72">
        <v>8</v>
      </c>
    </row>
    <row r="73" spans="1:49" x14ac:dyDescent="0.25">
      <c r="A73" t="s">
        <v>80</v>
      </c>
      <c r="B73" t="s">
        <v>103</v>
      </c>
      <c r="C73">
        <f t="shared" si="87"/>
        <v>34</v>
      </c>
      <c r="D73">
        <v>815.43594239999993</v>
      </c>
      <c r="E73">
        <f t="shared" ref="E73" si="109">C73/D73</f>
        <v>4.1695488550493411E-2</v>
      </c>
      <c r="F73">
        <f t="shared" si="98"/>
        <v>3.8016474854861641E-2</v>
      </c>
      <c r="G73">
        <f t="shared" si="89"/>
        <v>3.5801469953631787E-2</v>
      </c>
      <c r="H73">
        <f t="shared" si="99"/>
        <v>3.2642516722428981E-2</v>
      </c>
      <c r="I73">
        <f t="shared" si="90"/>
        <v>3.8649555714212072E-8</v>
      </c>
      <c r="J73">
        <f t="shared" si="100"/>
        <v>3.5239300798252186E-8</v>
      </c>
      <c r="K73">
        <v>0</v>
      </c>
      <c r="L73">
        <v>3</v>
      </c>
      <c r="M73">
        <v>0</v>
      </c>
      <c r="N73">
        <v>1</v>
      </c>
      <c r="O73">
        <v>1</v>
      </c>
      <c r="P73">
        <v>0</v>
      </c>
      <c r="Q73">
        <v>4</v>
      </c>
      <c r="R73">
        <v>10</v>
      </c>
      <c r="S73">
        <v>15</v>
      </c>
      <c r="T73">
        <v>0</v>
      </c>
      <c r="U73">
        <v>0</v>
      </c>
      <c r="W73">
        <v>4.3333333333333304</v>
      </c>
      <c r="X73">
        <v>0</v>
      </c>
      <c r="Y73">
        <v>13</v>
      </c>
      <c r="AB73">
        <v>0</v>
      </c>
      <c r="AC73">
        <v>13</v>
      </c>
      <c r="AE73">
        <v>4.3333333333333304</v>
      </c>
      <c r="AF73">
        <v>0</v>
      </c>
      <c r="AG73">
        <v>13</v>
      </c>
      <c r="AH73">
        <v>1078809</v>
      </c>
      <c r="AI73">
        <v>926310</v>
      </c>
      <c r="AJ73">
        <f t="shared" si="101"/>
        <v>3.166862364910275</v>
      </c>
      <c r="AK73">
        <f t="shared" si="102"/>
        <v>0.76001127168942784</v>
      </c>
      <c r="AL73">
        <f t="shared" si="91"/>
        <v>25</v>
      </c>
      <c r="AM73">
        <f t="shared" si="92"/>
        <v>2</v>
      </c>
      <c r="AN73">
        <f t="shared" si="93"/>
        <v>12.5</v>
      </c>
      <c r="AO73">
        <f t="shared" si="94"/>
        <v>0.08</v>
      </c>
      <c r="AP73">
        <f t="shared" si="95"/>
        <v>11</v>
      </c>
      <c r="AQ73">
        <f t="shared" si="96"/>
        <v>20</v>
      </c>
      <c r="AR73">
        <f t="shared" si="103"/>
        <v>0.55000000000000004</v>
      </c>
      <c r="AS73">
        <v>27</v>
      </c>
      <c r="AT73">
        <v>3</v>
      </c>
      <c r="AU73">
        <v>2.35827953497766</v>
      </c>
      <c r="AV73">
        <v>29</v>
      </c>
      <c r="AW73">
        <v>2</v>
      </c>
    </row>
    <row r="74" spans="1:49" x14ac:dyDescent="0.25">
      <c r="A74" t="s">
        <v>81</v>
      </c>
      <c r="B74" t="s">
        <v>103</v>
      </c>
      <c r="C74">
        <f t="shared" si="87"/>
        <v>8</v>
      </c>
      <c r="D74">
        <v>815.43594239999993</v>
      </c>
      <c r="E74">
        <f t="shared" ref="E74" si="110">C74/D74</f>
        <v>9.8107031883513905E-3</v>
      </c>
      <c r="F74">
        <f t="shared" si="98"/>
        <v>9.8107031883513905E-3</v>
      </c>
      <c r="G74">
        <f t="shared" si="89"/>
        <v>8.4238752832074791E-3</v>
      </c>
      <c r="H74">
        <f t="shared" si="99"/>
        <v>8.4238752832074791E-3</v>
      </c>
      <c r="I74">
        <f t="shared" si="90"/>
        <v>9.0940131092263703E-9</v>
      </c>
      <c r="J74">
        <f t="shared" si="100"/>
        <v>9.0940131092263703E-9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3</v>
      </c>
      <c r="S74">
        <v>4</v>
      </c>
      <c r="T74">
        <v>0</v>
      </c>
      <c r="U74">
        <v>0</v>
      </c>
      <c r="X74">
        <v>0</v>
      </c>
      <c r="Y74">
        <v>0</v>
      </c>
      <c r="AB74">
        <v>0</v>
      </c>
      <c r="AC74">
        <v>0</v>
      </c>
      <c r="AF74">
        <v>0</v>
      </c>
      <c r="AG74">
        <v>0</v>
      </c>
      <c r="AH74">
        <v>1078809</v>
      </c>
      <c r="AI74">
        <v>926310</v>
      </c>
      <c r="AJ74">
        <f t="shared" si="101"/>
        <v>3.166862364910275</v>
      </c>
      <c r="AK74">
        <f t="shared" si="102"/>
        <v>0.76001127168942784</v>
      </c>
      <c r="AL74">
        <f t="shared" si="91"/>
        <v>7</v>
      </c>
      <c r="AM74">
        <f t="shared" si="92"/>
        <v>0</v>
      </c>
      <c r="AN74" t="e">
        <f t="shared" si="93"/>
        <v>#DIV/0!</v>
      </c>
      <c r="AO74">
        <f t="shared" si="94"/>
        <v>0</v>
      </c>
      <c r="AP74">
        <f t="shared" si="95"/>
        <v>3</v>
      </c>
      <c r="AQ74">
        <f t="shared" si="96"/>
        <v>5</v>
      </c>
      <c r="AR74">
        <f t="shared" si="103"/>
        <v>0.6</v>
      </c>
      <c r="AS74">
        <v>7</v>
      </c>
      <c r="AT74">
        <v>1</v>
      </c>
      <c r="AU74">
        <v>1.83421014331857</v>
      </c>
      <c r="AV74">
        <v>7</v>
      </c>
      <c r="AW74">
        <v>1</v>
      </c>
    </row>
    <row r="75" spans="1:49" x14ac:dyDescent="0.25">
      <c r="A75" t="s">
        <v>82</v>
      </c>
      <c r="B75" t="s">
        <v>103</v>
      </c>
      <c r="C75">
        <f t="shared" si="87"/>
        <v>24</v>
      </c>
      <c r="D75">
        <v>815.43594239999993</v>
      </c>
      <c r="E75">
        <f t="shared" ref="E75" si="111">C75/D75</f>
        <v>2.9432109565054172E-2</v>
      </c>
      <c r="F75">
        <f t="shared" si="98"/>
        <v>2.5753095869422399E-2</v>
      </c>
      <c r="G75">
        <f t="shared" si="89"/>
        <v>2.5271625849622434E-2</v>
      </c>
      <c r="H75">
        <f t="shared" si="99"/>
        <v>2.2112672618419628E-2</v>
      </c>
      <c r="I75">
        <f t="shared" si="90"/>
        <v>2.7282039327679108E-8</v>
      </c>
      <c r="J75">
        <f t="shared" si="100"/>
        <v>2.3871784411719218E-8</v>
      </c>
      <c r="K75">
        <v>1</v>
      </c>
      <c r="L75">
        <v>2</v>
      </c>
      <c r="M75">
        <v>0</v>
      </c>
      <c r="N75">
        <v>1</v>
      </c>
      <c r="O75">
        <v>0</v>
      </c>
      <c r="P75">
        <v>0</v>
      </c>
      <c r="Q75">
        <v>2</v>
      </c>
      <c r="R75">
        <v>9</v>
      </c>
      <c r="S75">
        <v>9</v>
      </c>
      <c r="T75">
        <v>0</v>
      </c>
      <c r="U75">
        <v>0</v>
      </c>
      <c r="V75">
        <v>2</v>
      </c>
      <c r="W75">
        <v>1</v>
      </c>
      <c r="X75">
        <v>2</v>
      </c>
      <c r="Y75">
        <v>2</v>
      </c>
      <c r="AB75">
        <v>2</v>
      </c>
      <c r="AC75">
        <v>2</v>
      </c>
      <c r="AD75">
        <v>2</v>
      </c>
      <c r="AE75">
        <v>1</v>
      </c>
      <c r="AF75">
        <v>2</v>
      </c>
      <c r="AG75">
        <v>2</v>
      </c>
      <c r="AH75">
        <v>1078809</v>
      </c>
      <c r="AI75">
        <v>926310</v>
      </c>
      <c r="AJ75">
        <f t="shared" si="101"/>
        <v>3.166862364910275</v>
      </c>
      <c r="AK75">
        <f t="shared" si="102"/>
        <v>0.76001127168942784</v>
      </c>
      <c r="AL75">
        <f t="shared" si="91"/>
        <v>18</v>
      </c>
      <c r="AM75">
        <f t="shared" si="92"/>
        <v>1</v>
      </c>
      <c r="AN75">
        <f t="shared" si="93"/>
        <v>18</v>
      </c>
      <c r="AO75">
        <f t="shared" si="94"/>
        <v>5.5555555555555552E-2</v>
      </c>
      <c r="AP75">
        <f t="shared" si="95"/>
        <v>9</v>
      </c>
      <c r="AQ75">
        <f t="shared" si="96"/>
        <v>12</v>
      </c>
      <c r="AR75">
        <f t="shared" si="103"/>
        <v>0.75</v>
      </c>
      <c r="AS75">
        <v>19</v>
      </c>
      <c r="AT75">
        <v>2</v>
      </c>
      <c r="AU75">
        <v>2.4892917257075702</v>
      </c>
      <c r="AV75">
        <v>20</v>
      </c>
      <c r="AW75">
        <v>1</v>
      </c>
    </row>
    <row r="76" spans="1:49" x14ac:dyDescent="0.25">
      <c r="A76" t="s">
        <v>83</v>
      </c>
      <c r="B76" t="s">
        <v>103</v>
      </c>
      <c r="C76">
        <f t="shared" si="87"/>
        <v>28</v>
      </c>
      <c r="D76">
        <v>702.18095039999992</v>
      </c>
      <c r="E76">
        <f t="shared" ref="E76" si="112">C76/D76</f>
        <v>3.9875761346202424E-2</v>
      </c>
      <c r="F76">
        <f t="shared" si="98"/>
        <v>3.5603358344823595E-2</v>
      </c>
      <c r="G76">
        <f t="shared" si="89"/>
        <v>3.4238976957552972E-2</v>
      </c>
      <c r="H76">
        <f t="shared" si="99"/>
        <v>3.0570515140672296E-2</v>
      </c>
      <c r="I76">
        <f t="shared" si="90"/>
        <v>3.6962762960081367E-8</v>
      </c>
      <c r="J76">
        <f t="shared" si="100"/>
        <v>3.3002466928644078E-8</v>
      </c>
      <c r="K76">
        <v>1</v>
      </c>
      <c r="L76">
        <v>2</v>
      </c>
      <c r="M76">
        <v>0</v>
      </c>
      <c r="N76">
        <v>1</v>
      </c>
      <c r="O76">
        <v>3</v>
      </c>
      <c r="P76">
        <v>0</v>
      </c>
      <c r="Q76">
        <v>2</v>
      </c>
      <c r="R76">
        <v>9</v>
      </c>
      <c r="S76">
        <v>10</v>
      </c>
      <c r="T76">
        <v>0</v>
      </c>
      <c r="U76">
        <v>0</v>
      </c>
      <c r="V76">
        <v>1</v>
      </c>
      <c r="W76">
        <v>1</v>
      </c>
      <c r="X76">
        <v>1</v>
      </c>
      <c r="Y76">
        <v>2</v>
      </c>
      <c r="AB76">
        <v>1</v>
      </c>
      <c r="AC76">
        <v>2</v>
      </c>
      <c r="AD76">
        <v>1</v>
      </c>
      <c r="AE76">
        <v>1</v>
      </c>
      <c r="AF76">
        <v>1</v>
      </c>
      <c r="AG76">
        <v>2</v>
      </c>
      <c r="AH76">
        <v>1078809</v>
      </c>
      <c r="AI76">
        <v>926310</v>
      </c>
      <c r="AJ76">
        <f t="shared" si="101"/>
        <v>3.166862364910275</v>
      </c>
      <c r="AK76">
        <f t="shared" si="102"/>
        <v>0.76001127168942784</v>
      </c>
      <c r="AL76">
        <f t="shared" si="91"/>
        <v>19</v>
      </c>
      <c r="AM76">
        <f t="shared" si="92"/>
        <v>4</v>
      </c>
      <c r="AN76">
        <f t="shared" si="93"/>
        <v>4.75</v>
      </c>
      <c r="AO76">
        <f t="shared" si="94"/>
        <v>0.21052631578947367</v>
      </c>
      <c r="AP76">
        <f t="shared" si="95"/>
        <v>12</v>
      </c>
      <c r="AQ76">
        <f t="shared" si="96"/>
        <v>13</v>
      </c>
      <c r="AR76">
        <f t="shared" si="103"/>
        <v>0.92307692307692313</v>
      </c>
      <c r="AS76">
        <v>20</v>
      </c>
      <c r="AT76">
        <v>4</v>
      </c>
      <c r="AU76">
        <v>1.3101507538049899</v>
      </c>
      <c r="AV76">
        <v>23</v>
      </c>
      <c r="AW76">
        <v>2</v>
      </c>
    </row>
    <row r="77" spans="1:49" x14ac:dyDescent="0.25">
      <c r="A77" t="s">
        <v>84</v>
      </c>
      <c r="B77" t="s">
        <v>103</v>
      </c>
      <c r="C77">
        <f t="shared" si="87"/>
        <v>36</v>
      </c>
      <c r="D77">
        <v>702.18095039999992</v>
      </c>
      <c r="E77">
        <f t="shared" ref="E77" si="113">C77/D77</f>
        <v>5.1268836016545978E-2</v>
      </c>
      <c r="F77">
        <f t="shared" si="98"/>
        <v>4.9844701682753033E-2</v>
      </c>
      <c r="G77">
        <f t="shared" si="89"/>
        <v>4.4021541802568113E-2</v>
      </c>
      <c r="H77">
        <f t="shared" si="99"/>
        <v>4.2798721196941225E-2</v>
      </c>
      <c r="I77">
        <f t="shared" si="90"/>
        <v>4.7523552377247483E-8</v>
      </c>
      <c r="J77">
        <f t="shared" si="100"/>
        <v>4.6203453700101718E-8</v>
      </c>
      <c r="K77">
        <v>0</v>
      </c>
      <c r="L77">
        <v>1</v>
      </c>
      <c r="M77">
        <v>0</v>
      </c>
      <c r="N77">
        <v>0</v>
      </c>
      <c r="O77">
        <v>3</v>
      </c>
      <c r="P77">
        <v>2</v>
      </c>
      <c r="Q77">
        <v>3</v>
      </c>
      <c r="R77">
        <v>20</v>
      </c>
      <c r="S77">
        <v>7</v>
      </c>
      <c r="T77">
        <v>0</v>
      </c>
      <c r="U77">
        <v>0</v>
      </c>
      <c r="W77">
        <v>1</v>
      </c>
      <c r="X77">
        <v>0</v>
      </c>
      <c r="Y77">
        <v>1</v>
      </c>
      <c r="AB77">
        <v>0</v>
      </c>
      <c r="AC77">
        <v>1</v>
      </c>
      <c r="AE77">
        <v>1</v>
      </c>
      <c r="AF77">
        <v>0</v>
      </c>
      <c r="AG77">
        <v>1</v>
      </c>
      <c r="AH77">
        <v>1078809</v>
      </c>
      <c r="AI77">
        <v>926310</v>
      </c>
      <c r="AJ77">
        <f t="shared" si="101"/>
        <v>3.166862364910275</v>
      </c>
      <c r="AK77">
        <f t="shared" si="102"/>
        <v>0.76001127168942784</v>
      </c>
      <c r="AL77">
        <f t="shared" si="91"/>
        <v>27</v>
      </c>
      <c r="AM77">
        <f t="shared" si="92"/>
        <v>3</v>
      </c>
      <c r="AN77">
        <f t="shared" si="93"/>
        <v>9</v>
      </c>
      <c r="AO77">
        <f t="shared" si="94"/>
        <v>0.1111111111111111</v>
      </c>
      <c r="AP77">
        <f t="shared" si="95"/>
        <v>23</v>
      </c>
      <c r="AQ77">
        <f t="shared" si="96"/>
        <v>12</v>
      </c>
      <c r="AR77">
        <f t="shared" si="103"/>
        <v>1.9166666666666667</v>
      </c>
      <c r="AS77">
        <v>25</v>
      </c>
      <c r="AT77">
        <v>5</v>
      </c>
      <c r="AU77">
        <v>1.31015125099939</v>
      </c>
      <c r="AV77">
        <v>29</v>
      </c>
      <c r="AW77">
        <v>6</v>
      </c>
    </row>
    <row r="78" spans="1:49" x14ac:dyDescent="0.25">
      <c r="A78" t="s">
        <v>85</v>
      </c>
      <c r="B78" t="s">
        <v>103</v>
      </c>
      <c r="C78">
        <f t="shared" si="87"/>
        <v>30</v>
      </c>
      <c r="D78">
        <v>702.18095039999992</v>
      </c>
      <c r="E78">
        <f t="shared" ref="E78" si="114">C78/D78</f>
        <v>4.2724030013788314E-2</v>
      </c>
      <c r="F78">
        <f t="shared" si="98"/>
        <v>3.987576134620243E-2</v>
      </c>
      <c r="G78">
        <f t="shared" si="89"/>
        <v>3.6684618168806762E-2</v>
      </c>
      <c r="H78">
        <f t="shared" si="99"/>
        <v>3.4238976957552979E-2</v>
      </c>
      <c r="I78">
        <f t="shared" si="90"/>
        <v>3.9602960314372898E-8</v>
      </c>
      <c r="J78">
        <f t="shared" si="100"/>
        <v>3.6962762960081367E-8</v>
      </c>
      <c r="K78">
        <v>0</v>
      </c>
      <c r="L78">
        <v>2</v>
      </c>
      <c r="M78">
        <v>0</v>
      </c>
      <c r="N78">
        <v>1</v>
      </c>
      <c r="O78">
        <v>2</v>
      </c>
      <c r="P78">
        <v>2</v>
      </c>
      <c r="Q78">
        <v>2</v>
      </c>
      <c r="R78">
        <v>10</v>
      </c>
      <c r="S78">
        <v>11</v>
      </c>
      <c r="T78">
        <v>0</v>
      </c>
      <c r="U78">
        <v>0</v>
      </c>
      <c r="W78">
        <v>1</v>
      </c>
      <c r="X78">
        <v>0</v>
      </c>
      <c r="Y78">
        <v>2</v>
      </c>
      <c r="AB78">
        <v>0</v>
      </c>
      <c r="AC78">
        <v>2</v>
      </c>
      <c r="AE78">
        <v>1</v>
      </c>
      <c r="AF78">
        <v>0</v>
      </c>
      <c r="AG78">
        <v>2</v>
      </c>
      <c r="AH78">
        <v>1078809</v>
      </c>
      <c r="AI78">
        <v>926310</v>
      </c>
      <c r="AJ78">
        <f t="shared" si="101"/>
        <v>3.166862364910275</v>
      </c>
      <c r="AK78">
        <f t="shared" si="102"/>
        <v>0.76001127168942784</v>
      </c>
      <c r="AL78">
        <f t="shared" si="91"/>
        <v>21</v>
      </c>
      <c r="AM78">
        <f t="shared" si="92"/>
        <v>3</v>
      </c>
      <c r="AN78">
        <f t="shared" si="93"/>
        <v>7</v>
      </c>
      <c r="AO78">
        <f t="shared" si="94"/>
        <v>0.14285714285714285</v>
      </c>
      <c r="AP78">
        <f t="shared" si="95"/>
        <v>12</v>
      </c>
      <c r="AQ78">
        <f t="shared" si="96"/>
        <v>16</v>
      </c>
      <c r="AR78">
        <f t="shared" si="103"/>
        <v>0.75</v>
      </c>
      <c r="AS78">
        <v>22</v>
      </c>
      <c r="AT78">
        <v>4</v>
      </c>
      <c r="AU78">
        <v>1.4411667532999901</v>
      </c>
      <c r="AV78">
        <v>25</v>
      </c>
      <c r="AW78">
        <v>3</v>
      </c>
    </row>
    <row r="79" spans="1:49" x14ac:dyDescent="0.25">
      <c r="A79" t="s">
        <v>86</v>
      </c>
      <c r="B79" t="s">
        <v>103</v>
      </c>
      <c r="C79">
        <f t="shared" si="87"/>
        <v>32</v>
      </c>
      <c r="D79">
        <v>702.18095039999992</v>
      </c>
      <c r="E79">
        <f t="shared" ref="E79" si="115">C79/D79</f>
        <v>4.5572298681374204E-2</v>
      </c>
      <c r="F79">
        <f t="shared" si="98"/>
        <v>3.8451627012409485E-2</v>
      </c>
      <c r="G79">
        <f t="shared" si="89"/>
        <v>3.9130259380060546E-2</v>
      </c>
      <c r="H79">
        <f t="shared" si="99"/>
        <v>3.3016156351926083E-2</v>
      </c>
      <c r="I79">
        <f t="shared" si="90"/>
        <v>4.2243157668664429E-8</v>
      </c>
      <c r="J79">
        <f t="shared" si="100"/>
        <v>3.5642664282935609E-8</v>
      </c>
      <c r="K79">
        <v>2</v>
      </c>
      <c r="L79">
        <v>3</v>
      </c>
      <c r="M79">
        <v>0</v>
      </c>
      <c r="N79">
        <v>1</v>
      </c>
      <c r="O79">
        <v>1</v>
      </c>
      <c r="P79">
        <v>1</v>
      </c>
      <c r="Q79">
        <v>2</v>
      </c>
      <c r="R79">
        <v>13</v>
      </c>
      <c r="S79">
        <v>9</v>
      </c>
      <c r="T79">
        <v>0</v>
      </c>
      <c r="U79">
        <v>0</v>
      </c>
      <c r="V79">
        <v>1</v>
      </c>
      <c r="W79">
        <v>1</v>
      </c>
      <c r="X79">
        <v>2</v>
      </c>
      <c r="Y79">
        <v>3</v>
      </c>
      <c r="AB79">
        <v>2</v>
      </c>
      <c r="AC79">
        <v>3</v>
      </c>
      <c r="AD79">
        <v>1</v>
      </c>
      <c r="AE79">
        <v>1</v>
      </c>
      <c r="AF79">
        <v>2</v>
      </c>
      <c r="AG79">
        <v>3</v>
      </c>
      <c r="AH79">
        <v>1078809</v>
      </c>
      <c r="AI79">
        <v>926310</v>
      </c>
      <c r="AJ79">
        <f t="shared" si="101"/>
        <v>3.166862364910275</v>
      </c>
      <c r="AK79">
        <f t="shared" si="102"/>
        <v>0.76001127168942784</v>
      </c>
      <c r="AL79">
        <f t="shared" si="91"/>
        <v>22</v>
      </c>
      <c r="AM79">
        <f t="shared" si="92"/>
        <v>2</v>
      </c>
      <c r="AN79">
        <f t="shared" si="93"/>
        <v>11</v>
      </c>
      <c r="AO79">
        <f t="shared" si="94"/>
        <v>9.0909090909090912E-2</v>
      </c>
      <c r="AP79">
        <f t="shared" si="95"/>
        <v>14</v>
      </c>
      <c r="AQ79">
        <f t="shared" si="96"/>
        <v>13</v>
      </c>
      <c r="AR79">
        <f t="shared" si="103"/>
        <v>1.0769230769230769</v>
      </c>
      <c r="AS79">
        <v>23</v>
      </c>
      <c r="AT79">
        <v>4</v>
      </c>
      <c r="AU79">
        <v>1.50667481604979</v>
      </c>
      <c r="AV79">
        <v>26</v>
      </c>
      <c r="AW79">
        <v>1</v>
      </c>
    </row>
    <row r="80" spans="1:49" x14ac:dyDescent="0.25">
      <c r="A80" t="s">
        <v>87</v>
      </c>
      <c r="B80" t="s">
        <v>103</v>
      </c>
      <c r="C80">
        <f t="shared" si="87"/>
        <v>23</v>
      </c>
      <c r="D80">
        <v>792.784944</v>
      </c>
      <c r="E80">
        <f t="shared" ref="E80" si="116">C80/D80</f>
        <v>2.9011650856981968E-2</v>
      </c>
      <c r="F80">
        <f t="shared" si="98"/>
        <v>2.2704770235898931E-2</v>
      </c>
      <c r="G80">
        <f t="shared" si="89"/>
        <v>2.4910602623199257E-2</v>
      </c>
      <c r="H80">
        <f t="shared" si="99"/>
        <v>1.949525422685159E-2</v>
      </c>
      <c r="I80">
        <f t="shared" si="90"/>
        <v>2.6892295908712263E-8</v>
      </c>
      <c r="J80">
        <f t="shared" si="100"/>
        <v>2.1046144624209596E-8</v>
      </c>
      <c r="K80">
        <v>2</v>
      </c>
      <c r="L80">
        <v>3</v>
      </c>
      <c r="M80">
        <v>0</v>
      </c>
      <c r="N80">
        <v>0</v>
      </c>
      <c r="O80">
        <v>1</v>
      </c>
      <c r="P80">
        <v>2</v>
      </c>
      <c r="Q80">
        <v>0</v>
      </c>
      <c r="R80">
        <v>11</v>
      </c>
      <c r="S80">
        <v>4</v>
      </c>
      <c r="T80">
        <v>0</v>
      </c>
      <c r="U80">
        <v>0</v>
      </c>
      <c r="V80">
        <v>1</v>
      </c>
      <c r="W80">
        <v>1</v>
      </c>
      <c r="X80">
        <v>2</v>
      </c>
      <c r="Y80">
        <v>3</v>
      </c>
      <c r="AB80">
        <v>2</v>
      </c>
      <c r="AC80">
        <v>3</v>
      </c>
      <c r="AD80">
        <v>1</v>
      </c>
      <c r="AE80">
        <v>1</v>
      </c>
      <c r="AF80">
        <v>2</v>
      </c>
      <c r="AG80">
        <v>3</v>
      </c>
      <c r="AH80">
        <v>1078809</v>
      </c>
      <c r="AI80">
        <v>926310</v>
      </c>
      <c r="AJ80">
        <f t="shared" si="101"/>
        <v>3.166862364910275</v>
      </c>
      <c r="AK80">
        <f t="shared" si="102"/>
        <v>0.76001127168942784</v>
      </c>
      <c r="AL80">
        <f t="shared" si="91"/>
        <v>15</v>
      </c>
      <c r="AM80">
        <f t="shared" si="92"/>
        <v>1</v>
      </c>
      <c r="AN80">
        <f t="shared" si="93"/>
        <v>15</v>
      </c>
      <c r="AO80">
        <f t="shared" si="94"/>
        <v>6.6666666666666666E-2</v>
      </c>
      <c r="AP80">
        <f t="shared" si="95"/>
        <v>12</v>
      </c>
      <c r="AQ80">
        <f t="shared" si="96"/>
        <v>6</v>
      </c>
      <c r="AR80">
        <f t="shared" si="103"/>
        <v>2</v>
      </c>
      <c r="AS80">
        <v>13</v>
      </c>
      <c r="AT80">
        <v>3</v>
      </c>
      <c r="AU80">
        <v>1.1354628276543099</v>
      </c>
      <c r="AV80">
        <v>15</v>
      </c>
      <c r="AW80">
        <v>3</v>
      </c>
    </row>
    <row r="81" spans="1:49" x14ac:dyDescent="0.25">
      <c r="A81" t="s">
        <v>88</v>
      </c>
      <c r="B81" t="s">
        <v>103</v>
      </c>
      <c r="C81">
        <f t="shared" si="87"/>
        <v>29</v>
      </c>
      <c r="D81">
        <v>792.784944</v>
      </c>
      <c r="E81">
        <f t="shared" ref="E81" si="117">C81/D81</f>
        <v>3.6579907602281608E-2</v>
      </c>
      <c r="F81">
        <f t="shared" si="98"/>
        <v>3.2795779229631783E-2</v>
      </c>
      <c r="G81">
        <f t="shared" si="89"/>
        <v>3.1409020698816452E-2</v>
      </c>
      <c r="H81">
        <f t="shared" si="99"/>
        <v>2.8159811661007852E-2</v>
      </c>
      <c r="I81">
        <f t="shared" si="90"/>
        <v>3.390767745011546E-8</v>
      </c>
      <c r="J81">
        <f t="shared" si="100"/>
        <v>3.0399986679413865E-8</v>
      </c>
      <c r="K81">
        <v>1</v>
      </c>
      <c r="L81">
        <v>2</v>
      </c>
      <c r="M81">
        <v>0</v>
      </c>
      <c r="N81">
        <v>0</v>
      </c>
      <c r="O81">
        <v>2</v>
      </c>
      <c r="P81">
        <v>2</v>
      </c>
      <c r="Q81">
        <v>0</v>
      </c>
      <c r="R81">
        <v>9</v>
      </c>
      <c r="S81">
        <v>13</v>
      </c>
      <c r="T81">
        <v>0</v>
      </c>
      <c r="U81">
        <v>0</v>
      </c>
      <c r="V81">
        <v>1</v>
      </c>
      <c r="W81">
        <v>1</v>
      </c>
      <c r="X81">
        <v>1</v>
      </c>
      <c r="Y81">
        <v>2</v>
      </c>
      <c r="AB81">
        <v>1</v>
      </c>
      <c r="AC81">
        <v>2</v>
      </c>
      <c r="AD81">
        <v>1</v>
      </c>
      <c r="AE81">
        <v>1</v>
      </c>
      <c r="AF81">
        <v>1</v>
      </c>
      <c r="AG81">
        <v>2</v>
      </c>
      <c r="AH81">
        <v>1078809</v>
      </c>
      <c r="AI81">
        <v>926310</v>
      </c>
      <c r="AJ81">
        <f t="shared" si="101"/>
        <v>3.166862364910275</v>
      </c>
      <c r="AK81">
        <f t="shared" si="102"/>
        <v>0.76001127168942784</v>
      </c>
      <c r="AL81">
        <f t="shared" si="91"/>
        <v>22</v>
      </c>
      <c r="AM81">
        <f t="shared" si="92"/>
        <v>2</v>
      </c>
      <c r="AN81">
        <f t="shared" si="93"/>
        <v>11</v>
      </c>
      <c r="AO81">
        <f t="shared" si="94"/>
        <v>9.0909090909090912E-2</v>
      </c>
      <c r="AP81">
        <f t="shared" si="95"/>
        <v>11</v>
      </c>
      <c r="AQ81">
        <f t="shared" si="96"/>
        <v>15</v>
      </c>
      <c r="AR81">
        <f t="shared" si="103"/>
        <v>0.73333333333333328</v>
      </c>
      <c r="AS81">
        <v>21</v>
      </c>
      <c r="AT81">
        <v>3</v>
      </c>
      <c r="AU81">
        <v>1.83421388767418</v>
      </c>
      <c r="AV81">
        <v>23</v>
      </c>
      <c r="AW81">
        <v>4</v>
      </c>
    </row>
    <row r="82" spans="1:49" x14ac:dyDescent="0.25">
      <c r="A82" t="s">
        <v>89</v>
      </c>
      <c r="B82" t="s">
        <v>103</v>
      </c>
      <c r="C82">
        <f t="shared" si="87"/>
        <v>38</v>
      </c>
      <c r="D82">
        <v>792.784944</v>
      </c>
      <c r="E82">
        <f t="shared" ref="E82" si="118">C82/D82</f>
        <v>4.7932292720231078E-2</v>
      </c>
      <c r="F82">
        <f t="shared" si="98"/>
        <v>4.4148164347581259E-2</v>
      </c>
      <c r="G82">
        <f t="shared" si="89"/>
        <v>4.115664781224225E-2</v>
      </c>
      <c r="H82">
        <f t="shared" si="99"/>
        <v>3.7907438774433651E-2</v>
      </c>
      <c r="I82">
        <f t="shared" si="90"/>
        <v>4.4430749762220258E-8</v>
      </c>
      <c r="J82">
        <f t="shared" si="100"/>
        <v>4.0923058991518663E-8</v>
      </c>
      <c r="K82">
        <v>1</v>
      </c>
      <c r="L82">
        <v>2</v>
      </c>
      <c r="M82">
        <v>0</v>
      </c>
      <c r="N82">
        <v>1</v>
      </c>
      <c r="O82">
        <v>2</v>
      </c>
      <c r="P82">
        <v>2</v>
      </c>
      <c r="Q82">
        <v>8</v>
      </c>
      <c r="R82">
        <v>14</v>
      </c>
      <c r="S82">
        <v>8</v>
      </c>
      <c r="T82">
        <v>0</v>
      </c>
      <c r="U82">
        <v>0</v>
      </c>
      <c r="V82">
        <v>1</v>
      </c>
      <c r="W82">
        <v>43.5</v>
      </c>
      <c r="X82">
        <v>1</v>
      </c>
      <c r="Y82">
        <v>87</v>
      </c>
      <c r="AB82">
        <v>1</v>
      </c>
      <c r="AC82">
        <v>87</v>
      </c>
      <c r="AD82">
        <v>1</v>
      </c>
      <c r="AE82">
        <v>43.5</v>
      </c>
      <c r="AF82">
        <v>1</v>
      </c>
      <c r="AG82">
        <v>87</v>
      </c>
      <c r="AH82">
        <v>1078809</v>
      </c>
      <c r="AI82">
        <v>926310</v>
      </c>
      <c r="AJ82">
        <f t="shared" si="101"/>
        <v>3.166862364910275</v>
      </c>
      <c r="AK82">
        <f t="shared" si="102"/>
        <v>0.76001127168942784</v>
      </c>
      <c r="AL82">
        <f t="shared" si="91"/>
        <v>22</v>
      </c>
      <c r="AM82">
        <f t="shared" si="92"/>
        <v>3</v>
      </c>
      <c r="AN82">
        <f t="shared" si="93"/>
        <v>7.333333333333333</v>
      </c>
      <c r="AO82">
        <f t="shared" si="94"/>
        <v>0.13636363636363635</v>
      </c>
      <c r="AP82">
        <f t="shared" si="95"/>
        <v>16</v>
      </c>
      <c r="AQ82">
        <f t="shared" si="96"/>
        <v>19</v>
      </c>
      <c r="AR82">
        <f t="shared" si="103"/>
        <v>0.84210526315789469</v>
      </c>
      <c r="AS82">
        <v>28</v>
      </c>
      <c r="AT82">
        <v>5</v>
      </c>
      <c r="AU82">
        <v>1.4673708124923499</v>
      </c>
      <c r="AV82">
        <v>32</v>
      </c>
      <c r="AW82">
        <v>3</v>
      </c>
    </row>
    <row r="83" spans="1:49" x14ac:dyDescent="0.25">
      <c r="A83" t="s">
        <v>90</v>
      </c>
      <c r="B83" t="s">
        <v>103</v>
      </c>
      <c r="C83">
        <f t="shared" si="87"/>
        <v>26</v>
      </c>
      <c r="D83">
        <v>792.784944</v>
      </c>
      <c r="E83">
        <f t="shared" ref="E83" si="119">C83/D83</f>
        <v>3.279577922963179E-2</v>
      </c>
      <c r="F83">
        <f t="shared" si="98"/>
        <v>3.0273026981198575E-2</v>
      </c>
      <c r="G83">
        <f t="shared" si="89"/>
        <v>2.8159811661007856E-2</v>
      </c>
      <c r="H83">
        <f t="shared" si="99"/>
        <v>2.5993672302468789E-2</v>
      </c>
      <c r="I83">
        <f t="shared" si="90"/>
        <v>3.0399986679413865E-8</v>
      </c>
      <c r="J83">
        <f t="shared" si="100"/>
        <v>2.8061526165612796E-8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4</v>
      </c>
      <c r="R83">
        <v>10</v>
      </c>
      <c r="S83">
        <v>10</v>
      </c>
      <c r="T83">
        <v>0</v>
      </c>
      <c r="U83">
        <v>0</v>
      </c>
      <c r="V83">
        <v>1</v>
      </c>
      <c r="W83">
        <v>1</v>
      </c>
      <c r="X83">
        <v>1</v>
      </c>
      <c r="Y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1078809</v>
      </c>
      <c r="AI83">
        <v>926310</v>
      </c>
      <c r="AJ83">
        <f t="shared" si="101"/>
        <v>3.166862364910275</v>
      </c>
      <c r="AK83">
        <f t="shared" si="102"/>
        <v>0.76001127168942784</v>
      </c>
      <c r="AL83">
        <f t="shared" si="91"/>
        <v>20</v>
      </c>
      <c r="AM83">
        <f t="shared" si="92"/>
        <v>0</v>
      </c>
      <c r="AN83" t="e">
        <f t="shared" si="93"/>
        <v>#DIV/0!</v>
      </c>
      <c r="AO83">
        <f t="shared" si="94"/>
        <v>0</v>
      </c>
      <c r="AP83">
        <f t="shared" si="95"/>
        <v>10</v>
      </c>
      <c r="AQ83">
        <f t="shared" si="96"/>
        <v>14</v>
      </c>
      <c r="AR83">
        <f t="shared" si="103"/>
        <v>0.7142857142857143</v>
      </c>
      <c r="AS83">
        <v>20</v>
      </c>
      <c r="AT83">
        <v>3</v>
      </c>
      <c r="AU83">
        <v>1.74686980913627</v>
      </c>
      <c r="AV83">
        <v>22</v>
      </c>
      <c r="AW83">
        <v>2</v>
      </c>
    </row>
    <row r="84" spans="1:49" x14ac:dyDescent="0.25">
      <c r="A84" t="s">
        <v>91</v>
      </c>
      <c r="B84" t="s">
        <v>103</v>
      </c>
      <c r="C84">
        <f t="shared" si="87"/>
        <v>17</v>
      </c>
      <c r="D84">
        <v>543.62396160000003</v>
      </c>
      <c r="E84">
        <f t="shared" ref="E84" si="120">C84/D84</f>
        <v>3.1271616412870053E-2</v>
      </c>
      <c r="F84">
        <f t="shared" si="98"/>
        <v>2.7592602717238283E-2</v>
      </c>
      <c r="G84">
        <f t="shared" si="89"/>
        <v>2.6851102465223833E-2</v>
      </c>
      <c r="H84">
        <f t="shared" si="99"/>
        <v>2.3692149234021027E-2</v>
      </c>
      <c r="I84">
        <f t="shared" si="90"/>
        <v>2.8987166785659048E-8</v>
      </c>
      <c r="J84">
        <f t="shared" si="100"/>
        <v>2.5576911869699161E-8</v>
      </c>
      <c r="K84">
        <v>0</v>
      </c>
      <c r="L84">
        <v>2</v>
      </c>
      <c r="M84">
        <v>0</v>
      </c>
      <c r="N84">
        <v>0</v>
      </c>
      <c r="O84">
        <v>0</v>
      </c>
      <c r="P84">
        <v>0</v>
      </c>
      <c r="Q84">
        <v>2</v>
      </c>
      <c r="R84">
        <v>5</v>
      </c>
      <c r="S84">
        <v>8</v>
      </c>
      <c r="T84">
        <v>0</v>
      </c>
      <c r="U84">
        <v>0</v>
      </c>
      <c r="W84">
        <v>1</v>
      </c>
      <c r="X84">
        <v>0</v>
      </c>
      <c r="Y84">
        <v>2</v>
      </c>
      <c r="AB84">
        <v>0</v>
      </c>
      <c r="AC84">
        <v>2</v>
      </c>
      <c r="AE84">
        <v>1</v>
      </c>
      <c r="AF84">
        <v>0</v>
      </c>
      <c r="AG84">
        <v>2</v>
      </c>
      <c r="AH84">
        <v>1078809</v>
      </c>
      <c r="AI84">
        <v>926310</v>
      </c>
      <c r="AJ84">
        <f t="shared" si="101"/>
        <v>3.166862364910275</v>
      </c>
      <c r="AK84">
        <f t="shared" si="102"/>
        <v>0.76001127168942784</v>
      </c>
      <c r="AL84">
        <f t="shared" si="91"/>
        <v>13</v>
      </c>
      <c r="AM84">
        <f t="shared" si="92"/>
        <v>0</v>
      </c>
      <c r="AN84" t="e">
        <f t="shared" si="93"/>
        <v>#DIV/0!</v>
      </c>
      <c r="AO84">
        <f t="shared" si="94"/>
        <v>0</v>
      </c>
      <c r="AP84">
        <f t="shared" si="95"/>
        <v>5</v>
      </c>
      <c r="AQ84">
        <f t="shared" si="96"/>
        <v>10</v>
      </c>
      <c r="AR84">
        <f t="shared" si="103"/>
        <v>0.5</v>
      </c>
      <c r="AS84">
        <v>12</v>
      </c>
      <c r="AT84">
        <v>1</v>
      </c>
      <c r="AU84">
        <v>3.1443652862259501</v>
      </c>
      <c r="AV84">
        <v>12</v>
      </c>
      <c r="AW84">
        <v>4</v>
      </c>
    </row>
    <row r="85" spans="1:49" x14ac:dyDescent="0.25">
      <c r="A85" t="s">
        <v>92</v>
      </c>
      <c r="B85" t="s">
        <v>103</v>
      </c>
      <c r="C85">
        <f t="shared" si="87"/>
        <v>30</v>
      </c>
      <c r="D85">
        <v>520.97296319999998</v>
      </c>
      <c r="E85">
        <f t="shared" ref="E85" si="121">C85/D85</f>
        <v>5.7584562192497288E-2</v>
      </c>
      <c r="F85">
        <f t="shared" si="98"/>
        <v>5.3745591379664136E-2</v>
      </c>
      <c r="G85">
        <f t="shared" si="89"/>
        <v>4.9444485357956931E-2</v>
      </c>
      <c r="H85">
        <f t="shared" si="99"/>
        <v>4.6148186334093136E-2</v>
      </c>
      <c r="I85">
        <f t="shared" si="90"/>
        <v>5.3377903032415642E-8</v>
      </c>
      <c r="J85">
        <f t="shared" si="100"/>
        <v>4.9819376163587928E-8</v>
      </c>
      <c r="K85">
        <v>0</v>
      </c>
      <c r="L85">
        <v>2</v>
      </c>
      <c r="M85">
        <v>0</v>
      </c>
      <c r="N85">
        <v>0</v>
      </c>
      <c r="O85">
        <v>2</v>
      </c>
      <c r="P85">
        <v>1</v>
      </c>
      <c r="Q85">
        <v>2</v>
      </c>
      <c r="R85">
        <v>9</v>
      </c>
      <c r="S85">
        <v>14</v>
      </c>
      <c r="T85">
        <v>0</v>
      </c>
      <c r="U85">
        <v>0</v>
      </c>
      <c r="W85">
        <v>1</v>
      </c>
      <c r="X85">
        <v>0</v>
      </c>
      <c r="Y85">
        <v>2</v>
      </c>
      <c r="AB85">
        <v>0</v>
      </c>
      <c r="AC85">
        <v>2</v>
      </c>
      <c r="AE85">
        <v>1</v>
      </c>
      <c r="AF85">
        <v>0</v>
      </c>
      <c r="AG85">
        <v>2</v>
      </c>
      <c r="AH85">
        <v>1078809</v>
      </c>
      <c r="AI85">
        <v>926310</v>
      </c>
      <c r="AJ85">
        <f t="shared" si="101"/>
        <v>3.166862364910275</v>
      </c>
      <c r="AK85">
        <f t="shared" si="102"/>
        <v>0.76001127168942784</v>
      </c>
      <c r="AL85">
        <f t="shared" si="91"/>
        <v>23</v>
      </c>
      <c r="AM85">
        <f t="shared" si="92"/>
        <v>2</v>
      </c>
      <c r="AN85">
        <f t="shared" si="93"/>
        <v>11.5</v>
      </c>
      <c r="AO85">
        <f t="shared" si="94"/>
        <v>8.6956521739130432E-2</v>
      </c>
      <c r="AP85">
        <f t="shared" si="95"/>
        <v>11</v>
      </c>
      <c r="AQ85">
        <f t="shared" si="96"/>
        <v>17</v>
      </c>
      <c r="AR85">
        <f t="shared" si="103"/>
        <v>0.6470588235294118</v>
      </c>
      <c r="AS85">
        <v>23</v>
      </c>
      <c r="AT85">
        <v>3</v>
      </c>
      <c r="AU85">
        <v>2.0089022127411398</v>
      </c>
      <c r="AV85">
        <v>25</v>
      </c>
      <c r="AW85">
        <v>3</v>
      </c>
    </row>
    <row r="86" spans="1:49" x14ac:dyDescent="0.25">
      <c r="A86" t="s">
        <v>93</v>
      </c>
      <c r="B86" t="s">
        <v>103</v>
      </c>
      <c r="C86">
        <f t="shared" si="87"/>
        <v>24</v>
      </c>
      <c r="D86">
        <v>543.62396160000003</v>
      </c>
      <c r="E86">
        <f t="shared" ref="E86" si="122">C86/D86</f>
        <v>4.4148164347581252E-2</v>
      </c>
      <c r="F86">
        <f t="shared" si="98"/>
        <v>4.0469150651949483E-2</v>
      </c>
      <c r="G86">
        <f t="shared" si="89"/>
        <v>3.7907438774433644E-2</v>
      </c>
      <c r="H86">
        <f t="shared" si="99"/>
        <v>3.4748485543230845E-2</v>
      </c>
      <c r="I86">
        <f t="shared" si="90"/>
        <v>4.0923058991518657E-8</v>
      </c>
      <c r="J86">
        <f t="shared" si="100"/>
        <v>3.751280407555877E-8</v>
      </c>
      <c r="K86">
        <v>0</v>
      </c>
      <c r="L86">
        <v>2</v>
      </c>
      <c r="M86">
        <v>0</v>
      </c>
      <c r="N86">
        <v>0</v>
      </c>
      <c r="O86">
        <v>1</v>
      </c>
      <c r="P86">
        <v>1</v>
      </c>
      <c r="Q86">
        <v>1</v>
      </c>
      <c r="R86">
        <v>13</v>
      </c>
      <c r="S86">
        <v>6</v>
      </c>
      <c r="T86">
        <v>0</v>
      </c>
      <c r="U86">
        <v>0</v>
      </c>
      <c r="W86">
        <v>1</v>
      </c>
      <c r="X86">
        <v>0</v>
      </c>
      <c r="Y86">
        <v>2</v>
      </c>
      <c r="AB86">
        <v>0</v>
      </c>
      <c r="AC86">
        <v>2</v>
      </c>
      <c r="AE86">
        <v>1</v>
      </c>
      <c r="AF86">
        <v>0</v>
      </c>
      <c r="AG86">
        <v>2</v>
      </c>
      <c r="AH86">
        <v>1078809</v>
      </c>
      <c r="AI86">
        <v>926310</v>
      </c>
      <c r="AJ86">
        <f t="shared" si="101"/>
        <v>3.166862364910275</v>
      </c>
      <c r="AK86">
        <f t="shared" si="102"/>
        <v>0.76001127168942784</v>
      </c>
      <c r="AL86">
        <f t="shared" si="91"/>
        <v>19</v>
      </c>
      <c r="AM86">
        <f t="shared" si="92"/>
        <v>1</v>
      </c>
      <c r="AN86">
        <f t="shared" si="93"/>
        <v>19</v>
      </c>
      <c r="AO86">
        <f t="shared" si="94"/>
        <v>5.2631578947368418E-2</v>
      </c>
      <c r="AP86">
        <f t="shared" si="95"/>
        <v>14</v>
      </c>
      <c r="AQ86">
        <f t="shared" si="96"/>
        <v>8</v>
      </c>
      <c r="AR86">
        <f t="shared" si="103"/>
        <v>1.75</v>
      </c>
      <c r="AS86">
        <v>17</v>
      </c>
      <c r="AT86">
        <v>3</v>
      </c>
      <c r="AU86">
        <v>1.4848379096097599</v>
      </c>
      <c r="AV86">
        <v>19</v>
      </c>
      <c r="AW86">
        <v>3</v>
      </c>
    </row>
    <row r="87" spans="1:49" x14ac:dyDescent="0.25">
      <c r="E87">
        <f>AVERAGE(E2:E86)</f>
        <v>3.3790613785082482E-2</v>
      </c>
      <c r="G87">
        <f>AVERAGE(G2:G86)</f>
        <v>2.901401773183182E-2</v>
      </c>
      <c r="H87">
        <f>AVERAGE(H2:H86)</f>
        <v>2.5868647991612939E-2</v>
      </c>
      <c r="I87">
        <f>AVERAGE(I2:I86)</f>
        <v>3.1322146723917292E-8</v>
      </c>
      <c r="J87">
        <f>AVERAGE(J2:J86)</f>
        <v>2.7926555895556503E-8</v>
      </c>
      <c r="K87">
        <f t="shared" ref="K87:U87" si="123">SUM(K2:K86)</f>
        <v>46</v>
      </c>
      <c r="L87">
        <f t="shared" si="123"/>
        <v>168</v>
      </c>
      <c r="M87">
        <f t="shared" si="123"/>
        <v>7</v>
      </c>
      <c r="N87">
        <f t="shared" si="123"/>
        <v>20</v>
      </c>
      <c r="O87">
        <f t="shared" si="123"/>
        <v>131</v>
      </c>
      <c r="P87">
        <f t="shared" si="123"/>
        <v>68</v>
      </c>
      <c r="Q87">
        <f t="shared" si="123"/>
        <v>189</v>
      </c>
      <c r="R87">
        <f t="shared" si="123"/>
        <v>759</v>
      </c>
      <c r="S87">
        <f t="shared" si="123"/>
        <v>643</v>
      </c>
      <c r="T87">
        <f t="shared" si="123"/>
        <v>7</v>
      </c>
      <c r="U87">
        <f t="shared" si="123"/>
        <v>0</v>
      </c>
      <c r="AL87">
        <f>SUM(AL2:AL86)</f>
        <v>1402</v>
      </c>
      <c r="AM87">
        <f>SUM(AM2:AM86)</f>
        <v>151</v>
      </c>
      <c r="AN87" t="e">
        <f>SUM(AN2:AN86)</f>
        <v>#DIV/0!</v>
      </c>
      <c r="AO87">
        <f>AVERAGE(AO2:AO86)</f>
        <v>0.11181874002324069</v>
      </c>
      <c r="AP87">
        <f>SUM(AP2:AP86)</f>
        <v>890</v>
      </c>
      <c r="AQ87">
        <f>SUM(AQ2:AQ86)</f>
        <v>920</v>
      </c>
      <c r="AR87">
        <f>AVERAGE(AR2:AR86)</f>
        <v>1.0735427968700593</v>
      </c>
      <c r="AU87">
        <f>AVERAGE(AU2:AU86)</f>
        <v>1.7553102699199956</v>
      </c>
    </row>
    <row r="88" spans="1:49" x14ac:dyDescent="0.25">
      <c r="G88">
        <f>G87/0.0077</f>
        <v>3.7680542508872494</v>
      </c>
      <c r="H88">
        <f>H87/0.0077</f>
        <v>3.3595646742354464</v>
      </c>
      <c r="I88">
        <f>_xlfn.STDEV.S(I2:I86)/SQRT(COUNT(I2:I86))</f>
        <v>1.1618949277853228E-9</v>
      </c>
      <c r="J88">
        <f>J87/(9.78*10^-9)</f>
        <v>2.8554760629403377</v>
      </c>
      <c r="N88">
        <f>N87/SUM($N87:$S87)</f>
        <v>1.1049723756906077E-2</v>
      </c>
      <c r="O88">
        <f t="shared" ref="O88:S88" si="124">O87/SUM($N87:$S87)</f>
        <v>7.2375690607734813E-2</v>
      </c>
      <c r="P88">
        <f t="shared" si="124"/>
        <v>3.7569060773480663E-2</v>
      </c>
      <c r="Q88">
        <f t="shared" si="124"/>
        <v>0.10441988950276243</v>
      </c>
      <c r="R88">
        <f t="shared" si="124"/>
        <v>0.41933701657458561</v>
      </c>
      <c r="S88">
        <f t="shared" si="124"/>
        <v>0.3552486187845304</v>
      </c>
      <c r="AD88">
        <f>AVERAGE(AD2:AD86)</f>
        <v>1.2763157894736843</v>
      </c>
      <c r="AE88">
        <f>AVERAGE(AE2:AE86)</f>
        <v>26.429460317460297</v>
      </c>
      <c r="AL88">
        <f>1520/(1520+162)</f>
        <v>0.90368608799048755</v>
      </c>
      <c r="AV88">
        <f>SUM(AV2:AV86)</f>
        <v>1575</v>
      </c>
      <c r="AW88">
        <f>SUM(AW2:AW86)</f>
        <v>256</v>
      </c>
    </row>
    <row r="89" spans="1:49" x14ac:dyDescent="0.25">
      <c r="K89">
        <f>K87/SUM($K87:$S87)</f>
        <v>2.2648941408173313E-2</v>
      </c>
      <c r="L89">
        <f>L87/SUM($K87:$S87)</f>
        <v>8.2717872968980796E-2</v>
      </c>
      <c r="M89">
        <f>M87/SUM($K87:$S87)</f>
        <v>3.4465780403741997E-3</v>
      </c>
      <c r="N89">
        <f>S89/SUM($K87:$S87)</f>
        <v>0.8911866075824717</v>
      </c>
      <c r="S89">
        <f>SUM(N87:S87)</f>
        <v>1810</v>
      </c>
      <c r="T89">
        <f>SUM(Q87:S87)</f>
        <v>1591</v>
      </c>
      <c r="AV89">
        <f>AV88/SUM(AV88:AW88)</f>
        <v>0.86018569087930097</v>
      </c>
    </row>
    <row r="90" spans="1:49" x14ac:dyDescent="0.25">
      <c r="H90">
        <f>H87/0.00718</f>
        <v>3.6028757648485987</v>
      </c>
      <c r="J90">
        <f>J87/(9.78*10^-9)</f>
        <v>2.8554760629403377</v>
      </c>
      <c r="S90">
        <f>SUM(N88:S88)</f>
        <v>1</v>
      </c>
      <c r="AV90">
        <f>926310/1078809</f>
        <v>0.85864133502779449</v>
      </c>
    </row>
    <row r="91" spans="1:49" x14ac:dyDescent="0.25">
      <c r="H91">
        <f>LOG(H90)</f>
        <v>0.5566492869432903</v>
      </c>
      <c r="J91">
        <f>LOG(J90)</f>
        <v>0.45567852388566271</v>
      </c>
      <c r="L91">
        <f>175/46</f>
        <v>3.8043478260869565</v>
      </c>
    </row>
    <row r="93" spans="1:49" x14ac:dyDescent="0.25">
      <c r="AM93">
        <f>SUM(AM2:AM92)</f>
        <v>302</v>
      </c>
      <c r="AN93" t="e">
        <f>SUM(AN2:AN92)</f>
        <v>#DIV/0!</v>
      </c>
      <c r="AO93">
        <f>SUM(AO2:AO92)/96</f>
        <v>0.10017095460415311</v>
      </c>
      <c r="AP93">
        <f>SUM(AP2:AP92)</f>
        <v>1780</v>
      </c>
      <c r="AQ93">
        <f>SUM(AQ2:AQ92)</f>
        <v>1840</v>
      </c>
      <c r="AR93">
        <f>AVERAGE(AR2:AR92)</f>
        <v>1.0735427968700593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MA_s1_summary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2020-03-01T01:40:29Z</dcterms:created>
  <dcterms:modified xsi:type="dcterms:W3CDTF">2021-06-13T04:09:23Z</dcterms:modified>
</cp:coreProperties>
</file>