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MA\"/>
    </mc:Choice>
  </mc:AlternateContent>
  <xr:revisionPtr revIDLastSave="0" documentId="13_ncr:1_{C6E23F5E-EBF2-43AB-AFFF-68504B507097}" xr6:coauthVersionLast="45" xr6:coauthVersionMax="45" xr10:uidLastSave="{00000000-0000-0000-0000-000000000000}"/>
  <bookViews>
    <workbookView xWindow="-28920" yWindow="5280" windowWidth="29040" windowHeight="15840" xr2:uid="{00000000-000D-0000-FFFF-FFFF00000000}"/>
  </bookViews>
  <sheets>
    <sheet name="MA_3B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0" i="1" l="1"/>
  <c r="AD60" i="1"/>
  <c r="W60" i="1"/>
  <c r="L62" i="1"/>
  <c r="T59" i="1"/>
  <c r="U59" i="1"/>
  <c r="E59" i="1" l="1"/>
  <c r="D59" i="1" l="1"/>
  <c r="AJ2" i="1"/>
  <c r="AK2" i="1"/>
  <c r="AL2" i="1"/>
  <c r="AM2" i="1"/>
  <c r="AJ3" i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M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M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V62" i="1" l="1"/>
  <c r="AW60" i="1"/>
  <c r="AV60" i="1"/>
  <c r="AV61" i="1" s="1"/>
  <c r="AU59" i="1"/>
  <c r="L59" i="1" l="1"/>
  <c r="M59" i="1"/>
  <c r="N59" i="1"/>
  <c r="O59" i="1"/>
  <c r="P59" i="1"/>
  <c r="Q59" i="1"/>
  <c r="R59" i="1"/>
  <c r="S59" i="1"/>
  <c r="K59" i="1"/>
  <c r="H59" i="1" l="1"/>
  <c r="Q60" i="1"/>
  <c r="S60" i="1"/>
  <c r="L61" i="1"/>
  <c r="K61" i="1"/>
  <c r="R60" i="1"/>
  <c r="P60" i="1"/>
  <c r="O60" i="1"/>
  <c r="S61" i="1"/>
  <c r="N61" i="1" s="1"/>
  <c r="N60" i="1"/>
  <c r="M61" i="1"/>
  <c r="AO59" i="1"/>
  <c r="AN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60" i="1" l="1"/>
  <c r="F61" i="1"/>
  <c r="J61" i="1"/>
  <c r="H61" i="1"/>
  <c r="S62" i="1"/>
  <c r="E13" i="1"/>
  <c r="F13" i="1" s="1"/>
  <c r="G13" i="1"/>
  <c r="H13" i="1" s="1"/>
  <c r="E2" i="1"/>
  <c r="F2" i="1" s="1"/>
  <c r="G2" i="1"/>
  <c r="H2" i="1" s="1"/>
  <c r="E14" i="1"/>
  <c r="F14" i="1" s="1"/>
  <c r="G14" i="1"/>
  <c r="H14" i="1" s="1"/>
  <c r="E26" i="1"/>
  <c r="F26" i="1" s="1"/>
  <c r="G26" i="1"/>
  <c r="H26" i="1" s="1"/>
  <c r="E38" i="1"/>
  <c r="F38" i="1" s="1"/>
  <c r="G38" i="1"/>
  <c r="H38" i="1" s="1"/>
  <c r="E50" i="1"/>
  <c r="F50" i="1" s="1"/>
  <c r="G50" i="1"/>
  <c r="H50" i="1" s="1"/>
  <c r="I3" i="1"/>
  <c r="J3" i="1" s="1"/>
  <c r="G3" i="1"/>
  <c r="H3" i="1" s="1"/>
  <c r="I15" i="1"/>
  <c r="J15" i="1" s="1"/>
  <c r="G15" i="1"/>
  <c r="H15" i="1" s="1"/>
  <c r="I27" i="1"/>
  <c r="J27" i="1" s="1"/>
  <c r="G27" i="1"/>
  <c r="H27" i="1" s="1"/>
  <c r="I39" i="1"/>
  <c r="J39" i="1" s="1"/>
  <c r="G39" i="1"/>
  <c r="H39" i="1" s="1"/>
  <c r="I51" i="1"/>
  <c r="J51" i="1" s="1"/>
  <c r="G51" i="1"/>
  <c r="H51" i="1" s="1"/>
  <c r="E37" i="1"/>
  <c r="F37" i="1" s="1"/>
  <c r="G37" i="1"/>
  <c r="H37" i="1" s="1"/>
  <c r="I28" i="1"/>
  <c r="J28" i="1" s="1"/>
  <c r="G28" i="1"/>
  <c r="H28" i="1" s="1"/>
  <c r="E40" i="1"/>
  <c r="F40" i="1" s="1"/>
  <c r="G40" i="1"/>
  <c r="H40" i="1" s="1"/>
  <c r="E5" i="1"/>
  <c r="F5" i="1" s="1"/>
  <c r="G5" i="1"/>
  <c r="H5" i="1" s="1"/>
  <c r="E17" i="1"/>
  <c r="F17" i="1" s="1"/>
  <c r="G17" i="1"/>
  <c r="H17" i="1" s="1"/>
  <c r="E29" i="1"/>
  <c r="F29" i="1" s="1"/>
  <c r="G29" i="1"/>
  <c r="H29" i="1" s="1"/>
  <c r="E41" i="1"/>
  <c r="F41" i="1" s="1"/>
  <c r="G41" i="1"/>
  <c r="H41" i="1" s="1"/>
  <c r="E53" i="1"/>
  <c r="F53" i="1" s="1"/>
  <c r="G53" i="1"/>
  <c r="H53" i="1" s="1"/>
  <c r="E6" i="1"/>
  <c r="F6" i="1" s="1"/>
  <c r="G6" i="1"/>
  <c r="H6" i="1" s="1"/>
  <c r="E18" i="1"/>
  <c r="F18" i="1" s="1"/>
  <c r="G18" i="1"/>
  <c r="H18" i="1" s="1"/>
  <c r="E30" i="1"/>
  <c r="F30" i="1" s="1"/>
  <c r="G30" i="1"/>
  <c r="H30" i="1" s="1"/>
  <c r="E42" i="1"/>
  <c r="F42" i="1" s="1"/>
  <c r="G42" i="1"/>
  <c r="H42" i="1" s="1"/>
  <c r="E54" i="1"/>
  <c r="F54" i="1" s="1"/>
  <c r="G54" i="1"/>
  <c r="H54" i="1" s="1"/>
  <c r="E25" i="1"/>
  <c r="F25" i="1" s="1"/>
  <c r="G25" i="1"/>
  <c r="H25" i="1" s="1"/>
  <c r="I4" i="1"/>
  <c r="J4" i="1" s="1"/>
  <c r="G4" i="1"/>
  <c r="H4" i="1" s="1"/>
  <c r="I7" i="1"/>
  <c r="J7" i="1" s="1"/>
  <c r="G7" i="1"/>
  <c r="H7" i="1" s="1"/>
  <c r="I55" i="1"/>
  <c r="J55" i="1" s="1"/>
  <c r="G55" i="1"/>
  <c r="H55" i="1" s="1"/>
  <c r="E49" i="1"/>
  <c r="F49" i="1" s="1"/>
  <c r="G49" i="1"/>
  <c r="H49" i="1" s="1"/>
  <c r="I16" i="1"/>
  <c r="J16" i="1" s="1"/>
  <c r="G16" i="1"/>
  <c r="H16" i="1" s="1"/>
  <c r="I52" i="1"/>
  <c r="J52" i="1" s="1"/>
  <c r="G52" i="1"/>
  <c r="H52" i="1" s="1"/>
  <c r="I31" i="1"/>
  <c r="J31" i="1" s="1"/>
  <c r="G31" i="1"/>
  <c r="H31" i="1" s="1"/>
  <c r="E8" i="1"/>
  <c r="F8" i="1" s="1"/>
  <c r="G8" i="1"/>
  <c r="H8" i="1" s="1"/>
  <c r="I32" i="1"/>
  <c r="J32" i="1" s="1"/>
  <c r="G32" i="1"/>
  <c r="H32" i="1" s="1"/>
  <c r="E44" i="1"/>
  <c r="F44" i="1" s="1"/>
  <c r="G44" i="1"/>
  <c r="H44" i="1" s="1"/>
  <c r="I56" i="1"/>
  <c r="J56" i="1" s="1"/>
  <c r="G56" i="1"/>
  <c r="H56" i="1" s="1"/>
  <c r="E9" i="1"/>
  <c r="F9" i="1" s="1"/>
  <c r="G9" i="1"/>
  <c r="H9" i="1" s="1"/>
  <c r="E21" i="1"/>
  <c r="F21" i="1" s="1"/>
  <c r="G21" i="1"/>
  <c r="H21" i="1" s="1"/>
  <c r="E33" i="1"/>
  <c r="F33" i="1" s="1"/>
  <c r="G33" i="1"/>
  <c r="H33" i="1" s="1"/>
  <c r="E45" i="1"/>
  <c r="F45" i="1" s="1"/>
  <c r="G45" i="1"/>
  <c r="H45" i="1" s="1"/>
  <c r="E57" i="1"/>
  <c r="F57" i="1" s="1"/>
  <c r="G57" i="1"/>
  <c r="H57" i="1" s="1"/>
  <c r="I19" i="1"/>
  <c r="J19" i="1" s="1"/>
  <c r="G19" i="1"/>
  <c r="H19" i="1" s="1"/>
  <c r="I20" i="1"/>
  <c r="J20" i="1" s="1"/>
  <c r="G20" i="1"/>
  <c r="H20" i="1" s="1"/>
  <c r="E10" i="1"/>
  <c r="F10" i="1" s="1"/>
  <c r="G10" i="1"/>
  <c r="H10" i="1" s="1"/>
  <c r="E22" i="1"/>
  <c r="F22" i="1" s="1"/>
  <c r="G22" i="1"/>
  <c r="H22" i="1" s="1"/>
  <c r="E34" i="1"/>
  <c r="F34" i="1" s="1"/>
  <c r="G34" i="1"/>
  <c r="H34" i="1" s="1"/>
  <c r="E46" i="1"/>
  <c r="F46" i="1" s="1"/>
  <c r="G46" i="1"/>
  <c r="H46" i="1" s="1"/>
  <c r="E58" i="1"/>
  <c r="F58" i="1" s="1"/>
  <c r="G58" i="1"/>
  <c r="H58" i="1" s="1"/>
  <c r="I43" i="1"/>
  <c r="J43" i="1" s="1"/>
  <c r="G43" i="1"/>
  <c r="H43" i="1" s="1"/>
  <c r="I11" i="1"/>
  <c r="J11" i="1" s="1"/>
  <c r="G11" i="1"/>
  <c r="H11" i="1" s="1"/>
  <c r="I23" i="1"/>
  <c r="J23" i="1" s="1"/>
  <c r="G23" i="1"/>
  <c r="H23" i="1" s="1"/>
  <c r="I35" i="1"/>
  <c r="J35" i="1" s="1"/>
  <c r="G35" i="1"/>
  <c r="H35" i="1" s="1"/>
  <c r="I47" i="1"/>
  <c r="J47" i="1" s="1"/>
  <c r="G47" i="1"/>
  <c r="H47" i="1" s="1"/>
  <c r="I12" i="1"/>
  <c r="J12" i="1" s="1"/>
  <c r="G12" i="1"/>
  <c r="H12" i="1" s="1"/>
  <c r="I24" i="1"/>
  <c r="J24" i="1" s="1"/>
  <c r="G24" i="1"/>
  <c r="H24" i="1" s="1"/>
  <c r="I36" i="1"/>
  <c r="J36" i="1" s="1"/>
  <c r="G36" i="1"/>
  <c r="H36" i="1" s="1"/>
  <c r="I48" i="1"/>
  <c r="J48" i="1" s="1"/>
  <c r="G48" i="1"/>
  <c r="H48" i="1" s="1"/>
  <c r="I57" i="1"/>
  <c r="J57" i="1" s="1"/>
  <c r="I2" i="1"/>
  <c r="J2" i="1" s="1"/>
  <c r="I9" i="1"/>
  <c r="J9" i="1" s="1"/>
  <c r="E43" i="1"/>
  <c r="F43" i="1" s="1"/>
  <c r="I22" i="1"/>
  <c r="J22" i="1" s="1"/>
  <c r="E35" i="1"/>
  <c r="F35" i="1" s="1"/>
  <c r="E55" i="1"/>
  <c r="F55" i="1" s="1"/>
  <c r="E15" i="1"/>
  <c r="F15" i="1" s="1"/>
  <c r="I29" i="1"/>
  <c r="J29" i="1" s="1"/>
  <c r="I49" i="1"/>
  <c r="J49" i="1" s="1"/>
  <c r="I50" i="1"/>
  <c r="J50" i="1" s="1"/>
  <c r="I42" i="1"/>
  <c r="J42" i="1" s="1"/>
  <c r="I30" i="1"/>
  <c r="J30" i="1" s="1"/>
  <c r="E3" i="1"/>
  <c r="F3" i="1" s="1"/>
  <c r="I10" i="1"/>
  <c r="J10" i="1" s="1"/>
  <c r="I17" i="1"/>
  <c r="J17" i="1" s="1"/>
  <c r="E51" i="1"/>
  <c r="F51" i="1" s="1"/>
  <c r="I18" i="1"/>
  <c r="J18" i="1" s="1"/>
  <c r="I5" i="1"/>
  <c r="J5" i="1" s="1"/>
  <c r="I46" i="1"/>
  <c r="J46" i="1" s="1"/>
  <c r="I53" i="1"/>
  <c r="J53" i="1" s="1"/>
  <c r="I33" i="1"/>
  <c r="J33" i="1" s="1"/>
  <c r="I6" i="1"/>
  <c r="J6" i="1" s="1"/>
  <c r="I54" i="1"/>
  <c r="J54" i="1" s="1"/>
  <c r="E27" i="1"/>
  <c r="F27" i="1" s="1"/>
  <c r="I34" i="1"/>
  <c r="J34" i="1" s="1"/>
  <c r="I41" i="1"/>
  <c r="J41" i="1" s="1"/>
  <c r="I37" i="1"/>
  <c r="J37" i="1" s="1"/>
  <c r="I58" i="1"/>
  <c r="J58" i="1" s="1"/>
  <c r="E31" i="1"/>
  <c r="F31" i="1" s="1"/>
  <c r="I38" i="1"/>
  <c r="J38" i="1" s="1"/>
  <c r="I45" i="1"/>
  <c r="J45" i="1" s="1"/>
  <c r="E11" i="1"/>
  <c r="F11" i="1" s="1"/>
  <c r="I25" i="1"/>
  <c r="J25" i="1" s="1"/>
  <c r="E39" i="1"/>
  <c r="F39" i="1" s="1"/>
  <c r="E19" i="1"/>
  <c r="F19" i="1" s="1"/>
  <c r="I26" i="1"/>
  <c r="J26" i="1" s="1"/>
  <c r="I13" i="1"/>
  <c r="J13" i="1" s="1"/>
  <c r="E47" i="1"/>
  <c r="F47" i="1" s="1"/>
  <c r="E7" i="1"/>
  <c r="F7" i="1" s="1"/>
  <c r="I14" i="1"/>
  <c r="J14" i="1" s="1"/>
  <c r="I21" i="1"/>
  <c r="J21" i="1" s="1"/>
  <c r="E23" i="1"/>
  <c r="F23" i="1" s="1"/>
  <c r="E4" i="1"/>
  <c r="F4" i="1" s="1"/>
  <c r="E12" i="1"/>
  <c r="F12" i="1" s="1"/>
  <c r="E16" i="1"/>
  <c r="F16" i="1" s="1"/>
  <c r="E20" i="1"/>
  <c r="F20" i="1" s="1"/>
  <c r="E24" i="1"/>
  <c r="F24" i="1" s="1"/>
  <c r="E28" i="1"/>
  <c r="F28" i="1" s="1"/>
  <c r="E32" i="1"/>
  <c r="F32" i="1" s="1"/>
  <c r="E36" i="1"/>
  <c r="F36" i="1" s="1"/>
  <c r="E48" i="1"/>
  <c r="F48" i="1" s="1"/>
  <c r="E52" i="1"/>
  <c r="F52" i="1" s="1"/>
  <c r="E56" i="1"/>
  <c r="F56" i="1" s="1"/>
  <c r="I8" i="1"/>
  <c r="J8" i="1" s="1"/>
  <c r="I40" i="1"/>
  <c r="J40" i="1" s="1"/>
  <c r="I44" i="1"/>
  <c r="J44" i="1" s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Q2" i="1"/>
  <c r="AP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3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2" i="1"/>
  <c r="H62" i="1" l="1"/>
  <c r="J62" i="1"/>
  <c r="F62" i="1"/>
  <c r="I59" i="1"/>
  <c r="AR47" i="1"/>
  <c r="AR35" i="1"/>
  <c r="AR23" i="1"/>
  <c r="AR36" i="1"/>
  <c r="AR12" i="1"/>
  <c r="AR17" i="1"/>
  <c r="AR11" i="1"/>
  <c r="AR58" i="1"/>
  <c r="AR52" i="1"/>
  <c r="AR46" i="1"/>
  <c r="AR40" i="1"/>
  <c r="AR34" i="1"/>
  <c r="AR28" i="1"/>
  <c r="AR22" i="1"/>
  <c r="AR16" i="1"/>
  <c r="AR10" i="1"/>
  <c r="AR4" i="1"/>
  <c r="AR24" i="1"/>
  <c r="AR2" i="1"/>
  <c r="AR57" i="1"/>
  <c r="AR51" i="1"/>
  <c r="AR45" i="1"/>
  <c r="AR39" i="1"/>
  <c r="AR33" i="1"/>
  <c r="AR27" i="1"/>
  <c r="AR21" i="1"/>
  <c r="AR15" i="1"/>
  <c r="AR9" i="1"/>
  <c r="AR3" i="1"/>
  <c r="AL59" i="1"/>
  <c r="AM59" i="1"/>
  <c r="AQ59" i="1"/>
  <c r="AR56" i="1"/>
  <c r="AR50" i="1"/>
  <c r="AR44" i="1"/>
  <c r="AR38" i="1"/>
  <c r="AR32" i="1"/>
  <c r="AR26" i="1"/>
  <c r="AR20" i="1"/>
  <c r="AR14" i="1"/>
  <c r="AR8" i="1"/>
  <c r="AR55" i="1"/>
  <c r="AR49" i="1"/>
  <c r="AR43" i="1"/>
  <c r="AR37" i="1"/>
  <c r="AR31" i="1"/>
  <c r="AR25" i="1"/>
  <c r="AR19" i="1"/>
  <c r="AR13" i="1"/>
  <c r="AR7" i="1"/>
  <c r="AR48" i="1"/>
  <c r="AR54" i="1"/>
  <c r="AR42" i="1"/>
  <c r="AR30" i="1"/>
  <c r="AR18" i="1"/>
  <c r="AR6" i="1"/>
  <c r="AR53" i="1"/>
  <c r="AR41" i="1"/>
  <c r="AR29" i="1"/>
  <c r="AR5" i="1"/>
  <c r="AP59" i="1"/>
  <c r="J59" i="1" l="1"/>
  <c r="F59" i="1"/>
  <c r="AR59" i="1"/>
</calcChain>
</file>

<file path=xl/sharedStrings.xml><?xml version="1.0" encoding="utf-8"?>
<sst xmlns="http://schemas.openxmlformats.org/spreadsheetml/2006/main" count="163" uniqueCount="107">
  <si>
    <t>in</t>
  </si>
  <si>
    <t>del</t>
  </si>
  <si>
    <t>SV</t>
  </si>
  <si>
    <t>AT_CG</t>
  </si>
  <si>
    <t>AT_GC</t>
  </si>
  <si>
    <t>AT_TA</t>
  </si>
  <si>
    <t>CG_GC</t>
  </si>
  <si>
    <t>CG_TA</t>
  </si>
  <si>
    <t>GC_TA</t>
  </si>
  <si>
    <t>3B_1</t>
  </si>
  <si>
    <t>3B_2</t>
  </si>
  <si>
    <t>3B_3</t>
  </si>
  <si>
    <t>3B_6</t>
  </si>
  <si>
    <t>3B_7</t>
  </si>
  <si>
    <t>3B_8</t>
  </si>
  <si>
    <t>3B_13</t>
  </si>
  <si>
    <t>3B_15</t>
  </si>
  <si>
    <t>3B_17</t>
  </si>
  <si>
    <t>3B_18</t>
  </si>
  <si>
    <t>3B_20</t>
  </si>
  <si>
    <t>3B_21</t>
  </si>
  <si>
    <t>3B_22</t>
  </si>
  <si>
    <t>3B_26</t>
  </si>
  <si>
    <t>3B_29</t>
  </si>
  <si>
    <t>3B_31</t>
  </si>
  <si>
    <t>3B_34</t>
  </si>
  <si>
    <t>3B_35</t>
  </si>
  <si>
    <t>3B_36</t>
  </si>
  <si>
    <t>3B_40</t>
  </si>
  <si>
    <t>3B_41</t>
  </si>
  <si>
    <t>3B_42</t>
  </si>
  <si>
    <t>3B_44</t>
  </si>
  <si>
    <t>3B_45</t>
  </si>
  <si>
    <t>3B_47</t>
  </si>
  <si>
    <t>3B_49</t>
  </si>
  <si>
    <t>3B_51</t>
  </si>
  <si>
    <t>3B_52</t>
  </si>
  <si>
    <t>3B_53</t>
  </si>
  <si>
    <t>3B_54</t>
  </si>
  <si>
    <t>3B_55</t>
  </si>
  <si>
    <t>3B_56</t>
  </si>
  <si>
    <t>3B_58</t>
  </si>
  <si>
    <t>3B_62</t>
  </si>
  <si>
    <t>3B_63</t>
  </si>
  <si>
    <t>3B_64</t>
  </si>
  <si>
    <t>3B_66</t>
  </si>
  <si>
    <t>3B_72</t>
  </si>
  <si>
    <t>3B_73</t>
  </si>
  <si>
    <t>3B_74</t>
  </si>
  <si>
    <t>3B_75</t>
  </si>
  <si>
    <t>3B_76</t>
  </si>
  <si>
    <t>3B_78</t>
  </si>
  <si>
    <t>3B_79</t>
  </si>
  <si>
    <t>3B_80</t>
  </si>
  <si>
    <t>3B_81</t>
  </si>
  <si>
    <t>3B_82</t>
  </si>
  <si>
    <t>3B_83</t>
  </si>
  <si>
    <t>3B_84</t>
  </si>
  <si>
    <t>3B_85</t>
  </si>
  <si>
    <t>3B_86</t>
  </si>
  <si>
    <t>3B_89</t>
  </si>
  <si>
    <t>3B_90</t>
  </si>
  <si>
    <t>3B_92</t>
  </si>
  <si>
    <t>3B_93</t>
  </si>
  <si>
    <t>3B_95</t>
  </si>
  <si>
    <t>3B_96</t>
  </si>
  <si>
    <t>genome_len</t>
  </si>
  <si>
    <t>LINE_ID</t>
  </si>
  <si>
    <t>strain</t>
  </si>
  <si>
    <t>MA_3B</t>
  </si>
  <si>
    <t>AT_proportion_genome</t>
  </si>
  <si>
    <t>to_AT_tot</t>
  </si>
  <si>
    <t>to_CG_tot</t>
  </si>
  <si>
    <t>ts</t>
  </si>
  <si>
    <t>tv</t>
  </si>
  <si>
    <t>ts/tv</t>
  </si>
  <si>
    <t>AT/GC_genome</t>
  </si>
  <si>
    <t>AT/GC_muts</t>
  </si>
  <si>
    <t>GC/AT_muts</t>
  </si>
  <si>
    <t>tot</t>
  </si>
  <si>
    <t>generations</t>
  </si>
  <si>
    <t>per_genome_per_gen</t>
  </si>
  <si>
    <t>per_nt_per_gen</t>
  </si>
  <si>
    <t>CDS_len</t>
  </si>
  <si>
    <t>in_len_avg</t>
  </si>
  <si>
    <t>del_len_avg</t>
  </si>
  <si>
    <t>in_len_tot</t>
  </si>
  <si>
    <t>del_len_tot</t>
  </si>
  <si>
    <t>per_CDS_per_gen</t>
  </si>
  <si>
    <t>ALLin_len_avg</t>
  </si>
  <si>
    <t>ALLdel_len_avg</t>
  </si>
  <si>
    <t>ALLin_len_tot</t>
  </si>
  <si>
    <t>ALLdel_len_tot</t>
  </si>
  <si>
    <t>dN</t>
  </si>
  <si>
    <t>dS</t>
  </si>
  <si>
    <t>in_CDS</t>
  </si>
  <si>
    <t>not_in_CDS</t>
  </si>
  <si>
    <t>SVdel</t>
  </si>
  <si>
    <t>SVin</t>
  </si>
  <si>
    <t>SVin_len_avg</t>
  </si>
  <si>
    <t>SVdel_len_avg</t>
  </si>
  <si>
    <t>SVin_len_tot</t>
  </si>
  <si>
    <t>SVdel_len_tot</t>
  </si>
  <si>
    <t>bpsub_per_genome</t>
  </si>
  <si>
    <t>bpsub_per_CDS</t>
  </si>
  <si>
    <t>bpsub_per_nt</t>
  </si>
  <si>
    <t>dN_dS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</si>
</sst>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2"/>
  <sheetViews>
    <sheetView tabSelected="1" topLeftCell="F1" workbookViewId="0">
      <pane ySplit="1" topLeftCell="A32" activePane="bottomLeft" state="frozen"/>
      <selection pane="bottomLeft" activeCell="AC1" sqref="AC1"/>
    </sheetView>
  </sheetViews>
  <sheetFormatPr defaultRowHeight="15" x14ac:dyDescent="0.25"/>
  <cols>
    <col min="4" max="6" width="11.28515625" customWidth="1"/>
    <col min="7" max="7" width="13.7109375" customWidth="1"/>
    <col min="8" max="8" width="11.28515625" customWidth="1"/>
    <col min="9" max="9" width="9.85546875" customWidth="1"/>
    <col min="10" max="10" width="11.28515625" customWidth="1"/>
    <col min="34" max="35" width="12.42578125" customWidth="1"/>
    <col min="36" max="36" width="15" customWidth="1"/>
    <col min="37" max="37" width="14.85546875" customWidth="1"/>
    <col min="38" max="38" width="11.42578125" customWidth="1"/>
    <col min="39" max="39" width="11.85546875" customWidth="1"/>
    <col min="40" max="40" width="13" customWidth="1"/>
    <col min="41" max="41" width="13.28515625" customWidth="1"/>
  </cols>
  <sheetData>
    <row r="1" spans="1:49" x14ac:dyDescent="0.25">
      <c r="A1" t="s">
        <v>67</v>
      </c>
      <c r="B1" t="s">
        <v>68</v>
      </c>
      <c r="C1" t="s">
        <v>79</v>
      </c>
      <c r="D1" t="s">
        <v>80</v>
      </c>
      <c r="E1" t="s">
        <v>81</v>
      </c>
      <c r="F1" t="s">
        <v>103</v>
      </c>
      <c r="G1" t="s">
        <v>88</v>
      </c>
      <c r="H1" t="s">
        <v>104</v>
      </c>
      <c r="I1" t="s">
        <v>82</v>
      </c>
      <c r="J1" t="s">
        <v>105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97</v>
      </c>
      <c r="U1" t="s">
        <v>98</v>
      </c>
      <c r="V1" t="s">
        <v>84</v>
      </c>
      <c r="W1" t="s">
        <v>85</v>
      </c>
      <c r="X1" t="s">
        <v>86</v>
      </c>
      <c r="Y1" t="s">
        <v>87</v>
      </c>
      <c r="Z1" t="s">
        <v>99</v>
      </c>
      <c r="AA1" t="s">
        <v>100</v>
      </c>
      <c r="AB1" t="s">
        <v>101</v>
      </c>
      <c r="AC1" t="s">
        <v>102</v>
      </c>
      <c r="AD1" t="s">
        <v>89</v>
      </c>
      <c r="AE1" t="s">
        <v>90</v>
      </c>
      <c r="AF1" t="s">
        <v>91</v>
      </c>
      <c r="AG1" t="s">
        <v>92</v>
      </c>
      <c r="AH1" t="s">
        <v>66</v>
      </c>
      <c r="AI1" t="s">
        <v>83</v>
      </c>
      <c r="AJ1" t="s">
        <v>76</v>
      </c>
      <c r="AK1" t="s">
        <v>70</v>
      </c>
      <c r="AL1" t="s">
        <v>71</v>
      </c>
      <c r="AM1" t="s">
        <v>72</v>
      </c>
      <c r="AN1" t="s">
        <v>77</v>
      </c>
      <c r="AO1" t="s">
        <v>78</v>
      </c>
      <c r="AP1" t="s">
        <v>73</v>
      </c>
      <c r="AQ1" t="s">
        <v>74</v>
      </c>
      <c r="AR1" t="s">
        <v>75</v>
      </c>
      <c r="AS1" t="s">
        <v>93</v>
      </c>
      <c r="AT1" t="s">
        <v>94</v>
      </c>
      <c r="AU1" t="s">
        <v>106</v>
      </c>
      <c r="AV1" t="s">
        <v>95</v>
      </c>
      <c r="AW1" t="s">
        <v>96</v>
      </c>
    </row>
    <row r="2" spans="1:49" x14ac:dyDescent="0.25">
      <c r="A2" t="s">
        <v>9</v>
      </c>
      <c r="B2" t="s">
        <v>69</v>
      </c>
      <c r="C2">
        <f t="shared" ref="C2:C33" si="0">SUM(K2:S2)</f>
        <v>8</v>
      </c>
      <c r="D2">
        <v>616.40832736000004</v>
      </c>
      <c r="E2">
        <f t="shared" ref="E2:E33" si="1">C2/D2</f>
        <v>1.2978410000174724E-2</v>
      </c>
      <c r="F2">
        <f>E2/SUM($K2:$S2)*SUM($N2:$S2)</f>
        <v>1.1356108750152884E-2</v>
      </c>
      <c r="G2">
        <f t="shared" ref="G2:G33" si="2">C2/D2/AH2*AI2</f>
        <v>1.1457961797739367E-2</v>
      </c>
      <c r="H2">
        <f>G2/SUM($K2:$S2)*SUM($N2:$S2)</f>
        <v>1.0025716573021946E-2</v>
      </c>
      <c r="I2">
        <f t="shared" ref="I2:I33" si="3">C2/D2/AH2</f>
        <v>2.3884636690366622E-8</v>
      </c>
      <c r="J2">
        <f>I2/SUM($K2:$S2)*SUM($N2:$S2)</f>
        <v>2.0899057104070795E-8</v>
      </c>
      <c r="K2">
        <v>1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1</v>
      </c>
      <c r="S2">
        <v>4</v>
      </c>
      <c r="T2">
        <v>0</v>
      </c>
      <c r="U2">
        <v>0</v>
      </c>
      <c r="V2">
        <v>1</v>
      </c>
      <c r="X2">
        <v>1</v>
      </c>
      <c r="Y2">
        <v>0</v>
      </c>
      <c r="AB2">
        <v>1</v>
      </c>
      <c r="AC2">
        <v>0</v>
      </c>
      <c r="AD2">
        <v>1</v>
      </c>
      <c r="AF2">
        <v>1</v>
      </c>
      <c r="AG2">
        <v>0</v>
      </c>
      <c r="AH2">
        <v>543379</v>
      </c>
      <c r="AI2">
        <v>479721</v>
      </c>
      <c r="AJ2">
        <f>(203606+207815)/(67238+64720)</f>
        <v>3.1178177905091013</v>
      </c>
      <c r="AK2">
        <f>(203606+207815)/(203606+207815+67238+64720)</f>
        <v>0.7571529264104796</v>
      </c>
      <c r="AL2">
        <f t="shared" ref="AL2:AL33" si="4">R2+S2</f>
        <v>5</v>
      </c>
      <c r="AM2">
        <f t="shared" ref="AM2:AM33" si="5">N2+O2</f>
        <v>0</v>
      </c>
      <c r="AN2" t="e">
        <f t="shared" ref="AN2:AN33" si="6">(R2+S2)/(N2+O2)</f>
        <v>#DIV/0!</v>
      </c>
      <c r="AO2">
        <f t="shared" ref="AO2:AO33" si="7">(N2+O2)/(R2+S2)</f>
        <v>0</v>
      </c>
      <c r="AP2">
        <f t="shared" ref="AP2:AP33" si="8">O2+R2</f>
        <v>1</v>
      </c>
      <c r="AQ2">
        <f t="shared" ref="AQ2:AQ33" si="9">N2+P2+Q2+S2</f>
        <v>6</v>
      </c>
      <c r="AR2">
        <f>AP2/AQ2</f>
        <v>0.16666666666666666</v>
      </c>
      <c r="AS2">
        <v>6</v>
      </c>
      <c r="AT2">
        <v>2</v>
      </c>
      <c r="AU2">
        <v>0.79723599895678099</v>
      </c>
      <c r="AV2">
        <v>7</v>
      </c>
      <c r="AW2">
        <v>0</v>
      </c>
    </row>
    <row r="3" spans="1:49" x14ac:dyDescent="0.25">
      <c r="A3" t="s">
        <v>10</v>
      </c>
      <c r="B3" t="s">
        <v>69</v>
      </c>
      <c r="C3">
        <f t="shared" si="0"/>
        <v>6</v>
      </c>
      <c r="D3">
        <v>500.83176598000006</v>
      </c>
      <c r="E3">
        <f t="shared" si="1"/>
        <v>1.1980070769392052E-2</v>
      </c>
      <c r="F3">
        <f t="shared" ref="F3:F58" si="10">E3/SUM($K3:$S3)*SUM($N3:$S3)</f>
        <v>9.9833923078267092E-3</v>
      </c>
      <c r="G3">
        <f t="shared" si="2"/>
        <v>1.0576580120990184E-2</v>
      </c>
      <c r="H3">
        <f t="shared" ref="H3:H58" si="11">G3/SUM($K3:$S3)*SUM($N3:$S3)</f>
        <v>8.8138167674918187E-3</v>
      </c>
      <c r="I3">
        <f t="shared" si="3"/>
        <v>2.2047356944953804E-8</v>
      </c>
      <c r="J3">
        <f t="shared" ref="J3:J58" si="12">I3/SUM($K3:$S3)*SUM($N3:$S3)</f>
        <v>1.8372797454128172E-8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4</v>
      </c>
      <c r="S3">
        <v>0</v>
      </c>
      <c r="T3">
        <v>0</v>
      </c>
      <c r="U3">
        <v>0</v>
      </c>
      <c r="W3">
        <v>1</v>
      </c>
      <c r="X3">
        <v>0</v>
      </c>
      <c r="Y3">
        <v>1</v>
      </c>
      <c r="AB3">
        <v>0</v>
      </c>
      <c r="AC3">
        <v>1</v>
      </c>
      <c r="AE3">
        <v>1</v>
      </c>
      <c r="AF3">
        <v>0</v>
      </c>
      <c r="AG3">
        <v>1</v>
      </c>
      <c r="AH3">
        <v>543379</v>
      </c>
      <c r="AI3">
        <v>479721</v>
      </c>
      <c r="AJ3">
        <f t="shared" ref="AJ3:AJ58" si="13">(203606+207815)/(67238+64720)</f>
        <v>3.1178177905091013</v>
      </c>
      <c r="AK3">
        <f t="shared" ref="AK3:AK58" si="14">(203606+207815)/(203606+207815+67238+64720)</f>
        <v>0.7571529264104796</v>
      </c>
      <c r="AL3">
        <f t="shared" si="4"/>
        <v>4</v>
      </c>
      <c r="AM3">
        <f t="shared" si="5"/>
        <v>0</v>
      </c>
      <c r="AN3" t="e">
        <f t="shared" si="6"/>
        <v>#DIV/0!</v>
      </c>
      <c r="AO3">
        <f t="shared" si="7"/>
        <v>0</v>
      </c>
      <c r="AP3">
        <f t="shared" si="8"/>
        <v>4</v>
      </c>
      <c r="AQ3">
        <f t="shared" si="9"/>
        <v>1</v>
      </c>
      <c r="AR3">
        <f t="shared" ref="AR3:AR58" si="15">AP3/AQ3</f>
        <v>4</v>
      </c>
      <c r="AS3">
        <v>3</v>
      </c>
      <c r="AT3">
        <v>3</v>
      </c>
      <c r="AU3">
        <v>0.26574422495001598</v>
      </c>
      <c r="AV3">
        <v>5</v>
      </c>
      <c r="AW3">
        <v>0</v>
      </c>
    </row>
    <row r="4" spans="1:49" x14ac:dyDescent="0.25">
      <c r="A4" t="s">
        <v>11</v>
      </c>
      <c r="B4" t="s">
        <v>69</v>
      </c>
      <c r="C4">
        <f t="shared" si="0"/>
        <v>20</v>
      </c>
      <c r="D4">
        <v>635.67108759000007</v>
      </c>
      <c r="E4">
        <f t="shared" si="1"/>
        <v>3.1462812121635694E-2</v>
      </c>
      <c r="F4">
        <f t="shared" si="10"/>
        <v>2.6743390303390343E-2</v>
      </c>
      <c r="G4">
        <f t="shared" si="2"/>
        <v>2.7776877085428763E-2</v>
      </c>
      <c r="H4">
        <f t="shared" si="11"/>
        <v>2.361034552261445E-2</v>
      </c>
      <c r="I4">
        <f t="shared" si="3"/>
        <v>5.7902149552403928E-8</v>
      </c>
      <c r="J4">
        <f t="shared" si="12"/>
        <v>4.9216827119543339E-8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13</v>
      </c>
      <c r="S4">
        <v>4</v>
      </c>
      <c r="T4">
        <v>0</v>
      </c>
      <c r="U4">
        <v>0</v>
      </c>
      <c r="V4">
        <v>2</v>
      </c>
      <c r="W4">
        <v>1</v>
      </c>
      <c r="X4">
        <v>4</v>
      </c>
      <c r="Y4">
        <v>1</v>
      </c>
      <c r="AB4">
        <v>4</v>
      </c>
      <c r="AC4">
        <v>1</v>
      </c>
      <c r="AD4">
        <v>2</v>
      </c>
      <c r="AE4">
        <v>1</v>
      </c>
      <c r="AF4">
        <v>4</v>
      </c>
      <c r="AG4">
        <v>1</v>
      </c>
      <c r="AH4">
        <v>543379</v>
      </c>
      <c r="AI4">
        <v>479721</v>
      </c>
      <c r="AJ4">
        <f t="shared" si="13"/>
        <v>3.1178177905091013</v>
      </c>
      <c r="AK4">
        <f t="shared" si="14"/>
        <v>0.7571529264104796</v>
      </c>
      <c r="AL4">
        <f t="shared" si="4"/>
        <v>17</v>
      </c>
      <c r="AM4">
        <f t="shared" si="5"/>
        <v>0</v>
      </c>
      <c r="AN4" t="e">
        <f t="shared" si="6"/>
        <v>#DIV/0!</v>
      </c>
      <c r="AO4">
        <f t="shared" si="7"/>
        <v>0</v>
      </c>
      <c r="AP4">
        <f t="shared" si="8"/>
        <v>13</v>
      </c>
      <c r="AQ4">
        <f t="shared" si="9"/>
        <v>4</v>
      </c>
      <c r="AR4">
        <f t="shared" si="15"/>
        <v>3.25</v>
      </c>
      <c r="AS4">
        <v>12</v>
      </c>
      <c r="AT4">
        <v>3</v>
      </c>
      <c r="AU4">
        <v>1.0629827979903701</v>
      </c>
      <c r="AV4">
        <v>14</v>
      </c>
      <c r="AW4">
        <v>3</v>
      </c>
    </row>
    <row r="5" spans="1:49" x14ac:dyDescent="0.25">
      <c r="A5" t="s">
        <v>12</v>
      </c>
      <c r="B5" t="s">
        <v>69</v>
      </c>
      <c r="C5">
        <f t="shared" si="0"/>
        <v>5</v>
      </c>
      <c r="D5">
        <v>635.67108759000007</v>
      </c>
      <c r="E5">
        <f t="shared" si="1"/>
        <v>7.8657030304089236E-3</v>
      </c>
      <c r="F5">
        <f t="shared" si="10"/>
        <v>6.2925624243271392E-3</v>
      </c>
      <c r="G5">
        <f t="shared" si="2"/>
        <v>6.9442192713571908E-3</v>
      </c>
      <c r="H5">
        <f t="shared" si="11"/>
        <v>5.5553754170857526E-3</v>
      </c>
      <c r="I5">
        <f t="shared" si="3"/>
        <v>1.4475537388100982E-8</v>
      </c>
      <c r="J5">
        <f t="shared" si="12"/>
        <v>1.1580429910480785E-8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  <c r="S5">
        <v>1</v>
      </c>
      <c r="T5">
        <v>0</v>
      </c>
      <c r="U5">
        <v>0</v>
      </c>
      <c r="W5">
        <v>1</v>
      </c>
      <c r="X5">
        <v>0</v>
      </c>
      <c r="Y5">
        <v>1</v>
      </c>
      <c r="AB5">
        <v>0</v>
      </c>
      <c r="AC5">
        <v>1</v>
      </c>
      <c r="AE5">
        <v>1</v>
      </c>
      <c r="AF5">
        <v>0</v>
      </c>
      <c r="AG5">
        <v>1</v>
      </c>
      <c r="AH5">
        <v>543379</v>
      </c>
      <c r="AI5">
        <v>479721</v>
      </c>
      <c r="AJ5">
        <f t="shared" si="13"/>
        <v>3.1178177905091013</v>
      </c>
      <c r="AK5">
        <f t="shared" si="14"/>
        <v>0.7571529264104796</v>
      </c>
      <c r="AL5">
        <f t="shared" si="4"/>
        <v>4</v>
      </c>
      <c r="AM5">
        <f t="shared" si="5"/>
        <v>0</v>
      </c>
      <c r="AN5" t="e">
        <f t="shared" si="6"/>
        <v>#DIV/0!</v>
      </c>
      <c r="AO5">
        <f t="shared" si="7"/>
        <v>0</v>
      </c>
      <c r="AP5">
        <f t="shared" si="8"/>
        <v>3</v>
      </c>
      <c r="AQ5">
        <f t="shared" si="9"/>
        <v>1</v>
      </c>
      <c r="AR5">
        <f t="shared" si="15"/>
        <v>3</v>
      </c>
      <c r="AS5">
        <v>3</v>
      </c>
      <c r="AT5">
        <v>1</v>
      </c>
      <c r="AU5">
        <v>0.79723637400585801</v>
      </c>
      <c r="AV5">
        <v>3</v>
      </c>
      <c r="AW5">
        <v>1</v>
      </c>
    </row>
    <row r="6" spans="1:49" x14ac:dyDescent="0.25">
      <c r="A6" t="s">
        <v>13</v>
      </c>
      <c r="B6" t="s">
        <v>69</v>
      </c>
      <c r="C6">
        <f t="shared" si="0"/>
        <v>14</v>
      </c>
      <c r="D6">
        <v>616.40832736000004</v>
      </c>
      <c r="E6">
        <f t="shared" si="1"/>
        <v>2.2712217500305769E-2</v>
      </c>
      <c r="F6">
        <f t="shared" si="10"/>
        <v>2.2712217500305769E-2</v>
      </c>
      <c r="G6">
        <f t="shared" si="2"/>
        <v>2.0051433146043893E-2</v>
      </c>
      <c r="H6">
        <f t="shared" si="11"/>
        <v>2.0051433146043893E-2</v>
      </c>
      <c r="I6">
        <f t="shared" si="3"/>
        <v>4.179811420814159E-8</v>
      </c>
      <c r="J6">
        <f t="shared" si="12"/>
        <v>4.179811420814159E-8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11</v>
      </c>
      <c r="S6">
        <v>3</v>
      </c>
      <c r="T6">
        <v>0</v>
      </c>
      <c r="U6">
        <v>0</v>
      </c>
      <c r="X6">
        <v>0</v>
      </c>
      <c r="Y6">
        <v>0</v>
      </c>
      <c r="AB6">
        <v>0</v>
      </c>
      <c r="AC6">
        <v>0</v>
      </c>
      <c r="AF6">
        <v>0</v>
      </c>
      <c r="AG6">
        <v>0</v>
      </c>
      <c r="AH6">
        <v>543379</v>
      </c>
      <c r="AI6">
        <v>479721</v>
      </c>
      <c r="AJ6">
        <f t="shared" si="13"/>
        <v>3.1178177905091013</v>
      </c>
      <c r="AK6">
        <f t="shared" si="14"/>
        <v>0.7571529264104796</v>
      </c>
      <c r="AL6">
        <f t="shared" si="4"/>
        <v>14</v>
      </c>
      <c r="AM6">
        <f t="shared" si="5"/>
        <v>0</v>
      </c>
      <c r="AN6" t="e">
        <f t="shared" si="6"/>
        <v>#DIV/0!</v>
      </c>
      <c r="AO6">
        <f t="shared" si="7"/>
        <v>0</v>
      </c>
      <c r="AP6">
        <f t="shared" si="8"/>
        <v>11</v>
      </c>
      <c r="AQ6">
        <f t="shared" si="9"/>
        <v>3</v>
      </c>
      <c r="AR6">
        <f t="shared" si="15"/>
        <v>3.6666666666666665</v>
      </c>
      <c r="AS6">
        <v>11</v>
      </c>
      <c r="AT6">
        <v>2</v>
      </c>
      <c r="AU6">
        <v>1.46160383701274</v>
      </c>
      <c r="AV6">
        <v>12</v>
      </c>
      <c r="AW6">
        <v>2</v>
      </c>
    </row>
    <row r="7" spans="1:49" x14ac:dyDescent="0.25">
      <c r="A7" t="s">
        <v>14</v>
      </c>
      <c r="B7" t="s">
        <v>69</v>
      </c>
      <c r="C7">
        <f t="shared" si="0"/>
        <v>20</v>
      </c>
      <c r="D7">
        <v>520.09452621000003</v>
      </c>
      <c r="E7">
        <f t="shared" si="1"/>
        <v>3.8454548148665856E-2</v>
      </c>
      <c r="F7">
        <f t="shared" si="10"/>
        <v>3.4609093333799273E-2</v>
      </c>
      <c r="G7">
        <f t="shared" si="2"/>
        <v>3.3949516437746276E-2</v>
      </c>
      <c r="H7">
        <f t="shared" si="11"/>
        <v>3.0554564793971648E-2</v>
      </c>
      <c r="I7">
        <f t="shared" si="3"/>
        <v>7.0769293897382591E-8</v>
      </c>
      <c r="J7">
        <f t="shared" si="12"/>
        <v>6.3692364507644324E-8</v>
      </c>
      <c r="K7">
        <v>0</v>
      </c>
      <c r="L7">
        <v>2</v>
      </c>
      <c r="M7">
        <v>0</v>
      </c>
      <c r="N7">
        <v>0</v>
      </c>
      <c r="O7">
        <v>1</v>
      </c>
      <c r="P7">
        <v>0</v>
      </c>
      <c r="Q7">
        <v>0</v>
      </c>
      <c r="R7">
        <v>13</v>
      </c>
      <c r="S7">
        <v>4</v>
      </c>
      <c r="T7">
        <v>0</v>
      </c>
      <c r="U7">
        <v>0</v>
      </c>
      <c r="W7">
        <v>2</v>
      </c>
      <c r="X7">
        <v>0</v>
      </c>
      <c r="Y7">
        <v>4</v>
      </c>
      <c r="AB7">
        <v>0</v>
      </c>
      <c r="AC7">
        <v>4</v>
      </c>
      <c r="AE7">
        <v>2</v>
      </c>
      <c r="AF7">
        <v>0</v>
      </c>
      <c r="AG7">
        <v>4</v>
      </c>
      <c r="AH7">
        <v>543379</v>
      </c>
      <c r="AI7">
        <v>479721</v>
      </c>
      <c r="AJ7">
        <f t="shared" si="13"/>
        <v>3.1178177905091013</v>
      </c>
      <c r="AK7">
        <f t="shared" si="14"/>
        <v>0.7571529264104796</v>
      </c>
      <c r="AL7">
        <f t="shared" si="4"/>
        <v>17</v>
      </c>
      <c r="AM7">
        <f t="shared" si="5"/>
        <v>1</v>
      </c>
      <c r="AN7">
        <f t="shared" si="6"/>
        <v>17</v>
      </c>
      <c r="AO7">
        <f t="shared" si="7"/>
        <v>5.8823529411764705E-2</v>
      </c>
      <c r="AP7">
        <f t="shared" si="8"/>
        <v>14</v>
      </c>
      <c r="AQ7">
        <f t="shared" si="9"/>
        <v>4</v>
      </c>
      <c r="AR7">
        <f t="shared" si="15"/>
        <v>3.5</v>
      </c>
      <c r="AS7">
        <v>13</v>
      </c>
      <c r="AT7">
        <v>4</v>
      </c>
      <c r="AU7">
        <v>0.86367205212306997</v>
      </c>
      <c r="AV7">
        <v>16</v>
      </c>
      <c r="AW7">
        <v>2</v>
      </c>
    </row>
    <row r="8" spans="1:49" x14ac:dyDescent="0.25">
      <c r="A8" t="s">
        <v>15</v>
      </c>
      <c r="B8" t="s">
        <v>69</v>
      </c>
      <c r="C8">
        <f t="shared" si="0"/>
        <v>13</v>
      </c>
      <c r="D8">
        <v>635.67108759000007</v>
      </c>
      <c r="E8">
        <f t="shared" si="1"/>
        <v>2.0450827879063202E-2</v>
      </c>
      <c r="F8">
        <f t="shared" si="10"/>
        <v>1.7304546666899633E-2</v>
      </c>
      <c r="G8">
        <f t="shared" si="2"/>
        <v>1.8054970105528697E-2</v>
      </c>
      <c r="H8">
        <f t="shared" si="11"/>
        <v>1.5277282396985819E-2</v>
      </c>
      <c r="I8">
        <f t="shared" si="3"/>
        <v>3.7636397209062552E-8</v>
      </c>
      <c r="J8">
        <f t="shared" si="12"/>
        <v>3.1846182253822162E-8</v>
      </c>
      <c r="K8">
        <v>0</v>
      </c>
      <c r="L8">
        <v>2</v>
      </c>
      <c r="M8">
        <v>0</v>
      </c>
      <c r="N8">
        <v>1</v>
      </c>
      <c r="O8">
        <v>0</v>
      </c>
      <c r="P8">
        <v>0</v>
      </c>
      <c r="Q8">
        <v>0</v>
      </c>
      <c r="R8">
        <v>6</v>
      </c>
      <c r="S8">
        <v>4</v>
      </c>
      <c r="T8">
        <v>0</v>
      </c>
      <c r="U8">
        <v>0</v>
      </c>
      <c r="W8">
        <v>1</v>
      </c>
      <c r="X8">
        <v>0</v>
      </c>
      <c r="Y8">
        <v>2</v>
      </c>
      <c r="AB8">
        <v>0</v>
      </c>
      <c r="AC8">
        <v>2</v>
      </c>
      <c r="AE8">
        <v>1</v>
      </c>
      <c r="AF8">
        <v>0</v>
      </c>
      <c r="AG8">
        <v>2</v>
      </c>
      <c r="AH8">
        <v>543379</v>
      </c>
      <c r="AI8">
        <v>479721</v>
      </c>
      <c r="AJ8">
        <f t="shared" si="13"/>
        <v>3.1178177905091013</v>
      </c>
      <c r="AK8">
        <f t="shared" si="14"/>
        <v>0.7571529264104796</v>
      </c>
      <c r="AL8">
        <f t="shared" si="4"/>
        <v>10</v>
      </c>
      <c r="AM8">
        <f t="shared" si="5"/>
        <v>1</v>
      </c>
      <c r="AN8">
        <f t="shared" si="6"/>
        <v>10</v>
      </c>
      <c r="AO8">
        <f t="shared" si="7"/>
        <v>0.1</v>
      </c>
      <c r="AP8">
        <f t="shared" si="8"/>
        <v>6</v>
      </c>
      <c r="AQ8">
        <f t="shared" si="9"/>
        <v>5</v>
      </c>
      <c r="AR8">
        <f t="shared" si="15"/>
        <v>1.2</v>
      </c>
      <c r="AS8">
        <v>6</v>
      </c>
      <c r="AT8">
        <v>2</v>
      </c>
      <c r="AU8">
        <v>0.79723599895678099</v>
      </c>
      <c r="AV8">
        <v>7</v>
      </c>
      <c r="AW8">
        <v>3</v>
      </c>
    </row>
    <row r="9" spans="1:49" x14ac:dyDescent="0.25">
      <c r="A9" t="s">
        <v>16</v>
      </c>
      <c r="B9" t="s">
        <v>69</v>
      </c>
      <c r="C9">
        <f t="shared" si="0"/>
        <v>7</v>
      </c>
      <c r="D9">
        <v>597.14556713000002</v>
      </c>
      <c r="E9">
        <f t="shared" si="1"/>
        <v>1.1722434838867493E-2</v>
      </c>
      <c r="F9">
        <f t="shared" si="10"/>
        <v>1.1722434838867493E-2</v>
      </c>
      <c r="G9">
        <f t="shared" si="2"/>
        <v>1.0349126785054912E-2</v>
      </c>
      <c r="H9">
        <f t="shared" si="11"/>
        <v>1.0349126785054912E-2</v>
      </c>
      <c r="I9">
        <f t="shared" si="3"/>
        <v>2.1573220236460174E-8</v>
      </c>
      <c r="J9">
        <f t="shared" si="12"/>
        <v>2.1573220236460174E-8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4</v>
      </c>
      <c r="T9">
        <v>0</v>
      </c>
      <c r="U9">
        <v>0</v>
      </c>
      <c r="X9">
        <v>0</v>
      </c>
      <c r="Y9">
        <v>0</v>
      </c>
      <c r="AB9">
        <v>0</v>
      </c>
      <c r="AC9">
        <v>0</v>
      </c>
      <c r="AF9">
        <v>0</v>
      </c>
      <c r="AG9">
        <v>0</v>
      </c>
      <c r="AH9">
        <v>543379</v>
      </c>
      <c r="AI9">
        <v>479721</v>
      </c>
      <c r="AJ9">
        <f t="shared" si="13"/>
        <v>3.1178177905091013</v>
      </c>
      <c r="AK9">
        <f t="shared" si="14"/>
        <v>0.7571529264104796</v>
      </c>
      <c r="AL9">
        <f t="shared" si="4"/>
        <v>7</v>
      </c>
      <c r="AM9">
        <f t="shared" si="5"/>
        <v>0</v>
      </c>
      <c r="AN9" t="e">
        <f t="shared" si="6"/>
        <v>#DIV/0!</v>
      </c>
      <c r="AO9">
        <f t="shared" si="7"/>
        <v>0</v>
      </c>
      <c r="AP9">
        <f t="shared" si="8"/>
        <v>3</v>
      </c>
      <c r="AQ9">
        <f t="shared" si="9"/>
        <v>4</v>
      </c>
      <c r="AR9">
        <f t="shared" si="15"/>
        <v>0.75</v>
      </c>
      <c r="AS9">
        <v>6</v>
      </c>
      <c r="AT9">
        <v>2</v>
      </c>
      <c r="AU9">
        <v>0.79723599895678099</v>
      </c>
      <c r="AV9">
        <v>7</v>
      </c>
      <c r="AW9">
        <v>0</v>
      </c>
    </row>
    <row r="10" spans="1:49" x14ac:dyDescent="0.25">
      <c r="A10" t="s">
        <v>17</v>
      </c>
      <c r="B10" t="s">
        <v>69</v>
      </c>
      <c r="C10">
        <f t="shared" si="0"/>
        <v>10</v>
      </c>
      <c r="D10">
        <v>616.40832736000004</v>
      </c>
      <c r="E10">
        <f t="shared" si="1"/>
        <v>1.6223012500218407E-2</v>
      </c>
      <c r="F10">
        <f t="shared" si="10"/>
        <v>1.4600711250196567E-2</v>
      </c>
      <c r="G10">
        <f t="shared" si="2"/>
        <v>1.4322452247174209E-2</v>
      </c>
      <c r="H10">
        <f t="shared" si="11"/>
        <v>1.2890207022456787E-2</v>
      </c>
      <c r="I10">
        <f t="shared" si="3"/>
        <v>2.9855795862958282E-8</v>
      </c>
      <c r="J10">
        <f t="shared" si="12"/>
        <v>2.6870216276662452E-8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4</v>
      </c>
      <c r="S10">
        <v>5</v>
      </c>
      <c r="T10">
        <v>0</v>
      </c>
      <c r="U10">
        <v>0</v>
      </c>
      <c r="W10">
        <v>1</v>
      </c>
      <c r="X10">
        <v>0</v>
      </c>
      <c r="Y10">
        <v>1</v>
      </c>
      <c r="AB10">
        <v>0</v>
      </c>
      <c r="AC10">
        <v>1</v>
      </c>
      <c r="AE10">
        <v>1</v>
      </c>
      <c r="AF10">
        <v>0</v>
      </c>
      <c r="AG10">
        <v>1</v>
      </c>
      <c r="AH10">
        <v>543379</v>
      </c>
      <c r="AI10">
        <v>479721</v>
      </c>
      <c r="AJ10">
        <f t="shared" si="13"/>
        <v>3.1178177905091013</v>
      </c>
      <c r="AK10">
        <f t="shared" si="14"/>
        <v>0.7571529264104796</v>
      </c>
      <c r="AL10">
        <f t="shared" si="4"/>
        <v>9</v>
      </c>
      <c r="AM10">
        <f t="shared" si="5"/>
        <v>0</v>
      </c>
      <c r="AN10" t="e">
        <f t="shared" si="6"/>
        <v>#DIV/0!</v>
      </c>
      <c r="AO10">
        <f t="shared" si="7"/>
        <v>0</v>
      </c>
      <c r="AP10">
        <f t="shared" si="8"/>
        <v>4</v>
      </c>
      <c r="AQ10">
        <f t="shared" si="9"/>
        <v>5</v>
      </c>
      <c r="AR10">
        <f t="shared" si="15"/>
        <v>0.8</v>
      </c>
      <c r="AS10">
        <v>7</v>
      </c>
      <c r="AT10">
        <v>2</v>
      </c>
      <c r="AU10">
        <v>0.93010923889189201</v>
      </c>
      <c r="AV10">
        <v>8</v>
      </c>
      <c r="AW10">
        <v>1</v>
      </c>
    </row>
    <row r="11" spans="1:49" x14ac:dyDescent="0.25">
      <c r="A11" t="s">
        <v>18</v>
      </c>
      <c r="B11" t="s">
        <v>69</v>
      </c>
      <c r="C11">
        <f t="shared" si="0"/>
        <v>3</v>
      </c>
      <c r="D11">
        <v>654.9338478200001</v>
      </c>
      <c r="E11">
        <f t="shared" si="1"/>
        <v>4.5806152941793143E-3</v>
      </c>
      <c r="F11">
        <f t="shared" si="10"/>
        <v>4.5806152941793143E-3</v>
      </c>
      <c r="G11">
        <f t="shared" si="2"/>
        <v>4.0439865168491879E-3</v>
      </c>
      <c r="H11">
        <f t="shared" si="11"/>
        <v>4.0439865168491879E-3</v>
      </c>
      <c r="I11">
        <f t="shared" si="3"/>
        <v>8.4298717730705716E-9</v>
      </c>
      <c r="J11">
        <f t="shared" si="12"/>
        <v>8.4298717730705716E-9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2</v>
      </c>
      <c r="T11">
        <v>0</v>
      </c>
      <c r="U11">
        <v>0</v>
      </c>
      <c r="X11">
        <v>0</v>
      </c>
      <c r="Y11">
        <v>0</v>
      </c>
      <c r="AB11">
        <v>0</v>
      </c>
      <c r="AC11">
        <v>0</v>
      </c>
      <c r="AF11">
        <v>0</v>
      </c>
      <c r="AG11">
        <v>0</v>
      </c>
      <c r="AH11">
        <v>543379</v>
      </c>
      <c r="AI11">
        <v>479721</v>
      </c>
      <c r="AJ11">
        <f t="shared" si="13"/>
        <v>3.1178177905091013</v>
      </c>
      <c r="AK11">
        <f t="shared" si="14"/>
        <v>0.7571529264104796</v>
      </c>
      <c r="AL11">
        <f t="shared" si="4"/>
        <v>3</v>
      </c>
      <c r="AM11">
        <f t="shared" si="5"/>
        <v>0</v>
      </c>
      <c r="AN11" t="e">
        <f t="shared" si="6"/>
        <v>#DIV/0!</v>
      </c>
      <c r="AO11">
        <f t="shared" si="7"/>
        <v>0</v>
      </c>
      <c r="AP11">
        <f t="shared" si="8"/>
        <v>1</v>
      </c>
      <c r="AQ11">
        <f t="shared" si="9"/>
        <v>2</v>
      </c>
      <c r="AR11">
        <f t="shared" si="15"/>
        <v>0.5</v>
      </c>
      <c r="AS11">
        <v>2</v>
      </c>
      <c r="AT11">
        <v>1</v>
      </c>
      <c r="AU11">
        <v>0.53149058831941998</v>
      </c>
      <c r="AV11">
        <v>2</v>
      </c>
      <c r="AW11">
        <v>1</v>
      </c>
    </row>
    <row r="12" spans="1:49" x14ac:dyDescent="0.25">
      <c r="A12" t="s">
        <v>19</v>
      </c>
      <c r="B12" t="s">
        <v>69</v>
      </c>
      <c r="C12">
        <f t="shared" si="0"/>
        <v>9</v>
      </c>
      <c r="D12">
        <v>635.67108759000007</v>
      </c>
      <c r="E12">
        <f t="shared" si="1"/>
        <v>1.4158265454736063E-2</v>
      </c>
      <c r="F12">
        <f t="shared" si="10"/>
        <v>1.2585124848654278E-2</v>
      </c>
      <c r="G12">
        <f t="shared" si="2"/>
        <v>1.2499594688442944E-2</v>
      </c>
      <c r="H12">
        <f t="shared" si="11"/>
        <v>1.1110750834171505E-2</v>
      </c>
      <c r="I12">
        <f t="shared" si="3"/>
        <v>2.6055967298581769E-8</v>
      </c>
      <c r="J12">
        <f t="shared" si="12"/>
        <v>2.3160859820961574E-8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6</v>
      </c>
      <c r="S12">
        <v>2</v>
      </c>
      <c r="T12">
        <v>0</v>
      </c>
      <c r="U12">
        <v>0</v>
      </c>
      <c r="W12">
        <v>3</v>
      </c>
      <c r="X12">
        <v>0</v>
      </c>
      <c r="Y12">
        <v>3</v>
      </c>
      <c r="AB12">
        <v>0</v>
      </c>
      <c r="AC12">
        <v>3</v>
      </c>
      <c r="AE12">
        <v>3</v>
      </c>
      <c r="AF12">
        <v>0</v>
      </c>
      <c r="AG12">
        <v>3</v>
      </c>
      <c r="AH12">
        <v>543379</v>
      </c>
      <c r="AI12">
        <v>479721</v>
      </c>
      <c r="AJ12">
        <f t="shared" si="13"/>
        <v>3.1178177905091013</v>
      </c>
      <c r="AK12">
        <f t="shared" si="14"/>
        <v>0.7571529264104796</v>
      </c>
      <c r="AL12">
        <f t="shared" si="4"/>
        <v>8</v>
      </c>
      <c r="AM12">
        <f t="shared" si="5"/>
        <v>0</v>
      </c>
      <c r="AN12" t="e">
        <f t="shared" si="6"/>
        <v>#DIV/0!</v>
      </c>
      <c r="AO12">
        <f t="shared" si="7"/>
        <v>0</v>
      </c>
      <c r="AP12">
        <f t="shared" si="8"/>
        <v>6</v>
      </c>
      <c r="AQ12">
        <f t="shared" si="9"/>
        <v>2</v>
      </c>
      <c r="AR12">
        <f t="shared" si="15"/>
        <v>3</v>
      </c>
      <c r="AS12">
        <v>6</v>
      </c>
      <c r="AT12">
        <v>2</v>
      </c>
      <c r="AU12">
        <v>0.79723599895678099</v>
      </c>
      <c r="AV12">
        <v>7</v>
      </c>
      <c r="AW12">
        <v>1</v>
      </c>
    </row>
    <row r="13" spans="1:49" x14ac:dyDescent="0.25">
      <c r="A13" t="s">
        <v>20</v>
      </c>
      <c r="B13" t="s">
        <v>69</v>
      </c>
      <c r="C13">
        <f t="shared" si="0"/>
        <v>13</v>
      </c>
      <c r="D13">
        <v>635.67108759000007</v>
      </c>
      <c r="E13">
        <f t="shared" si="1"/>
        <v>2.0450827879063202E-2</v>
      </c>
      <c r="F13">
        <f t="shared" si="10"/>
        <v>1.7304546666899633E-2</v>
      </c>
      <c r="G13">
        <f t="shared" si="2"/>
        <v>1.8054970105528697E-2</v>
      </c>
      <c r="H13">
        <f t="shared" si="11"/>
        <v>1.5277282396985819E-2</v>
      </c>
      <c r="I13">
        <f t="shared" si="3"/>
        <v>3.7636397209062552E-8</v>
      </c>
      <c r="J13">
        <f t="shared" si="12"/>
        <v>3.1846182253822162E-8</v>
      </c>
      <c r="K13">
        <v>0</v>
      </c>
      <c r="L13">
        <v>2</v>
      </c>
      <c r="M13">
        <v>0</v>
      </c>
      <c r="N13">
        <v>0</v>
      </c>
      <c r="O13">
        <v>0</v>
      </c>
      <c r="P13">
        <v>1</v>
      </c>
      <c r="Q13">
        <v>0</v>
      </c>
      <c r="R13">
        <v>7</v>
      </c>
      <c r="S13">
        <v>3</v>
      </c>
      <c r="T13">
        <v>0</v>
      </c>
      <c r="U13">
        <v>0</v>
      </c>
      <c r="W13">
        <v>1</v>
      </c>
      <c r="X13">
        <v>0</v>
      </c>
      <c r="Y13">
        <v>2</v>
      </c>
      <c r="AB13">
        <v>0</v>
      </c>
      <c r="AC13">
        <v>2</v>
      </c>
      <c r="AE13">
        <v>1</v>
      </c>
      <c r="AF13">
        <v>0</v>
      </c>
      <c r="AG13">
        <v>2</v>
      </c>
      <c r="AH13">
        <v>543379</v>
      </c>
      <c r="AI13">
        <v>479721</v>
      </c>
      <c r="AJ13">
        <f t="shared" si="13"/>
        <v>3.1178177905091013</v>
      </c>
      <c r="AK13">
        <f t="shared" si="14"/>
        <v>0.7571529264104796</v>
      </c>
      <c r="AL13">
        <f t="shared" si="4"/>
        <v>10</v>
      </c>
      <c r="AM13">
        <f t="shared" si="5"/>
        <v>0</v>
      </c>
      <c r="AN13" t="e">
        <f t="shared" si="6"/>
        <v>#DIV/0!</v>
      </c>
      <c r="AO13">
        <f t="shared" si="7"/>
        <v>0</v>
      </c>
      <c r="AP13">
        <f t="shared" si="8"/>
        <v>7</v>
      </c>
      <c r="AQ13">
        <f t="shared" si="9"/>
        <v>4</v>
      </c>
      <c r="AR13">
        <f t="shared" si="15"/>
        <v>1.75</v>
      </c>
      <c r="AS13">
        <v>6</v>
      </c>
      <c r="AT13">
        <v>3</v>
      </c>
      <c r="AU13">
        <v>0.53148943292025497</v>
      </c>
      <c r="AV13">
        <v>8</v>
      </c>
      <c r="AW13">
        <v>3</v>
      </c>
    </row>
    <row r="14" spans="1:49" x14ac:dyDescent="0.25">
      <c r="A14" t="s">
        <v>21</v>
      </c>
      <c r="B14" t="s">
        <v>69</v>
      </c>
      <c r="C14">
        <f t="shared" si="0"/>
        <v>9</v>
      </c>
      <c r="D14">
        <v>635.67108759000007</v>
      </c>
      <c r="E14">
        <f t="shared" si="1"/>
        <v>1.4158265454736063E-2</v>
      </c>
      <c r="F14">
        <f t="shared" si="10"/>
        <v>1.4158265454736063E-2</v>
      </c>
      <c r="G14">
        <f t="shared" si="2"/>
        <v>1.2499594688442944E-2</v>
      </c>
      <c r="H14">
        <f t="shared" si="11"/>
        <v>1.2499594688442944E-2</v>
      </c>
      <c r="I14">
        <f t="shared" si="3"/>
        <v>2.6055967298581769E-8</v>
      </c>
      <c r="J14">
        <f t="shared" si="12"/>
        <v>2.6055967298581772E-8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6</v>
      </c>
      <c r="S14">
        <v>2</v>
      </c>
      <c r="T14">
        <v>0</v>
      </c>
      <c r="U14">
        <v>0</v>
      </c>
      <c r="X14">
        <v>0</v>
      </c>
      <c r="Y14">
        <v>0</v>
      </c>
      <c r="AB14">
        <v>0</v>
      </c>
      <c r="AC14">
        <v>0</v>
      </c>
      <c r="AF14">
        <v>0</v>
      </c>
      <c r="AG14">
        <v>0</v>
      </c>
      <c r="AH14">
        <v>543379</v>
      </c>
      <c r="AI14">
        <v>479721</v>
      </c>
      <c r="AJ14">
        <f t="shared" si="13"/>
        <v>3.1178177905091013</v>
      </c>
      <c r="AK14">
        <f t="shared" si="14"/>
        <v>0.7571529264104796</v>
      </c>
      <c r="AL14">
        <f t="shared" si="4"/>
        <v>8</v>
      </c>
      <c r="AM14">
        <f t="shared" si="5"/>
        <v>1</v>
      </c>
      <c r="AN14">
        <f t="shared" si="6"/>
        <v>8</v>
      </c>
      <c r="AO14">
        <f t="shared" si="7"/>
        <v>0.125</v>
      </c>
      <c r="AP14">
        <f t="shared" si="8"/>
        <v>7</v>
      </c>
      <c r="AQ14">
        <f t="shared" si="9"/>
        <v>2</v>
      </c>
      <c r="AR14">
        <f t="shared" si="15"/>
        <v>3.5</v>
      </c>
      <c r="AS14">
        <v>8</v>
      </c>
      <c r="AT14">
        <v>2</v>
      </c>
      <c r="AU14">
        <v>1.0629826426670299</v>
      </c>
      <c r="AV14">
        <v>9</v>
      </c>
      <c r="AW14">
        <v>0</v>
      </c>
    </row>
    <row r="15" spans="1:49" x14ac:dyDescent="0.25">
      <c r="A15" t="s">
        <v>22</v>
      </c>
      <c r="B15" t="s">
        <v>69</v>
      </c>
      <c r="C15">
        <f t="shared" si="0"/>
        <v>10</v>
      </c>
      <c r="D15">
        <v>654.9338478200001</v>
      </c>
      <c r="E15">
        <f t="shared" si="1"/>
        <v>1.526871764726438E-2</v>
      </c>
      <c r="F15">
        <f t="shared" si="10"/>
        <v>1.3741845882537941E-2</v>
      </c>
      <c r="G15">
        <f t="shared" si="2"/>
        <v>1.3479955056163959E-2</v>
      </c>
      <c r="H15">
        <f t="shared" si="11"/>
        <v>1.2131959550547562E-2</v>
      </c>
      <c r="I15">
        <f t="shared" si="3"/>
        <v>2.8099572576901904E-8</v>
      </c>
      <c r="J15">
        <f t="shared" si="12"/>
        <v>2.5289615319211711E-8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7</v>
      </c>
      <c r="S15">
        <v>1</v>
      </c>
      <c r="T15">
        <v>0</v>
      </c>
      <c r="U15">
        <v>0</v>
      </c>
      <c r="W15">
        <v>1</v>
      </c>
      <c r="X15">
        <v>0</v>
      </c>
      <c r="Y15">
        <v>1</v>
      </c>
      <c r="AB15">
        <v>0</v>
      </c>
      <c r="AC15">
        <v>1</v>
      </c>
      <c r="AE15">
        <v>1</v>
      </c>
      <c r="AF15">
        <v>0</v>
      </c>
      <c r="AG15">
        <v>1</v>
      </c>
      <c r="AH15">
        <v>543379</v>
      </c>
      <c r="AI15">
        <v>479721</v>
      </c>
      <c r="AJ15">
        <f t="shared" si="13"/>
        <v>3.1178177905091013</v>
      </c>
      <c r="AK15">
        <f t="shared" si="14"/>
        <v>0.7571529264104796</v>
      </c>
      <c r="AL15">
        <f t="shared" si="4"/>
        <v>8</v>
      </c>
      <c r="AM15">
        <f t="shared" si="5"/>
        <v>0</v>
      </c>
      <c r="AN15" t="e">
        <f t="shared" si="6"/>
        <v>#DIV/0!</v>
      </c>
      <c r="AO15">
        <f t="shared" si="7"/>
        <v>0</v>
      </c>
      <c r="AP15">
        <f t="shared" si="8"/>
        <v>7</v>
      </c>
      <c r="AQ15">
        <f t="shared" si="9"/>
        <v>2</v>
      </c>
      <c r="AR15">
        <f t="shared" si="15"/>
        <v>3.5</v>
      </c>
      <c r="AS15">
        <v>6</v>
      </c>
      <c r="AT15">
        <v>2</v>
      </c>
      <c r="AU15">
        <v>0.79723599895678099</v>
      </c>
      <c r="AV15">
        <v>7</v>
      </c>
      <c r="AW15">
        <v>2</v>
      </c>
    </row>
    <row r="16" spans="1:49" x14ac:dyDescent="0.25">
      <c r="A16" t="s">
        <v>23</v>
      </c>
      <c r="B16" t="s">
        <v>69</v>
      </c>
      <c r="C16">
        <f t="shared" si="0"/>
        <v>11</v>
      </c>
      <c r="D16">
        <v>558.62004667000008</v>
      </c>
      <c r="E16">
        <f t="shared" si="1"/>
        <v>1.9691380689920272E-2</v>
      </c>
      <c r="F16">
        <f t="shared" si="10"/>
        <v>1.4321004138123834E-2</v>
      </c>
      <c r="G16">
        <f t="shared" si="2"/>
        <v>1.7384493762087314E-2</v>
      </c>
      <c r="H16">
        <f t="shared" si="11"/>
        <v>1.2643268190608957E-2</v>
      </c>
      <c r="I16">
        <f t="shared" si="3"/>
        <v>3.6238759116418323E-8</v>
      </c>
      <c r="J16">
        <f t="shared" si="12"/>
        <v>2.6355461175576961E-8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7</v>
      </c>
      <c r="S16">
        <v>1</v>
      </c>
      <c r="T16">
        <v>0</v>
      </c>
      <c r="U16">
        <v>0</v>
      </c>
      <c r="V16">
        <v>9</v>
      </c>
      <c r="W16">
        <v>1</v>
      </c>
      <c r="X16">
        <v>9</v>
      </c>
      <c r="Y16">
        <v>2</v>
      </c>
      <c r="AB16">
        <v>9</v>
      </c>
      <c r="AC16">
        <v>2</v>
      </c>
      <c r="AD16">
        <v>9</v>
      </c>
      <c r="AE16">
        <v>1</v>
      </c>
      <c r="AF16">
        <v>9</v>
      </c>
      <c r="AG16">
        <v>2</v>
      </c>
      <c r="AH16">
        <v>543379</v>
      </c>
      <c r="AI16">
        <v>479721</v>
      </c>
      <c r="AJ16">
        <f t="shared" si="13"/>
        <v>3.1178177905091013</v>
      </c>
      <c r="AK16">
        <f t="shared" si="14"/>
        <v>0.7571529264104796</v>
      </c>
      <c r="AL16">
        <f t="shared" si="4"/>
        <v>8</v>
      </c>
      <c r="AM16">
        <f t="shared" si="5"/>
        <v>0</v>
      </c>
      <c r="AN16" t="e">
        <f t="shared" si="6"/>
        <v>#DIV/0!</v>
      </c>
      <c r="AO16">
        <f t="shared" si="7"/>
        <v>0</v>
      </c>
      <c r="AP16">
        <f t="shared" si="8"/>
        <v>7</v>
      </c>
      <c r="AQ16">
        <f t="shared" si="9"/>
        <v>1</v>
      </c>
      <c r="AR16">
        <f t="shared" si="15"/>
        <v>7</v>
      </c>
      <c r="AS16">
        <v>8</v>
      </c>
      <c r="AT16">
        <v>1</v>
      </c>
      <c r="AU16">
        <v>2.12597021757015</v>
      </c>
      <c r="AV16">
        <v>8</v>
      </c>
      <c r="AW16">
        <v>0</v>
      </c>
    </row>
    <row r="17" spans="1:49" x14ac:dyDescent="0.25">
      <c r="A17" t="s">
        <v>24</v>
      </c>
      <c r="B17" t="s">
        <v>69</v>
      </c>
      <c r="C17">
        <f t="shared" si="0"/>
        <v>13</v>
      </c>
      <c r="D17">
        <v>654.9338478200001</v>
      </c>
      <c r="E17">
        <f t="shared" si="1"/>
        <v>1.9849332941443695E-2</v>
      </c>
      <c r="F17">
        <f t="shared" si="10"/>
        <v>1.6795589411990816E-2</v>
      </c>
      <c r="G17">
        <f t="shared" si="2"/>
        <v>1.7523941573013149E-2</v>
      </c>
      <c r="H17">
        <f t="shared" si="11"/>
        <v>1.4827950561780356E-2</v>
      </c>
      <c r="I17">
        <f t="shared" si="3"/>
        <v>3.6529444349972479E-8</v>
      </c>
      <c r="J17">
        <f t="shared" si="12"/>
        <v>3.09095298345921E-8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v>7</v>
      </c>
      <c r="S17">
        <v>2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543379</v>
      </c>
      <c r="AI17">
        <v>479721</v>
      </c>
      <c r="AJ17">
        <f t="shared" si="13"/>
        <v>3.1178177905091013</v>
      </c>
      <c r="AK17">
        <f t="shared" si="14"/>
        <v>0.7571529264104796</v>
      </c>
      <c r="AL17">
        <f t="shared" si="4"/>
        <v>9</v>
      </c>
      <c r="AM17">
        <f t="shared" si="5"/>
        <v>0</v>
      </c>
      <c r="AN17" t="e">
        <f t="shared" si="6"/>
        <v>#DIV/0!</v>
      </c>
      <c r="AO17">
        <f t="shared" si="7"/>
        <v>0</v>
      </c>
      <c r="AP17">
        <f t="shared" si="8"/>
        <v>7</v>
      </c>
      <c r="AQ17">
        <f t="shared" si="9"/>
        <v>4</v>
      </c>
      <c r="AR17">
        <f t="shared" si="15"/>
        <v>1.75</v>
      </c>
      <c r="AS17">
        <v>10</v>
      </c>
      <c r="AT17">
        <v>1</v>
      </c>
      <c r="AU17">
        <v>2.6574660487568198</v>
      </c>
      <c r="AV17">
        <v>10</v>
      </c>
      <c r="AW17">
        <v>0</v>
      </c>
    </row>
    <row r="18" spans="1:49" x14ac:dyDescent="0.25">
      <c r="A18" t="s">
        <v>25</v>
      </c>
      <c r="B18" t="s">
        <v>69</v>
      </c>
      <c r="C18">
        <f t="shared" si="0"/>
        <v>14</v>
      </c>
      <c r="D18">
        <v>597.14556713000002</v>
      </c>
      <c r="E18">
        <f t="shared" si="1"/>
        <v>2.3444869677734986E-2</v>
      </c>
      <c r="F18">
        <f t="shared" si="10"/>
        <v>2.1770236129325344E-2</v>
      </c>
      <c r="G18">
        <f t="shared" si="2"/>
        <v>2.0698253570109824E-2</v>
      </c>
      <c r="H18">
        <f t="shared" si="11"/>
        <v>1.9219806886530549E-2</v>
      </c>
      <c r="I18">
        <f t="shared" si="3"/>
        <v>4.3146440472920348E-8</v>
      </c>
      <c r="J18">
        <f t="shared" si="12"/>
        <v>4.0064551867711749E-8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6</v>
      </c>
      <c r="S18">
        <v>5</v>
      </c>
      <c r="T18">
        <v>0</v>
      </c>
      <c r="U18">
        <v>0</v>
      </c>
      <c r="V18">
        <v>1</v>
      </c>
      <c r="X18">
        <v>1</v>
      </c>
      <c r="Y18">
        <v>0</v>
      </c>
      <c r="AB18">
        <v>1</v>
      </c>
      <c r="AC18">
        <v>0</v>
      </c>
      <c r="AD18">
        <v>1</v>
      </c>
      <c r="AF18">
        <v>1</v>
      </c>
      <c r="AG18">
        <v>0</v>
      </c>
      <c r="AH18">
        <v>543379</v>
      </c>
      <c r="AI18">
        <v>479721</v>
      </c>
      <c r="AJ18">
        <f t="shared" si="13"/>
        <v>3.1178177905091013</v>
      </c>
      <c r="AK18">
        <f t="shared" si="14"/>
        <v>0.7571529264104796</v>
      </c>
      <c r="AL18">
        <f t="shared" si="4"/>
        <v>11</v>
      </c>
      <c r="AM18">
        <f t="shared" si="5"/>
        <v>0</v>
      </c>
      <c r="AN18" t="e">
        <f t="shared" si="6"/>
        <v>#DIV/0!</v>
      </c>
      <c r="AO18">
        <f t="shared" si="7"/>
        <v>0</v>
      </c>
      <c r="AP18">
        <f t="shared" si="8"/>
        <v>6</v>
      </c>
      <c r="AQ18">
        <f t="shared" si="9"/>
        <v>7</v>
      </c>
      <c r="AR18">
        <f t="shared" si="15"/>
        <v>0.8571428571428571</v>
      </c>
      <c r="AS18">
        <v>12</v>
      </c>
      <c r="AT18">
        <v>1</v>
      </c>
      <c r="AU18">
        <v>3.1889631906764699</v>
      </c>
      <c r="AV18">
        <v>12</v>
      </c>
      <c r="AW18">
        <v>1</v>
      </c>
    </row>
    <row r="19" spans="1:49" x14ac:dyDescent="0.25">
      <c r="A19" t="s">
        <v>26</v>
      </c>
      <c r="B19" t="s">
        <v>69</v>
      </c>
      <c r="C19">
        <f t="shared" si="0"/>
        <v>8</v>
      </c>
      <c r="D19">
        <v>616.40832736000004</v>
      </c>
      <c r="E19">
        <f t="shared" si="1"/>
        <v>1.2978410000174724E-2</v>
      </c>
      <c r="F19">
        <f t="shared" si="10"/>
        <v>1.1356108750152884E-2</v>
      </c>
      <c r="G19">
        <f t="shared" si="2"/>
        <v>1.1457961797739367E-2</v>
      </c>
      <c r="H19">
        <f t="shared" si="11"/>
        <v>1.0025716573021946E-2</v>
      </c>
      <c r="I19">
        <f t="shared" si="3"/>
        <v>2.3884636690366622E-8</v>
      </c>
      <c r="J19">
        <f t="shared" si="12"/>
        <v>2.0899057104070795E-8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4</v>
      </c>
      <c r="S19">
        <v>1</v>
      </c>
      <c r="T19">
        <v>0</v>
      </c>
      <c r="U19">
        <v>0</v>
      </c>
      <c r="V19">
        <v>1</v>
      </c>
      <c r="X19">
        <v>1</v>
      </c>
      <c r="Y19">
        <v>0</v>
      </c>
      <c r="AB19">
        <v>1</v>
      </c>
      <c r="AC19">
        <v>0</v>
      </c>
      <c r="AD19">
        <v>1</v>
      </c>
      <c r="AF19">
        <v>1</v>
      </c>
      <c r="AG19">
        <v>0</v>
      </c>
      <c r="AH19">
        <v>543379</v>
      </c>
      <c r="AI19">
        <v>479721</v>
      </c>
      <c r="AJ19">
        <f t="shared" si="13"/>
        <v>3.1178177905091013</v>
      </c>
      <c r="AK19">
        <f t="shared" si="14"/>
        <v>0.7571529264104796</v>
      </c>
      <c r="AL19">
        <f t="shared" si="4"/>
        <v>5</v>
      </c>
      <c r="AM19">
        <f t="shared" si="5"/>
        <v>2</v>
      </c>
      <c r="AN19">
        <f t="shared" si="6"/>
        <v>2.5</v>
      </c>
      <c r="AO19">
        <f t="shared" si="7"/>
        <v>0.4</v>
      </c>
      <c r="AP19">
        <f t="shared" si="8"/>
        <v>5</v>
      </c>
      <c r="AQ19">
        <f t="shared" si="9"/>
        <v>2</v>
      </c>
      <c r="AR19">
        <f t="shared" si="15"/>
        <v>2.5</v>
      </c>
      <c r="AS19">
        <v>2</v>
      </c>
      <c r="AT19">
        <v>1</v>
      </c>
      <c r="AU19">
        <v>0.53149058831941998</v>
      </c>
      <c r="AV19">
        <v>2</v>
      </c>
      <c r="AW19">
        <v>5</v>
      </c>
    </row>
    <row r="20" spans="1:49" x14ac:dyDescent="0.25">
      <c r="A20" t="s">
        <v>27</v>
      </c>
      <c r="B20" t="s">
        <v>69</v>
      </c>
      <c r="C20">
        <f t="shared" si="0"/>
        <v>15</v>
      </c>
      <c r="D20">
        <v>539.35728644000005</v>
      </c>
      <c r="E20">
        <f t="shared" si="1"/>
        <v>2.7810878571802981E-2</v>
      </c>
      <c r="F20">
        <f t="shared" si="10"/>
        <v>2.2248702857442383E-2</v>
      </c>
      <c r="G20">
        <f t="shared" si="2"/>
        <v>2.4552775280870069E-2</v>
      </c>
      <c r="H20">
        <f t="shared" si="11"/>
        <v>1.9642220224696055E-2</v>
      </c>
      <c r="I20">
        <f t="shared" si="3"/>
        <v>5.1181364336499903E-8</v>
      </c>
      <c r="J20">
        <f t="shared" si="12"/>
        <v>4.0945091469199925E-8</v>
      </c>
      <c r="K20">
        <v>2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10</v>
      </c>
      <c r="S20">
        <v>2</v>
      </c>
      <c r="T20">
        <v>0</v>
      </c>
      <c r="U20">
        <v>0</v>
      </c>
      <c r="V20">
        <v>1</v>
      </c>
      <c r="W20">
        <v>1</v>
      </c>
      <c r="X20">
        <v>2</v>
      </c>
      <c r="Y20">
        <v>1</v>
      </c>
      <c r="AB20">
        <v>2</v>
      </c>
      <c r="AC20">
        <v>1</v>
      </c>
      <c r="AD20">
        <v>1</v>
      </c>
      <c r="AE20">
        <v>1</v>
      </c>
      <c r="AF20">
        <v>2</v>
      </c>
      <c r="AG20">
        <v>1</v>
      </c>
      <c r="AH20">
        <v>543379</v>
      </c>
      <c r="AI20">
        <v>479721</v>
      </c>
      <c r="AJ20">
        <f t="shared" si="13"/>
        <v>3.1178177905091013</v>
      </c>
      <c r="AK20">
        <f t="shared" si="14"/>
        <v>0.7571529264104796</v>
      </c>
      <c r="AL20">
        <f t="shared" si="4"/>
        <v>12</v>
      </c>
      <c r="AM20">
        <f t="shared" si="5"/>
        <v>0</v>
      </c>
      <c r="AN20" t="e">
        <f t="shared" si="6"/>
        <v>#DIV/0!</v>
      </c>
      <c r="AO20">
        <f t="shared" si="7"/>
        <v>0</v>
      </c>
      <c r="AP20">
        <f t="shared" si="8"/>
        <v>10</v>
      </c>
      <c r="AQ20">
        <f t="shared" si="9"/>
        <v>2</v>
      </c>
      <c r="AR20">
        <f t="shared" si="15"/>
        <v>5</v>
      </c>
      <c r="AS20">
        <v>10</v>
      </c>
      <c r="AT20">
        <v>2</v>
      </c>
      <c r="AU20">
        <v>1.3287299417270499</v>
      </c>
      <c r="AV20">
        <v>11</v>
      </c>
      <c r="AW20">
        <v>1</v>
      </c>
    </row>
    <row r="21" spans="1:49" x14ac:dyDescent="0.25">
      <c r="A21" t="s">
        <v>28</v>
      </c>
      <c r="B21" t="s">
        <v>69</v>
      </c>
      <c r="C21">
        <f t="shared" si="0"/>
        <v>10</v>
      </c>
      <c r="D21">
        <v>558.62004667000008</v>
      </c>
      <c r="E21">
        <f t="shared" si="1"/>
        <v>1.7901255172654791E-2</v>
      </c>
      <c r="F21">
        <f t="shared" si="10"/>
        <v>1.4321004138123834E-2</v>
      </c>
      <c r="G21">
        <f t="shared" si="2"/>
        <v>1.5804085238261194E-2</v>
      </c>
      <c r="H21">
        <f t="shared" si="11"/>
        <v>1.2643268190608955E-2</v>
      </c>
      <c r="I21">
        <f t="shared" si="3"/>
        <v>3.2944326469471199E-8</v>
      </c>
      <c r="J21">
        <f t="shared" si="12"/>
        <v>2.6355461175576958E-8</v>
      </c>
      <c r="K21">
        <v>0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3</v>
      </c>
      <c r="T21">
        <v>0</v>
      </c>
      <c r="U21">
        <v>0</v>
      </c>
      <c r="W21">
        <v>2</v>
      </c>
      <c r="X21">
        <v>0</v>
      </c>
      <c r="Y21">
        <v>4</v>
      </c>
      <c r="AB21">
        <v>0</v>
      </c>
      <c r="AC21">
        <v>4</v>
      </c>
      <c r="AE21">
        <v>2</v>
      </c>
      <c r="AF21">
        <v>0</v>
      </c>
      <c r="AG21">
        <v>4</v>
      </c>
      <c r="AH21">
        <v>543379</v>
      </c>
      <c r="AI21">
        <v>479721</v>
      </c>
      <c r="AJ21">
        <f t="shared" si="13"/>
        <v>3.1178177905091013</v>
      </c>
      <c r="AK21">
        <f t="shared" si="14"/>
        <v>0.7571529264104796</v>
      </c>
      <c r="AL21">
        <f t="shared" si="4"/>
        <v>8</v>
      </c>
      <c r="AM21">
        <f t="shared" si="5"/>
        <v>0</v>
      </c>
      <c r="AN21" t="e">
        <f t="shared" si="6"/>
        <v>#DIV/0!</v>
      </c>
      <c r="AO21">
        <f t="shared" si="7"/>
        <v>0</v>
      </c>
      <c r="AP21">
        <f t="shared" si="8"/>
        <v>5</v>
      </c>
      <c r="AQ21">
        <f t="shared" si="9"/>
        <v>3</v>
      </c>
      <c r="AR21">
        <f t="shared" si="15"/>
        <v>1.6666666666666667</v>
      </c>
      <c r="AS21">
        <v>7</v>
      </c>
      <c r="AT21">
        <v>1</v>
      </c>
      <c r="AU21">
        <v>1.8602227934877</v>
      </c>
      <c r="AV21">
        <v>7</v>
      </c>
      <c r="AW21">
        <v>1</v>
      </c>
    </row>
    <row r="22" spans="1:49" x14ac:dyDescent="0.25">
      <c r="A22" t="s">
        <v>29</v>
      </c>
      <c r="B22" t="s">
        <v>69</v>
      </c>
      <c r="C22">
        <f t="shared" si="0"/>
        <v>10</v>
      </c>
      <c r="D22">
        <v>654.9338478200001</v>
      </c>
      <c r="E22">
        <f t="shared" si="1"/>
        <v>1.526871764726438E-2</v>
      </c>
      <c r="F22">
        <f t="shared" si="10"/>
        <v>1.2214974117811504E-2</v>
      </c>
      <c r="G22">
        <f t="shared" si="2"/>
        <v>1.3479955056163959E-2</v>
      </c>
      <c r="H22">
        <f t="shared" si="11"/>
        <v>1.0783964044931166E-2</v>
      </c>
      <c r="I22">
        <f t="shared" si="3"/>
        <v>2.8099572576901904E-8</v>
      </c>
      <c r="J22">
        <f t="shared" si="12"/>
        <v>2.2479658061521522E-8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3</v>
      </c>
      <c r="S22">
        <v>4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543379</v>
      </c>
      <c r="AI22">
        <v>479721</v>
      </c>
      <c r="AJ22">
        <f t="shared" si="13"/>
        <v>3.1178177905091013</v>
      </c>
      <c r="AK22">
        <f t="shared" si="14"/>
        <v>0.7571529264104796</v>
      </c>
      <c r="AL22">
        <f t="shared" si="4"/>
        <v>7</v>
      </c>
      <c r="AM22">
        <f t="shared" si="5"/>
        <v>0</v>
      </c>
      <c r="AN22" t="e">
        <f t="shared" si="6"/>
        <v>#DIV/0!</v>
      </c>
      <c r="AO22">
        <f t="shared" si="7"/>
        <v>0</v>
      </c>
      <c r="AP22">
        <f t="shared" si="8"/>
        <v>3</v>
      </c>
      <c r="AQ22">
        <f t="shared" si="9"/>
        <v>5</v>
      </c>
      <c r="AR22">
        <f t="shared" si="15"/>
        <v>0.6</v>
      </c>
      <c r="AS22">
        <v>6</v>
      </c>
      <c r="AT22">
        <v>3</v>
      </c>
      <c r="AU22">
        <v>0.53148943292025497</v>
      </c>
      <c r="AV22">
        <v>8</v>
      </c>
      <c r="AW22">
        <v>0</v>
      </c>
    </row>
    <row r="23" spans="1:49" x14ac:dyDescent="0.25">
      <c r="A23" t="s">
        <v>30</v>
      </c>
      <c r="B23" t="s">
        <v>69</v>
      </c>
      <c r="C23">
        <f t="shared" si="0"/>
        <v>16</v>
      </c>
      <c r="D23">
        <v>520.09452621000003</v>
      </c>
      <c r="E23">
        <f t="shared" si="1"/>
        <v>3.0763638518932681E-2</v>
      </c>
      <c r="F23">
        <f t="shared" si="10"/>
        <v>2.1150001481766219E-2</v>
      </c>
      <c r="G23">
        <f t="shared" si="2"/>
        <v>2.7159613150197017E-2</v>
      </c>
      <c r="H23">
        <f t="shared" si="11"/>
        <v>1.867223404076045E-2</v>
      </c>
      <c r="I23">
        <f t="shared" si="3"/>
        <v>5.661543511790607E-8</v>
      </c>
      <c r="J23">
        <f t="shared" si="12"/>
        <v>3.8923111643560423E-8</v>
      </c>
      <c r="K23">
        <v>1</v>
      </c>
      <c r="L23">
        <v>4</v>
      </c>
      <c r="M23">
        <v>0</v>
      </c>
      <c r="N23">
        <v>0</v>
      </c>
      <c r="O23">
        <v>0</v>
      </c>
      <c r="P23">
        <v>1</v>
      </c>
      <c r="Q23">
        <v>0</v>
      </c>
      <c r="R23">
        <v>6</v>
      </c>
      <c r="S23">
        <v>4</v>
      </c>
      <c r="T23">
        <v>0</v>
      </c>
      <c r="U23">
        <v>0</v>
      </c>
      <c r="V23">
        <v>3</v>
      </c>
      <c r="W23">
        <v>1.75</v>
      </c>
      <c r="X23">
        <v>3</v>
      </c>
      <c r="Y23">
        <v>7</v>
      </c>
      <c r="AB23">
        <v>3</v>
      </c>
      <c r="AC23">
        <v>7</v>
      </c>
      <c r="AD23">
        <v>3</v>
      </c>
      <c r="AE23">
        <v>1.75</v>
      </c>
      <c r="AF23">
        <v>3</v>
      </c>
      <c r="AG23">
        <v>7</v>
      </c>
      <c r="AH23">
        <v>543379</v>
      </c>
      <c r="AI23">
        <v>479721</v>
      </c>
      <c r="AJ23">
        <f t="shared" si="13"/>
        <v>3.1178177905091013</v>
      </c>
      <c r="AK23">
        <f t="shared" si="14"/>
        <v>0.7571529264104796</v>
      </c>
      <c r="AL23">
        <f t="shared" si="4"/>
        <v>10</v>
      </c>
      <c r="AM23">
        <f t="shared" si="5"/>
        <v>0</v>
      </c>
      <c r="AN23" t="e">
        <f t="shared" si="6"/>
        <v>#DIV/0!</v>
      </c>
      <c r="AO23">
        <f t="shared" si="7"/>
        <v>0</v>
      </c>
      <c r="AP23">
        <f t="shared" si="8"/>
        <v>6</v>
      </c>
      <c r="AQ23">
        <f t="shared" si="9"/>
        <v>5</v>
      </c>
      <c r="AR23">
        <f t="shared" si="15"/>
        <v>1.2</v>
      </c>
      <c r="AS23">
        <v>7</v>
      </c>
      <c r="AT23">
        <v>2</v>
      </c>
      <c r="AU23">
        <v>0.93010923889189201</v>
      </c>
      <c r="AV23">
        <v>8</v>
      </c>
      <c r="AW23">
        <v>3</v>
      </c>
    </row>
    <row r="24" spans="1:49" x14ac:dyDescent="0.25">
      <c r="A24" t="s">
        <v>31</v>
      </c>
      <c r="B24" t="s">
        <v>69</v>
      </c>
      <c r="C24">
        <f t="shared" si="0"/>
        <v>5</v>
      </c>
      <c r="D24">
        <v>539.35728644000005</v>
      </c>
      <c r="E24">
        <f t="shared" si="1"/>
        <v>9.2702928572676608E-3</v>
      </c>
      <c r="F24">
        <f t="shared" si="10"/>
        <v>5.5621757143605958E-3</v>
      </c>
      <c r="G24">
        <f t="shared" si="2"/>
        <v>8.1842584269566903E-3</v>
      </c>
      <c r="H24">
        <f t="shared" si="11"/>
        <v>4.9105550561740138E-3</v>
      </c>
      <c r="I24">
        <f t="shared" si="3"/>
        <v>1.7060454778833303E-8</v>
      </c>
      <c r="J24">
        <f t="shared" si="12"/>
        <v>1.0236272867299981E-8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2</v>
      </c>
      <c r="T24">
        <v>0</v>
      </c>
      <c r="U24">
        <v>0</v>
      </c>
      <c r="W24">
        <v>1.5</v>
      </c>
      <c r="X24">
        <v>0</v>
      </c>
      <c r="Y24">
        <v>3</v>
      </c>
      <c r="AB24">
        <v>0</v>
      </c>
      <c r="AC24">
        <v>3</v>
      </c>
      <c r="AE24">
        <v>1.5</v>
      </c>
      <c r="AF24">
        <v>0</v>
      </c>
      <c r="AG24">
        <v>3</v>
      </c>
      <c r="AH24">
        <v>543379</v>
      </c>
      <c r="AI24">
        <v>479721</v>
      </c>
      <c r="AJ24">
        <f t="shared" si="13"/>
        <v>3.1178177905091013</v>
      </c>
      <c r="AK24">
        <f t="shared" si="14"/>
        <v>0.7571529264104796</v>
      </c>
      <c r="AL24">
        <f t="shared" si="4"/>
        <v>3</v>
      </c>
      <c r="AM24">
        <f t="shared" si="5"/>
        <v>0</v>
      </c>
      <c r="AN24" t="e">
        <f t="shared" si="6"/>
        <v>#DIV/0!</v>
      </c>
      <c r="AO24">
        <f t="shared" si="7"/>
        <v>0</v>
      </c>
      <c r="AP24">
        <f t="shared" si="8"/>
        <v>1</v>
      </c>
      <c r="AQ24">
        <f t="shared" si="9"/>
        <v>2</v>
      </c>
      <c r="AR24">
        <f t="shared" si="15"/>
        <v>0.5</v>
      </c>
      <c r="AS24">
        <v>3</v>
      </c>
      <c r="AT24">
        <v>1</v>
      </c>
      <c r="AU24">
        <v>0.79723637400585801</v>
      </c>
      <c r="AV24">
        <v>3</v>
      </c>
      <c r="AW24">
        <v>0</v>
      </c>
    </row>
    <row r="25" spans="1:49" x14ac:dyDescent="0.25">
      <c r="A25" t="s">
        <v>32</v>
      </c>
      <c r="B25" t="s">
        <v>69</v>
      </c>
      <c r="C25">
        <f t="shared" si="0"/>
        <v>6</v>
      </c>
      <c r="D25">
        <v>520.09452621000003</v>
      </c>
      <c r="E25">
        <f t="shared" si="1"/>
        <v>1.1536364444599755E-2</v>
      </c>
      <c r="F25">
        <f t="shared" si="10"/>
        <v>1.1536364444599755E-2</v>
      </c>
      <c r="G25">
        <f t="shared" si="2"/>
        <v>1.0184854931323881E-2</v>
      </c>
      <c r="H25">
        <f t="shared" si="11"/>
        <v>1.0184854931323881E-2</v>
      </c>
      <c r="I25">
        <f t="shared" si="3"/>
        <v>2.1230788169214775E-8</v>
      </c>
      <c r="J25">
        <f t="shared" si="12"/>
        <v>2.1230788169214775E-8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4</v>
      </c>
      <c r="S25">
        <v>1</v>
      </c>
      <c r="T25">
        <v>0</v>
      </c>
      <c r="U25">
        <v>0</v>
      </c>
      <c r="X25">
        <v>0</v>
      </c>
      <c r="Y25">
        <v>0</v>
      </c>
      <c r="AB25">
        <v>0</v>
      </c>
      <c r="AC25">
        <v>0</v>
      </c>
      <c r="AF25">
        <v>0</v>
      </c>
      <c r="AG25">
        <v>0</v>
      </c>
      <c r="AH25">
        <v>543379</v>
      </c>
      <c r="AI25">
        <v>479721</v>
      </c>
      <c r="AJ25">
        <f t="shared" si="13"/>
        <v>3.1178177905091013</v>
      </c>
      <c r="AK25">
        <f t="shared" si="14"/>
        <v>0.7571529264104796</v>
      </c>
      <c r="AL25">
        <f t="shared" si="4"/>
        <v>5</v>
      </c>
      <c r="AM25">
        <f t="shared" si="5"/>
        <v>0</v>
      </c>
      <c r="AN25" t="e">
        <f t="shared" si="6"/>
        <v>#DIV/0!</v>
      </c>
      <c r="AO25">
        <f t="shared" si="7"/>
        <v>0</v>
      </c>
      <c r="AP25">
        <f t="shared" si="8"/>
        <v>4</v>
      </c>
      <c r="AQ25">
        <f t="shared" si="9"/>
        <v>2</v>
      </c>
      <c r="AR25">
        <f t="shared" si="15"/>
        <v>2</v>
      </c>
      <c r="AS25">
        <v>5</v>
      </c>
      <c r="AT25">
        <v>1</v>
      </c>
      <c r="AU25">
        <v>1.3287289283883701</v>
      </c>
      <c r="AV25">
        <v>5</v>
      </c>
      <c r="AW25">
        <v>1</v>
      </c>
    </row>
    <row r="26" spans="1:49" x14ac:dyDescent="0.25">
      <c r="A26" t="s">
        <v>33</v>
      </c>
      <c r="B26" t="s">
        <v>69</v>
      </c>
      <c r="C26">
        <f t="shared" si="0"/>
        <v>7</v>
      </c>
      <c r="D26">
        <v>500.83176598000006</v>
      </c>
      <c r="E26">
        <f t="shared" si="1"/>
        <v>1.3976749230957396E-2</v>
      </c>
      <c r="F26">
        <f t="shared" si="10"/>
        <v>1.1980070769392054E-2</v>
      </c>
      <c r="G26">
        <f t="shared" si="2"/>
        <v>1.2339343474488548E-2</v>
      </c>
      <c r="H26">
        <f t="shared" si="11"/>
        <v>1.0576580120990185E-2</v>
      </c>
      <c r="I26">
        <f t="shared" si="3"/>
        <v>2.5721916435779439E-8</v>
      </c>
      <c r="J26">
        <f t="shared" si="12"/>
        <v>2.2047356944953807E-8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3</v>
      </c>
      <c r="T26">
        <v>0</v>
      </c>
      <c r="U26">
        <v>0</v>
      </c>
      <c r="W26">
        <v>3</v>
      </c>
      <c r="X26">
        <v>0</v>
      </c>
      <c r="Y26">
        <v>3</v>
      </c>
      <c r="AB26">
        <v>0</v>
      </c>
      <c r="AC26">
        <v>3</v>
      </c>
      <c r="AE26">
        <v>3</v>
      </c>
      <c r="AF26">
        <v>0</v>
      </c>
      <c r="AG26">
        <v>3</v>
      </c>
      <c r="AH26">
        <v>543379</v>
      </c>
      <c r="AI26">
        <v>479721</v>
      </c>
      <c r="AJ26">
        <f t="shared" si="13"/>
        <v>3.1178177905091013</v>
      </c>
      <c r="AK26">
        <f t="shared" si="14"/>
        <v>0.7571529264104796</v>
      </c>
      <c r="AL26">
        <f t="shared" si="4"/>
        <v>6</v>
      </c>
      <c r="AM26">
        <f t="shared" si="5"/>
        <v>0</v>
      </c>
      <c r="AN26" t="e">
        <f t="shared" si="6"/>
        <v>#DIV/0!</v>
      </c>
      <c r="AO26">
        <f t="shared" si="7"/>
        <v>0</v>
      </c>
      <c r="AP26">
        <f t="shared" si="8"/>
        <v>3</v>
      </c>
      <c r="AQ26">
        <f t="shared" si="9"/>
        <v>3</v>
      </c>
      <c r="AR26">
        <f t="shared" si="15"/>
        <v>1</v>
      </c>
      <c r="AS26">
        <v>4</v>
      </c>
      <c r="AT26">
        <v>1</v>
      </c>
      <c r="AU26">
        <v>1.0629824873459499</v>
      </c>
      <c r="AV26">
        <v>4</v>
      </c>
      <c r="AW26">
        <v>2</v>
      </c>
    </row>
    <row r="27" spans="1:49" x14ac:dyDescent="0.25">
      <c r="A27" t="s">
        <v>34</v>
      </c>
      <c r="B27" t="s">
        <v>69</v>
      </c>
      <c r="C27">
        <f t="shared" si="0"/>
        <v>13</v>
      </c>
      <c r="D27">
        <v>674.19660805000001</v>
      </c>
      <c r="E27">
        <f t="shared" si="1"/>
        <v>1.9282209143116735E-2</v>
      </c>
      <c r="F27">
        <f t="shared" si="10"/>
        <v>1.4832468571628258E-2</v>
      </c>
      <c r="G27">
        <f t="shared" si="2"/>
        <v>1.7023257528069918E-2</v>
      </c>
      <c r="H27">
        <f t="shared" si="11"/>
        <v>1.3094813483130706E-2</v>
      </c>
      <c r="I27">
        <f t="shared" si="3"/>
        <v>3.5485745939973272E-8</v>
      </c>
      <c r="J27">
        <f t="shared" si="12"/>
        <v>2.7296727646133288E-8</v>
      </c>
      <c r="K27">
        <v>0</v>
      </c>
      <c r="L27">
        <v>3</v>
      </c>
      <c r="M27">
        <v>0</v>
      </c>
      <c r="N27">
        <v>0</v>
      </c>
      <c r="O27">
        <v>0</v>
      </c>
      <c r="P27">
        <v>0</v>
      </c>
      <c r="Q27">
        <v>1</v>
      </c>
      <c r="R27">
        <v>2</v>
      </c>
      <c r="S27">
        <v>7</v>
      </c>
      <c r="T27">
        <v>0</v>
      </c>
      <c r="U27">
        <v>0</v>
      </c>
      <c r="W27">
        <v>5.3333333333333304</v>
      </c>
      <c r="X27">
        <v>0</v>
      </c>
      <c r="Y27">
        <v>16</v>
      </c>
      <c r="AB27">
        <v>0</v>
      </c>
      <c r="AC27">
        <v>16</v>
      </c>
      <c r="AE27">
        <v>5.3333333333333304</v>
      </c>
      <c r="AF27">
        <v>0</v>
      </c>
      <c r="AG27">
        <v>16</v>
      </c>
      <c r="AH27">
        <v>543379</v>
      </c>
      <c r="AI27">
        <v>479721</v>
      </c>
      <c r="AJ27">
        <f t="shared" si="13"/>
        <v>3.1178177905091013</v>
      </c>
      <c r="AK27">
        <f t="shared" si="14"/>
        <v>0.7571529264104796</v>
      </c>
      <c r="AL27">
        <f t="shared" si="4"/>
        <v>9</v>
      </c>
      <c r="AM27">
        <f t="shared" si="5"/>
        <v>0</v>
      </c>
      <c r="AN27" t="e">
        <f t="shared" si="6"/>
        <v>#DIV/0!</v>
      </c>
      <c r="AO27">
        <f t="shared" si="7"/>
        <v>0</v>
      </c>
      <c r="AP27">
        <f t="shared" si="8"/>
        <v>2</v>
      </c>
      <c r="AQ27">
        <f t="shared" si="9"/>
        <v>8</v>
      </c>
      <c r="AR27">
        <f t="shared" si="15"/>
        <v>0.25</v>
      </c>
      <c r="AS27">
        <v>7</v>
      </c>
      <c r="AT27">
        <v>2</v>
      </c>
      <c r="AU27">
        <v>0.93010923889189201</v>
      </c>
      <c r="AV27">
        <v>8</v>
      </c>
      <c r="AW27">
        <v>2</v>
      </c>
    </row>
    <row r="28" spans="1:49" x14ac:dyDescent="0.25">
      <c r="A28" t="s">
        <v>35</v>
      </c>
      <c r="B28" t="s">
        <v>69</v>
      </c>
      <c r="C28">
        <f t="shared" si="0"/>
        <v>10</v>
      </c>
      <c r="D28">
        <v>654.9338478200001</v>
      </c>
      <c r="E28">
        <f t="shared" si="1"/>
        <v>1.526871764726438E-2</v>
      </c>
      <c r="F28">
        <f t="shared" si="10"/>
        <v>1.2214974117811504E-2</v>
      </c>
      <c r="G28">
        <f t="shared" si="2"/>
        <v>1.3479955056163959E-2</v>
      </c>
      <c r="H28">
        <f t="shared" si="11"/>
        <v>1.0783964044931166E-2</v>
      </c>
      <c r="I28">
        <f t="shared" si="3"/>
        <v>2.8099572576901904E-8</v>
      </c>
      <c r="J28">
        <f t="shared" si="12"/>
        <v>2.2479658061521522E-8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4</v>
      </c>
      <c r="T28">
        <v>0</v>
      </c>
      <c r="U28">
        <v>0</v>
      </c>
      <c r="W28">
        <v>1.5</v>
      </c>
      <c r="X28">
        <v>0</v>
      </c>
      <c r="Y28">
        <v>3</v>
      </c>
      <c r="AB28">
        <v>0</v>
      </c>
      <c r="AC28">
        <v>3</v>
      </c>
      <c r="AE28">
        <v>1.5</v>
      </c>
      <c r="AF28">
        <v>0</v>
      </c>
      <c r="AG28">
        <v>3</v>
      </c>
      <c r="AH28">
        <v>543379</v>
      </c>
      <c r="AI28">
        <v>479721</v>
      </c>
      <c r="AJ28">
        <f t="shared" si="13"/>
        <v>3.1178177905091013</v>
      </c>
      <c r="AK28">
        <f t="shared" si="14"/>
        <v>0.7571529264104796</v>
      </c>
      <c r="AL28">
        <f t="shared" si="4"/>
        <v>8</v>
      </c>
      <c r="AM28">
        <f t="shared" si="5"/>
        <v>0</v>
      </c>
      <c r="AN28" t="e">
        <f t="shared" si="6"/>
        <v>#DIV/0!</v>
      </c>
      <c r="AO28">
        <f t="shared" si="7"/>
        <v>0</v>
      </c>
      <c r="AP28">
        <f t="shared" si="8"/>
        <v>4</v>
      </c>
      <c r="AQ28">
        <f t="shared" si="9"/>
        <v>4</v>
      </c>
      <c r="AR28">
        <f t="shared" si="15"/>
        <v>1</v>
      </c>
      <c r="AS28">
        <v>6</v>
      </c>
      <c r="AT28">
        <v>1</v>
      </c>
      <c r="AU28">
        <v>1.5944756970860701</v>
      </c>
      <c r="AV28">
        <v>6</v>
      </c>
      <c r="AW28">
        <v>2</v>
      </c>
    </row>
    <row r="29" spans="1:49" x14ac:dyDescent="0.25">
      <c r="A29" t="s">
        <v>36</v>
      </c>
      <c r="B29" t="s">
        <v>69</v>
      </c>
      <c r="C29">
        <f t="shared" si="0"/>
        <v>6</v>
      </c>
      <c r="D29">
        <v>520.09452621000003</v>
      </c>
      <c r="E29">
        <f t="shared" si="1"/>
        <v>1.1536364444599755E-2</v>
      </c>
      <c r="F29">
        <f t="shared" si="10"/>
        <v>7.6909096297331702E-3</v>
      </c>
      <c r="G29">
        <f t="shared" si="2"/>
        <v>1.0184854931323881E-2</v>
      </c>
      <c r="H29">
        <f t="shared" si="11"/>
        <v>6.7899032875492543E-3</v>
      </c>
      <c r="I29">
        <f t="shared" si="3"/>
        <v>2.1230788169214775E-8</v>
      </c>
      <c r="J29">
        <f t="shared" si="12"/>
        <v>1.4153858779476516E-8</v>
      </c>
      <c r="K29">
        <v>1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3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543379</v>
      </c>
      <c r="AI29">
        <v>479721</v>
      </c>
      <c r="AJ29">
        <f t="shared" si="13"/>
        <v>3.1178177905091013</v>
      </c>
      <c r="AK29">
        <f t="shared" si="14"/>
        <v>0.7571529264104796</v>
      </c>
      <c r="AL29">
        <f t="shared" si="4"/>
        <v>3</v>
      </c>
      <c r="AM29">
        <f t="shared" si="5"/>
        <v>1</v>
      </c>
      <c r="AN29">
        <f t="shared" si="6"/>
        <v>3</v>
      </c>
      <c r="AO29">
        <f t="shared" si="7"/>
        <v>0.33333333333333331</v>
      </c>
      <c r="AP29">
        <f t="shared" si="8"/>
        <v>3</v>
      </c>
      <c r="AQ29">
        <f t="shared" si="9"/>
        <v>1</v>
      </c>
      <c r="AR29">
        <f t="shared" si="15"/>
        <v>3</v>
      </c>
      <c r="AS29">
        <v>1</v>
      </c>
      <c r="AT29">
        <v>3</v>
      </c>
      <c r="AU29">
        <v>8.8581299094424096E-2</v>
      </c>
      <c r="AV29">
        <v>3</v>
      </c>
      <c r="AW29">
        <v>1</v>
      </c>
    </row>
    <row r="30" spans="1:49" x14ac:dyDescent="0.25">
      <c r="A30" t="s">
        <v>37</v>
      </c>
      <c r="B30" t="s">
        <v>69</v>
      </c>
      <c r="C30">
        <f t="shared" si="0"/>
        <v>11</v>
      </c>
      <c r="D30">
        <v>597.14556713000002</v>
      </c>
      <c r="E30">
        <f t="shared" si="1"/>
        <v>1.8420969032506063E-2</v>
      </c>
      <c r="F30">
        <f t="shared" si="10"/>
        <v>1.3397068387277137E-2</v>
      </c>
      <c r="G30">
        <f t="shared" si="2"/>
        <v>1.6262913519372004E-2</v>
      </c>
      <c r="H30">
        <f t="shared" si="11"/>
        <v>1.1827573468634184E-2</v>
      </c>
      <c r="I30">
        <f t="shared" si="3"/>
        <v>3.3900774657294564E-8</v>
      </c>
      <c r="J30">
        <f t="shared" si="12"/>
        <v>2.4655108841668773E-8</v>
      </c>
      <c r="K30">
        <v>0</v>
      </c>
      <c r="L30">
        <v>3</v>
      </c>
      <c r="M30">
        <v>0</v>
      </c>
      <c r="N30">
        <v>0</v>
      </c>
      <c r="O30">
        <v>0</v>
      </c>
      <c r="P30">
        <v>0</v>
      </c>
      <c r="Q30">
        <v>0</v>
      </c>
      <c r="R30">
        <v>7</v>
      </c>
      <c r="S30">
        <v>1</v>
      </c>
      <c r="T30">
        <v>0</v>
      </c>
      <c r="U30">
        <v>0</v>
      </c>
      <c r="W30">
        <v>2</v>
      </c>
      <c r="X30">
        <v>0</v>
      </c>
      <c r="Y30">
        <v>6</v>
      </c>
      <c r="AB30">
        <v>0</v>
      </c>
      <c r="AC30">
        <v>6</v>
      </c>
      <c r="AE30">
        <v>2</v>
      </c>
      <c r="AF30">
        <v>0</v>
      </c>
      <c r="AG30">
        <v>6</v>
      </c>
      <c r="AH30">
        <v>543379</v>
      </c>
      <c r="AI30">
        <v>479721</v>
      </c>
      <c r="AJ30">
        <f t="shared" si="13"/>
        <v>3.1178177905091013</v>
      </c>
      <c r="AK30">
        <f t="shared" si="14"/>
        <v>0.7571529264104796</v>
      </c>
      <c r="AL30">
        <f t="shared" si="4"/>
        <v>8</v>
      </c>
      <c r="AM30">
        <f t="shared" si="5"/>
        <v>0</v>
      </c>
      <c r="AN30" t="e">
        <f t="shared" si="6"/>
        <v>#DIV/0!</v>
      </c>
      <c r="AO30">
        <f t="shared" si="7"/>
        <v>0</v>
      </c>
      <c r="AP30">
        <f t="shared" si="8"/>
        <v>7</v>
      </c>
      <c r="AQ30">
        <f t="shared" si="9"/>
        <v>1</v>
      </c>
      <c r="AR30">
        <f t="shared" si="15"/>
        <v>7</v>
      </c>
      <c r="AS30">
        <v>8</v>
      </c>
      <c r="AT30">
        <v>1</v>
      </c>
      <c r="AU30">
        <v>2.12597021757015</v>
      </c>
      <c r="AV30">
        <v>8</v>
      </c>
      <c r="AW30">
        <v>0</v>
      </c>
    </row>
    <row r="31" spans="1:49" x14ac:dyDescent="0.25">
      <c r="A31" t="s">
        <v>38</v>
      </c>
      <c r="B31" t="s">
        <v>69</v>
      </c>
      <c r="C31">
        <f t="shared" si="0"/>
        <v>10</v>
      </c>
      <c r="D31">
        <v>635.67108759000007</v>
      </c>
      <c r="E31">
        <f t="shared" si="1"/>
        <v>1.5731406060817847E-2</v>
      </c>
      <c r="F31">
        <f t="shared" si="10"/>
        <v>1.5731406060817847E-2</v>
      </c>
      <c r="G31">
        <f t="shared" si="2"/>
        <v>1.3888438542714382E-2</v>
      </c>
      <c r="H31">
        <f t="shared" si="11"/>
        <v>1.3888438542714382E-2</v>
      </c>
      <c r="I31">
        <f t="shared" si="3"/>
        <v>2.8951074776201964E-8</v>
      </c>
      <c r="J31">
        <f t="shared" si="12"/>
        <v>2.8951074776201964E-8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7</v>
      </c>
      <c r="S31">
        <v>3</v>
      </c>
      <c r="T31">
        <v>0</v>
      </c>
      <c r="U31">
        <v>0</v>
      </c>
      <c r="X31">
        <v>0</v>
      </c>
      <c r="Y31">
        <v>0</v>
      </c>
      <c r="AB31">
        <v>0</v>
      </c>
      <c r="AC31">
        <v>0</v>
      </c>
      <c r="AF31">
        <v>0</v>
      </c>
      <c r="AG31">
        <v>0</v>
      </c>
      <c r="AH31">
        <v>543379</v>
      </c>
      <c r="AI31">
        <v>479721</v>
      </c>
      <c r="AJ31">
        <f t="shared" si="13"/>
        <v>3.1178177905091013</v>
      </c>
      <c r="AK31">
        <f t="shared" si="14"/>
        <v>0.7571529264104796</v>
      </c>
      <c r="AL31">
        <f t="shared" si="4"/>
        <v>10</v>
      </c>
      <c r="AM31">
        <f t="shared" si="5"/>
        <v>0</v>
      </c>
      <c r="AN31" t="e">
        <f t="shared" si="6"/>
        <v>#DIV/0!</v>
      </c>
      <c r="AO31">
        <f t="shared" si="7"/>
        <v>0</v>
      </c>
      <c r="AP31">
        <f t="shared" si="8"/>
        <v>7</v>
      </c>
      <c r="AQ31">
        <f t="shared" si="9"/>
        <v>3</v>
      </c>
      <c r="AR31">
        <f t="shared" si="15"/>
        <v>2.3333333333333335</v>
      </c>
      <c r="AS31">
        <v>7</v>
      </c>
      <c r="AT31">
        <v>1</v>
      </c>
      <c r="AU31">
        <v>1.8602227934877</v>
      </c>
      <c r="AV31">
        <v>7</v>
      </c>
      <c r="AW31">
        <v>3</v>
      </c>
    </row>
    <row r="32" spans="1:49" x14ac:dyDescent="0.25">
      <c r="A32" t="s">
        <v>39</v>
      </c>
      <c r="B32" t="s">
        <v>69</v>
      </c>
      <c r="C32">
        <f t="shared" si="0"/>
        <v>16</v>
      </c>
      <c r="D32">
        <v>616.40832736000004</v>
      </c>
      <c r="E32">
        <f t="shared" si="1"/>
        <v>2.5956820000349448E-2</v>
      </c>
      <c r="F32">
        <f t="shared" si="10"/>
        <v>2.4334518750327608E-2</v>
      </c>
      <c r="G32">
        <f t="shared" si="2"/>
        <v>2.2915923595478734E-2</v>
      </c>
      <c r="H32">
        <f t="shared" si="11"/>
        <v>2.1483678370761313E-2</v>
      </c>
      <c r="I32">
        <f t="shared" si="3"/>
        <v>4.7769273380733243E-8</v>
      </c>
      <c r="J32">
        <f t="shared" si="12"/>
        <v>4.4783693794437413E-8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10</v>
      </c>
      <c r="S32">
        <v>3</v>
      </c>
      <c r="T32">
        <v>0</v>
      </c>
      <c r="U32">
        <v>0</v>
      </c>
      <c r="W32">
        <v>2</v>
      </c>
      <c r="X32">
        <v>0</v>
      </c>
      <c r="Y32">
        <v>2</v>
      </c>
      <c r="AB32">
        <v>0</v>
      </c>
      <c r="AC32">
        <v>2</v>
      </c>
      <c r="AE32">
        <v>2</v>
      </c>
      <c r="AF32">
        <v>0</v>
      </c>
      <c r="AG32">
        <v>2</v>
      </c>
      <c r="AH32">
        <v>543379</v>
      </c>
      <c r="AI32">
        <v>479721</v>
      </c>
      <c r="AJ32">
        <f t="shared" si="13"/>
        <v>3.1178177905091013</v>
      </c>
      <c r="AK32">
        <f t="shared" si="14"/>
        <v>0.7571529264104796</v>
      </c>
      <c r="AL32">
        <f t="shared" si="4"/>
        <v>13</v>
      </c>
      <c r="AM32">
        <f t="shared" si="5"/>
        <v>0</v>
      </c>
      <c r="AN32" t="e">
        <f t="shared" si="6"/>
        <v>#DIV/0!</v>
      </c>
      <c r="AO32">
        <f t="shared" si="7"/>
        <v>0</v>
      </c>
      <c r="AP32">
        <f t="shared" si="8"/>
        <v>10</v>
      </c>
      <c r="AQ32">
        <f t="shared" si="9"/>
        <v>5</v>
      </c>
      <c r="AR32">
        <f t="shared" si="15"/>
        <v>2</v>
      </c>
      <c r="AS32">
        <v>14</v>
      </c>
      <c r="AT32">
        <v>2</v>
      </c>
      <c r="AU32">
        <v>1.8602265059452301</v>
      </c>
      <c r="AV32">
        <v>15</v>
      </c>
      <c r="AW32">
        <v>0</v>
      </c>
    </row>
    <row r="33" spans="1:49" x14ac:dyDescent="0.25">
      <c r="A33" t="s">
        <v>40</v>
      </c>
      <c r="B33" t="s">
        <v>69</v>
      </c>
      <c r="C33">
        <f t="shared" si="0"/>
        <v>6</v>
      </c>
      <c r="D33">
        <v>654.9338478200001</v>
      </c>
      <c r="E33">
        <f t="shared" si="1"/>
        <v>9.1612305883586286E-3</v>
      </c>
      <c r="F33">
        <f t="shared" si="10"/>
        <v>7.634358823632191E-3</v>
      </c>
      <c r="G33">
        <f t="shared" si="2"/>
        <v>8.0879730336983757E-3</v>
      </c>
      <c r="H33">
        <f t="shared" si="11"/>
        <v>6.7399775280819803E-3</v>
      </c>
      <c r="I33">
        <f t="shared" si="3"/>
        <v>1.6859743546141143E-8</v>
      </c>
      <c r="J33">
        <f t="shared" si="12"/>
        <v>1.4049786288450954E-8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5</v>
      </c>
      <c r="S33">
        <v>0</v>
      </c>
      <c r="T33">
        <v>0</v>
      </c>
      <c r="U33">
        <v>0</v>
      </c>
      <c r="W33">
        <v>1</v>
      </c>
      <c r="X33">
        <v>0</v>
      </c>
      <c r="Y33">
        <v>1</v>
      </c>
      <c r="AB33">
        <v>0</v>
      </c>
      <c r="AC33">
        <v>1</v>
      </c>
      <c r="AE33">
        <v>1</v>
      </c>
      <c r="AF33">
        <v>0</v>
      </c>
      <c r="AG33">
        <v>1</v>
      </c>
      <c r="AH33">
        <v>543379</v>
      </c>
      <c r="AI33">
        <v>479721</v>
      </c>
      <c r="AJ33">
        <f t="shared" si="13"/>
        <v>3.1178177905091013</v>
      </c>
      <c r="AK33">
        <f t="shared" si="14"/>
        <v>0.7571529264104796</v>
      </c>
      <c r="AL33">
        <f t="shared" si="4"/>
        <v>5</v>
      </c>
      <c r="AM33">
        <f t="shared" si="5"/>
        <v>0</v>
      </c>
      <c r="AN33" t="e">
        <f t="shared" si="6"/>
        <v>#DIV/0!</v>
      </c>
      <c r="AO33">
        <f t="shared" si="7"/>
        <v>0</v>
      </c>
      <c r="AP33">
        <f t="shared" si="8"/>
        <v>5</v>
      </c>
      <c r="AQ33">
        <f t="shared" si="9"/>
        <v>0</v>
      </c>
      <c r="AR33" t="e">
        <f t="shared" si="15"/>
        <v>#DIV/0!</v>
      </c>
      <c r="AS33">
        <v>4</v>
      </c>
      <c r="AT33">
        <v>1</v>
      </c>
      <c r="AU33">
        <v>1.0629824873459499</v>
      </c>
      <c r="AV33">
        <v>4</v>
      </c>
      <c r="AW33">
        <v>1</v>
      </c>
    </row>
    <row r="34" spans="1:49" x14ac:dyDescent="0.25">
      <c r="A34" t="s">
        <v>41</v>
      </c>
      <c r="B34" t="s">
        <v>69</v>
      </c>
      <c r="C34">
        <f t="shared" ref="C34:C58" si="16">SUM(K34:S34)</f>
        <v>10</v>
      </c>
      <c r="D34">
        <v>654.9338478200001</v>
      </c>
      <c r="E34">
        <f t="shared" ref="E34:E58" si="17">C34/D34</f>
        <v>1.526871764726438E-2</v>
      </c>
      <c r="F34">
        <f t="shared" si="10"/>
        <v>1.3741845882537941E-2</v>
      </c>
      <c r="G34">
        <f t="shared" ref="G34:G58" si="18">C34/D34/AH34*AI34</f>
        <v>1.3479955056163959E-2</v>
      </c>
      <c r="H34">
        <f t="shared" si="11"/>
        <v>1.2131959550547562E-2</v>
      </c>
      <c r="I34">
        <f t="shared" ref="I34:I58" si="19">C34/D34/AH34</f>
        <v>2.8099572576901904E-8</v>
      </c>
      <c r="J34">
        <f t="shared" si="12"/>
        <v>2.5289615319211711E-8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7</v>
      </c>
      <c r="S34">
        <v>2</v>
      </c>
      <c r="T34">
        <v>0</v>
      </c>
      <c r="U34">
        <v>0</v>
      </c>
      <c r="W34">
        <v>1</v>
      </c>
      <c r="X34">
        <v>0</v>
      </c>
      <c r="Y34">
        <v>1</v>
      </c>
      <c r="AB34">
        <v>0</v>
      </c>
      <c r="AC34">
        <v>1</v>
      </c>
      <c r="AE34">
        <v>1</v>
      </c>
      <c r="AF34">
        <v>0</v>
      </c>
      <c r="AG34">
        <v>1</v>
      </c>
      <c r="AH34">
        <v>543379</v>
      </c>
      <c r="AI34">
        <v>479721</v>
      </c>
      <c r="AJ34">
        <f t="shared" si="13"/>
        <v>3.1178177905091013</v>
      </c>
      <c r="AK34">
        <f t="shared" si="14"/>
        <v>0.7571529264104796</v>
      </c>
      <c r="AL34">
        <f t="shared" ref="AL34:AL58" si="20">R34+S34</f>
        <v>9</v>
      </c>
      <c r="AM34">
        <f t="shared" ref="AM34:AM58" si="21">N34+O34</f>
        <v>0</v>
      </c>
      <c r="AN34" t="e">
        <f t="shared" ref="AN34:AN58" si="22">(R34+S34)/(N34+O34)</f>
        <v>#DIV/0!</v>
      </c>
      <c r="AO34">
        <f t="shared" ref="AO34:AO58" si="23">(N34+O34)/(R34+S34)</f>
        <v>0</v>
      </c>
      <c r="AP34">
        <f t="shared" ref="AP34:AP58" si="24">O34+R34</f>
        <v>7</v>
      </c>
      <c r="AQ34">
        <f t="shared" ref="AQ34:AQ58" si="25">N34+P34+Q34+S34</f>
        <v>2</v>
      </c>
      <c r="AR34">
        <f t="shared" si="15"/>
        <v>3.5</v>
      </c>
      <c r="AS34">
        <v>8</v>
      </c>
      <c r="AT34">
        <v>2</v>
      </c>
      <c r="AU34">
        <v>1.0629826426670299</v>
      </c>
      <c r="AV34">
        <v>9</v>
      </c>
      <c r="AW34">
        <v>0</v>
      </c>
    </row>
    <row r="35" spans="1:49" x14ac:dyDescent="0.25">
      <c r="A35" t="s">
        <v>42</v>
      </c>
      <c r="B35" t="s">
        <v>69</v>
      </c>
      <c r="C35">
        <f t="shared" si="16"/>
        <v>10</v>
      </c>
      <c r="D35">
        <v>635.67108759000007</v>
      </c>
      <c r="E35">
        <f t="shared" si="17"/>
        <v>1.5731406060817847E-2</v>
      </c>
      <c r="F35">
        <f t="shared" si="10"/>
        <v>1.4158265454736063E-2</v>
      </c>
      <c r="G35">
        <f t="shared" si="18"/>
        <v>1.3888438542714382E-2</v>
      </c>
      <c r="H35">
        <f t="shared" si="11"/>
        <v>1.2499594688442944E-2</v>
      </c>
      <c r="I35">
        <f t="shared" si="19"/>
        <v>2.8951074776201964E-8</v>
      </c>
      <c r="J35">
        <f t="shared" si="12"/>
        <v>2.6055967298581765E-8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6</v>
      </c>
      <c r="S35">
        <v>3</v>
      </c>
      <c r="T35">
        <v>0</v>
      </c>
      <c r="U35">
        <v>0</v>
      </c>
      <c r="W35">
        <v>1</v>
      </c>
      <c r="X35">
        <v>0</v>
      </c>
      <c r="Y35">
        <v>1</v>
      </c>
      <c r="AB35">
        <v>0</v>
      </c>
      <c r="AC35">
        <v>1</v>
      </c>
      <c r="AE35">
        <v>1</v>
      </c>
      <c r="AF35">
        <v>0</v>
      </c>
      <c r="AG35">
        <v>1</v>
      </c>
      <c r="AH35">
        <v>543379</v>
      </c>
      <c r="AI35">
        <v>479721</v>
      </c>
      <c r="AJ35">
        <f t="shared" si="13"/>
        <v>3.1178177905091013</v>
      </c>
      <c r="AK35">
        <f t="shared" si="14"/>
        <v>0.7571529264104796</v>
      </c>
      <c r="AL35">
        <f t="shared" si="20"/>
        <v>9</v>
      </c>
      <c r="AM35">
        <f t="shared" si="21"/>
        <v>0</v>
      </c>
      <c r="AN35" t="e">
        <f t="shared" si="22"/>
        <v>#DIV/0!</v>
      </c>
      <c r="AO35">
        <f t="shared" si="23"/>
        <v>0</v>
      </c>
      <c r="AP35">
        <f t="shared" si="24"/>
        <v>6</v>
      </c>
      <c r="AQ35">
        <f t="shared" si="25"/>
        <v>3</v>
      </c>
      <c r="AR35">
        <f t="shared" si="15"/>
        <v>2</v>
      </c>
      <c r="AS35">
        <v>7</v>
      </c>
      <c r="AT35">
        <v>1</v>
      </c>
      <c r="AU35">
        <v>1.8602227934877</v>
      </c>
      <c r="AV35">
        <v>7</v>
      </c>
      <c r="AW35">
        <v>2</v>
      </c>
    </row>
    <row r="36" spans="1:49" x14ac:dyDescent="0.25">
      <c r="A36" t="s">
        <v>43</v>
      </c>
      <c r="B36" t="s">
        <v>69</v>
      </c>
      <c r="C36">
        <f t="shared" si="16"/>
        <v>11</v>
      </c>
      <c r="D36">
        <v>539.35728644000005</v>
      </c>
      <c r="E36">
        <f t="shared" si="17"/>
        <v>2.0394644285988854E-2</v>
      </c>
      <c r="F36">
        <f t="shared" si="10"/>
        <v>1.6686527143081789E-2</v>
      </c>
      <c r="G36">
        <f t="shared" si="18"/>
        <v>1.800536853930472E-2</v>
      </c>
      <c r="H36">
        <f t="shared" si="11"/>
        <v>1.4731665168522045E-2</v>
      </c>
      <c r="I36">
        <f t="shared" si="19"/>
        <v>3.7533000513433265E-8</v>
      </c>
      <c r="J36">
        <f t="shared" si="12"/>
        <v>3.0708818601899947E-8</v>
      </c>
      <c r="K36">
        <v>0</v>
      </c>
      <c r="L36">
        <v>2</v>
      </c>
      <c r="M36">
        <v>0</v>
      </c>
      <c r="N36">
        <v>0</v>
      </c>
      <c r="O36">
        <v>0</v>
      </c>
      <c r="P36">
        <v>1</v>
      </c>
      <c r="Q36">
        <v>0</v>
      </c>
      <c r="R36">
        <v>5</v>
      </c>
      <c r="S36">
        <v>3</v>
      </c>
      <c r="T36">
        <v>0</v>
      </c>
      <c r="U36">
        <v>0</v>
      </c>
      <c r="W36">
        <v>2</v>
      </c>
      <c r="X36">
        <v>0</v>
      </c>
      <c r="Y36">
        <v>4</v>
      </c>
      <c r="AB36">
        <v>0</v>
      </c>
      <c r="AC36">
        <v>4</v>
      </c>
      <c r="AE36">
        <v>2</v>
      </c>
      <c r="AF36">
        <v>0</v>
      </c>
      <c r="AG36">
        <v>4</v>
      </c>
      <c r="AH36">
        <v>543379</v>
      </c>
      <c r="AI36">
        <v>479721</v>
      </c>
      <c r="AJ36">
        <f t="shared" si="13"/>
        <v>3.1178177905091013</v>
      </c>
      <c r="AK36">
        <f t="shared" si="14"/>
        <v>0.7571529264104796</v>
      </c>
      <c r="AL36">
        <f t="shared" si="20"/>
        <v>8</v>
      </c>
      <c r="AM36">
        <f t="shared" si="21"/>
        <v>0</v>
      </c>
      <c r="AN36" t="e">
        <f t="shared" si="22"/>
        <v>#DIV/0!</v>
      </c>
      <c r="AO36">
        <f t="shared" si="23"/>
        <v>0</v>
      </c>
      <c r="AP36">
        <f t="shared" si="24"/>
        <v>5</v>
      </c>
      <c r="AQ36">
        <f t="shared" si="25"/>
        <v>4</v>
      </c>
      <c r="AR36">
        <f t="shared" si="15"/>
        <v>1.25</v>
      </c>
      <c r="AS36">
        <v>8</v>
      </c>
      <c r="AT36">
        <v>1</v>
      </c>
      <c r="AU36">
        <v>2.12597021757015</v>
      </c>
      <c r="AV36">
        <v>8</v>
      </c>
      <c r="AW36">
        <v>1</v>
      </c>
    </row>
    <row r="37" spans="1:49" x14ac:dyDescent="0.25">
      <c r="A37" t="s">
        <v>44</v>
      </c>
      <c r="B37" t="s">
        <v>69</v>
      </c>
      <c r="C37">
        <f t="shared" si="16"/>
        <v>14</v>
      </c>
      <c r="D37">
        <v>635.67108759000007</v>
      </c>
      <c r="E37">
        <f t="shared" si="17"/>
        <v>2.2023968485144988E-2</v>
      </c>
      <c r="F37">
        <f t="shared" si="10"/>
        <v>2.0450827879063202E-2</v>
      </c>
      <c r="G37">
        <f t="shared" si="18"/>
        <v>1.9443813959800136E-2</v>
      </c>
      <c r="H37">
        <f t="shared" si="11"/>
        <v>1.80549701055287E-2</v>
      </c>
      <c r="I37">
        <f t="shared" si="19"/>
        <v>4.0531504686682751E-8</v>
      </c>
      <c r="J37">
        <f t="shared" si="12"/>
        <v>3.7636397209062552E-8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</v>
      </c>
      <c r="S37">
        <v>5</v>
      </c>
      <c r="T37">
        <v>0</v>
      </c>
      <c r="U37">
        <v>0</v>
      </c>
      <c r="V37">
        <v>1</v>
      </c>
      <c r="X37">
        <v>1</v>
      </c>
      <c r="Y37">
        <v>0</v>
      </c>
      <c r="AB37">
        <v>1</v>
      </c>
      <c r="AC37">
        <v>0</v>
      </c>
      <c r="AD37">
        <v>1</v>
      </c>
      <c r="AF37">
        <v>1</v>
      </c>
      <c r="AG37">
        <v>0</v>
      </c>
      <c r="AH37">
        <v>543379</v>
      </c>
      <c r="AI37">
        <v>479721</v>
      </c>
      <c r="AJ37">
        <f t="shared" si="13"/>
        <v>3.1178177905091013</v>
      </c>
      <c r="AK37">
        <f t="shared" si="14"/>
        <v>0.7571529264104796</v>
      </c>
      <c r="AL37">
        <f t="shared" si="20"/>
        <v>13</v>
      </c>
      <c r="AM37">
        <f t="shared" si="21"/>
        <v>0</v>
      </c>
      <c r="AN37" t="e">
        <f t="shared" si="22"/>
        <v>#DIV/0!</v>
      </c>
      <c r="AO37">
        <f t="shared" si="23"/>
        <v>0</v>
      </c>
      <c r="AP37">
        <f t="shared" si="24"/>
        <v>8</v>
      </c>
      <c r="AQ37">
        <f t="shared" si="25"/>
        <v>5</v>
      </c>
      <c r="AR37">
        <f t="shared" si="15"/>
        <v>1.6</v>
      </c>
      <c r="AS37">
        <v>9</v>
      </c>
      <c r="AT37">
        <v>2</v>
      </c>
      <c r="AU37">
        <v>1.19585621027064</v>
      </c>
      <c r="AV37">
        <v>10</v>
      </c>
      <c r="AW37">
        <v>3</v>
      </c>
    </row>
    <row r="38" spans="1:49" x14ac:dyDescent="0.25">
      <c r="A38" t="s">
        <v>45</v>
      </c>
      <c r="B38" t="s">
        <v>69</v>
      </c>
      <c r="C38">
        <f t="shared" si="16"/>
        <v>11</v>
      </c>
      <c r="D38">
        <v>616.40832736000004</v>
      </c>
      <c r="E38">
        <f t="shared" si="17"/>
        <v>1.7845313750240246E-2</v>
      </c>
      <c r="F38">
        <f t="shared" si="10"/>
        <v>1.2978410000174724E-2</v>
      </c>
      <c r="G38">
        <f t="shared" si="18"/>
        <v>1.5754697471891628E-2</v>
      </c>
      <c r="H38">
        <f t="shared" si="11"/>
        <v>1.1457961797739365E-2</v>
      </c>
      <c r="I38">
        <f t="shared" si="19"/>
        <v>3.2841375449254106E-8</v>
      </c>
      <c r="J38">
        <f t="shared" si="12"/>
        <v>2.3884636690366622E-8</v>
      </c>
      <c r="K38">
        <v>0</v>
      </c>
      <c r="L38">
        <v>3</v>
      </c>
      <c r="M38">
        <v>0</v>
      </c>
      <c r="N38">
        <v>1</v>
      </c>
      <c r="O38">
        <v>0</v>
      </c>
      <c r="P38">
        <v>0</v>
      </c>
      <c r="Q38">
        <v>0</v>
      </c>
      <c r="R38">
        <v>5</v>
      </c>
      <c r="S38">
        <v>2</v>
      </c>
      <c r="T38">
        <v>0</v>
      </c>
      <c r="U38">
        <v>0</v>
      </c>
      <c r="W38">
        <v>1.3333333333333299</v>
      </c>
      <c r="X38">
        <v>0</v>
      </c>
      <c r="Y38">
        <v>4</v>
      </c>
      <c r="AB38">
        <v>0</v>
      </c>
      <c r="AC38">
        <v>4</v>
      </c>
      <c r="AE38">
        <v>1.3333333333333299</v>
      </c>
      <c r="AF38">
        <v>0</v>
      </c>
      <c r="AG38">
        <v>4</v>
      </c>
      <c r="AH38">
        <v>543379</v>
      </c>
      <c r="AI38">
        <v>479721</v>
      </c>
      <c r="AJ38">
        <f t="shared" si="13"/>
        <v>3.1178177905091013</v>
      </c>
      <c r="AK38">
        <f t="shared" si="14"/>
        <v>0.7571529264104796</v>
      </c>
      <c r="AL38">
        <f t="shared" si="20"/>
        <v>7</v>
      </c>
      <c r="AM38">
        <f t="shared" si="21"/>
        <v>1</v>
      </c>
      <c r="AN38">
        <f t="shared" si="22"/>
        <v>7</v>
      </c>
      <c r="AO38">
        <f t="shared" si="23"/>
        <v>0.14285714285714285</v>
      </c>
      <c r="AP38">
        <f t="shared" si="24"/>
        <v>5</v>
      </c>
      <c r="AQ38">
        <f t="shared" si="25"/>
        <v>3</v>
      </c>
      <c r="AR38">
        <f t="shared" si="15"/>
        <v>1.6666666666666667</v>
      </c>
      <c r="AS38">
        <v>6</v>
      </c>
      <c r="AT38">
        <v>1</v>
      </c>
      <c r="AU38">
        <v>1.5944756970860701</v>
      </c>
      <c r="AV38">
        <v>6</v>
      </c>
      <c r="AW38">
        <v>2</v>
      </c>
    </row>
    <row r="39" spans="1:49" x14ac:dyDescent="0.25">
      <c r="A39" t="s">
        <v>46</v>
      </c>
      <c r="B39" t="s">
        <v>69</v>
      </c>
      <c r="C39">
        <f t="shared" si="16"/>
        <v>9</v>
      </c>
      <c r="D39">
        <v>462.30624552000006</v>
      </c>
      <c r="E39">
        <f t="shared" si="17"/>
        <v>1.9467615000262086E-2</v>
      </c>
      <c r="F39">
        <f t="shared" si="10"/>
        <v>1.9467615000262086E-2</v>
      </c>
      <c r="G39">
        <f t="shared" si="18"/>
        <v>1.7186942696609048E-2</v>
      </c>
      <c r="H39">
        <f t="shared" si="11"/>
        <v>1.7186942696609048E-2</v>
      </c>
      <c r="I39">
        <f t="shared" si="19"/>
        <v>3.5826955035549929E-8</v>
      </c>
      <c r="J39">
        <f t="shared" si="12"/>
        <v>3.5826955035549936E-8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</v>
      </c>
      <c r="S39">
        <v>4</v>
      </c>
      <c r="T39">
        <v>0</v>
      </c>
      <c r="U39">
        <v>0</v>
      </c>
      <c r="X39">
        <v>0</v>
      </c>
      <c r="Y39">
        <v>0</v>
      </c>
      <c r="AB39">
        <v>0</v>
      </c>
      <c r="AC39">
        <v>0</v>
      </c>
      <c r="AF39">
        <v>0</v>
      </c>
      <c r="AG39">
        <v>0</v>
      </c>
      <c r="AH39">
        <v>543379</v>
      </c>
      <c r="AI39">
        <v>479721</v>
      </c>
      <c r="AJ39">
        <f t="shared" si="13"/>
        <v>3.1178177905091013</v>
      </c>
      <c r="AK39">
        <f t="shared" si="14"/>
        <v>0.7571529264104796</v>
      </c>
      <c r="AL39">
        <f t="shared" si="20"/>
        <v>9</v>
      </c>
      <c r="AM39">
        <f t="shared" si="21"/>
        <v>0</v>
      </c>
      <c r="AN39" t="e">
        <f t="shared" si="22"/>
        <v>#DIV/0!</v>
      </c>
      <c r="AO39">
        <f t="shared" si="23"/>
        <v>0</v>
      </c>
      <c r="AP39">
        <f t="shared" si="24"/>
        <v>5</v>
      </c>
      <c r="AQ39">
        <f t="shared" si="25"/>
        <v>4</v>
      </c>
      <c r="AR39">
        <f t="shared" si="15"/>
        <v>1.25</v>
      </c>
      <c r="AS39">
        <v>8</v>
      </c>
      <c r="AT39">
        <v>3</v>
      </c>
      <c r="AU39">
        <v>0.70865345104141897</v>
      </c>
      <c r="AV39">
        <v>10</v>
      </c>
      <c r="AW39">
        <v>0</v>
      </c>
    </row>
    <row r="40" spans="1:49" x14ac:dyDescent="0.25">
      <c r="A40" t="s">
        <v>47</v>
      </c>
      <c r="B40" t="s">
        <v>69</v>
      </c>
      <c r="C40">
        <f t="shared" si="16"/>
        <v>9</v>
      </c>
      <c r="D40">
        <v>616.40832736000004</v>
      </c>
      <c r="E40">
        <f t="shared" si="17"/>
        <v>1.4600711250196565E-2</v>
      </c>
      <c r="F40">
        <f t="shared" si="10"/>
        <v>1.4600711250196564E-2</v>
      </c>
      <c r="G40">
        <f t="shared" si="18"/>
        <v>1.2890207022456787E-2</v>
      </c>
      <c r="H40">
        <f t="shared" si="11"/>
        <v>1.2890207022456787E-2</v>
      </c>
      <c r="I40">
        <f t="shared" si="19"/>
        <v>2.6870216276662449E-8</v>
      </c>
      <c r="J40">
        <f t="shared" si="12"/>
        <v>2.6870216276662449E-8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7</v>
      </c>
      <c r="S40">
        <v>0</v>
      </c>
      <c r="T40">
        <v>0</v>
      </c>
      <c r="U40">
        <v>0</v>
      </c>
      <c r="X40">
        <v>0</v>
      </c>
      <c r="Y40">
        <v>0</v>
      </c>
      <c r="AB40">
        <v>0</v>
      </c>
      <c r="AC40">
        <v>0</v>
      </c>
      <c r="AF40">
        <v>0</v>
      </c>
      <c r="AG40">
        <v>0</v>
      </c>
      <c r="AH40">
        <v>543379</v>
      </c>
      <c r="AI40">
        <v>479721</v>
      </c>
      <c r="AJ40">
        <f t="shared" si="13"/>
        <v>3.1178177905091013</v>
      </c>
      <c r="AK40">
        <f t="shared" si="14"/>
        <v>0.7571529264104796</v>
      </c>
      <c r="AL40">
        <f t="shared" si="20"/>
        <v>7</v>
      </c>
      <c r="AM40">
        <f t="shared" si="21"/>
        <v>1</v>
      </c>
      <c r="AN40">
        <f t="shared" si="22"/>
        <v>7</v>
      </c>
      <c r="AO40">
        <f t="shared" si="23"/>
        <v>0.14285714285714285</v>
      </c>
      <c r="AP40">
        <f t="shared" si="24"/>
        <v>8</v>
      </c>
      <c r="AQ40">
        <f t="shared" si="25"/>
        <v>1</v>
      </c>
      <c r="AR40">
        <f t="shared" si="15"/>
        <v>8</v>
      </c>
      <c r="AS40">
        <v>9</v>
      </c>
      <c r="AT40">
        <v>2</v>
      </c>
      <c r="AU40">
        <v>1.19585621027064</v>
      </c>
      <c r="AV40">
        <v>10</v>
      </c>
      <c r="AW40">
        <v>0</v>
      </c>
    </row>
    <row r="41" spans="1:49" x14ac:dyDescent="0.25">
      <c r="A41" t="s">
        <v>48</v>
      </c>
      <c r="B41" t="s">
        <v>69</v>
      </c>
      <c r="C41">
        <f t="shared" si="16"/>
        <v>15</v>
      </c>
      <c r="D41">
        <v>674.19660805000001</v>
      </c>
      <c r="E41">
        <f t="shared" si="17"/>
        <v>2.2248702857442387E-2</v>
      </c>
      <c r="F41">
        <f t="shared" si="10"/>
        <v>1.9282209143116735E-2</v>
      </c>
      <c r="G41">
        <f t="shared" si="18"/>
        <v>1.9642220224696059E-2</v>
      </c>
      <c r="H41">
        <f t="shared" si="11"/>
        <v>1.7023257528069918E-2</v>
      </c>
      <c r="I41">
        <f t="shared" si="19"/>
        <v>4.0945091469199925E-8</v>
      </c>
      <c r="J41">
        <f t="shared" si="12"/>
        <v>3.5485745939973266E-8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9</v>
      </c>
      <c r="S41">
        <v>3</v>
      </c>
      <c r="T41">
        <v>0</v>
      </c>
      <c r="U41">
        <v>0</v>
      </c>
      <c r="V41">
        <v>1</v>
      </c>
      <c r="W41">
        <v>1</v>
      </c>
      <c r="X41">
        <v>1</v>
      </c>
      <c r="Y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543379</v>
      </c>
      <c r="AI41">
        <v>479721</v>
      </c>
      <c r="AJ41">
        <f t="shared" si="13"/>
        <v>3.1178177905091013</v>
      </c>
      <c r="AK41">
        <f t="shared" si="14"/>
        <v>0.7571529264104796</v>
      </c>
      <c r="AL41">
        <f t="shared" si="20"/>
        <v>12</v>
      </c>
      <c r="AM41">
        <f t="shared" si="21"/>
        <v>0</v>
      </c>
      <c r="AN41" t="e">
        <f t="shared" si="22"/>
        <v>#DIV/0!</v>
      </c>
      <c r="AO41">
        <f t="shared" si="23"/>
        <v>0</v>
      </c>
      <c r="AP41">
        <f t="shared" si="24"/>
        <v>9</v>
      </c>
      <c r="AQ41">
        <f t="shared" si="25"/>
        <v>4</v>
      </c>
      <c r="AR41">
        <f t="shared" si="15"/>
        <v>2.25</v>
      </c>
      <c r="AS41">
        <v>10</v>
      </c>
      <c r="AT41">
        <v>1</v>
      </c>
      <c r="AU41">
        <v>2.6574660487568198</v>
      </c>
      <c r="AV41">
        <v>10</v>
      </c>
      <c r="AW41">
        <v>3</v>
      </c>
    </row>
    <row r="42" spans="1:49" x14ac:dyDescent="0.25">
      <c r="A42" t="s">
        <v>49</v>
      </c>
      <c r="B42" t="s">
        <v>69</v>
      </c>
      <c r="C42">
        <f t="shared" si="16"/>
        <v>8</v>
      </c>
      <c r="D42">
        <v>577.88280689999999</v>
      </c>
      <c r="E42">
        <f t="shared" si="17"/>
        <v>1.3843637333519707E-2</v>
      </c>
      <c r="F42">
        <f t="shared" si="10"/>
        <v>1.2113182666829744E-2</v>
      </c>
      <c r="G42">
        <f t="shared" si="18"/>
        <v>1.2221825917588658E-2</v>
      </c>
      <c r="H42">
        <f t="shared" si="11"/>
        <v>1.0694097677890075E-2</v>
      </c>
      <c r="I42">
        <f t="shared" si="19"/>
        <v>2.5476945803057732E-8</v>
      </c>
      <c r="J42">
        <f t="shared" si="12"/>
        <v>2.2292327577675517E-8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5</v>
      </c>
      <c r="S42">
        <v>2</v>
      </c>
      <c r="T42">
        <v>0</v>
      </c>
      <c r="U42">
        <v>0</v>
      </c>
      <c r="W42">
        <v>1</v>
      </c>
      <c r="X42">
        <v>0</v>
      </c>
      <c r="Y42">
        <v>1</v>
      </c>
      <c r="AB42">
        <v>0</v>
      </c>
      <c r="AC42">
        <v>1</v>
      </c>
      <c r="AE42">
        <v>1</v>
      </c>
      <c r="AF42">
        <v>0</v>
      </c>
      <c r="AG42">
        <v>1</v>
      </c>
      <c r="AH42">
        <v>543379</v>
      </c>
      <c r="AI42">
        <v>479721</v>
      </c>
      <c r="AJ42">
        <f t="shared" si="13"/>
        <v>3.1178177905091013</v>
      </c>
      <c r="AK42">
        <f t="shared" si="14"/>
        <v>0.7571529264104796</v>
      </c>
      <c r="AL42">
        <f t="shared" si="20"/>
        <v>7</v>
      </c>
      <c r="AM42">
        <f t="shared" si="21"/>
        <v>0</v>
      </c>
      <c r="AN42" t="e">
        <f t="shared" si="22"/>
        <v>#DIV/0!</v>
      </c>
      <c r="AO42">
        <f t="shared" si="23"/>
        <v>0</v>
      </c>
      <c r="AP42">
        <f t="shared" si="24"/>
        <v>5</v>
      </c>
      <c r="AQ42">
        <f t="shared" si="25"/>
        <v>2</v>
      </c>
      <c r="AR42">
        <f t="shared" si="15"/>
        <v>2.5</v>
      </c>
      <c r="AS42">
        <v>7</v>
      </c>
      <c r="AT42">
        <v>1</v>
      </c>
      <c r="AU42">
        <v>1.8602227934877</v>
      </c>
      <c r="AV42">
        <v>7</v>
      </c>
      <c r="AW42">
        <v>0</v>
      </c>
    </row>
    <row r="43" spans="1:49" x14ac:dyDescent="0.25">
      <c r="A43" t="s">
        <v>50</v>
      </c>
      <c r="B43" t="s">
        <v>69</v>
      </c>
      <c r="C43">
        <f t="shared" si="16"/>
        <v>11</v>
      </c>
      <c r="D43">
        <v>616.40832736000004</v>
      </c>
      <c r="E43">
        <f t="shared" si="17"/>
        <v>1.7845313750240246E-2</v>
      </c>
      <c r="F43">
        <f t="shared" si="10"/>
        <v>1.1356108750152884E-2</v>
      </c>
      <c r="G43">
        <f t="shared" si="18"/>
        <v>1.5754697471891628E-2</v>
      </c>
      <c r="H43">
        <f t="shared" si="11"/>
        <v>1.0025716573021945E-2</v>
      </c>
      <c r="I43">
        <f t="shared" si="19"/>
        <v>3.2841375449254106E-8</v>
      </c>
      <c r="J43">
        <f t="shared" si="12"/>
        <v>2.0899057104070795E-8</v>
      </c>
      <c r="K43">
        <v>1</v>
      </c>
      <c r="L43">
        <v>3</v>
      </c>
      <c r="M43">
        <v>0</v>
      </c>
      <c r="N43">
        <v>1</v>
      </c>
      <c r="O43">
        <v>0</v>
      </c>
      <c r="P43">
        <v>0</v>
      </c>
      <c r="Q43">
        <v>0</v>
      </c>
      <c r="R43">
        <v>4</v>
      </c>
      <c r="S43">
        <v>2</v>
      </c>
      <c r="T43">
        <v>0</v>
      </c>
      <c r="U43">
        <v>0</v>
      </c>
      <c r="V43">
        <v>1</v>
      </c>
      <c r="W43">
        <v>1.6666666666666601</v>
      </c>
      <c r="X43">
        <v>1</v>
      </c>
      <c r="Y43">
        <v>5</v>
      </c>
      <c r="AB43">
        <v>1</v>
      </c>
      <c r="AC43">
        <v>5</v>
      </c>
      <c r="AD43">
        <v>1</v>
      </c>
      <c r="AE43">
        <v>1.6666666666666601</v>
      </c>
      <c r="AF43">
        <v>1</v>
      </c>
      <c r="AG43">
        <v>5</v>
      </c>
      <c r="AH43">
        <v>543379</v>
      </c>
      <c r="AI43">
        <v>479721</v>
      </c>
      <c r="AJ43">
        <f t="shared" si="13"/>
        <v>3.1178177905091013</v>
      </c>
      <c r="AK43">
        <f t="shared" si="14"/>
        <v>0.7571529264104796</v>
      </c>
      <c r="AL43">
        <f t="shared" si="20"/>
        <v>6</v>
      </c>
      <c r="AM43">
        <f t="shared" si="21"/>
        <v>1</v>
      </c>
      <c r="AN43">
        <f t="shared" si="22"/>
        <v>6</v>
      </c>
      <c r="AO43">
        <f t="shared" si="23"/>
        <v>0.16666666666666666</v>
      </c>
      <c r="AP43">
        <f t="shared" si="24"/>
        <v>4</v>
      </c>
      <c r="AQ43">
        <f t="shared" si="25"/>
        <v>3</v>
      </c>
      <c r="AR43">
        <f t="shared" si="15"/>
        <v>1.3333333333333333</v>
      </c>
      <c r="AS43">
        <v>5</v>
      </c>
      <c r="AT43">
        <v>2</v>
      </c>
      <c r="AU43">
        <v>0.66436292287325904</v>
      </c>
      <c r="AV43">
        <v>6</v>
      </c>
      <c r="AW43">
        <v>1</v>
      </c>
    </row>
    <row r="44" spans="1:49" x14ac:dyDescent="0.25">
      <c r="A44" t="s">
        <v>51</v>
      </c>
      <c r="B44" t="s">
        <v>69</v>
      </c>
      <c r="C44">
        <f t="shared" si="16"/>
        <v>17</v>
      </c>
      <c r="D44">
        <v>616.40832736000004</v>
      </c>
      <c r="E44">
        <f t="shared" si="17"/>
        <v>2.7579121250371291E-2</v>
      </c>
      <c r="F44">
        <f t="shared" si="10"/>
        <v>2.1089916250283929E-2</v>
      </c>
      <c r="G44">
        <f t="shared" si="18"/>
        <v>2.4348168820196154E-2</v>
      </c>
      <c r="H44">
        <f t="shared" si="11"/>
        <v>1.8619187921326472E-2</v>
      </c>
      <c r="I44">
        <f t="shared" si="19"/>
        <v>5.0754852967029073E-8</v>
      </c>
      <c r="J44">
        <f t="shared" si="12"/>
        <v>3.8812534621845759E-8</v>
      </c>
      <c r="K44">
        <v>1</v>
      </c>
      <c r="L44">
        <v>3</v>
      </c>
      <c r="M44">
        <v>0</v>
      </c>
      <c r="N44">
        <v>0</v>
      </c>
      <c r="O44">
        <v>0</v>
      </c>
      <c r="P44">
        <v>1</v>
      </c>
      <c r="Q44">
        <v>0</v>
      </c>
      <c r="R44">
        <v>10</v>
      </c>
      <c r="S44">
        <v>2</v>
      </c>
      <c r="T44">
        <v>0</v>
      </c>
      <c r="U44">
        <v>0</v>
      </c>
      <c r="V44">
        <v>2</v>
      </c>
      <c r="W44">
        <v>1.6666666666666601</v>
      </c>
      <c r="X44">
        <v>2</v>
      </c>
      <c r="Y44">
        <v>5</v>
      </c>
      <c r="AB44">
        <v>2</v>
      </c>
      <c r="AC44">
        <v>5</v>
      </c>
      <c r="AD44">
        <v>2</v>
      </c>
      <c r="AE44">
        <v>1.6666666666666601</v>
      </c>
      <c r="AF44">
        <v>2</v>
      </c>
      <c r="AG44">
        <v>5</v>
      </c>
      <c r="AH44">
        <v>543379</v>
      </c>
      <c r="AI44">
        <v>479721</v>
      </c>
      <c r="AJ44">
        <f t="shared" si="13"/>
        <v>3.1178177905091013</v>
      </c>
      <c r="AK44">
        <f t="shared" si="14"/>
        <v>0.7571529264104796</v>
      </c>
      <c r="AL44">
        <f t="shared" si="20"/>
        <v>12</v>
      </c>
      <c r="AM44">
        <f t="shared" si="21"/>
        <v>0</v>
      </c>
      <c r="AN44" t="e">
        <f t="shared" si="22"/>
        <v>#DIV/0!</v>
      </c>
      <c r="AO44">
        <f t="shared" si="23"/>
        <v>0</v>
      </c>
      <c r="AP44">
        <f t="shared" si="24"/>
        <v>10</v>
      </c>
      <c r="AQ44">
        <f t="shared" si="25"/>
        <v>3</v>
      </c>
      <c r="AR44">
        <f t="shared" si="15"/>
        <v>3.3333333333333335</v>
      </c>
      <c r="AS44">
        <v>12</v>
      </c>
      <c r="AT44">
        <v>1</v>
      </c>
      <c r="AU44">
        <v>3.1889631906764699</v>
      </c>
      <c r="AV44">
        <v>12</v>
      </c>
      <c r="AW44">
        <v>1</v>
      </c>
    </row>
    <row r="45" spans="1:49" x14ac:dyDescent="0.25">
      <c r="A45" t="s">
        <v>52</v>
      </c>
      <c r="B45" t="s">
        <v>69</v>
      </c>
      <c r="C45">
        <f t="shared" si="16"/>
        <v>9</v>
      </c>
      <c r="D45">
        <v>500.83176598000006</v>
      </c>
      <c r="E45">
        <f t="shared" si="17"/>
        <v>1.7970106154088079E-2</v>
      </c>
      <c r="F45">
        <f t="shared" si="10"/>
        <v>1.7970106154088079E-2</v>
      </c>
      <c r="G45">
        <f t="shared" si="18"/>
        <v>1.5864870181485278E-2</v>
      </c>
      <c r="H45">
        <f t="shared" si="11"/>
        <v>1.5864870181485278E-2</v>
      </c>
      <c r="I45">
        <f t="shared" si="19"/>
        <v>3.3071035417430707E-8</v>
      </c>
      <c r="J45">
        <f t="shared" si="12"/>
        <v>3.3071035417430707E-8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6</v>
      </c>
      <c r="T45">
        <v>0</v>
      </c>
      <c r="U45">
        <v>0</v>
      </c>
      <c r="X45">
        <v>0</v>
      </c>
      <c r="Y45">
        <v>0</v>
      </c>
      <c r="AB45">
        <v>0</v>
      </c>
      <c r="AC45">
        <v>0</v>
      </c>
      <c r="AF45">
        <v>0</v>
      </c>
      <c r="AG45">
        <v>0</v>
      </c>
      <c r="AH45">
        <v>543379</v>
      </c>
      <c r="AI45">
        <v>479721</v>
      </c>
      <c r="AJ45">
        <f t="shared" si="13"/>
        <v>3.1178177905091013</v>
      </c>
      <c r="AK45">
        <f t="shared" si="14"/>
        <v>0.7571529264104796</v>
      </c>
      <c r="AL45">
        <f t="shared" si="20"/>
        <v>9</v>
      </c>
      <c r="AM45">
        <f t="shared" si="21"/>
        <v>0</v>
      </c>
      <c r="AN45" t="e">
        <f t="shared" si="22"/>
        <v>#DIV/0!</v>
      </c>
      <c r="AO45">
        <f t="shared" si="23"/>
        <v>0</v>
      </c>
      <c r="AP45">
        <f t="shared" si="24"/>
        <v>3</v>
      </c>
      <c r="AQ45">
        <f t="shared" si="25"/>
        <v>6</v>
      </c>
      <c r="AR45">
        <f t="shared" si="15"/>
        <v>0.5</v>
      </c>
      <c r="AS45">
        <v>6</v>
      </c>
      <c r="AT45">
        <v>1</v>
      </c>
      <c r="AU45">
        <v>1.5944756970860701</v>
      </c>
      <c r="AV45">
        <v>6</v>
      </c>
      <c r="AW45">
        <v>2</v>
      </c>
    </row>
    <row r="46" spans="1:49" x14ac:dyDescent="0.25">
      <c r="A46" t="s">
        <v>53</v>
      </c>
      <c r="B46" t="s">
        <v>69</v>
      </c>
      <c r="C46">
        <f t="shared" si="16"/>
        <v>13</v>
      </c>
      <c r="D46">
        <v>577.88280689999999</v>
      </c>
      <c r="E46">
        <f t="shared" si="17"/>
        <v>2.2495910666969526E-2</v>
      </c>
      <c r="F46">
        <f t="shared" si="10"/>
        <v>2.2495910666969526E-2</v>
      </c>
      <c r="G46">
        <f t="shared" si="18"/>
        <v>1.9860467116081568E-2</v>
      </c>
      <c r="H46">
        <f t="shared" si="11"/>
        <v>1.9860467116081568E-2</v>
      </c>
      <c r="I46">
        <f t="shared" si="19"/>
        <v>4.1400036929968813E-8</v>
      </c>
      <c r="J46">
        <f t="shared" si="12"/>
        <v>4.1400036929968813E-8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12</v>
      </c>
      <c r="S46">
        <v>0</v>
      </c>
      <c r="T46">
        <v>0</v>
      </c>
      <c r="U46">
        <v>0</v>
      </c>
      <c r="X46">
        <v>0</v>
      </c>
      <c r="Y46">
        <v>0</v>
      </c>
      <c r="AB46">
        <v>0</v>
      </c>
      <c r="AC46">
        <v>0</v>
      </c>
      <c r="AF46">
        <v>0</v>
      </c>
      <c r="AG46">
        <v>0</v>
      </c>
      <c r="AH46">
        <v>543379</v>
      </c>
      <c r="AI46">
        <v>479721</v>
      </c>
      <c r="AJ46">
        <f t="shared" si="13"/>
        <v>3.1178177905091013</v>
      </c>
      <c r="AK46">
        <f t="shared" si="14"/>
        <v>0.7571529264104796</v>
      </c>
      <c r="AL46">
        <f t="shared" si="20"/>
        <v>12</v>
      </c>
      <c r="AM46">
        <f t="shared" si="21"/>
        <v>1</v>
      </c>
      <c r="AN46">
        <f t="shared" si="22"/>
        <v>12</v>
      </c>
      <c r="AO46">
        <f t="shared" si="23"/>
        <v>8.3333333333333329E-2</v>
      </c>
      <c r="AP46">
        <f t="shared" si="24"/>
        <v>13</v>
      </c>
      <c r="AQ46">
        <f t="shared" si="25"/>
        <v>0</v>
      </c>
      <c r="AR46" t="e">
        <f t="shared" si="15"/>
        <v>#DIV/0!</v>
      </c>
      <c r="AS46">
        <v>10</v>
      </c>
      <c r="AT46">
        <v>2</v>
      </c>
      <c r="AU46">
        <v>1.3287299417270499</v>
      </c>
      <c r="AV46">
        <v>11</v>
      </c>
      <c r="AW46">
        <v>2</v>
      </c>
    </row>
    <row r="47" spans="1:49" x14ac:dyDescent="0.25">
      <c r="A47" t="s">
        <v>54</v>
      </c>
      <c r="B47" t="s">
        <v>69</v>
      </c>
      <c r="C47">
        <f t="shared" si="16"/>
        <v>8</v>
      </c>
      <c r="D47">
        <v>654.9338478200001</v>
      </c>
      <c r="E47">
        <f t="shared" si="17"/>
        <v>1.2214974117811505E-2</v>
      </c>
      <c r="F47">
        <f t="shared" si="10"/>
        <v>1.0688102353085068E-2</v>
      </c>
      <c r="G47">
        <f t="shared" si="18"/>
        <v>1.0783964044931168E-2</v>
      </c>
      <c r="H47">
        <f t="shared" si="11"/>
        <v>9.4359685393147728E-3</v>
      </c>
      <c r="I47">
        <f t="shared" si="19"/>
        <v>2.2479658061521525E-8</v>
      </c>
      <c r="J47">
        <f t="shared" si="12"/>
        <v>1.9669700803831336E-8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4</v>
      </c>
      <c r="S47">
        <v>3</v>
      </c>
      <c r="T47">
        <v>0</v>
      </c>
      <c r="U47">
        <v>0</v>
      </c>
      <c r="W47">
        <v>1</v>
      </c>
      <c r="X47">
        <v>0</v>
      </c>
      <c r="Y47">
        <v>1</v>
      </c>
      <c r="AB47">
        <v>0</v>
      </c>
      <c r="AC47">
        <v>1</v>
      </c>
      <c r="AE47">
        <v>1</v>
      </c>
      <c r="AF47">
        <v>0</v>
      </c>
      <c r="AG47">
        <v>1</v>
      </c>
      <c r="AH47">
        <v>543379</v>
      </c>
      <c r="AI47">
        <v>479721</v>
      </c>
      <c r="AJ47">
        <f t="shared" si="13"/>
        <v>3.1178177905091013</v>
      </c>
      <c r="AK47">
        <f t="shared" si="14"/>
        <v>0.7571529264104796</v>
      </c>
      <c r="AL47">
        <f t="shared" si="20"/>
        <v>7</v>
      </c>
      <c r="AM47">
        <f t="shared" si="21"/>
        <v>0</v>
      </c>
      <c r="AN47" t="e">
        <f t="shared" si="22"/>
        <v>#DIV/0!</v>
      </c>
      <c r="AO47">
        <f t="shared" si="23"/>
        <v>0</v>
      </c>
      <c r="AP47">
        <f t="shared" si="24"/>
        <v>4</v>
      </c>
      <c r="AQ47">
        <f t="shared" si="25"/>
        <v>3</v>
      </c>
      <c r="AR47">
        <f t="shared" si="15"/>
        <v>1.3333333333333333</v>
      </c>
      <c r="AS47">
        <v>5</v>
      </c>
      <c r="AT47">
        <v>2</v>
      </c>
      <c r="AU47">
        <v>0.66436292287325904</v>
      </c>
      <c r="AV47">
        <v>6</v>
      </c>
      <c r="AW47">
        <v>1</v>
      </c>
    </row>
    <row r="48" spans="1:49" x14ac:dyDescent="0.25">
      <c r="A48" t="s">
        <v>55</v>
      </c>
      <c r="B48" t="s">
        <v>69</v>
      </c>
      <c r="C48">
        <f t="shared" si="16"/>
        <v>15</v>
      </c>
      <c r="D48">
        <v>558.62004667000008</v>
      </c>
      <c r="E48">
        <f t="shared" si="17"/>
        <v>2.6851882758982187E-2</v>
      </c>
      <c r="F48">
        <f t="shared" si="10"/>
        <v>2.3271631724451229E-2</v>
      </c>
      <c r="G48">
        <f t="shared" si="18"/>
        <v>2.370612785739179E-2</v>
      </c>
      <c r="H48">
        <f t="shared" si="11"/>
        <v>2.054531080973955E-2</v>
      </c>
      <c r="I48">
        <f t="shared" si="19"/>
        <v>4.9416489704206799E-8</v>
      </c>
      <c r="J48">
        <f t="shared" si="12"/>
        <v>4.2827624410312557E-8</v>
      </c>
      <c r="K48">
        <v>0</v>
      </c>
      <c r="L48">
        <v>2</v>
      </c>
      <c r="M48">
        <v>0</v>
      </c>
      <c r="N48">
        <v>2</v>
      </c>
      <c r="O48">
        <v>1</v>
      </c>
      <c r="P48">
        <v>0</v>
      </c>
      <c r="Q48">
        <v>0</v>
      </c>
      <c r="R48">
        <v>6</v>
      </c>
      <c r="S48">
        <v>4</v>
      </c>
      <c r="T48">
        <v>0</v>
      </c>
      <c r="U48">
        <v>0</v>
      </c>
      <c r="W48">
        <v>1</v>
      </c>
      <c r="X48">
        <v>0</v>
      </c>
      <c r="Y48">
        <v>2</v>
      </c>
      <c r="AB48">
        <v>0</v>
      </c>
      <c r="AC48">
        <v>2</v>
      </c>
      <c r="AE48">
        <v>1</v>
      </c>
      <c r="AF48">
        <v>0</v>
      </c>
      <c r="AG48">
        <v>2</v>
      </c>
      <c r="AH48">
        <v>543379</v>
      </c>
      <c r="AI48">
        <v>479721</v>
      </c>
      <c r="AJ48">
        <f t="shared" si="13"/>
        <v>3.1178177905091013</v>
      </c>
      <c r="AK48">
        <f t="shared" si="14"/>
        <v>0.7571529264104796</v>
      </c>
      <c r="AL48">
        <f t="shared" si="20"/>
        <v>10</v>
      </c>
      <c r="AM48">
        <f t="shared" si="21"/>
        <v>3</v>
      </c>
      <c r="AN48">
        <f t="shared" si="22"/>
        <v>3.3333333333333335</v>
      </c>
      <c r="AO48">
        <f t="shared" si="23"/>
        <v>0.3</v>
      </c>
      <c r="AP48">
        <f t="shared" si="24"/>
        <v>7</v>
      </c>
      <c r="AQ48">
        <f t="shared" si="25"/>
        <v>6</v>
      </c>
      <c r="AR48">
        <f t="shared" si="15"/>
        <v>1.1666666666666667</v>
      </c>
      <c r="AS48">
        <v>9</v>
      </c>
      <c r="AT48">
        <v>3</v>
      </c>
      <c r="AU48">
        <v>0.79723562393394298</v>
      </c>
      <c r="AV48">
        <v>11</v>
      </c>
      <c r="AW48">
        <v>2</v>
      </c>
    </row>
    <row r="49" spans="1:49" x14ac:dyDescent="0.25">
      <c r="A49" t="s">
        <v>56</v>
      </c>
      <c r="B49" t="s">
        <v>69</v>
      </c>
      <c r="C49">
        <f t="shared" si="16"/>
        <v>9</v>
      </c>
      <c r="D49">
        <v>654.9338478200001</v>
      </c>
      <c r="E49">
        <f t="shared" si="17"/>
        <v>1.3741845882537943E-2</v>
      </c>
      <c r="F49">
        <f t="shared" si="10"/>
        <v>1.3741845882537943E-2</v>
      </c>
      <c r="G49">
        <f t="shared" si="18"/>
        <v>1.2131959550547564E-2</v>
      </c>
      <c r="H49">
        <f t="shared" si="11"/>
        <v>1.2131959550547564E-2</v>
      </c>
      <c r="I49">
        <f t="shared" si="19"/>
        <v>2.5289615319211715E-8</v>
      </c>
      <c r="J49">
        <f t="shared" si="12"/>
        <v>2.5289615319211715E-8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4</v>
      </c>
      <c r="S49">
        <v>4</v>
      </c>
      <c r="T49">
        <v>0</v>
      </c>
      <c r="U49">
        <v>0</v>
      </c>
      <c r="X49">
        <v>0</v>
      </c>
      <c r="Y49">
        <v>0</v>
      </c>
      <c r="AB49">
        <v>0</v>
      </c>
      <c r="AC49">
        <v>0</v>
      </c>
      <c r="AF49">
        <v>0</v>
      </c>
      <c r="AG49">
        <v>0</v>
      </c>
      <c r="AH49">
        <v>543379</v>
      </c>
      <c r="AI49">
        <v>479721</v>
      </c>
      <c r="AJ49">
        <f t="shared" si="13"/>
        <v>3.1178177905091013</v>
      </c>
      <c r="AK49">
        <f t="shared" si="14"/>
        <v>0.7571529264104796</v>
      </c>
      <c r="AL49">
        <f t="shared" si="20"/>
        <v>8</v>
      </c>
      <c r="AM49">
        <f t="shared" si="21"/>
        <v>1</v>
      </c>
      <c r="AN49">
        <f t="shared" si="22"/>
        <v>8</v>
      </c>
      <c r="AO49">
        <f t="shared" si="23"/>
        <v>0.125</v>
      </c>
      <c r="AP49">
        <f t="shared" si="24"/>
        <v>5</v>
      </c>
      <c r="AQ49">
        <f t="shared" si="25"/>
        <v>4</v>
      </c>
      <c r="AR49">
        <f t="shared" si="15"/>
        <v>1.25</v>
      </c>
      <c r="AS49">
        <v>5</v>
      </c>
      <c r="AT49">
        <v>2</v>
      </c>
      <c r="AU49">
        <v>0.66436292287325904</v>
      </c>
      <c r="AV49">
        <v>6</v>
      </c>
      <c r="AW49">
        <v>3</v>
      </c>
    </row>
    <row r="50" spans="1:49" x14ac:dyDescent="0.25">
      <c r="A50" t="s">
        <v>57</v>
      </c>
      <c r="B50" t="s">
        <v>69</v>
      </c>
      <c r="C50">
        <f t="shared" si="16"/>
        <v>6</v>
      </c>
      <c r="D50">
        <v>616.40832736000004</v>
      </c>
      <c r="E50">
        <f t="shared" si="17"/>
        <v>9.7338075001310431E-3</v>
      </c>
      <c r="F50">
        <f t="shared" si="10"/>
        <v>8.1115062501092017E-3</v>
      </c>
      <c r="G50">
        <f t="shared" si="18"/>
        <v>8.5934713483045242E-3</v>
      </c>
      <c r="H50">
        <f t="shared" si="11"/>
        <v>7.1612261235871029E-3</v>
      </c>
      <c r="I50">
        <f t="shared" si="19"/>
        <v>1.7913477517774965E-8</v>
      </c>
      <c r="J50">
        <f t="shared" si="12"/>
        <v>1.4927897931479138E-8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1</v>
      </c>
      <c r="T50">
        <v>0</v>
      </c>
      <c r="U50">
        <v>0</v>
      </c>
      <c r="W50">
        <v>3</v>
      </c>
      <c r="X50">
        <v>0</v>
      </c>
      <c r="Y50">
        <v>3</v>
      </c>
      <c r="AB50">
        <v>0</v>
      </c>
      <c r="AC50">
        <v>3</v>
      </c>
      <c r="AE50">
        <v>3</v>
      </c>
      <c r="AF50">
        <v>0</v>
      </c>
      <c r="AG50">
        <v>3</v>
      </c>
      <c r="AH50">
        <v>543379</v>
      </c>
      <c r="AI50">
        <v>479721</v>
      </c>
      <c r="AJ50">
        <f t="shared" si="13"/>
        <v>3.1178177905091013</v>
      </c>
      <c r="AK50">
        <f t="shared" si="14"/>
        <v>0.7571529264104796</v>
      </c>
      <c r="AL50">
        <f t="shared" si="20"/>
        <v>5</v>
      </c>
      <c r="AM50">
        <f t="shared" si="21"/>
        <v>0</v>
      </c>
      <c r="AN50" t="e">
        <f t="shared" si="22"/>
        <v>#DIV/0!</v>
      </c>
      <c r="AO50">
        <f t="shared" si="23"/>
        <v>0</v>
      </c>
      <c r="AP50">
        <f t="shared" si="24"/>
        <v>4</v>
      </c>
      <c r="AQ50">
        <f t="shared" si="25"/>
        <v>1</v>
      </c>
      <c r="AR50">
        <f t="shared" si="15"/>
        <v>4</v>
      </c>
      <c r="AS50">
        <v>6</v>
      </c>
      <c r="AT50">
        <v>1</v>
      </c>
      <c r="AU50">
        <v>1.5944756970860701</v>
      </c>
      <c r="AV50">
        <v>6</v>
      </c>
      <c r="AW50">
        <v>0</v>
      </c>
    </row>
    <row r="51" spans="1:49" x14ac:dyDescent="0.25">
      <c r="A51" t="s">
        <v>58</v>
      </c>
      <c r="B51" t="s">
        <v>69</v>
      </c>
      <c r="C51">
        <f t="shared" si="16"/>
        <v>12</v>
      </c>
      <c r="D51">
        <v>654.9338478200001</v>
      </c>
      <c r="E51">
        <f t="shared" si="17"/>
        <v>1.8322461176717257E-2</v>
      </c>
      <c r="F51">
        <f t="shared" si="10"/>
        <v>1.2214974117811505E-2</v>
      </c>
      <c r="G51">
        <f t="shared" si="18"/>
        <v>1.6175946067396751E-2</v>
      </c>
      <c r="H51">
        <f t="shared" si="11"/>
        <v>1.0783964044931168E-2</v>
      </c>
      <c r="I51">
        <f t="shared" si="19"/>
        <v>3.3719487092282286E-8</v>
      </c>
      <c r="J51">
        <f t="shared" si="12"/>
        <v>2.2479658061521525E-8</v>
      </c>
      <c r="K51">
        <v>1</v>
      </c>
      <c r="L51">
        <v>3</v>
      </c>
      <c r="M51">
        <v>0</v>
      </c>
      <c r="N51">
        <v>0</v>
      </c>
      <c r="O51">
        <v>0</v>
      </c>
      <c r="P51">
        <v>1</v>
      </c>
      <c r="Q51">
        <v>0</v>
      </c>
      <c r="R51">
        <v>7</v>
      </c>
      <c r="S51">
        <v>0</v>
      </c>
      <c r="T51">
        <v>0</v>
      </c>
      <c r="U51">
        <v>0</v>
      </c>
      <c r="V51">
        <v>1</v>
      </c>
      <c r="W51">
        <v>1.6666666666666601</v>
      </c>
      <c r="X51">
        <v>1</v>
      </c>
      <c r="Y51">
        <v>5</v>
      </c>
      <c r="AB51">
        <v>1</v>
      </c>
      <c r="AC51">
        <v>5</v>
      </c>
      <c r="AD51">
        <v>1</v>
      </c>
      <c r="AE51">
        <v>1.6666666666666601</v>
      </c>
      <c r="AF51">
        <v>1</v>
      </c>
      <c r="AG51">
        <v>5</v>
      </c>
      <c r="AH51">
        <v>543379</v>
      </c>
      <c r="AI51">
        <v>479721</v>
      </c>
      <c r="AJ51">
        <f t="shared" si="13"/>
        <v>3.1178177905091013</v>
      </c>
      <c r="AK51">
        <f t="shared" si="14"/>
        <v>0.7571529264104796</v>
      </c>
      <c r="AL51">
        <f t="shared" si="20"/>
        <v>7</v>
      </c>
      <c r="AM51">
        <f t="shared" si="21"/>
        <v>0</v>
      </c>
      <c r="AN51" t="e">
        <f t="shared" si="22"/>
        <v>#DIV/0!</v>
      </c>
      <c r="AO51">
        <f t="shared" si="23"/>
        <v>0</v>
      </c>
      <c r="AP51">
        <f t="shared" si="24"/>
        <v>7</v>
      </c>
      <c r="AQ51">
        <f t="shared" si="25"/>
        <v>1</v>
      </c>
      <c r="AR51">
        <f t="shared" si="15"/>
        <v>7</v>
      </c>
      <c r="AS51">
        <v>8</v>
      </c>
      <c r="AT51">
        <v>1</v>
      </c>
      <c r="AU51">
        <v>2.12597021757015</v>
      </c>
      <c r="AV51">
        <v>8</v>
      </c>
      <c r="AW51">
        <v>0</v>
      </c>
    </row>
    <row r="52" spans="1:49" x14ac:dyDescent="0.25">
      <c r="A52" t="s">
        <v>59</v>
      </c>
      <c r="B52" t="s">
        <v>69</v>
      </c>
      <c r="C52">
        <f t="shared" si="16"/>
        <v>15</v>
      </c>
      <c r="D52">
        <v>654.9338478200001</v>
      </c>
      <c r="E52">
        <f t="shared" si="17"/>
        <v>2.2903076470896573E-2</v>
      </c>
      <c r="F52">
        <f t="shared" si="10"/>
        <v>1.9849332941443695E-2</v>
      </c>
      <c r="G52">
        <f t="shared" si="18"/>
        <v>2.0219932584245943E-2</v>
      </c>
      <c r="H52">
        <f t="shared" si="11"/>
        <v>1.7523941573013152E-2</v>
      </c>
      <c r="I52">
        <f t="shared" si="19"/>
        <v>4.2149358865352864E-8</v>
      </c>
      <c r="J52">
        <f t="shared" si="12"/>
        <v>3.6529444349972486E-8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13</v>
      </c>
      <c r="S52">
        <v>0</v>
      </c>
      <c r="T52">
        <v>0</v>
      </c>
      <c r="U52">
        <v>0</v>
      </c>
      <c r="V52">
        <v>2</v>
      </c>
      <c r="X52">
        <v>4</v>
      </c>
      <c r="Y52">
        <v>0</v>
      </c>
      <c r="AB52">
        <v>4</v>
      </c>
      <c r="AC52">
        <v>0</v>
      </c>
      <c r="AD52">
        <v>2</v>
      </c>
      <c r="AF52">
        <v>4</v>
      </c>
      <c r="AG52">
        <v>0</v>
      </c>
      <c r="AH52">
        <v>543379</v>
      </c>
      <c r="AI52">
        <v>479721</v>
      </c>
      <c r="AJ52">
        <f t="shared" si="13"/>
        <v>3.1178177905091013</v>
      </c>
      <c r="AK52">
        <f t="shared" si="14"/>
        <v>0.7571529264104796</v>
      </c>
      <c r="AL52">
        <f t="shared" si="20"/>
        <v>13</v>
      </c>
      <c r="AM52">
        <f t="shared" si="21"/>
        <v>0</v>
      </c>
      <c r="AN52" t="e">
        <f t="shared" si="22"/>
        <v>#DIV/0!</v>
      </c>
      <c r="AO52">
        <f t="shared" si="23"/>
        <v>0</v>
      </c>
      <c r="AP52">
        <f t="shared" si="24"/>
        <v>13</v>
      </c>
      <c r="AQ52">
        <f t="shared" si="25"/>
        <v>0</v>
      </c>
      <c r="AR52" t="e">
        <f t="shared" si="15"/>
        <v>#DIV/0!</v>
      </c>
      <c r="AS52">
        <v>13</v>
      </c>
      <c r="AT52">
        <v>1</v>
      </c>
      <c r="AU52">
        <v>3.45471225315121</v>
      </c>
      <c r="AV52">
        <v>13</v>
      </c>
      <c r="AW52">
        <v>0</v>
      </c>
    </row>
    <row r="53" spans="1:49" x14ac:dyDescent="0.25">
      <c r="A53" t="s">
        <v>60</v>
      </c>
      <c r="B53" t="s">
        <v>69</v>
      </c>
      <c r="C53">
        <f t="shared" si="16"/>
        <v>10</v>
      </c>
      <c r="D53">
        <v>558.62004667000008</v>
      </c>
      <c r="E53">
        <f t="shared" si="17"/>
        <v>1.7901255172654791E-2</v>
      </c>
      <c r="F53">
        <f t="shared" si="10"/>
        <v>1.4321004138123834E-2</v>
      </c>
      <c r="G53">
        <f t="shared" si="18"/>
        <v>1.5804085238261194E-2</v>
      </c>
      <c r="H53">
        <f t="shared" si="11"/>
        <v>1.2643268190608955E-2</v>
      </c>
      <c r="I53">
        <f t="shared" si="19"/>
        <v>3.2944326469471199E-8</v>
      </c>
      <c r="J53">
        <f t="shared" si="12"/>
        <v>2.6355461175576958E-8</v>
      </c>
      <c r="K53">
        <v>1</v>
      </c>
      <c r="L53">
        <v>1</v>
      </c>
      <c r="M53">
        <v>0</v>
      </c>
      <c r="N53">
        <v>0</v>
      </c>
      <c r="O53">
        <v>1</v>
      </c>
      <c r="P53">
        <v>1</v>
      </c>
      <c r="Q53">
        <v>0</v>
      </c>
      <c r="R53">
        <v>4</v>
      </c>
      <c r="S53">
        <v>2</v>
      </c>
      <c r="T53">
        <v>0</v>
      </c>
      <c r="U53">
        <v>0</v>
      </c>
      <c r="V53">
        <v>6</v>
      </c>
      <c r="W53">
        <v>1</v>
      </c>
      <c r="X53">
        <v>6</v>
      </c>
      <c r="Y53">
        <v>1</v>
      </c>
      <c r="AB53">
        <v>6</v>
      </c>
      <c r="AC53">
        <v>1</v>
      </c>
      <c r="AD53">
        <v>6</v>
      </c>
      <c r="AE53">
        <v>1</v>
      </c>
      <c r="AF53">
        <v>6</v>
      </c>
      <c r="AG53">
        <v>1</v>
      </c>
      <c r="AH53">
        <v>543379</v>
      </c>
      <c r="AI53">
        <v>479721</v>
      </c>
      <c r="AJ53">
        <f t="shared" si="13"/>
        <v>3.1178177905091013</v>
      </c>
      <c r="AK53">
        <f t="shared" si="14"/>
        <v>0.7571529264104796</v>
      </c>
      <c r="AL53">
        <f t="shared" si="20"/>
        <v>6</v>
      </c>
      <c r="AM53">
        <f t="shared" si="21"/>
        <v>1</v>
      </c>
      <c r="AN53">
        <f t="shared" si="22"/>
        <v>6</v>
      </c>
      <c r="AO53">
        <f t="shared" si="23"/>
        <v>0.16666666666666666</v>
      </c>
      <c r="AP53">
        <f t="shared" si="24"/>
        <v>5</v>
      </c>
      <c r="AQ53">
        <f t="shared" si="25"/>
        <v>3</v>
      </c>
      <c r="AR53">
        <f t="shared" si="15"/>
        <v>1.6666666666666667</v>
      </c>
      <c r="AS53">
        <v>6</v>
      </c>
      <c r="AT53">
        <v>1</v>
      </c>
      <c r="AU53">
        <v>1.5944756970860701</v>
      </c>
      <c r="AV53">
        <v>6</v>
      </c>
      <c r="AW53">
        <v>2</v>
      </c>
    </row>
    <row r="54" spans="1:49" x14ac:dyDescent="0.25">
      <c r="A54" t="s">
        <v>61</v>
      </c>
      <c r="B54" t="s">
        <v>69</v>
      </c>
      <c r="C54">
        <f t="shared" si="16"/>
        <v>14</v>
      </c>
      <c r="D54">
        <v>616.40832736000004</v>
      </c>
      <c r="E54">
        <f t="shared" si="17"/>
        <v>2.2712217500305769E-2</v>
      </c>
      <c r="F54">
        <f t="shared" si="10"/>
        <v>2.2712217500305769E-2</v>
      </c>
      <c r="G54">
        <f t="shared" si="18"/>
        <v>2.0051433146043893E-2</v>
      </c>
      <c r="H54">
        <f t="shared" si="11"/>
        <v>2.0051433146043893E-2</v>
      </c>
      <c r="I54">
        <f t="shared" si="19"/>
        <v>4.179811420814159E-8</v>
      </c>
      <c r="J54">
        <f t="shared" si="12"/>
        <v>4.179811420814159E-8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11</v>
      </c>
      <c r="S54">
        <v>1</v>
      </c>
      <c r="T54">
        <v>0</v>
      </c>
      <c r="U54">
        <v>0</v>
      </c>
      <c r="X54">
        <v>0</v>
      </c>
      <c r="Y54">
        <v>0</v>
      </c>
      <c r="AB54">
        <v>0</v>
      </c>
      <c r="AC54">
        <v>0</v>
      </c>
      <c r="AF54">
        <v>0</v>
      </c>
      <c r="AG54">
        <v>0</v>
      </c>
      <c r="AH54">
        <v>543379</v>
      </c>
      <c r="AI54">
        <v>479721</v>
      </c>
      <c r="AJ54">
        <f t="shared" si="13"/>
        <v>3.1178177905091013</v>
      </c>
      <c r="AK54">
        <f t="shared" si="14"/>
        <v>0.7571529264104796</v>
      </c>
      <c r="AL54">
        <f t="shared" si="20"/>
        <v>12</v>
      </c>
      <c r="AM54">
        <f t="shared" si="21"/>
        <v>0</v>
      </c>
      <c r="AN54" t="e">
        <f t="shared" si="22"/>
        <v>#DIV/0!</v>
      </c>
      <c r="AO54">
        <f t="shared" si="23"/>
        <v>0</v>
      </c>
      <c r="AP54">
        <f t="shared" si="24"/>
        <v>11</v>
      </c>
      <c r="AQ54">
        <f t="shared" si="25"/>
        <v>3</v>
      </c>
      <c r="AR54">
        <f t="shared" si="15"/>
        <v>3.6666666666666665</v>
      </c>
      <c r="AS54">
        <v>12</v>
      </c>
      <c r="AT54">
        <v>3</v>
      </c>
      <c r="AU54">
        <v>1.0629827979903701</v>
      </c>
      <c r="AV54">
        <v>14</v>
      </c>
      <c r="AW54">
        <v>0</v>
      </c>
    </row>
    <row r="55" spans="1:49" x14ac:dyDescent="0.25">
      <c r="A55" t="s">
        <v>62</v>
      </c>
      <c r="B55" t="s">
        <v>69</v>
      </c>
      <c r="C55">
        <f t="shared" si="16"/>
        <v>12</v>
      </c>
      <c r="D55">
        <v>616.40832736000004</v>
      </c>
      <c r="E55">
        <f t="shared" si="17"/>
        <v>1.9467615000262086E-2</v>
      </c>
      <c r="F55">
        <f t="shared" si="10"/>
        <v>1.6223012500218403E-2</v>
      </c>
      <c r="G55">
        <f t="shared" si="18"/>
        <v>1.7186942696609048E-2</v>
      </c>
      <c r="H55">
        <f t="shared" si="11"/>
        <v>1.4322452247174206E-2</v>
      </c>
      <c r="I55">
        <f t="shared" si="19"/>
        <v>3.5826955035549929E-8</v>
      </c>
      <c r="J55">
        <f t="shared" si="12"/>
        <v>2.9855795862958275E-8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7</v>
      </c>
      <c r="S55">
        <v>3</v>
      </c>
      <c r="T55">
        <v>0</v>
      </c>
      <c r="U55">
        <v>0</v>
      </c>
      <c r="W55">
        <v>1</v>
      </c>
      <c r="X55">
        <v>0</v>
      </c>
      <c r="Y55">
        <v>2</v>
      </c>
      <c r="AB55">
        <v>0</v>
      </c>
      <c r="AC55">
        <v>2</v>
      </c>
      <c r="AE55">
        <v>1</v>
      </c>
      <c r="AF55">
        <v>0</v>
      </c>
      <c r="AG55">
        <v>2</v>
      </c>
      <c r="AH55">
        <v>543379</v>
      </c>
      <c r="AI55">
        <v>479721</v>
      </c>
      <c r="AJ55">
        <f t="shared" si="13"/>
        <v>3.1178177905091013</v>
      </c>
      <c r="AK55">
        <f t="shared" si="14"/>
        <v>0.7571529264104796</v>
      </c>
      <c r="AL55">
        <f t="shared" si="20"/>
        <v>10</v>
      </c>
      <c r="AM55">
        <f t="shared" si="21"/>
        <v>0</v>
      </c>
      <c r="AN55" t="e">
        <f t="shared" si="22"/>
        <v>#DIV/0!</v>
      </c>
      <c r="AO55">
        <f t="shared" si="23"/>
        <v>0</v>
      </c>
      <c r="AP55">
        <f t="shared" si="24"/>
        <v>7</v>
      </c>
      <c r="AQ55">
        <f t="shared" si="25"/>
        <v>3</v>
      </c>
      <c r="AR55">
        <f t="shared" si="15"/>
        <v>2.3333333333333335</v>
      </c>
      <c r="AS55">
        <v>7</v>
      </c>
      <c r="AT55">
        <v>2</v>
      </c>
      <c r="AU55">
        <v>0.93010923889189201</v>
      </c>
      <c r="AV55">
        <v>8</v>
      </c>
      <c r="AW55">
        <v>3</v>
      </c>
    </row>
    <row r="56" spans="1:49" x14ac:dyDescent="0.25">
      <c r="A56" t="s">
        <v>63</v>
      </c>
      <c r="B56" t="s">
        <v>69</v>
      </c>
      <c r="C56">
        <f t="shared" si="16"/>
        <v>10</v>
      </c>
      <c r="D56">
        <v>635.67108759000007</v>
      </c>
      <c r="E56">
        <f t="shared" si="17"/>
        <v>1.5731406060817847E-2</v>
      </c>
      <c r="F56">
        <f t="shared" si="10"/>
        <v>1.4158265454736063E-2</v>
      </c>
      <c r="G56">
        <f t="shared" si="18"/>
        <v>1.3888438542714382E-2</v>
      </c>
      <c r="H56">
        <f t="shared" si="11"/>
        <v>1.2499594688442944E-2</v>
      </c>
      <c r="I56">
        <f t="shared" si="19"/>
        <v>2.8951074776201964E-8</v>
      </c>
      <c r="J56">
        <f t="shared" si="12"/>
        <v>2.6055967298581765E-8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7</v>
      </c>
      <c r="S56">
        <v>1</v>
      </c>
      <c r="T56">
        <v>0</v>
      </c>
      <c r="U56">
        <v>0</v>
      </c>
      <c r="W56">
        <v>1</v>
      </c>
      <c r="X56">
        <v>0</v>
      </c>
      <c r="Y56">
        <v>1</v>
      </c>
      <c r="AB56">
        <v>0</v>
      </c>
      <c r="AC56">
        <v>1</v>
      </c>
      <c r="AE56">
        <v>1</v>
      </c>
      <c r="AF56">
        <v>0</v>
      </c>
      <c r="AG56">
        <v>1</v>
      </c>
      <c r="AH56">
        <v>543379</v>
      </c>
      <c r="AI56">
        <v>479721</v>
      </c>
      <c r="AJ56">
        <f t="shared" si="13"/>
        <v>3.1178177905091013</v>
      </c>
      <c r="AK56">
        <f t="shared" si="14"/>
        <v>0.7571529264104796</v>
      </c>
      <c r="AL56">
        <f t="shared" si="20"/>
        <v>8</v>
      </c>
      <c r="AM56">
        <f t="shared" si="21"/>
        <v>0</v>
      </c>
      <c r="AN56" t="e">
        <f t="shared" si="22"/>
        <v>#DIV/0!</v>
      </c>
      <c r="AO56">
        <f t="shared" si="23"/>
        <v>0</v>
      </c>
      <c r="AP56">
        <f t="shared" si="24"/>
        <v>7</v>
      </c>
      <c r="AQ56">
        <f t="shared" si="25"/>
        <v>2</v>
      </c>
      <c r="AR56">
        <f t="shared" si="15"/>
        <v>3.5</v>
      </c>
      <c r="AS56">
        <v>5</v>
      </c>
      <c r="AT56">
        <v>2</v>
      </c>
      <c r="AU56">
        <v>0.66436292287325904</v>
      </c>
      <c r="AV56">
        <v>6</v>
      </c>
      <c r="AW56">
        <v>3</v>
      </c>
    </row>
    <row r="57" spans="1:49" x14ac:dyDescent="0.25">
      <c r="A57" t="s">
        <v>64</v>
      </c>
      <c r="B57" t="s">
        <v>69</v>
      </c>
      <c r="C57">
        <f t="shared" si="16"/>
        <v>6</v>
      </c>
      <c r="D57">
        <v>616.40832736000004</v>
      </c>
      <c r="E57">
        <f t="shared" si="17"/>
        <v>9.7338075001310431E-3</v>
      </c>
      <c r="F57">
        <f t="shared" si="10"/>
        <v>9.7338075001310431E-3</v>
      </c>
      <c r="G57">
        <f t="shared" si="18"/>
        <v>8.5934713483045242E-3</v>
      </c>
      <c r="H57">
        <f t="shared" si="11"/>
        <v>8.5934713483045242E-3</v>
      </c>
      <c r="I57">
        <f t="shared" si="19"/>
        <v>1.7913477517774965E-8</v>
      </c>
      <c r="J57">
        <f t="shared" si="12"/>
        <v>1.7913477517774965E-8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3</v>
      </c>
      <c r="S57">
        <v>2</v>
      </c>
      <c r="T57">
        <v>0</v>
      </c>
      <c r="U57">
        <v>0</v>
      </c>
      <c r="X57">
        <v>0</v>
      </c>
      <c r="Y57">
        <v>0</v>
      </c>
      <c r="AB57">
        <v>0</v>
      </c>
      <c r="AC57">
        <v>0</v>
      </c>
      <c r="AF57">
        <v>0</v>
      </c>
      <c r="AG57">
        <v>0</v>
      </c>
      <c r="AH57">
        <v>543379</v>
      </c>
      <c r="AI57">
        <v>479721</v>
      </c>
      <c r="AJ57">
        <f t="shared" si="13"/>
        <v>3.1178177905091013</v>
      </c>
      <c r="AK57">
        <f t="shared" si="14"/>
        <v>0.7571529264104796</v>
      </c>
      <c r="AL57">
        <f t="shared" si="20"/>
        <v>5</v>
      </c>
      <c r="AM57">
        <f t="shared" si="21"/>
        <v>0</v>
      </c>
      <c r="AN57" t="e">
        <f t="shared" si="22"/>
        <v>#DIV/0!</v>
      </c>
      <c r="AO57">
        <f t="shared" si="23"/>
        <v>0</v>
      </c>
      <c r="AP57">
        <f t="shared" si="24"/>
        <v>3</v>
      </c>
      <c r="AQ57">
        <f t="shared" si="25"/>
        <v>3</v>
      </c>
      <c r="AR57">
        <f t="shared" si="15"/>
        <v>1</v>
      </c>
      <c r="AS57">
        <v>5</v>
      </c>
      <c r="AT57">
        <v>1</v>
      </c>
      <c r="AU57">
        <v>1.3287289283883701</v>
      </c>
      <c r="AV57">
        <v>5</v>
      </c>
      <c r="AW57">
        <v>1</v>
      </c>
    </row>
    <row r="58" spans="1:49" x14ac:dyDescent="0.25">
      <c r="A58" t="s">
        <v>65</v>
      </c>
      <c r="B58" t="s">
        <v>69</v>
      </c>
      <c r="C58">
        <f t="shared" si="16"/>
        <v>6</v>
      </c>
      <c r="D58">
        <v>635.67108759000007</v>
      </c>
      <c r="E58">
        <f t="shared" si="17"/>
        <v>9.4388436364907079E-3</v>
      </c>
      <c r="F58">
        <f t="shared" si="10"/>
        <v>9.4388436364907079E-3</v>
      </c>
      <c r="G58">
        <f t="shared" si="18"/>
        <v>8.333063125628629E-3</v>
      </c>
      <c r="H58">
        <f t="shared" si="11"/>
        <v>8.333063125628629E-3</v>
      </c>
      <c r="I58">
        <f t="shared" si="19"/>
        <v>1.7370644865721177E-8</v>
      </c>
      <c r="J58">
        <f t="shared" si="12"/>
        <v>1.7370644865721177E-8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</v>
      </c>
      <c r="S58">
        <v>0</v>
      </c>
      <c r="T58">
        <v>0</v>
      </c>
      <c r="U58">
        <v>0</v>
      </c>
      <c r="X58">
        <v>0</v>
      </c>
      <c r="Y58">
        <v>0</v>
      </c>
      <c r="AB58">
        <v>0</v>
      </c>
      <c r="AC58">
        <v>0</v>
      </c>
      <c r="AF58">
        <v>0</v>
      </c>
      <c r="AG58">
        <v>0</v>
      </c>
      <c r="AH58">
        <v>543379</v>
      </c>
      <c r="AI58">
        <v>479721</v>
      </c>
      <c r="AJ58">
        <f t="shared" si="13"/>
        <v>3.1178177905091013</v>
      </c>
      <c r="AK58">
        <f t="shared" si="14"/>
        <v>0.7571529264104796</v>
      </c>
      <c r="AL58">
        <f t="shared" si="20"/>
        <v>6</v>
      </c>
      <c r="AM58">
        <f t="shared" si="21"/>
        <v>0</v>
      </c>
      <c r="AN58" t="e">
        <f t="shared" si="22"/>
        <v>#DIV/0!</v>
      </c>
      <c r="AO58">
        <f t="shared" si="23"/>
        <v>0</v>
      </c>
      <c r="AP58">
        <f t="shared" si="24"/>
        <v>6</v>
      </c>
      <c r="AQ58">
        <f t="shared" si="25"/>
        <v>0</v>
      </c>
      <c r="AR58" t="e">
        <f t="shared" si="15"/>
        <v>#DIV/0!</v>
      </c>
      <c r="AS58">
        <v>3</v>
      </c>
      <c r="AT58">
        <v>3</v>
      </c>
      <c r="AU58">
        <v>0.26574422495001598</v>
      </c>
      <c r="AV58">
        <v>5</v>
      </c>
      <c r="AW58">
        <v>1</v>
      </c>
    </row>
    <row r="59" spans="1:49" x14ac:dyDescent="0.25">
      <c r="D59">
        <f>AVERAGE(D2:D58)</f>
        <v>603.56648720666681</v>
      </c>
      <c r="E59">
        <f>AVERAGE(E2:E58)</f>
        <v>1.7655871867697577E-2</v>
      </c>
      <c r="F59">
        <f t="shared" ref="F59:F62" si="26">E59/SUM(M59:U59)*SUM(P59:U59)</f>
        <v>1.7147545422370392E-2</v>
      </c>
      <c r="H59">
        <f t="shared" ref="H59:H62" si="27">G59/SUM(L59:T59)*SUM(O59:T59)</f>
        <v>0</v>
      </c>
      <c r="I59">
        <f>AVERAGE(I2:I58)</f>
        <v>3.2492738710361615E-8</v>
      </c>
      <c r="J59">
        <f t="shared" ref="J59:J62" si="28">I59/SUM(M59:U59)*SUM(P59:U59)</f>
        <v>3.1557247192788827E-8</v>
      </c>
      <c r="K59">
        <f t="shared" ref="K59:U59" si="29">SUM(K2:K58)</f>
        <v>20</v>
      </c>
      <c r="L59">
        <f t="shared" si="29"/>
        <v>63</v>
      </c>
      <c r="M59">
        <f t="shared" si="29"/>
        <v>0</v>
      </c>
      <c r="N59">
        <f t="shared" si="29"/>
        <v>7</v>
      </c>
      <c r="O59">
        <f t="shared" si="29"/>
        <v>8</v>
      </c>
      <c r="P59">
        <f t="shared" si="29"/>
        <v>20</v>
      </c>
      <c r="Q59">
        <f t="shared" si="29"/>
        <v>5</v>
      </c>
      <c r="R59">
        <f t="shared" si="29"/>
        <v>341</v>
      </c>
      <c r="S59">
        <f t="shared" si="29"/>
        <v>140</v>
      </c>
      <c r="T59">
        <f t="shared" si="29"/>
        <v>0</v>
      </c>
      <c r="U59">
        <f t="shared" si="29"/>
        <v>0</v>
      </c>
      <c r="AL59">
        <f>SUM(AL2:AL58)</f>
        <v>481</v>
      </c>
      <c r="AM59">
        <f>SUM(AM2:AM58)</f>
        <v>15</v>
      </c>
      <c r="AN59">
        <f t="shared" ref="AN59" si="30">(R59+S59)/(N59+O59)</f>
        <v>32.06666666666667</v>
      </c>
      <c r="AO59">
        <f t="shared" ref="AO59" si="31">(N59+O59)/(R59+S59)</f>
        <v>3.1185031185031187E-2</v>
      </c>
      <c r="AP59">
        <f>SUM(AP2:AP58)</f>
        <v>349</v>
      </c>
      <c r="AQ59">
        <f>SUM(AQ2:AQ58)</f>
        <v>172</v>
      </c>
      <c r="AR59" t="e">
        <f>AVERAGE(AR2:AR58)</f>
        <v>#DIV/0!</v>
      </c>
      <c r="AU59">
        <f>AVERAGE(AU2:AU58)</f>
        <v>1.29026684087447</v>
      </c>
    </row>
    <row r="60" spans="1:49" x14ac:dyDescent="0.25">
      <c r="H60">
        <f t="shared" si="27"/>
        <v>0</v>
      </c>
      <c r="N60">
        <f>N59/(SUM($N59:$S59))</f>
        <v>1.3435700575815739E-2</v>
      </c>
      <c r="O60">
        <f t="shared" ref="O60:S60" si="32">O59/(SUM($N59:$S59))</f>
        <v>1.5355086372360844E-2</v>
      </c>
      <c r="P60">
        <f t="shared" si="32"/>
        <v>3.8387715930902108E-2</v>
      </c>
      <c r="Q60">
        <f t="shared" si="32"/>
        <v>9.5969289827255271E-3</v>
      </c>
      <c r="R60">
        <f t="shared" si="32"/>
        <v>0.65451055662188096</v>
      </c>
      <c r="S60">
        <f t="shared" si="32"/>
        <v>0.2687140115163148</v>
      </c>
      <c r="W60">
        <f>AVERAGE(W2:W58)</f>
        <v>1.5109649122807007</v>
      </c>
      <c r="AD60">
        <f>AVERAGE(AD2:AD58)</f>
        <v>2.0588235294117645</v>
      </c>
      <c r="AE60">
        <f>AVERAGE(AE2:AE58)</f>
        <v>1.5109649122807007</v>
      </c>
      <c r="AV60">
        <f>SUM(AV2:AV58)</f>
        <v>447</v>
      </c>
      <c r="AW60">
        <f>SUM(AW2:AW58)</f>
        <v>75</v>
      </c>
    </row>
    <row r="61" spans="1:49" x14ac:dyDescent="0.25">
      <c r="F61">
        <f t="shared" si="26"/>
        <v>0</v>
      </c>
      <c r="H61">
        <f t="shared" si="27"/>
        <v>0</v>
      </c>
      <c r="J61">
        <f t="shared" si="28"/>
        <v>0</v>
      </c>
      <c r="K61">
        <f>K59/SUM($K59:$S59)</f>
        <v>3.3112582781456956E-2</v>
      </c>
      <c r="L61">
        <f>L59/SUM($K59:$S59)</f>
        <v>0.10430463576158941</v>
      </c>
      <c r="M61">
        <f>M59/SUM($K59:$S59)</f>
        <v>0</v>
      </c>
      <c r="N61">
        <f>S61/SUM($K59:$S59)</f>
        <v>0.86258278145695366</v>
      </c>
      <c r="S61">
        <f>SUM(N59:S59)</f>
        <v>521</v>
      </c>
      <c r="AV61">
        <f>AV60/SUM(AV60:AW60)</f>
        <v>0.85632183908045978</v>
      </c>
    </row>
    <row r="62" spans="1:49" x14ac:dyDescent="0.25">
      <c r="F62">
        <f t="shared" si="26"/>
        <v>0</v>
      </c>
      <c r="H62">
        <f t="shared" si="27"/>
        <v>0</v>
      </c>
      <c r="J62">
        <f t="shared" si="28"/>
        <v>0</v>
      </c>
      <c r="L62">
        <f>63/20</f>
        <v>3.15</v>
      </c>
      <c r="S62">
        <f>SUM(N60:S60)</f>
        <v>1</v>
      </c>
      <c r="AV62">
        <f>479721/543379</f>
        <v>0.88284788333741271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MA_3B_summary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2020-03-01T00:42:54Z</dcterms:created>
  <dcterms:modified xsi:type="dcterms:W3CDTF">2020-05-26T03:24:42Z</dcterms:modified>
</cp:coreProperties>
</file>