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Data analysis\More projects\"/>
    </mc:Choice>
  </mc:AlternateContent>
  <xr:revisionPtr revIDLastSave="0" documentId="13_ncr:1_{484854CE-D78C-4CF6-A6F1-EBAC96DBD976}" xr6:coauthVersionLast="47" xr6:coauthVersionMax="47" xr10:uidLastSave="{00000000-0000-0000-0000-000000000000}"/>
  <bookViews>
    <workbookView xWindow="-120" yWindow="480" windowWidth="29040" windowHeight="15840" activeTab="2" xr2:uid="{AA3C1E50-38F1-6644-B051-514CE6CAA6A2}"/>
  </bookViews>
  <sheets>
    <sheet name="Data" sheetId="1" r:id="rId1"/>
    <sheet name="Analyze" sheetId="5" r:id="rId2"/>
    <sheet name="Dashboard" sheetId="6" r:id="rId3"/>
  </sheets>
  <definedNames>
    <definedName name="Slicer_Region">#N/A</definedName>
    <definedName name="Slicer_Years__Invoice_Date">#N/A</definedName>
  </definedNames>
  <calcPr calcId="191029"/>
  <pivotCaches>
    <pivotCache cacheId="33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 i="6" l="1"/>
  <c r="M13" i="6"/>
  <c r="L14" i="6"/>
  <c r="M14" i="6"/>
  <c r="L15" i="6"/>
  <c r="M15" i="6"/>
  <c r="L16" i="6"/>
  <c r="M16" i="6"/>
  <c r="L17" i="6"/>
  <c r="M17" i="6"/>
  <c r="M12" i="6"/>
  <c r="L12" i="6"/>
  <c r="J13" i="6"/>
  <c r="J14" i="6"/>
  <c r="J15" i="6"/>
  <c r="J16" i="6"/>
  <c r="J17" i="6"/>
  <c r="J12" i="6"/>
  <c r="F13" i="6"/>
  <c r="G13" i="6"/>
  <c r="H13" i="6" s="1"/>
  <c r="F14" i="6"/>
  <c r="G14" i="6"/>
  <c r="F15" i="6"/>
  <c r="G15" i="6"/>
  <c r="H15" i="6" s="1"/>
  <c r="F16" i="6"/>
  <c r="G16" i="6"/>
  <c r="H16" i="6" s="1"/>
  <c r="F17" i="6"/>
  <c r="G17" i="6"/>
  <c r="H17" i="6" s="1"/>
  <c r="G12" i="6"/>
  <c r="F12" i="6"/>
  <c r="E17" i="6"/>
  <c r="E13" i="6"/>
  <c r="E14" i="6"/>
  <c r="E15" i="6"/>
  <c r="E16" i="6"/>
  <c r="E12" i="6"/>
  <c r="H34" i="5"/>
  <c r="H35" i="5"/>
  <c r="H36" i="5"/>
  <c r="H37" i="5"/>
  <c r="H38" i="5"/>
  <c r="H39" i="5"/>
  <c r="H40" i="5"/>
  <c r="G34" i="5"/>
  <c r="G35" i="5"/>
  <c r="G36" i="5"/>
  <c r="G37" i="5"/>
  <c r="G38" i="5"/>
  <c r="G39" i="5"/>
  <c r="G40" i="5"/>
  <c r="H33" i="5"/>
  <c r="G33" i="5"/>
  <c r="F34" i="5"/>
  <c r="F35" i="5"/>
  <c r="F36" i="5"/>
  <c r="E37" i="5"/>
  <c r="F37" i="5"/>
  <c r="F38" i="5"/>
  <c r="F39" i="5"/>
  <c r="F40" i="5"/>
  <c r="E33" i="5"/>
  <c r="F33" i="5"/>
  <c r="L18" i="6" l="1"/>
  <c r="N16" i="6"/>
  <c r="N17" i="6"/>
  <c r="N14" i="6"/>
  <c r="N15" i="6"/>
  <c r="N13" i="6"/>
  <c r="F18" i="6"/>
  <c r="N12" i="6"/>
  <c r="G18" i="6"/>
  <c r="H12" i="6"/>
  <c r="H14" i="6"/>
  <c r="M18" i="6"/>
  <c r="N18" i="6" l="1"/>
  <c r="H18" i="6"/>
</calcChain>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<sst xmlns="http://schemas.openxmlformats.org/spreadsheetml/2006/main" count="48311" uniqueCount="155">
  <si>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</si>
  <si>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</si>
  <si>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</si>
  <si>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</si>
  <si>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</si>
  <si>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</si>
  <si>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</si>
  <si>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</si>
  <si>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</si>
  <si>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</si>
  <si>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</si>
  <si>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</si>
  <si>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</si>
  <si>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</si>
  <si>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</si>
  <si>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</si>
  <si>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</si>
  <si>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</si>
  <si>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</si>
  <si>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</si>
  <si>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</si>
  <si>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</si>
  <si>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</si>
  <si>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</si>
  <si>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</si>
  <si>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</si>
  <si>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</si>
  <si>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</si>
  <si>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</si>
  <si>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</si>
  <si>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</si>
  <si>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</si>
  <si>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</si>
  <si>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</si>
  <si>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</si>
  <si>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</si>
  <si>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</si>
  <si>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</si>
  <si>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</si>
  <si>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</si>
  <si>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</si>
  <si>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</si>
  <si>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</si>
  <si>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</si>
  <si>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</si>
  <si>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</si>
  <si>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</si>
  <si>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</si>
  <si>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</si>
  <si>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</si>
  <si>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</si>
  <si>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</si>
  <si>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</si>
  <si>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</si>
  <si>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</si>
  <si>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</si>
  <si>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</si>
  <si>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</si>
  <si>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</si>
  <si>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</si>
  <si>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</si>
  <si>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</si>
  <si>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</si>
  <si>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</si>
  <si>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</si>
  <si>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</si>
  <si>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</si>
  <si>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</si>
  <si>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</si>
  <si>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</si>
  <si>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</si>
  <si>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</si>
  <si>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</si>
  <si>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</si>
  <si>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</si>
  <si>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</si>
  <si>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</si>
  <si>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</si>
  <si>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</si>
  <si>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</si>
  <si>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</si>
  <si>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</si>
  <si>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</si>
  <si>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</si>
  <si>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</si>
  <si>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</si>
  <si>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</si>
  <si>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</si>
  <si>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</si>
  <si>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</si>
  <si>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</si>
  <si>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</si>
  <si>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</si>
  <si>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</si>
  <si>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</si>
  <si>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</si>
  <si>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</si>
  <si>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</si>
  <si>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</si>
  <si>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</si>
  <si>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</si>
  <si>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</si>
  <si>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</si>
  <si>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</si>
  <si>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</si>
  <si>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</si>
  <si>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</si>
  <si>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</si>
  <si>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</si>
  <si>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</si>
  <si>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</si>
  <si>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</si>
  <si>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</si>
  <si>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</si>
  <si>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</si>
  <si>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</si>
  <si>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</si>
  <si>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</si>
  <si>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</si>
  <si>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</si>
  <si>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</si>
  <si>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</si>
  <si>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</si>
  <si>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</si>
  <si>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</si>
  <si>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</si>
  <si>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</si>
  <si>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</si>
  <si>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</si>
  <si>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</si>
  <si>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</si>
  <si>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</si>
  <si>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</si>
  <si>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</si>
  <si>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</si>
  <si>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</si>
  <si>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</si>
  <si>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Quarter</t>
  </si>
  <si>
    <t>Sum of Units Sold</t>
  </si>
  <si>
    <t>Sum of Total Sales</t>
  </si>
  <si>
    <t>Average of Price per Unit</t>
  </si>
  <si>
    <t>Sum of Operating Profit</t>
  </si>
  <si>
    <t>Row Labels</t>
  </si>
  <si>
    <t>Grand Total</t>
  </si>
  <si>
    <t>Column Labels</t>
  </si>
  <si>
    <t>2022</t>
  </si>
  <si>
    <t>2023</t>
  </si>
  <si>
    <t>Average of Operating Margin</t>
  </si>
  <si>
    <t>Years (Invoice Date)</t>
  </si>
  <si>
    <t>Quarters (Invoice Date)</t>
  </si>
  <si>
    <t>Qtr1</t>
  </si>
  <si>
    <t>Qtr2</t>
  </si>
  <si>
    <t>Qtr3</t>
  </si>
  <si>
    <t>Qtr4</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</si>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</sst>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7"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0"/>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theme="8"/>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2" fillId="4" borderId="0" xfId="0" applyFont="1" applyFill="1"/>
    <xf numFmtId="0" fontId="2" fillId="4" borderId="0" xfId="0" applyFont="1" applyFill="1" applyAlignment="1">
      <alignment horizontal="center" vertical="center"/>
    </xf>
    <xf numFmtId="0" fontId="5" fillId="3" borderId="0" xfId="0" applyFont="1" applyFill="1" applyAlignment="1">
      <alignment horizontal="centerContinuous" vertical="center"/>
    </xf>
    <xf numFmtId="0" fontId="2" fillId="3" borderId="0" xfId="0" applyFont="1" applyFill="1" applyAlignment="1">
      <alignment horizontal="centerContinuous" vertical="center"/>
    </xf>
    <xf numFmtId="3"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6" fillId="5" borderId="2" xfId="0" applyFont="1" applyFill="1" applyBorder="1"/>
    <xf numFmtId="3" fontId="6" fillId="5" borderId="3" xfId="0" applyNumberFormat="1" applyFont="1" applyFill="1" applyBorder="1"/>
    <xf numFmtId="3" fontId="6" fillId="5" borderId="4" xfId="0" applyNumberFormat="1" applyFont="1" applyFill="1" applyBorder="1"/>
    <xf numFmtId="0" fontId="0" fillId="0" borderId="0" xfId="0"/>
    <xf numFmtId="0" fontId="6" fillId="5" borderId="2" xfId="0" applyFont="1" applyFill="1" applyBorder="1"/>
    <xf numFmtId="0" fontId="6" fillId="5" borderId="3" xfId="0" applyFont="1" applyFill="1" applyBorder="1"/>
    <xf numFmtId="0" fontId="2" fillId="3" borderId="0" xfId="0" applyFont="1" applyFill="1" applyAlignment="1">
      <alignment horizontal="center"/>
    </xf>
    <xf numFmtId="0" fontId="2" fillId="4" borderId="0" xfId="0" applyFont="1" applyFill="1" applyAlignment="1">
      <alignment horizontal="center" vertical="center"/>
    </xf>
  </cellXfs>
  <cellStyles count="2">
    <cellStyle name="Hyperlink 2" xfId="1" xr:uid="{229837FD-7C70-47AC-B854-CBC5538B0B97}"/>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002060"/>
            </a:solidFill>
            <a:ln>
              <a:noFill/>
            </a:ln>
            <a:effectLst/>
          </c:spPr>
          <c:invertIfNegative val="0"/>
          <c:cat>
            <c:multiLvlStrRef>
              <c:f>Analyze!$E$33:$F$40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Analyze!$G$33:$G$40</c:f>
              <c:numCache>
                <c:formatCode>"$"#,##0_);[Red]\("$"#,##0\)</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37AF-46E7-82D0-4F725A8E3052}"/>
            </c:ext>
          </c:extLst>
        </c:ser>
        <c:dLbls>
          <c:showLegendKey val="0"/>
          <c:showVal val="0"/>
          <c:showCatName val="0"/>
          <c:showSerName val="0"/>
          <c:showPercent val="0"/>
          <c:showBubbleSize val="0"/>
        </c:dLbls>
        <c:gapWidth val="219"/>
        <c:axId val="2028652031"/>
        <c:axId val="2028652511"/>
      </c:barChart>
      <c:lineChart>
        <c:grouping val="standard"/>
        <c:varyColors val="0"/>
        <c:ser>
          <c:idx val="1"/>
          <c:order val="1"/>
          <c:tx>
            <c:v>Operating Profit Margin</c:v>
          </c:tx>
          <c:spPr>
            <a:ln w="28575" cap="rnd">
              <a:solidFill>
                <a:srgbClr val="C00000"/>
              </a:solidFill>
              <a:round/>
            </a:ln>
            <a:effectLst/>
          </c:spPr>
          <c:marker>
            <c:symbol val="circle"/>
            <c:size val="5"/>
            <c:spPr>
              <a:solidFill>
                <a:schemeClr val="bg1"/>
              </a:solidFill>
              <a:ln w="15875">
                <a:solidFill>
                  <a:srgbClr val="C00000"/>
                </a:solidFill>
              </a:ln>
              <a:effectLst/>
            </c:spPr>
          </c:marker>
          <c:cat>
            <c:multiLvlStrRef>
              <c:f>Analyze!$E$33:$F$40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Analyze!$H$33:$H$40</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37AF-46E7-82D0-4F725A8E3052}"/>
            </c:ext>
          </c:extLst>
        </c:ser>
        <c:dLbls>
          <c:showLegendKey val="0"/>
          <c:showVal val="0"/>
          <c:showCatName val="0"/>
          <c:showSerName val="0"/>
          <c:showPercent val="0"/>
          <c:showBubbleSize val="0"/>
        </c:dLbls>
        <c:marker val="1"/>
        <c:smooth val="0"/>
        <c:axId val="2038627695"/>
        <c:axId val="2038647855"/>
      </c:lineChart>
      <c:catAx>
        <c:axId val="20286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52511"/>
        <c:crosses val="autoZero"/>
        <c:auto val="1"/>
        <c:lblAlgn val="ctr"/>
        <c:lblOffset val="100"/>
        <c:noMultiLvlLbl val="0"/>
      </c:catAx>
      <c:valAx>
        <c:axId val="2028652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52031"/>
        <c:crosses val="autoZero"/>
        <c:crossBetween val="between"/>
      </c:valAx>
      <c:valAx>
        <c:axId val="20386478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27695"/>
        <c:crosses val="max"/>
        <c:crossBetween val="between"/>
      </c:valAx>
      <c:catAx>
        <c:axId val="2038627695"/>
        <c:scaling>
          <c:orientation val="minMax"/>
        </c:scaling>
        <c:delete val="1"/>
        <c:axPos val="b"/>
        <c:numFmt formatCode="General" sourceLinked="1"/>
        <c:majorTickMark val="out"/>
        <c:minorTickMark val="none"/>
        <c:tickLblPos val="nextTo"/>
        <c:crossAx val="203864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3</xdr:col>
      <xdr:colOff>342900</xdr:colOff>
      <xdr:row>43</xdr:row>
      <xdr:rowOff>95250</xdr:rowOff>
    </xdr:to>
    <xdr:sp macro="" textlink="">
      <xdr:nvSpPr>
        <xdr:cNvPr id="2" name="Rectangle 1">
          <a:extLst>
            <a:ext uri="{FF2B5EF4-FFF2-40B4-BE49-F238E27FC236}">
              <a16:creationId xmlns:a16="http://schemas.microsoft.com/office/drawing/2014/main" id="{C3D2F77C-7D8D-2C87-51CB-260F9551B33F}"/>
            </a:ext>
          </a:extLst>
        </xdr:cNvPr>
        <xdr:cNvSpPr/>
      </xdr:nvSpPr>
      <xdr:spPr>
        <a:xfrm>
          <a:off x="19050" y="19050"/>
          <a:ext cx="2895600" cy="8677275"/>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733425</xdr:colOff>
      <xdr:row>0</xdr:row>
      <xdr:rowOff>114301</xdr:rowOff>
    </xdr:from>
    <xdr:to>
      <xdr:col>13</xdr:col>
      <xdr:colOff>714375</xdr:colOff>
      <xdr:row>4</xdr:row>
      <xdr:rowOff>38101</xdr:rowOff>
    </xdr:to>
    <xdr:sp macro="" textlink="">
      <xdr:nvSpPr>
        <xdr:cNvPr id="3" name="Rectangle 2">
          <a:extLst>
            <a:ext uri="{FF2B5EF4-FFF2-40B4-BE49-F238E27FC236}">
              <a16:creationId xmlns:a16="http://schemas.microsoft.com/office/drawing/2014/main" id="{4D750317-18C7-48E0-B505-4A6236712068}"/>
            </a:ext>
          </a:extLst>
        </xdr:cNvPr>
        <xdr:cNvSpPr/>
      </xdr:nvSpPr>
      <xdr:spPr>
        <a:xfrm rot="16200000">
          <a:off x="7219950" y="-3800474"/>
          <a:ext cx="723900" cy="8553450"/>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lvl="0" algn="ctr"/>
          <a:r>
            <a:rPr lang="en-US" sz="2000" kern="1200">
              <a:solidFill>
                <a:schemeClr val="bg1"/>
              </a:solidFill>
              <a:latin typeface="Impact" panose="020B0806030902050204" pitchFamily="34" charset="0"/>
            </a:rPr>
            <a:t>Coca-Cola USA Retailer Dashboard</a:t>
          </a:r>
        </a:p>
      </xdr:txBody>
    </xdr:sp>
    <xdr:clientData/>
  </xdr:twoCellAnchor>
  <xdr:twoCellAnchor>
    <xdr:from>
      <xdr:col>3</xdr:col>
      <xdr:colOff>762000</xdr:colOff>
      <xdr:row>5</xdr:row>
      <xdr:rowOff>9525</xdr:rowOff>
    </xdr:from>
    <xdr:to>
      <xdr:col>6</xdr:col>
      <xdr:colOff>38100</xdr:colOff>
      <xdr:row>8</xdr:row>
      <xdr:rowOff>76200</xdr:rowOff>
    </xdr:to>
    <xdr:sp macro="" textlink="">
      <xdr:nvSpPr>
        <xdr:cNvPr id="4" name="Rectangle 3">
          <a:extLst>
            <a:ext uri="{FF2B5EF4-FFF2-40B4-BE49-F238E27FC236}">
              <a16:creationId xmlns:a16="http://schemas.microsoft.com/office/drawing/2014/main" id="{07D2DB86-71B1-3221-D8A6-D2E958451E8E}"/>
            </a:ext>
          </a:extLst>
        </xdr:cNvPr>
        <xdr:cNvSpPr/>
      </xdr:nvSpPr>
      <xdr:spPr>
        <a:xfrm>
          <a:off x="3333750" y="1009650"/>
          <a:ext cx="1847850" cy="66675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kern="1200"/>
            <a:t>Total Sales</a:t>
          </a:r>
        </a:p>
      </xdr:txBody>
    </xdr:sp>
    <xdr:clientData/>
  </xdr:twoCellAnchor>
  <xdr:twoCellAnchor>
    <xdr:from>
      <xdr:col>6</xdr:col>
      <xdr:colOff>352425</xdr:colOff>
      <xdr:row>4</xdr:row>
      <xdr:rowOff>190500</xdr:rowOff>
    </xdr:from>
    <xdr:to>
      <xdr:col>8</xdr:col>
      <xdr:colOff>485775</xdr:colOff>
      <xdr:row>8</xdr:row>
      <xdr:rowOff>57150</xdr:rowOff>
    </xdr:to>
    <xdr:sp macro="" textlink="">
      <xdr:nvSpPr>
        <xdr:cNvPr id="5" name="Rectangle 4">
          <a:extLst>
            <a:ext uri="{FF2B5EF4-FFF2-40B4-BE49-F238E27FC236}">
              <a16:creationId xmlns:a16="http://schemas.microsoft.com/office/drawing/2014/main" id="{66C1A84E-C4FA-4ECF-9F3D-045803C0F62A}"/>
            </a:ext>
          </a:extLst>
        </xdr:cNvPr>
        <xdr:cNvSpPr/>
      </xdr:nvSpPr>
      <xdr:spPr>
        <a:xfrm>
          <a:off x="5495925" y="990600"/>
          <a:ext cx="1847850" cy="66675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kern="1200"/>
            <a:t>Units Sold</a:t>
          </a:r>
        </a:p>
      </xdr:txBody>
    </xdr:sp>
    <xdr:clientData/>
  </xdr:twoCellAnchor>
  <xdr:twoCellAnchor>
    <xdr:from>
      <xdr:col>9</xdr:col>
      <xdr:colOff>238125</xdr:colOff>
      <xdr:row>4</xdr:row>
      <xdr:rowOff>180975</xdr:rowOff>
    </xdr:from>
    <xdr:to>
      <xdr:col>11</xdr:col>
      <xdr:colOff>295275</xdr:colOff>
      <xdr:row>8</xdr:row>
      <xdr:rowOff>47625</xdr:rowOff>
    </xdr:to>
    <xdr:sp macro="" textlink="">
      <xdr:nvSpPr>
        <xdr:cNvPr id="6" name="Rectangle 5">
          <a:extLst>
            <a:ext uri="{FF2B5EF4-FFF2-40B4-BE49-F238E27FC236}">
              <a16:creationId xmlns:a16="http://schemas.microsoft.com/office/drawing/2014/main" id="{D988115E-EE3A-4884-9219-A4BE74662A2F}"/>
            </a:ext>
          </a:extLst>
        </xdr:cNvPr>
        <xdr:cNvSpPr/>
      </xdr:nvSpPr>
      <xdr:spPr>
        <a:xfrm>
          <a:off x="7953375" y="981075"/>
          <a:ext cx="1771650" cy="66675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kern="1200"/>
            <a:t>Average Price</a:t>
          </a:r>
        </a:p>
      </xdr:txBody>
    </xdr:sp>
    <xdr:clientData/>
  </xdr:twoCellAnchor>
  <xdr:twoCellAnchor>
    <xdr:from>
      <xdr:col>11</xdr:col>
      <xdr:colOff>609601</xdr:colOff>
      <xdr:row>4</xdr:row>
      <xdr:rowOff>152400</xdr:rowOff>
    </xdr:from>
    <xdr:to>
      <xdr:col>13</xdr:col>
      <xdr:colOff>723901</xdr:colOff>
      <xdr:row>8</xdr:row>
      <xdr:rowOff>19050</xdr:rowOff>
    </xdr:to>
    <xdr:sp macro="" textlink="">
      <xdr:nvSpPr>
        <xdr:cNvPr id="7" name="Rectangle 6">
          <a:extLst>
            <a:ext uri="{FF2B5EF4-FFF2-40B4-BE49-F238E27FC236}">
              <a16:creationId xmlns:a16="http://schemas.microsoft.com/office/drawing/2014/main" id="{64AF14B1-26BA-4769-83C9-E18B8D7ED336}"/>
            </a:ext>
          </a:extLst>
        </xdr:cNvPr>
        <xdr:cNvSpPr/>
      </xdr:nvSpPr>
      <xdr:spPr>
        <a:xfrm>
          <a:off x="10039351" y="952500"/>
          <a:ext cx="1828800" cy="66675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kern="1200"/>
            <a:t>Total Operating Profit</a:t>
          </a:r>
        </a:p>
      </xdr:txBody>
    </xdr:sp>
    <xdr:clientData/>
  </xdr:twoCellAnchor>
  <xdr:twoCellAnchor>
    <xdr:from>
      <xdr:col>3</xdr:col>
      <xdr:colOff>762000</xdr:colOff>
      <xdr:row>5</xdr:row>
      <xdr:rowOff>142875</xdr:rowOff>
    </xdr:from>
    <xdr:to>
      <xdr:col>5</xdr:col>
      <xdr:colOff>809625</xdr:colOff>
      <xdr:row>7</xdr:row>
      <xdr:rowOff>123825</xdr:rowOff>
    </xdr:to>
    <xdr:sp macro="" textlink="Analyze!B3">
      <xdr:nvSpPr>
        <xdr:cNvPr id="8" name="TextBox 7">
          <a:extLst>
            <a:ext uri="{FF2B5EF4-FFF2-40B4-BE49-F238E27FC236}">
              <a16:creationId xmlns:a16="http://schemas.microsoft.com/office/drawing/2014/main" id="{718DD056-8722-B51F-8E18-A85307410AE7}"/>
            </a:ext>
          </a:extLst>
        </xdr:cNvPr>
        <xdr:cNvSpPr txBox="1"/>
      </xdr:nvSpPr>
      <xdr:spPr>
        <a:xfrm>
          <a:off x="3333750" y="1143000"/>
          <a:ext cx="1762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DB8E3-0323-4685-8F43-82CB09BA8032}" type="TxLink">
            <a:rPr lang="en-US" sz="1600" b="1" i="0" u="none" strike="noStrike" kern="1200">
              <a:solidFill>
                <a:schemeClr val="bg1"/>
              </a:solidFill>
              <a:latin typeface="Calibri"/>
              <a:cs typeface="Calibri"/>
            </a:rPr>
            <a:pPr algn="ctr"/>
            <a:t>$12,016,665 </a:t>
          </a:fld>
          <a:endParaRPr lang="en-US" sz="1600" b="1" kern="1200">
            <a:solidFill>
              <a:schemeClr val="bg1"/>
            </a:solidFill>
          </a:endParaRPr>
        </a:p>
      </xdr:txBody>
    </xdr:sp>
    <xdr:clientData/>
  </xdr:twoCellAnchor>
  <xdr:twoCellAnchor>
    <xdr:from>
      <xdr:col>6</xdr:col>
      <xdr:colOff>371475</xdr:colOff>
      <xdr:row>5</xdr:row>
      <xdr:rowOff>142875</xdr:rowOff>
    </xdr:from>
    <xdr:to>
      <xdr:col>8</xdr:col>
      <xdr:colOff>419100</xdr:colOff>
      <xdr:row>7</xdr:row>
      <xdr:rowOff>123825</xdr:rowOff>
    </xdr:to>
    <xdr:sp macro="" textlink="Analyze!A3">
      <xdr:nvSpPr>
        <xdr:cNvPr id="9" name="TextBox 8">
          <a:extLst>
            <a:ext uri="{FF2B5EF4-FFF2-40B4-BE49-F238E27FC236}">
              <a16:creationId xmlns:a16="http://schemas.microsoft.com/office/drawing/2014/main" id="{CF5C499C-A386-9357-B388-805771CCE487}"/>
            </a:ext>
          </a:extLst>
        </xdr:cNvPr>
        <xdr:cNvSpPr txBox="1"/>
      </xdr:nvSpPr>
      <xdr:spPr>
        <a:xfrm>
          <a:off x="5514975" y="1143000"/>
          <a:ext cx="1762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FD0586-7A4A-40B8-878F-DBB84E42E5EE}" type="TxLink">
            <a:rPr lang="en-US" sz="1600" b="1" i="0" u="none" strike="noStrike" kern="1200">
              <a:solidFill>
                <a:schemeClr val="bg1"/>
              </a:solidFill>
              <a:latin typeface="Calibri"/>
              <a:ea typeface="+mn-ea"/>
              <a:cs typeface="Calibri"/>
            </a:rPr>
            <a:pPr marL="0" indent="0" algn="ctr"/>
            <a:t>24,788,610</a:t>
          </a:fld>
          <a:endParaRPr lang="en-US" sz="1600" b="1" i="0" u="none" strike="noStrike" kern="1200">
            <a:solidFill>
              <a:schemeClr val="bg1"/>
            </a:solidFill>
            <a:latin typeface="Calibri"/>
            <a:ea typeface="+mn-ea"/>
            <a:cs typeface="Calibri"/>
          </a:endParaRPr>
        </a:p>
      </xdr:txBody>
    </xdr:sp>
    <xdr:clientData/>
  </xdr:twoCellAnchor>
  <xdr:twoCellAnchor>
    <xdr:from>
      <xdr:col>9</xdr:col>
      <xdr:colOff>228600</xdr:colOff>
      <xdr:row>5</xdr:row>
      <xdr:rowOff>142875</xdr:rowOff>
    </xdr:from>
    <xdr:to>
      <xdr:col>11</xdr:col>
      <xdr:colOff>276225</xdr:colOff>
      <xdr:row>7</xdr:row>
      <xdr:rowOff>123825</xdr:rowOff>
    </xdr:to>
    <xdr:sp macro="" textlink="Analyze!C3">
      <xdr:nvSpPr>
        <xdr:cNvPr id="10" name="TextBox 9">
          <a:extLst>
            <a:ext uri="{FF2B5EF4-FFF2-40B4-BE49-F238E27FC236}">
              <a16:creationId xmlns:a16="http://schemas.microsoft.com/office/drawing/2014/main" id="{B63ABE65-DC04-1CED-DE68-27812F628B12}"/>
            </a:ext>
          </a:extLst>
        </xdr:cNvPr>
        <xdr:cNvSpPr txBox="1"/>
      </xdr:nvSpPr>
      <xdr:spPr>
        <a:xfrm>
          <a:off x="7943850" y="1143000"/>
          <a:ext cx="1762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10A54E-0428-49A8-BB88-A3F6F9FA8FEA}" type="TxLink">
            <a:rPr lang="en-US" sz="1600" b="1" i="0" u="none" strike="noStrike" kern="1200">
              <a:solidFill>
                <a:schemeClr val="bg1"/>
              </a:solidFill>
              <a:latin typeface="Calibri"/>
              <a:ea typeface="+mn-ea"/>
              <a:cs typeface="Calibri"/>
            </a:rPr>
            <a:pPr marL="0" indent="0" algn="ctr"/>
            <a:t>$0.45 </a:t>
          </a:fld>
          <a:endParaRPr lang="en-US" sz="1600" b="1" i="0" u="none" strike="noStrike" kern="1200">
            <a:solidFill>
              <a:schemeClr val="bg1"/>
            </a:solidFill>
            <a:latin typeface="Calibri"/>
            <a:ea typeface="+mn-ea"/>
            <a:cs typeface="Calibri"/>
          </a:endParaRPr>
        </a:p>
      </xdr:txBody>
    </xdr:sp>
    <xdr:clientData/>
  </xdr:twoCellAnchor>
  <xdr:twoCellAnchor>
    <xdr:from>
      <xdr:col>11</xdr:col>
      <xdr:colOff>657225</xdr:colOff>
      <xdr:row>5</xdr:row>
      <xdr:rowOff>142875</xdr:rowOff>
    </xdr:from>
    <xdr:to>
      <xdr:col>13</xdr:col>
      <xdr:colOff>704850</xdr:colOff>
      <xdr:row>7</xdr:row>
      <xdr:rowOff>123825</xdr:rowOff>
    </xdr:to>
    <xdr:sp macro="" textlink="Analyze!D3">
      <xdr:nvSpPr>
        <xdr:cNvPr id="14" name="TextBox 13">
          <a:extLst>
            <a:ext uri="{FF2B5EF4-FFF2-40B4-BE49-F238E27FC236}">
              <a16:creationId xmlns:a16="http://schemas.microsoft.com/office/drawing/2014/main" id="{54898F0D-9E9B-C82F-FE67-08C8C0F78488}"/>
            </a:ext>
          </a:extLst>
        </xdr:cNvPr>
        <xdr:cNvSpPr txBox="1"/>
      </xdr:nvSpPr>
      <xdr:spPr>
        <a:xfrm>
          <a:off x="10086975" y="1143000"/>
          <a:ext cx="1762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D114A9-5AA8-4DD5-A133-B71CAB6D02D9}" type="TxLink">
            <a:rPr lang="en-US" sz="1600" b="1" i="0" u="none" strike="noStrike" kern="1200">
              <a:solidFill>
                <a:schemeClr val="bg1"/>
              </a:solidFill>
              <a:latin typeface="Calibri"/>
              <a:ea typeface="+mn-ea"/>
              <a:cs typeface="Calibri"/>
            </a:rPr>
            <a:pPr marL="0" indent="0" algn="ctr"/>
            <a:t>$4,722,497 </a:t>
          </a:fld>
          <a:endParaRPr lang="en-US" sz="1600" b="1" i="0" u="none" strike="noStrike" kern="1200">
            <a:solidFill>
              <a:schemeClr val="bg1"/>
            </a:solidFill>
            <a:latin typeface="Calibri"/>
            <a:ea typeface="+mn-ea"/>
            <a:cs typeface="Calibri"/>
          </a:endParaRPr>
        </a:p>
      </xdr:txBody>
    </xdr:sp>
    <xdr:clientData/>
  </xdr:twoCellAnchor>
  <xdr:twoCellAnchor>
    <xdr:from>
      <xdr:col>3</xdr:col>
      <xdr:colOff>828676</xdr:colOff>
      <xdr:row>22</xdr:row>
      <xdr:rowOff>152400</xdr:rowOff>
    </xdr:from>
    <xdr:to>
      <xdr:col>14</xdr:col>
      <xdr:colOff>57150</xdr:colOff>
      <xdr:row>36</xdr:row>
      <xdr:rowOff>95250</xdr:rowOff>
    </xdr:to>
    <xdr:graphicFrame macro="">
      <xdr:nvGraphicFramePr>
        <xdr:cNvPr id="15" name="Chart 14">
          <a:extLst>
            <a:ext uri="{FF2B5EF4-FFF2-40B4-BE49-F238E27FC236}">
              <a16:creationId xmlns:a16="http://schemas.microsoft.com/office/drawing/2014/main" id="{6D0507B4-262A-4959-88EC-AE390114F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476250</xdr:colOff>
      <xdr:row>5</xdr:row>
      <xdr:rowOff>152400</xdr:rowOff>
    </xdr:from>
    <xdr:to>
      <xdr:col>2</xdr:col>
      <xdr:colOff>590550</xdr:colOff>
      <xdr:row>14</xdr:row>
      <xdr:rowOff>142875</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8A8CAA42-4852-40F2-B3F6-D8AE1F59EE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0" y="1152525"/>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466725</xdr:colOff>
      <xdr:row>15</xdr:row>
      <xdr:rowOff>85724</xdr:rowOff>
    </xdr:from>
    <xdr:to>
      <xdr:col>2</xdr:col>
      <xdr:colOff>581025</xdr:colOff>
      <xdr:row>20</xdr:row>
      <xdr:rowOff>57150</xdr:rowOff>
    </xdr:to>
    <mc:AlternateContent xmlns:mc="http://schemas.openxmlformats.org/markup-compatibility/2006" xmlns:a14="http://schemas.microsoft.com/office/drawing/2010/main">
      <mc:Choice Requires="a14">
        <xdr:graphicFrame macro="">
          <xdr:nvGraphicFramePr>
            <xdr:cNvPr id="17" name="Years (Invoice Date)">
              <a:extLst>
                <a:ext uri="{FF2B5EF4-FFF2-40B4-BE49-F238E27FC236}">
                  <a16:creationId xmlns:a16="http://schemas.microsoft.com/office/drawing/2014/main" id="{0EF1FCFA-6D48-43D5-8DEC-D0167A953744}"/>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466725" y="3086099"/>
              <a:ext cx="1828800" cy="971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22</xdr:row>
      <xdr:rowOff>9525</xdr:rowOff>
    </xdr:from>
    <xdr:to>
      <xdr:col>2</xdr:col>
      <xdr:colOff>695325</xdr:colOff>
      <xdr:row>23</xdr:row>
      <xdr:rowOff>190500</xdr:rowOff>
    </xdr:to>
    <xdr:sp macro="" textlink="">
      <xdr:nvSpPr>
        <xdr:cNvPr id="20" name="TextBox 19">
          <a:extLst>
            <a:ext uri="{FF2B5EF4-FFF2-40B4-BE49-F238E27FC236}">
              <a16:creationId xmlns:a16="http://schemas.microsoft.com/office/drawing/2014/main" id="{7166EBB9-C5AE-49E8-9307-0E7CE130DB68}"/>
            </a:ext>
          </a:extLst>
        </xdr:cNvPr>
        <xdr:cNvSpPr txBox="1"/>
      </xdr:nvSpPr>
      <xdr:spPr>
        <a:xfrm>
          <a:off x="266700" y="4410075"/>
          <a:ext cx="2143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kern="1200">
              <a:solidFill>
                <a:schemeClr val="bg1"/>
              </a:solidFill>
              <a:latin typeface="Calibri"/>
              <a:cs typeface="Calibri"/>
            </a:rPr>
            <a:t>Last Updated Nov 2024</a:t>
          </a:r>
        </a:p>
      </xdr:txBody>
    </xdr:sp>
    <xdr:clientData/>
  </xdr:twoCellAnchor>
  <xdr:twoCellAnchor editAs="oneCell">
    <xdr:from>
      <xdr:col>3</xdr:col>
      <xdr:colOff>657224</xdr:colOff>
      <xdr:row>0</xdr:row>
      <xdr:rowOff>0</xdr:rowOff>
    </xdr:from>
    <xdr:to>
      <xdr:col>5</xdr:col>
      <xdr:colOff>723900</xdr:colOff>
      <xdr:row>7</xdr:row>
      <xdr:rowOff>76200</xdr:rowOff>
    </xdr:to>
    <xdr:pic>
      <xdr:nvPicPr>
        <xdr:cNvPr id="21" name="Picture 20">
          <a:extLst>
            <a:ext uri="{FF2B5EF4-FFF2-40B4-BE49-F238E27FC236}">
              <a16:creationId xmlns:a16="http://schemas.microsoft.com/office/drawing/2014/main" id="{D507B132-7783-6BFD-A097-A3D3F8CA5735}"/>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228974" y="0"/>
          <a:ext cx="1781176" cy="1476375"/>
        </a:xfrm>
        <a:prstGeom prst="rect">
          <a:avLst/>
        </a:prstGeom>
      </xdr:spPr>
    </xdr:pic>
    <xdr:clientData/>
  </xdr:twoCellAnchor>
  <xdr:twoCellAnchor editAs="oneCell">
    <xdr:from>
      <xdr:col>0</xdr:col>
      <xdr:colOff>752474</xdr:colOff>
      <xdr:row>0</xdr:row>
      <xdr:rowOff>95251</xdr:rowOff>
    </xdr:from>
    <xdr:to>
      <xdr:col>2</xdr:col>
      <xdr:colOff>251139</xdr:colOff>
      <xdr:row>5</xdr:row>
      <xdr:rowOff>0</xdr:rowOff>
    </xdr:to>
    <xdr:pic>
      <xdr:nvPicPr>
        <xdr:cNvPr id="23" name="Picture 22">
          <a:extLst>
            <a:ext uri="{FF2B5EF4-FFF2-40B4-BE49-F238E27FC236}">
              <a16:creationId xmlns:a16="http://schemas.microsoft.com/office/drawing/2014/main" id="{3865CC4C-F767-1F3A-6838-62E6E81A1D7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2474" y="95251"/>
          <a:ext cx="1213165" cy="9048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Y" refreshedDate="45614.517029282404" createdVersion="8" refreshedVersion="8" minRefreshableVersion="3" recordCount="9648" xr:uid="{86E24A52-FAE2-4979-99E9-DA420B1642E2}">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81198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7035C-8645-4B24-89DD-40FDE9CE8174}" name="PivotTable4" cacheId="3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2:D41" firstHeaderRow="0" firstDataRow="1" firstDataCol="2"/>
  <pivotFields count="15">
    <pivotField compact="0" outline="0" showAll="0" defaultSubtotal="0">
      <items count="6">
        <item x="1"/>
        <item x="0"/>
        <item x="2"/>
        <item x="5"/>
        <item x="3"/>
        <item x="4"/>
      </items>
    </pivotField>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164"/>
    <dataField name="Average of Operating Margin" fld="11" subtotal="average" baseField="0" baseItem="0" numFmtId="9"/>
  </dataFields>
  <formats count="9">
    <format dxfId="8">
      <pivotArea outline="0" fieldPosition="0">
        <references count="3">
          <reference field="4294967294" count="1" selected="0">
            <x v="1"/>
          </reference>
          <reference field="13" count="1" selected="0">
            <x v="1"/>
          </reference>
          <reference field="14" count="1" selected="0">
            <x v="1"/>
          </reference>
        </references>
      </pivotArea>
    </format>
    <format dxfId="7">
      <pivotArea outline="0" fieldPosition="0">
        <references count="3">
          <reference field="4294967294" count="1" selected="0">
            <x v="1"/>
          </reference>
          <reference field="13" count="1" selected="0">
            <x v="2"/>
          </reference>
          <reference field="14" count="1" selected="0">
            <x v="1"/>
          </reference>
        </references>
      </pivotArea>
    </format>
    <format dxfId="6">
      <pivotArea outline="0" fieldPosition="0">
        <references count="3">
          <reference field="4294967294" count="1" selected="0">
            <x v="1"/>
          </reference>
          <reference field="13" count="1" selected="0">
            <x v="3"/>
          </reference>
          <reference field="14" count="1" selected="0">
            <x v="1"/>
          </reference>
        </references>
      </pivotArea>
    </format>
    <format dxfId="5">
      <pivotArea outline="0" fieldPosition="0">
        <references count="3">
          <reference field="4294967294" count="1" selected="0">
            <x v="1"/>
          </reference>
          <reference field="13" count="1" selected="0">
            <x v="4"/>
          </reference>
          <reference field="14" count="1" selected="0">
            <x v="1"/>
          </reference>
        </references>
      </pivotArea>
    </format>
    <format dxfId="4">
      <pivotArea outline="0" fieldPosition="0">
        <references count="3">
          <reference field="4294967294" count="1" selected="0">
            <x v="1"/>
          </reference>
          <reference field="13" count="1" selected="0">
            <x v="1"/>
          </reference>
          <reference field="14" count="1" selected="0">
            <x v="2"/>
          </reference>
        </references>
      </pivotArea>
    </format>
    <format dxfId="3">
      <pivotArea outline="0" fieldPosition="0">
        <references count="3">
          <reference field="4294967294" count="1" selected="0">
            <x v="1"/>
          </reference>
          <reference field="13" count="1" selected="0">
            <x v="2"/>
          </reference>
          <reference field="14" count="1" selected="0">
            <x v="2"/>
          </reference>
        </references>
      </pivotArea>
    </format>
    <format dxfId="2">
      <pivotArea outline="0" fieldPosition="0">
        <references count="3">
          <reference field="4294967294" count="1" selected="0">
            <x v="1"/>
          </reference>
          <reference field="13" count="1" selected="0">
            <x v="3"/>
          </reference>
          <reference field="14" count="1" selected="0">
            <x v="2"/>
          </reference>
        </references>
      </pivotArea>
    </format>
    <format dxfId="1">
      <pivotArea outline="0" fieldPosition="0">
        <references count="3">
          <reference field="4294967294" count="1" selected="0">
            <x v="1"/>
          </reference>
          <reference field="13" count="1" selected="0">
            <x v="4"/>
          </reference>
          <reference field="14" count="1" selected="0">
            <x v="2"/>
          </reference>
        </references>
      </pivotArea>
    </format>
    <format dxfId="0">
      <pivotArea field="14" grandRow="1" outline="0"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A845A6-44D0-494F-981B-341B1FF73FF2}" name="PivotTable3"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8"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h="1"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5008EA-F3C7-4920-9CBE-1824FEDF3D77}" name="PivotTable2"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5"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A86446-3973-472E-9379-C33F0F9EBD9B}" name="PivotTable1"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3"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Units Sold" fld="8" baseField="0" baseItem="0" numFmtId="3"/>
    <dataField name="Sum of Total Sales" fld="9" baseField="0" baseItem="0" numFmtId="164"/>
    <dataField name="Average of Price per Unit" fld="7" subtotal="average" baseField="0" baseItem="1" numFmtId="165"/>
    <dataField name="Sum of Operating Profi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DF1178-32D5-4E9E-82C6-8BBE2C796235}" sourceName="Region">
  <pivotTables>
    <pivotTable tabId="5" name="PivotTable1"/>
    <pivotTable tabId="5" name="PivotTable2"/>
    <pivotTable tabId="5" name="PivotTable3"/>
    <pivotTable tabId="5" name="PivotTable4"/>
  </pivotTables>
  <data>
    <tabular pivotCacheId="181198079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9A6C119C-E3C8-4BCE-B3DB-FF356AD904F5}" sourceName="Years (Invoice Date)">
  <pivotTables>
    <pivotTable tabId="5" name="PivotTable1"/>
  </pivotTables>
  <data>
    <tabular pivotCacheId="181198079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DB6352C-22D4-4E12-906D-47926C6917B0}" cache="Slicer_Region" caption="Region" rowHeight="257175"/>
  <slicer name="Years (Invoice Date)" xr10:uid="{3EFEEF18-A835-4C08-87BE-3DEAB5761D9D}" cache="Slicer_Years__Invoice_Date" caption="Years (Invoice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23" dataDxfId="22" tableBorderDxfId="21">
  <autoFilter ref="B4:M9652" xr:uid="{241C6583-A395-494F-B34A-BA98EEB4132C}"/>
  <tableColumns count="12">
    <tableColumn id="1" xr3:uid="{72C602C4-76C4-4A75-933A-FDC9591C1526}" name="Retailer" dataDxfId="20"/>
    <tableColumn id="2" xr3:uid="{725FD838-82AA-427A-9CE2-6C04110A316D}" name="Retailer ID" dataDxfId="19"/>
    <tableColumn id="3" xr3:uid="{9C123582-20EA-467F-A5ED-8224D6001C00}" name="Invoice Date" dataDxfId="18"/>
    <tableColumn id="4" xr3:uid="{134DBAE7-3279-40E6-98D9-CBECFFFB85D5}" name="Region" dataDxfId="17"/>
    <tableColumn id="5" xr3:uid="{C2E2A540-5264-40E1-8C95-F5F8159FEF6D}" name="State" dataDxfId="16"/>
    <tableColumn id="6" xr3:uid="{6DD89386-635C-40C8-9606-F930BAB18D98}" name="City" dataDxfId="15"/>
    <tableColumn id="7" xr3:uid="{79044A14-8C29-4B84-AA06-8282B70BA02E}" name="Beverage Brand" dataDxfId="14"/>
    <tableColumn id="8" xr3:uid="{A75130C6-6732-4DA3-A42A-8ECCD7E66F61}" name="Price per Unit" dataDxfId="13"/>
    <tableColumn id="9" xr3:uid="{3E7FDD09-C8F4-41A0-8B3E-09F0A7E4D8AD}" name="Units Sold" dataDxfId="12"/>
    <tableColumn id="10" xr3:uid="{521D1DF4-DD00-4778-9BB1-91E31DADFF87}" name="Total Sales" dataDxfId="11"/>
    <tableColumn id="11" xr3:uid="{94400550-7002-4F21-A27B-497430EA373F}" name="Operating Profit" dataDxfId="10"/>
    <tableColumn id="12" xr3:uid="{2526BB74-C8C1-4549-9ED9-43B205AA3AC6}" name="Operating Margin"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A5" zoomScaleNormal="100" workbookViewId="0">
      <selection activeCell="D14" sqref="D14"/>
    </sheetView>
  </sheetViews>
  <sheetFormatPr defaultColWidth="11.25" defaultRowHeight="15.75" x14ac:dyDescent="0.25"/>
  <cols>
    <col min="1" max="1" width="8.75" bestFit="1" customWidth="1"/>
    <col min="3" max="3" width="11.25" customWidth="1"/>
    <col min="4" max="4" width="13" customWidth="1"/>
    <col min="8" max="8" width="15.75" customWidth="1"/>
    <col min="9" max="9" width="14.25" customWidth="1"/>
    <col min="11" max="11" width="11.75" customWidth="1"/>
    <col min="12" max="12" width="16.25" customWidth="1"/>
    <col min="13" max="13" width="17.25"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2:H41"/>
  <sheetViews>
    <sheetView workbookViewId="0">
      <selection activeCell="B22" sqref="B22"/>
    </sheetView>
  </sheetViews>
  <sheetFormatPr defaultColWidth="8.75" defaultRowHeight="15.75" x14ac:dyDescent="0.25"/>
  <cols>
    <col min="1" max="1" width="16.625" bestFit="1" customWidth="1"/>
    <col min="2" max="2" width="23" bestFit="1" customWidth="1"/>
    <col min="3" max="3" width="16.625" bestFit="1" customWidth="1"/>
    <col min="4" max="5" width="26.375" bestFit="1" customWidth="1"/>
    <col min="6" max="6" width="21.75" bestFit="1" customWidth="1"/>
    <col min="7" max="7" width="31.375" bestFit="1" customWidth="1"/>
    <col min="8" max="725" width="10.625" bestFit="1" customWidth="1"/>
    <col min="726" max="726" width="11.5" bestFit="1" customWidth="1"/>
  </cols>
  <sheetData>
    <row r="2" spans="1:4" x14ac:dyDescent="0.25">
      <c r="A2" t="s">
        <v>138</v>
      </c>
      <c r="B2" t="s">
        <v>139</v>
      </c>
      <c r="C2" t="s">
        <v>140</v>
      </c>
      <c r="D2" t="s">
        <v>141</v>
      </c>
    </row>
    <row r="3" spans="1:4" x14ac:dyDescent="0.25">
      <c r="A3" s="14">
        <v>24788610</v>
      </c>
      <c r="B3" s="15">
        <v>12016664.999999965</v>
      </c>
      <c r="C3" s="16">
        <v>0.45216625207296596</v>
      </c>
      <c r="D3" s="15">
        <v>4722496.7700000061</v>
      </c>
    </row>
    <row r="7" spans="1:4" x14ac:dyDescent="0.25">
      <c r="A7" s="17" t="s">
        <v>139</v>
      </c>
      <c r="B7" s="17" t="s">
        <v>144</v>
      </c>
    </row>
    <row r="8" spans="1:4" x14ac:dyDescent="0.25">
      <c r="A8" s="17" t="s">
        <v>142</v>
      </c>
      <c r="B8" t="s">
        <v>145</v>
      </c>
      <c r="C8" t="s">
        <v>146</v>
      </c>
      <c r="D8" t="s">
        <v>143</v>
      </c>
    </row>
    <row r="9" spans="1:4" x14ac:dyDescent="0.25">
      <c r="A9" s="18" t="s">
        <v>14</v>
      </c>
      <c r="B9" s="15">
        <v>499102.00000000017</v>
      </c>
      <c r="C9" s="15">
        <v>2268974.9000000032</v>
      </c>
      <c r="D9" s="15">
        <v>2768076.9000000032</v>
      </c>
    </row>
    <row r="10" spans="1:4" x14ac:dyDescent="0.25">
      <c r="A10" s="18" t="s">
        <v>19</v>
      </c>
      <c r="B10" s="15">
        <v>469270.69999999984</v>
      </c>
      <c r="C10" s="15">
        <v>1917827.7999999949</v>
      </c>
      <c r="D10" s="15">
        <v>2387098.4999999949</v>
      </c>
    </row>
    <row r="11" spans="1:4" x14ac:dyDescent="0.25">
      <c r="A11" s="18" t="s">
        <v>15</v>
      </c>
      <c r="B11" s="15">
        <v>423758.70000000007</v>
      </c>
      <c r="C11" s="15">
        <v>1633959.3000000005</v>
      </c>
      <c r="D11" s="15">
        <v>2057718.0000000005</v>
      </c>
    </row>
    <row r="12" spans="1:4" x14ac:dyDescent="0.25">
      <c r="A12" s="18" t="s">
        <v>17</v>
      </c>
      <c r="B12" s="15">
        <v>315489.20000000013</v>
      </c>
      <c r="C12" s="15">
        <v>1116062.9000000027</v>
      </c>
      <c r="D12" s="15">
        <v>1431552.1000000029</v>
      </c>
    </row>
    <row r="13" spans="1:4" x14ac:dyDescent="0.25">
      <c r="A13" s="18" t="s">
        <v>18</v>
      </c>
      <c r="B13" s="15">
        <v>349533.89999999997</v>
      </c>
      <c r="C13" s="15">
        <v>1302529.3000000012</v>
      </c>
      <c r="D13" s="15">
        <v>1652063.2000000011</v>
      </c>
    </row>
    <row r="14" spans="1:4" x14ac:dyDescent="0.25">
      <c r="A14" s="18" t="s">
        <v>16</v>
      </c>
      <c r="B14" s="15">
        <v>366577.99999999988</v>
      </c>
      <c r="C14" s="15">
        <v>1353578.2999999986</v>
      </c>
      <c r="D14" s="15">
        <v>1720156.2999999984</v>
      </c>
    </row>
    <row r="15" spans="1:4" x14ac:dyDescent="0.25">
      <c r="A15" s="18" t="s">
        <v>143</v>
      </c>
      <c r="B15" s="15">
        <v>2423732.5</v>
      </c>
      <c r="C15" s="15">
        <v>9592932.5000000019</v>
      </c>
      <c r="D15" s="15">
        <v>12016665.000000002</v>
      </c>
    </row>
    <row r="20" spans="1:4" x14ac:dyDescent="0.25">
      <c r="A20" s="17" t="s">
        <v>139</v>
      </c>
      <c r="B20" s="17" t="s">
        <v>144</v>
      </c>
    </row>
    <row r="21" spans="1:4" x14ac:dyDescent="0.25">
      <c r="A21" s="17" t="s">
        <v>142</v>
      </c>
      <c r="B21" t="s">
        <v>145</v>
      </c>
      <c r="C21" t="s">
        <v>146</v>
      </c>
      <c r="D21" t="s">
        <v>143</v>
      </c>
    </row>
    <row r="22" spans="1:4" x14ac:dyDescent="0.25">
      <c r="A22" s="18" t="s">
        <v>130</v>
      </c>
      <c r="B22" s="15">
        <v>276210</v>
      </c>
      <c r="C22" s="15">
        <v>1009698.7</v>
      </c>
      <c r="D22" s="15">
        <v>1285908.7</v>
      </c>
    </row>
    <row r="23" spans="1:4" x14ac:dyDescent="0.25">
      <c r="A23" s="18" t="s">
        <v>20</v>
      </c>
      <c r="B23" s="15">
        <v>466787.99999999994</v>
      </c>
      <c r="C23" s="15">
        <v>2327606.5000000019</v>
      </c>
      <c r="D23" s="15">
        <v>2794394.5000000019</v>
      </c>
    </row>
    <row r="24" spans="1:4" x14ac:dyDescent="0.25">
      <c r="A24" s="18" t="s">
        <v>127</v>
      </c>
      <c r="B24" s="15">
        <v>161210.1</v>
      </c>
      <c r="C24" s="15">
        <v>2262827.0999999978</v>
      </c>
      <c r="D24" s="15">
        <v>2424037.1999999979</v>
      </c>
    </row>
    <row r="25" spans="1:4" x14ac:dyDescent="0.25">
      <c r="A25" s="18" t="s">
        <v>129</v>
      </c>
      <c r="B25" s="15">
        <v>9250.3000000000011</v>
      </c>
      <c r="C25" s="15">
        <v>1341994.9999999998</v>
      </c>
      <c r="D25" s="15">
        <v>1351245.2999999998</v>
      </c>
    </row>
    <row r="26" spans="1:4" x14ac:dyDescent="0.25">
      <c r="A26" s="18" t="s">
        <v>126</v>
      </c>
      <c r="B26" s="15">
        <v>339912.5</v>
      </c>
      <c r="C26" s="15">
        <v>580211.00000000023</v>
      </c>
      <c r="D26" s="15">
        <v>920123.50000000023</v>
      </c>
    </row>
    <row r="27" spans="1:4" x14ac:dyDescent="0.25">
      <c r="A27" s="18" t="s">
        <v>128</v>
      </c>
      <c r="B27" s="15">
        <v>1170361.5999999996</v>
      </c>
      <c r="C27" s="15">
        <v>2070594.1999999993</v>
      </c>
      <c r="D27" s="15">
        <v>3240955.7999999989</v>
      </c>
    </row>
    <row r="28" spans="1:4" x14ac:dyDescent="0.25">
      <c r="A28" s="18" t="s">
        <v>143</v>
      </c>
      <c r="B28" s="15">
        <v>2423732.4999999995</v>
      </c>
      <c r="C28" s="15">
        <v>9592932.5</v>
      </c>
      <c r="D28" s="15">
        <v>12016665</v>
      </c>
    </row>
    <row r="32" spans="1:4" x14ac:dyDescent="0.25">
      <c r="A32" s="17" t="s">
        <v>148</v>
      </c>
      <c r="B32" s="17" t="s">
        <v>149</v>
      </c>
      <c r="C32" t="s">
        <v>139</v>
      </c>
      <c r="D32" t="s">
        <v>147</v>
      </c>
    </row>
    <row r="33" spans="1:8" x14ac:dyDescent="0.25">
      <c r="A33" t="s">
        <v>145</v>
      </c>
      <c r="B33" t="s">
        <v>150</v>
      </c>
      <c r="C33" s="15">
        <v>692776.09999999986</v>
      </c>
      <c r="D33">
        <v>0.40174683544303763</v>
      </c>
      <c r="E33" t="str">
        <f>A33</f>
        <v>2022</v>
      </c>
      <c r="F33" t="str">
        <f>B33</f>
        <v>Qtr1</v>
      </c>
      <c r="G33" s="15">
        <f>C33</f>
        <v>692776.09999999986</v>
      </c>
      <c r="H33">
        <f>D33</f>
        <v>0.40174683544303763</v>
      </c>
    </row>
    <row r="34" spans="1:8" x14ac:dyDescent="0.25">
      <c r="B34" t="s">
        <v>151</v>
      </c>
      <c r="C34" s="15">
        <v>644203.89999999932</v>
      </c>
      <c r="D34">
        <v>0.40000000000000013</v>
      </c>
      <c r="F34" t="str">
        <f t="shared" ref="F34:F40" si="0">B34</f>
        <v>Qtr2</v>
      </c>
      <c r="G34" s="15">
        <f t="shared" ref="G34:G40" si="1">C34</f>
        <v>644203.89999999932</v>
      </c>
      <c r="H34">
        <f t="shared" ref="H34:H40" si="2">D34</f>
        <v>0.40000000000000013</v>
      </c>
    </row>
    <row r="35" spans="1:8" x14ac:dyDescent="0.25">
      <c r="B35" t="s">
        <v>152</v>
      </c>
      <c r="C35" s="15">
        <v>719170.39999999979</v>
      </c>
      <c r="D35">
        <v>0.41026548672566376</v>
      </c>
      <c r="F35" t="str">
        <f t="shared" si="0"/>
        <v>Qtr3</v>
      </c>
      <c r="G35" s="15">
        <f t="shared" si="1"/>
        <v>719170.39999999979</v>
      </c>
      <c r="H35">
        <f t="shared" si="2"/>
        <v>0.41026548672566376</v>
      </c>
    </row>
    <row r="36" spans="1:8" x14ac:dyDescent="0.25">
      <c r="B36" t="s">
        <v>153</v>
      </c>
      <c r="C36" s="15">
        <v>367582.10000000015</v>
      </c>
      <c r="D36">
        <v>0.40243816254416953</v>
      </c>
      <c r="F36" t="str">
        <f t="shared" si="0"/>
        <v>Qtr4</v>
      </c>
      <c r="G36" s="15">
        <f t="shared" si="1"/>
        <v>367582.10000000015</v>
      </c>
      <c r="H36">
        <f t="shared" si="2"/>
        <v>0.40243816254416953</v>
      </c>
    </row>
    <row r="37" spans="1:8" x14ac:dyDescent="0.25">
      <c r="A37" t="s">
        <v>146</v>
      </c>
      <c r="B37" t="s">
        <v>150</v>
      </c>
      <c r="C37" s="15">
        <v>1877584.300000001</v>
      </c>
      <c r="D37">
        <v>0.41657045009784782</v>
      </c>
      <c r="E37" t="str">
        <f t="shared" ref="E37" si="3">A37</f>
        <v>2023</v>
      </c>
      <c r="F37" t="str">
        <f t="shared" si="0"/>
        <v>Qtr1</v>
      </c>
      <c r="G37" s="15">
        <f t="shared" si="1"/>
        <v>1877584.300000001</v>
      </c>
      <c r="H37">
        <f t="shared" si="2"/>
        <v>0.41657045009784782</v>
      </c>
    </row>
    <row r="38" spans="1:8" x14ac:dyDescent="0.25">
      <c r="B38" t="s">
        <v>151</v>
      </c>
      <c r="C38" s="15">
        <v>2379424.800000004</v>
      </c>
      <c r="D38">
        <v>0.42755819477434692</v>
      </c>
      <c r="F38" t="str">
        <f t="shared" si="0"/>
        <v>Qtr2</v>
      </c>
      <c r="G38" s="15">
        <f t="shared" si="1"/>
        <v>2379424.800000004</v>
      </c>
      <c r="H38">
        <f t="shared" si="2"/>
        <v>0.42755819477434692</v>
      </c>
    </row>
    <row r="39" spans="1:8" x14ac:dyDescent="0.25">
      <c r="B39" t="s">
        <v>152</v>
      </c>
      <c r="C39" s="15">
        <v>2805752.5000000005</v>
      </c>
      <c r="D39">
        <v>0.4347017045454537</v>
      </c>
      <c r="F39" t="str">
        <f t="shared" si="0"/>
        <v>Qtr3</v>
      </c>
      <c r="G39" s="15">
        <f t="shared" si="1"/>
        <v>2805752.5000000005</v>
      </c>
      <c r="H39">
        <f t="shared" si="2"/>
        <v>0.4347017045454537</v>
      </c>
    </row>
    <row r="40" spans="1:8" x14ac:dyDescent="0.25">
      <c r="B40" t="s">
        <v>153</v>
      </c>
      <c r="C40" s="15">
        <v>2530170.899999999</v>
      </c>
      <c r="D40">
        <v>0.42483932853717082</v>
      </c>
      <c r="F40" t="str">
        <f t="shared" si="0"/>
        <v>Qtr4</v>
      </c>
      <c r="G40" s="15">
        <f t="shared" si="1"/>
        <v>2530170.899999999</v>
      </c>
      <c r="H40">
        <f t="shared" si="2"/>
        <v>0.42483932853717082</v>
      </c>
    </row>
    <row r="41" spans="1:8" x14ac:dyDescent="0.25">
      <c r="A41" t="s">
        <v>143</v>
      </c>
      <c r="C41" s="15">
        <v>12016664.999999991</v>
      </c>
      <c r="D41">
        <v>0.42299129353233944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E10:N22"/>
  <sheetViews>
    <sheetView showGridLines="0" tabSelected="1" workbookViewId="0">
      <selection activeCell="S18" sqref="S18"/>
    </sheetView>
  </sheetViews>
  <sheetFormatPr defaultColWidth="11.25" defaultRowHeight="15.75" x14ac:dyDescent="0.25"/>
  <sheetData>
    <row r="10" spans="5:14" x14ac:dyDescent="0.25">
      <c r="E10" s="25" t="s">
        <v>131</v>
      </c>
      <c r="F10" s="25"/>
      <c r="G10" s="25"/>
      <c r="H10" s="25"/>
      <c r="J10" s="25" t="s">
        <v>132</v>
      </c>
      <c r="K10" s="25"/>
      <c r="L10" s="25"/>
      <c r="M10" s="25"/>
      <c r="N10" s="25"/>
    </row>
    <row r="11" spans="5:14" x14ac:dyDescent="0.25">
      <c r="E11" s="10" t="s">
        <v>133</v>
      </c>
      <c r="F11" s="10" t="s">
        <v>134</v>
      </c>
      <c r="G11" s="10" t="s">
        <v>135</v>
      </c>
      <c r="H11" s="10" t="s">
        <v>136</v>
      </c>
      <c r="J11" s="26" t="s">
        <v>0</v>
      </c>
      <c r="K11" s="26"/>
      <c r="L11" s="11" t="s">
        <v>134</v>
      </c>
      <c r="M11" s="11" t="s">
        <v>135</v>
      </c>
      <c r="N11" s="10" t="s">
        <v>136</v>
      </c>
    </row>
    <row r="12" spans="5:14" x14ac:dyDescent="0.25">
      <c r="E12" t="str">
        <f>Analyze!A9</f>
        <v>Coca-Cola</v>
      </c>
      <c r="F12" s="14">
        <f>Analyze!B9</f>
        <v>499102.00000000017</v>
      </c>
      <c r="G12" s="14">
        <f>Analyze!C9</f>
        <v>2268974.9000000032</v>
      </c>
      <c r="H12" s="14">
        <f>G12-F12</f>
        <v>1769872.9000000029</v>
      </c>
      <c r="J12" s="22" t="str">
        <f>Analyze!A22</f>
        <v>Amazon</v>
      </c>
      <c r="K12" s="22"/>
      <c r="L12" s="14">
        <f>Analyze!B22</f>
        <v>276210</v>
      </c>
      <c r="M12" s="14">
        <f>Analyze!C22</f>
        <v>1009698.7</v>
      </c>
      <c r="N12" s="14">
        <f>M12-L12</f>
        <v>733488.7</v>
      </c>
    </row>
    <row r="13" spans="5:14" x14ac:dyDescent="0.25">
      <c r="E13" t="str">
        <f>Analyze!A10</f>
        <v>Dasani Water</v>
      </c>
      <c r="F13" s="14">
        <f>Analyze!B10</f>
        <v>469270.69999999984</v>
      </c>
      <c r="G13" s="14">
        <f>Analyze!C10</f>
        <v>1917827.7999999949</v>
      </c>
      <c r="H13" s="14">
        <f t="shared" ref="H13:H17" si="0">G13-F13</f>
        <v>1448557.099999995</v>
      </c>
      <c r="J13" s="22" t="str">
        <f>Analyze!A23</f>
        <v>BevCo</v>
      </c>
      <c r="K13" s="22"/>
      <c r="L13" s="14">
        <f>Analyze!B23</f>
        <v>466787.99999999994</v>
      </c>
      <c r="M13" s="14">
        <f>Analyze!C23</f>
        <v>2327606.5000000019</v>
      </c>
      <c r="N13" s="14">
        <f t="shared" ref="N13:N17" si="1">M13-L13</f>
        <v>1860818.5000000019</v>
      </c>
    </row>
    <row r="14" spans="5:14" x14ac:dyDescent="0.25">
      <c r="E14" t="str">
        <f>Analyze!A11</f>
        <v>Diet Coke</v>
      </c>
      <c r="F14" s="14">
        <f>Analyze!B11</f>
        <v>423758.70000000007</v>
      </c>
      <c r="G14" s="14">
        <f>Analyze!C11</f>
        <v>1633959.3000000005</v>
      </c>
      <c r="H14" s="14">
        <f t="shared" si="0"/>
        <v>1210200.6000000006</v>
      </c>
      <c r="J14" s="22" t="str">
        <f>Analyze!A24</f>
        <v>FizzyCo</v>
      </c>
      <c r="K14" s="22"/>
      <c r="L14" s="14">
        <f>Analyze!B24</f>
        <v>161210.1</v>
      </c>
      <c r="M14" s="14">
        <f>Analyze!C24</f>
        <v>2262827.0999999978</v>
      </c>
      <c r="N14" s="14">
        <f t="shared" si="1"/>
        <v>2101616.9999999977</v>
      </c>
    </row>
    <row r="15" spans="5:14" x14ac:dyDescent="0.25">
      <c r="E15" t="str">
        <f>Analyze!A12</f>
        <v>Fanta</v>
      </c>
      <c r="F15" s="14">
        <f>Analyze!B12</f>
        <v>315489.20000000013</v>
      </c>
      <c r="G15" s="14">
        <f>Analyze!C12</f>
        <v>1116062.9000000027</v>
      </c>
      <c r="H15" s="14">
        <f t="shared" si="0"/>
        <v>800573.70000000251</v>
      </c>
      <c r="J15" s="22" t="str">
        <f>Analyze!A25</f>
        <v>Target</v>
      </c>
      <c r="K15" s="22"/>
      <c r="L15" s="14">
        <f>Analyze!B25</f>
        <v>9250.3000000000011</v>
      </c>
      <c r="M15" s="14">
        <f>Analyze!C25</f>
        <v>1341994.9999999998</v>
      </c>
      <c r="N15" s="14">
        <f t="shared" si="1"/>
        <v>1332744.6999999997</v>
      </c>
    </row>
    <row r="16" spans="5:14" x14ac:dyDescent="0.25">
      <c r="E16" t="str">
        <f>Analyze!A13</f>
        <v>Powerade</v>
      </c>
      <c r="F16" s="14">
        <f>Analyze!B13</f>
        <v>349533.89999999997</v>
      </c>
      <c r="G16" s="14">
        <f>Analyze!C13</f>
        <v>1302529.3000000012</v>
      </c>
      <c r="H16" s="14">
        <f t="shared" si="0"/>
        <v>952995.4000000013</v>
      </c>
      <c r="J16" s="22" t="str">
        <f>Analyze!A26</f>
        <v>Walmart</v>
      </c>
      <c r="K16" s="22"/>
      <c r="L16" s="14">
        <f>Analyze!B26</f>
        <v>339912.5</v>
      </c>
      <c r="M16" s="14">
        <f>Analyze!C26</f>
        <v>580211.00000000023</v>
      </c>
      <c r="N16" s="14">
        <f t="shared" si="1"/>
        <v>240298.50000000023</v>
      </c>
    </row>
    <row r="17" spans="5:14" x14ac:dyDescent="0.25">
      <c r="E17" t="str">
        <f>Analyze!A14</f>
        <v>Sprite</v>
      </c>
      <c r="F17" s="14">
        <f>Analyze!B14</f>
        <v>366577.99999999988</v>
      </c>
      <c r="G17" s="14">
        <f>Analyze!C14</f>
        <v>1353578.2999999986</v>
      </c>
      <c r="H17" s="14">
        <f t="shared" si="0"/>
        <v>987000.29999999877</v>
      </c>
      <c r="J17" s="22" t="str">
        <f>Analyze!A27</f>
        <v>West Soda</v>
      </c>
      <c r="K17" s="22"/>
      <c r="L17" s="14">
        <f>Analyze!B27</f>
        <v>1170361.5999999996</v>
      </c>
      <c r="M17" s="14">
        <f>Analyze!C27</f>
        <v>2070594.1999999993</v>
      </c>
      <c r="N17" s="14">
        <f t="shared" si="1"/>
        <v>900232.59999999963</v>
      </c>
    </row>
    <row r="18" spans="5:14" x14ac:dyDescent="0.25">
      <c r="E18" s="19" t="s">
        <v>154</v>
      </c>
      <c r="F18" s="20">
        <f>SUM(F12:F17)</f>
        <v>2423732.5</v>
      </c>
      <c r="G18" s="20">
        <f t="shared" ref="G18:H18" si="2">SUM(G12:G17)</f>
        <v>9592932.5000000019</v>
      </c>
      <c r="H18" s="21">
        <f t="shared" si="2"/>
        <v>7169200.0000000009</v>
      </c>
      <c r="J18" s="23" t="s">
        <v>154</v>
      </c>
      <c r="K18" s="24"/>
      <c r="L18" s="20">
        <f>SUM(L12:L17)</f>
        <v>2423732.4999999995</v>
      </c>
      <c r="M18" s="20">
        <f>SUM(M12:M17)</f>
        <v>9592932.5</v>
      </c>
      <c r="N18" s="21">
        <f>SUM(N12:N17)</f>
        <v>7169199.9999999981</v>
      </c>
    </row>
    <row r="22" spans="5:14" x14ac:dyDescent="0.25">
      <c r="E22" s="12" t="s">
        <v>137</v>
      </c>
      <c r="F22" s="12"/>
      <c r="G22" s="12"/>
      <c r="H22" s="13"/>
      <c r="I22" s="13"/>
      <c r="J22" s="13"/>
      <c r="K22" s="13"/>
      <c r="L22" s="12"/>
      <c r="M22" s="12"/>
      <c r="N22" s="12"/>
    </row>
  </sheetData>
  <mergeCells count="10">
    <mergeCell ref="J18:K18"/>
    <mergeCell ref="E10:H10"/>
    <mergeCell ref="J10:N10"/>
    <mergeCell ref="J11:K11"/>
    <mergeCell ref="J12:K12"/>
    <mergeCell ref="J13:K13"/>
    <mergeCell ref="J14:K14"/>
    <mergeCell ref="J15:K15"/>
    <mergeCell ref="J16:K16"/>
    <mergeCell ref="J17:K17"/>
  </mergeCells>
  <conditionalFormatting sqref="H12:H17">
    <cfRule type="dataBar" priority="2">
      <dataBar>
        <cfvo type="min"/>
        <cfvo type="max"/>
        <color rgb="FF63C384"/>
      </dataBar>
      <extLst>
        <ext xmlns:x14="http://schemas.microsoft.com/office/spreadsheetml/2009/9/main" uri="{B025F937-C7B1-47D3-B67F-A62EFF666E3E}">
          <x14:id>{60DEED2F-EF9D-4AA5-9F46-3FAFA7D1D1AE}</x14:id>
        </ext>
      </extLst>
    </cfRule>
  </conditionalFormatting>
  <conditionalFormatting sqref="N12:N17">
    <cfRule type="dataBar" priority="1">
      <dataBar>
        <cfvo type="min"/>
        <cfvo type="max"/>
        <color rgb="FF63C384"/>
      </dataBar>
      <extLst>
        <ext xmlns:x14="http://schemas.microsoft.com/office/spreadsheetml/2009/9/main" uri="{B025F937-C7B1-47D3-B67F-A62EFF666E3E}">
          <x14:id>{FFC8FD0D-C557-4BC6-AEE3-A663736B0FCE}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0DEED2F-EF9D-4AA5-9F46-3FAFA7D1D1AE}">
            <x14:dataBar minLength="0" maxLength="100" border="1" negativeBarBorderColorSameAsPositive="0">
              <x14:cfvo type="autoMin"/>
              <x14:cfvo type="autoMax"/>
              <x14:borderColor rgb="FF63C384"/>
              <x14:negativeFillColor rgb="FFFF0000"/>
              <x14:negativeBorderColor rgb="FFFF0000"/>
              <x14:axisColor rgb="FF000000"/>
            </x14:dataBar>
          </x14:cfRule>
          <xm:sqref>H12:H17</xm:sqref>
        </x14:conditionalFormatting>
        <x14:conditionalFormatting xmlns:xm="http://schemas.microsoft.com/office/excel/2006/main">
          <x14:cfRule type="dataBar" id="{FFC8FD0D-C557-4BC6-AEE3-A663736B0FCE}">
            <x14:dataBar minLength="0" maxLength="100" border="1" negativeBarBorderColorSameAsPositive="0">
              <x14:cfvo type="autoMin"/>
              <x14:cfvo type="autoMax"/>
              <x14:borderColor rgb="FF63C384"/>
              <x14:negativeFillColor rgb="FFFF0000"/>
              <x14:negativeBorderColor rgb="FFFF0000"/>
              <x14:axisColor rgb="FF000000"/>
            </x14:dataBar>
          </x14:cfRule>
          <xm:sqref>N12:N17</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Roy Cheru</cp:lastModifiedBy>
  <dcterms:created xsi:type="dcterms:W3CDTF">2023-12-18T11:08:00Z</dcterms:created>
  <dcterms:modified xsi:type="dcterms:W3CDTF">2024-11-19T08:58:15Z</dcterms:modified>
</cp:coreProperties>
</file>