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6D4DBA83-7927-4AC0-B09E-61E806038504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9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6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379" i="8" l="1"/>
  <c r="I9380" i="8"/>
  <c r="I9381" i="8"/>
  <c r="J9379" i="8"/>
  <c r="L9379" i="8" s="1"/>
  <c r="J9380" i="8"/>
  <c r="L9380" i="8" s="1"/>
  <c r="J9381" i="8"/>
  <c r="L9381" i="8" s="1"/>
  <c r="N9379" i="8"/>
  <c r="N9380" i="8"/>
  <c r="N9381" i="8"/>
  <c r="O9379" i="8"/>
  <c r="O9380" i="8"/>
  <c r="O9381" i="8"/>
  <c r="P9379" i="8"/>
  <c r="P9380" i="8"/>
  <c r="P9381" i="8"/>
  <c r="I9376" i="8"/>
  <c r="I9377" i="8"/>
  <c r="I9378" i="8"/>
  <c r="J9376" i="8"/>
  <c r="L9376" i="8" s="1"/>
  <c r="J9377" i="8"/>
  <c r="L9377" i="8" s="1"/>
  <c r="J9378" i="8"/>
  <c r="L9378" i="8" s="1"/>
  <c r="N9376" i="8"/>
  <c r="N9377" i="8"/>
  <c r="N9378" i="8"/>
  <c r="O9376" i="8"/>
  <c r="O9377" i="8"/>
  <c r="O9378" i="8"/>
  <c r="P9376" i="8"/>
  <c r="P9377" i="8"/>
  <c r="P9378" i="8"/>
  <c r="I9375" i="8"/>
  <c r="J9375" i="8"/>
  <c r="L9375" i="8" s="1"/>
  <c r="N9375" i="8"/>
  <c r="O9375" i="8"/>
  <c r="P9375" i="8"/>
  <c r="I9374" i="8"/>
  <c r="J9374" i="8"/>
  <c r="L9374" i="8" s="1"/>
  <c r="N9374" i="8"/>
  <c r="O9374" i="8"/>
  <c r="P9374" i="8"/>
  <c r="I9373" i="8"/>
  <c r="J9373" i="8"/>
  <c r="L9373" i="8" s="1"/>
  <c r="N9373" i="8"/>
  <c r="O9373" i="8"/>
  <c r="P9373" i="8"/>
  <c r="I9371" i="8"/>
  <c r="I9372" i="8"/>
  <c r="J9371" i="8"/>
  <c r="L9371" i="8" s="1"/>
  <c r="J9372" i="8"/>
  <c r="L9372" i="8" s="1"/>
  <c r="N9371" i="8"/>
  <c r="N9372" i="8"/>
  <c r="O9371" i="8"/>
  <c r="O9372" i="8"/>
  <c r="P9371" i="8"/>
  <c r="P9372" i="8"/>
  <c r="I9366" i="8"/>
  <c r="I9367" i="8"/>
  <c r="I9368" i="8"/>
  <c r="I9369" i="8"/>
  <c r="I9370" i="8"/>
  <c r="J9366" i="8"/>
  <c r="L9366" i="8" s="1"/>
  <c r="J9367" i="8"/>
  <c r="L9367" i="8" s="1"/>
  <c r="J9368" i="8"/>
  <c r="L9368" i="8" s="1"/>
  <c r="J9369" i="8"/>
  <c r="L9369" i="8" s="1"/>
  <c r="J9370" i="8"/>
  <c r="L9370" i="8" s="1"/>
  <c r="N9366" i="8"/>
  <c r="N9367" i="8"/>
  <c r="N9368" i="8"/>
  <c r="N9369" i="8"/>
  <c r="N9370" i="8"/>
  <c r="O9366" i="8"/>
  <c r="O9367" i="8"/>
  <c r="O9368" i="8"/>
  <c r="O9369" i="8"/>
  <c r="O9370" i="8"/>
  <c r="P9366" i="8"/>
  <c r="P9367" i="8"/>
  <c r="P9368" i="8"/>
  <c r="P9369" i="8"/>
  <c r="P9370" i="8"/>
  <c r="I9362" i="8"/>
  <c r="I9363" i="8"/>
  <c r="I9364" i="8"/>
  <c r="I9365" i="8"/>
  <c r="J9362" i="8"/>
  <c r="L9362" i="8" s="1"/>
  <c r="H9362" i="8" s="1"/>
  <c r="J9363" i="8"/>
  <c r="L9363" i="8" s="1"/>
  <c r="J9364" i="8"/>
  <c r="L9364" i="8" s="1"/>
  <c r="J9365" i="8"/>
  <c r="L9365" i="8" s="1"/>
  <c r="N9362" i="8"/>
  <c r="N9363" i="8"/>
  <c r="N9364" i="8"/>
  <c r="N9365" i="8"/>
  <c r="O9362" i="8"/>
  <c r="O9363" i="8"/>
  <c r="O9364" i="8"/>
  <c r="O9365" i="8"/>
  <c r="P9362" i="8"/>
  <c r="P9363" i="8"/>
  <c r="P9364" i="8"/>
  <c r="P9365" i="8"/>
  <c r="I9361" i="8"/>
  <c r="J9361" i="8"/>
  <c r="L9361" i="8" s="1"/>
  <c r="N9361" i="8"/>
  <c r="O9361" i="8"/>
  <c r="P9361" i="8"/>
  <c r="I9359" i="8"/>
  <c r="I9360" i="8"/>
  <c r="J9359" i="8"/>
  <c r="L9359" i="8" s="1"/>
  <c r="J9360" i="8"/>
  <c r="L9360" i="8" s="1"/>
  <c r="N9359" i="8"/>
  <c r="N9360" i="8"/>
  <c r="O9359" i="8"/>
  <c r="O9360" i="8"/>
  <c r="P9359" i="8"/>
  <c r="P9360" i="8"/>
  <c r="I9350" i="8"/>
  <c r="I9351" i="8"/>
  <c r="I9352" i="8"/>
  <c r="I9353" i="8"/>
  <c r="I9354" i="8"/>
  <c r="I9355" i="8"/>
  <c r="I9356" i="8"/>
  <c r="I9357" i="8"/>
  <c r="I9358" i="8"/>
  <c r="J9350" i="8"/>
  <c r="L9350" i="8" s="1"/>
  <c r="J9351" i="8"/>
  <c r="L9351" i="8" s="1"/>
  <c r="J9352" i="8"/>
  <c r="L9352" i="8" s="1"/>
  <c r="J9353" i="8"/>
  <c r="L9353" i="8" s="1"/>
  <c r="J9354" i="8"/>
  <c r="L9354" i="8" s="1"/>
  <c r="J9355" i="8"/>
  <c r="L9355" i="8" s="1"/>
  <c r="J9356" i="8"/>
  <c r="L9356" i="8" s="1"/>
  <c r="J9357" i="8"/>
  <c r="L9357" i="8" s="1"/>
  <c r="J9358" i="8"/>
  <c r="L9358" i="8" s="1"/>
  <c r="N9350" i="8"/>
  <c r="N9351" i="8"/>
  <c r="N9352" i="8"/>
  <c r="N9353" i="8"/>
  <c r="N9354" i="8"/>
  <c r="N9355" i="8"/>
  <c r="N9356" i="8"/>
  <c r="N9357" i="8"/>
  <c r="N9358" i="8"/>
  <c r="O9350" i="8"/>
  <c r="O9351" i="8"/>
  <c r="O9352" i="8"/>
  <c r="O9353" i="8"/>
  <c r="O9354" i="8"/>
  <c r="O9355" i="8"/>
  <c r="O9356" i="8"/>
  <c r="O9357" i="8"/>
  <c r="O9358" i="8"/>
  <c r="P9350" i="8"/>
  <c r="P9351" i="8"/>
  <c r="P9352" i="8"/>
  <c r="P9353" i="8"/>
  <c r="P9354" i="8"/>
  <c r="P9355" i="8"/>
  <c r="P9356" i="8"/>
  <c r="P9357" i="8"/>
  <c r="P9358" i="8"/>
  <c r="I9344" i="8"/>
  <c r="I9345" i="8"/>
  <c r="I9346" i="8"/>
  <c r="I9347" i="8"/>
  <c r="I9348" i="8"/>
  <c r="I9349" i="8"/>
  <c r="J9344" i="8"/>
  <c r="L9344" i="8" s="1"/>
  <c r="J9345" i="8"/>
  <c r="L9345" i="8" s="1"/>
  <c r="J9346" i="8"/>
  <c r="L9346" i="8" s="1"/>
  <c r="J9347" i="8"/>
  <c r="L9347" i="8" s="1"/>
  <c r="J9348" i="8"/>
  <c r="L9348" i="8" s="1"/>
  <c r="J9349" i="8"/>
  <c r="L9349" i="8" s="1"/>
  <c r="N9344" i="8"/>
  <c r="N9345" i="8"/>
  <c r="N9346" i="8"/>
  <c r="N9347" i="8"/>
  <c r="N9348" i="8"/>
  <c r="N9349" i="8"/>
  <c r="O9344" i="8"/>
  <c r="O9345" i="8"/>
  <c r="O9346" i="8"/>
  <c r="O9347" i="8"/>
  <c r="O9348" i="8"/>
  <c r="O9349" i="8"/>
  <c r="P9344" i="8"/>
  <c r="P9345" i="8"/>
  <c r="P9346" i="8"/>
  <c r="P9347" i="8"/>
  <c r="P9348" i="8"/>
  <c r="P9349" i="8"/>
  <c r="I9340" i="8"/>
  <c r="I9341" i="8"/>
  <c r="I9342" i="8"/>
  <c r="I9343" i="8"/>
  <c r="J9340" i="8"/>
  <c r="L9340" i="8" s="1"/>
  <c r="J9341" i="8"/>
  <c r="L9341" i="8" s="1"/>
  <c r="J9342" i="8"/>
  <c r="L9342" i="8" s="1"/>
  <c r="H9342" i="8" s="1"/>
  <c r="J9343" i="8"/>
  <c r="L9343" i="8" s="1"/>
  <c r="N9340" i="8"/>
  <c r="N9341" i="8"/>
  <c r="N9342" i="8"/>
  <c r="N9343" i="8"/>
  <c r="O9340" i="8"/>
  <c r="O9341" i="8"/>
  <c r="O9342" i="8"/>
  <c r="O9343" i="8"/>
  <c r="P9340" i="8"/>
  <c r="P9341" i="8"/>
  <c r="P9342" i="8"/>
  <c r="P9343" i="8"/>
  <c r="I9337" i="8"/>
  <c r="I9338" i="8"/>
  <c r="I9339" i="8"/>
  <c r="J9337" i="8"/>
  <c r="L9337" i="8" s="1"/>
  <c r="J9338" i="8"/>
  <c r="L9338" i="8" s="1"/>
  <c r="J9339" i="8"/>
  <c r="L9339" i="8" s="1"/>
  <c r="N9337" i="8"/>
  <c r="N9338" i="8"/>
  <c r="N9339" i="8"/>
  <c r="O9337" i="8"/>
  <c r="O9338" i="8"/>
  <c r="O9339" i="8"/>
  <c r="P9337" i="8"/>
  <c r="P9338" i="8"/>
  <c r="P9339" i="8"/>
  <c r="I9336" i="8"/>
  <c r="J9336" i="8"/>
  <c r="L9336" i="8" s="1"/>
  <c r="N9336" i="8"/>
  <c r="O9336" i="8"/>
  <c r="P9336" i="8"/>
  <c r="I9335" i="8"/>
  <c r="J9335" i="8"/>
  <c r="L9335" i="8" s="1"/>
  <c r="N9335" i="8"/>
  <c r="O9335" i="8"/>
  <c r="P9335" i="8"/>
  <c r="I9330" i="8"/>
  <c r="I9331" i="8"/>
  <c r="I9332" i="8"/>
  <c r="I9333" i="8"/>
  <c r="I9334" i="8"/>
  <c r="J9330" i="8"/>
  <c r="L9330" i="8" s="1"/>
  <c r="J9331" i="8"/>
  <c r="L9331" i="8" s="1"/>
  <c r="J9332" i="8"/>
  <c r="L9332" i="8" s="1"/>
  <c r="J9333" i="8"/>
  <c r="L9333" i="8" s="1"/>
  <c r="J9334" i="8"/>
  <c r="L9334" i="8" s="1"/>
  <c r="N9330" i="8"/>
  <c r="N9331" i="8"/>
  <c r="N9332" i="8"/>
  <c r="N9333" i="8"/>
  <c r="N9334" i="8"/>
  <c r="O9330" i="8"/>
  <c r="O9331" i="8"/>
  <c r="O9332" i="8"/>
  <c r="O9333" i="8"/>
  <c r="O9334" i="8"/>
  <c r="P9330" i="8"/>
  <c r="P9331" i="8"/>
  <c r="P9332" i="8"/>
  <c r="P9333" i="8"/>
  <c r="P9334" i="8"/>
  <c r="H9381" i="8" l="1"/>
  <c r="H9380" i="8"/>
  <c r="H9379" i="8"/>
  <c r="H9378" i="8"/>
  <c r="H9377" i="8"/>
  <c r="H9376" i="8"/>
  <c r="H9375" i="8"/>
  <c r="H9374" i="8"/>
  <c r="H9373" i="8"/>
  <c r="H9371" i="8"/>
  <c r="H9372" i="8"/>
  <c r="H9370" i="8"/>
  <c r="H9369" i="8"/>
  <c r="H9368" i="8"/>
  <c r="H9367" i="8"/>
  <c r="H9366" i="8"/>
  <c r="H9365" i="8"/>
  <c r="H9364" i="8"/>
  <c r="H9363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I9322" i="8"/>
  <c r="I9323" i="8"/>
  <c r="I9324" i="8"/>
  <c r="I9325" i="8"/>
  <c r="I9326" i="8"/>
  <c r="I9327" i="8"/>
  <c r="I9328" i="8"/>
  <c r="I9329" i="8"/>
  <c r="J9322" i="8"/>
  <c r="J9323" i="8"/>
  <c r="J9324" i="8"/>
  <c r="J9325" i="8"/>
  <c r="J9326" i="8"/>
  <c r="J9327" i="8"/>
  <c r="J9328" i="8"/>
  <c r="J9329" i="8"/>
  <c r="L9322" i="8"/>
  <c r="H9322" i="8" s="1"/>
  <c r="L9323" i="8"/>
  <c r="H9323" i="8" s="1"/>
  <c r="L9324" i="8"/>
  <c r="H9324" i="8" s="1"/>
  <c r="L9325" i="8"/>
  <c r="L9326" i="8"/>
  <c r="H9326" i="8" s="1"/>
  <c r="L9327" i="8"/>
  <c r="H9327" i="8" s="1"/>
  <c r="L9328" i="8"/>
  <c r="H9328" i="8" s="1"/>
  <c r="L9329" i="8"/>
  <c r="H9329" i="8" s="1"/>
  <c r="N9322" i="8"/>
  <c r="N9323" i="8"/>
  <c r="N9324" i="8"/>
  <c r="N9325" i="8"/>
  <c r="N9326" i="8"/>
  <c r="N9327" i="8"/>
  <c r="N9328" i="8"/>
  <c r="N9329" i="8"/>
  <c r="O9322" i="8"/>
  <c r="O9323" i="8"/>
  <c r="O9324" i="8"/>
  <c r="O9325" i="8"/>
  <c r="O9326" i="8"/>
  <c r="O9327" i="8"/>
  <c r="O9328" i="8"/>
  <c r="O9329" i="8"/>
  <c r="P9322" i="8"/>
  <c r="P9323" i="8"/>
  <c r="P9324" i="8"/>
  <c r="P9325" i="8"/>
  <c r="P9326" i="8"/>
  <c r="P9327" i="8"/>
  <c r="P9328" i="8"/>
  <c r="P9329" i="8"/>
  <c r="I9319" i="8"/>
  <c r="I9320" i="8"/>
  <c r="I9321" i="8"/>
  <c r="J9319" i="8"/>
  <c r="L9319" i="8" s="1"/>
  <c r="J9320" i="8"/>
  <c r="L9320" i="8" s="1"/>
  <c r="J9321" i="8"/>
  <c r="L9321" i="8" s="1"/>
  <c r="N9319" i="8"/>
  <c r="N9320" i="8"/>
  <c r="N9321" i="8"/>
  <c r="O9319" i="8"/>
  <c r="O9320" i="8"/>
  <c r="O9321" i="8"/>
  <c r="P9319" i="8"/>
  <c r="P9320" i="8"/>
  <c r="P9321" i="8"/>
  <c r="I9315" i="8"/>
  <c r="I9316" i="8"/>
  <c r="I9317" i="8"/>
  <c r="I9318" i="8"/>
  <c r="J9315" i="8"/>
  <c r="J9316" i="8"/>
  <c r="J9317" i="8"/>
  <c r="J9318" i="8"/>
  <c r="L9315" i="8"/>
  <c r="H9315" i="8" s="1"/>
  <c r="L9316" i="8"/>
  <c r="H9316" i="8" s="1"/>
  <c r="L9317" i="8"/>
  <c r="H9317" i="8" s="1"/>
  <c r="L9318" i="8"/>
  <c r="N9315" i="8"/>
  <c r="N9316" i="8"/>
  <c r="N9317" i="8"/>
  <c r="N9318" i="8"/>
  <c r="O9315" i="8"/>
  <c r="O9316" i="8"/>
  <c r="O9317" i="8"/>
  <c r="O9318" i="8"/>
  <c r="P9315" i="8"/>
  <c r="P9316" i="8"/>
  <c r="P9317" i="8"/>
  <c r="P9318" i="8"/>
  <c r="I9311" i="8"/>
  <c r="I9312" i="8"/>
  <c r="I9313" i="8"/>
  <c r="I9314" i="8"/>
  <c r="J9311" i="8"/>
  <c r="J9312" i="8"/>
  <c r="J9313" i="8"/>
  <c r="J9314" i="8"/>
  <c r="L9311" i="8"/>
  <c r="H9311" i="8" s="1"/>
  <c r="L9312" i="8"/>
  <c r="H9312" i="8" s="1"/>
  <c r="L9313" i="8"/>
  <c r="H9313" i="8" s="1"/>
  <c r="L9314" i="8"/>
  <c r="H9314" i="8" s="1"/>
  <c r="N9311" i="8"/>
  <c r="N9312" i="8"/>
  <c r="N9313" i="8"/>
  <c r="N9314" i="8"/>
  <c r="O9311" i="8"/>
  <c r="O9312" i="8"/>
  <c r="O9313" i="8"/>
  <c r="O9314" i="8"/>
  <c r="P9311" i="8"/>
  <c r="P9312" i="8"/>
  <c r="P9313" i="8"/>
  <c r="P9314" i="8"/>
  <c r="I9308" i="8"/>
  <c r="I9309" i="8"/>
  <c r="I9310" i="8"/>
  <c r="J9308" i="8"/>
  <c r="L9308" i="8" s="1"/>
  <c r="J9309" i="8"/>
  <c r="L9309" i="8" s="1"/>
  <c r="J9310" i="8"/>
  <c r="L9310" i="8" s="1"/>
  <c r="N9308" i="8"/>
  <c r="N9309" i="8"/>
  <c r="N9310" i="8"/>
  <c r="O9308" i="8"/>
  <c r="O9309" i="8"/>
  <c r="O9310" i="8"/>
  <c r="P9308" i="8"/>
  <c r="P9309" i="8"/>
  <c r="P9310" i="8"/>
  <c r="C368" i="9"/>
  <c r="B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S65" i="9"/>
  <c r="E65" i="9"/>
  <c r="D65" i="9"/>
  <c r="E64" i="9"/>
  <c r="D64" i="9"/>
  <c r="E63" i="9"/>
  <c r="D63" i="9"/>
  <c r="E62" i="9"/>
  <c r="D62" i="9"/>
  <c r="E61" i="9"/>
  <c r="D61" i="9"/>
  <c r="S60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E5" i="9"/>
  <c r="E4" i="9"/>
  <c r="E3" i="9"/>
  <c r="I9303" i="8"/>
  <c r="I9304" i="8"/>
  <c r="I9305" i="8"/>
  <c r="I9306" i="8"/>
  <c r="I9307" i="8"/>
  <c r="J9303" i="8"/>
  <c r="L9303" i="8" s="1"/>
  <c r="J9304" i="8"/>
  <c r="L9304" i="8" s="1"/>
  <c r="J9305" i="8"/>
  <c r="L9305" i="8" s="1"/>
  <c r="J9306" i="8"/>
  <c r="L9306" i="8" s="1"/>
  <c r="J9307" i="8"/>
  <c r="L9307" i="8" s="1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L9293" i="8" s="1"/>
  <c r="J9294" i="8"/>
  <c r="L9294" i="8" s="1"/>
  <c r="J9295" i="8"/>
  <c r="L9295" i="8" s="1"/>
  <c r="J9296" i="8"/>
  <c r="L9296" i="8" s="1"/>
  <c r="J9297" i="8"/>
  <c r="L9297" i="8" s="1"/>
  <c r="J9298" i="8"/>
  <c r="L9298" i="8" s="1"/>
  <c r="J9299" i="8"/>
  <c r="L9299" i="8" s="1"/>
  <c r="J9300" i="8"/>
  <c r="L9300" i="8" s="1"/>
  <c r="J9301" i="8"/>
  <c r="L9301" i="8" s="1"/>
  <c r="J9302" i="8"/>
  <c r="L9302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I9285" i="8"/>
  <c r="I9286" i="8"/>
  <c r="I9287" i="8"/>
  <c r="I9288" i="8"/>
  <c r="I9289" i="8"/>
  <c r="I9290" i="8"/>
  <c r="J9285" i="8"/>
  <c r="L9285" i="8" s="1"/>
  <c r="J9286" i="8"/>
  <c r="L9286" i="8" s="1"/>
  <c r="J9287" i="8"/>
  <c r="L9287" i="8" s="1"/>
  <c r="J9288" i="8"/>
  <c r="L9288" i="8" s="1"/>
  <c r="J9289" i="8"/>
  <c r="L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L9246" i="8" s="1"/>
  <c r="H9246" i="8" s="1"/>
  <c r="J9247" i="8"/>
  <c r="L9247" i="8" s="1"/>
  <c r="H9247" i="8" s="1"/>
  <c r="J9248" i="8"/>
  <c r="L9248" i="8" s="1"/>
  <c r="H9248" i="8" s="1"/>
  <c r="J9249" i="8"/>
  <c r="L9249" i="8" s="1"/>
  <c r="H9249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J9226" i="8"/>
  <c r="J9227" i="8"/>
  <c r="L9227" i="8" s="1"/>
  <c r="H9227" i="8" s="1"/>
  <c r="J9228" i="8"/>
  <c r="L9228" i="8" s="1"/>
  <c r="L9225" i="8"/>
  <c r="L9226" i="8"/>
  <c r="H9226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J9184" i="8"/>
  <c r="L9184" i="8" s="1"/>
  <c r="H9184" i="8" s="1"/>
  <c r="L9181" i="8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L9178" i="8" s="1"/>
  <c r="H9178" i="8" s="1"/>
  <c r="J9179" i="8"/>
  <c r="L9179" i="8" s="1"/>
  <c r="H9179" i="8" s="1"/>
  <c r="J9180" i="8"/>
  <c r="L9180" i="8" s="1"/>
  <c r="H9180" i="8" s="1"/>
  <c r="L9177" i="8"/>
  <c r="H9177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L9173" i="8" s="1"/>
  <c r="H9173" i="8" s="1"/>
  <c r="J9174" i="8"/>
  <c r="L9174" i="8" s="1"/>
  <c r="H9174" i="8" s="1"/>
  <c r="J9175" i="8"/>
  <c r="L9175" i="8" s="1"/>
  <c r="H9175" i="8" s="1"/>
  <c r="J9176" i="8"/>
  <c r="L9176" i="8" s="1"/>
  <c r="H9176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L9169" i="8" s="1"/>
  <c r="H9169" i="8" s="1"/>
  <c r="J9170" i="8"/>
  <c r="L9170" i="8" s="1"/>
  <c r="H9170" i="8" s="1"/>
  <c r="J9171" i="8"/>
  <c r="L9171" i="8" s="1"/>
  <c r="H9171" i="8" s="1"/>
  <c r="J9172" i="8"/>
  <c r="L9172" i="8" s="1"/>
  <c r="H9172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L9139" i="8" s="1"/>
  <c r="J9140" i="8"/>
  <c r="L9140" i="8" s="1"/>
  <c r="J9141" i="8"/>
  <c r="L9141" i="8" s="1"/>
  <c r="J9142" i="8"/>
  <c r="L9142" i="8" s="1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L9084" i="8" s="1"/>
  <c r="J9085" i="8"/>
  <c r="L9085" i="8" s="1"/>
  <c r="J9086" i="8"/>
  <c r="L9086" i="8" s="1"/>
  <c r="J9087" i="8"/>
  <c r="L9087" i="8" s="1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L9054" i="8" s="1"/>
  <c r="H9054" i="8" s="1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L9007" i="8" s="1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L8998" i="8" s="1"/>
  <c r="J8999" i="8"/>
  <c r="L8999" i="8" s="1"/>
  <c r="J9000" i="8"/>
  <c r="L9000" i="8" s="1"/>
  <c r="J9001" i="8"/>
  <c r="L9001" i="8" s="1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L8964" i="8" s="1"/>
  <c r="H8964" i="8" s="1"/>
  <c r="J8965" i="8"/>
  <c r="L8965" i="8" s="1"/>
  <c r="H8965" i="8" s="1"/>
  <c r="J8966" i="8"/>
  <c r="L8966" i="8" s="1"/>
  <c r="H8966" i="8" s="1"/>
  <c r="J8967" i="8"/>
  <c r="L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266" i="8" l="1"/>
  <c r="H8967" i="8"/>
  <c r="H9183" i="8"/>
  <c r="D4" i="9"/>
  <c r="F4" i="9" s="1"/>
  <c r="D5" i="9"/>
  <c r="F5" i="9" s="1"/>
  <c r="H9321" i="8"/>
  <c r="D6" i="9"/>
  <c r="F6" i="9" s="1"/>
  <c r="H9151" i="8"/>
  <c r="H9032" i="8"/>
  <c r="H9225" i="8"/>
  <c r="H9319" i="8"/>
  <c r="H9325" i="8"/>
  <c r="H9320" i="8"/>
  <c r="H9308" i="8"/>
  <c r="H9318" i="8"/>
  <c r="H9181" i="8"/>
  <c r="F42" i="9"/>
  <c r="F50" i="9"/>
  <c r="F58" i="9"/>
  <c r="F67" i="9"/>
  <c r="F141" i="9"/>
  <c r="F145" i="9"/>
  <c r="F147" i="9"/>
  <c r="F149" i="9"/>
  <c r="F153" i="9"/>
  <c r="F155" i="9"/>
  <c r="F165" i="9"/>
  <c r="F169" i="9"/>
  <c r="F171" i="9"/>
  <c r="F271" i="9"/>
  <c r="F273" i="9"/>
  <c r="F279" i="9"/>
  <c r="F281" i="9"/>
  <c r="F283" i="9"/>
  <c r="F285" i="9"/>
  <c r="F287" i="9"/>
  <c r="F289" i="9"/>
  <c r="F295" i="9"/>
  <c r="F297" i="9"/>
  <c r="F299" i="9"/>
  <c r="F301" i="9"/>
  <c r="F303" i="9"/>
  <c r="F305" i="9"/>
  <c r="F25" i="9"/>
  <c r="F57" i="9"/>
  <c r="F70" i="9"/>
  <c r="F150" i="9"/>
  <c r="F152" i="9"/>
  <c r="F156" i="9"/>
  <c r="F158" i="9"/>
  <c r="F160" i="9"/>
  <c r="F164" i="9"/>
  <c r="F166" i="9"/>
  <c r="F168" i="9"/>
  <c r="F172" i="9"/>
  <c r="F270" i="9"/>
  <c r="F302" i="9"/>
  <c r="H9233" i="8"/>
  <c r="H9302" i="8"/>
  <c r="H9298" i="8"/>
  <c r="H9303" i="8"/>
  <c r="H9306" i="8"/>
  <c r="H9310" i="8"/>
  <c r="D3" i="9"/>
  <c r="H9309" i="8"/>
  <c r="F140" i="9"/>
  <c r="F148" i="9"/>
  <c r="F113" i="9"/>
  <c r="F41" i="9"/>
  <c r="F257" i="9"/>
  <c r="H9289" i="8"/>
  <c r="H9293" i="8"/>
  <c r="H9285" i="8"/>
  <c r="F20" i="9"/>
  <c r="F36" i="9"/>
  <c r="F54" i="9"/>
  <c r="F284" i="9"/>
  <c r="F193" i="9"/>
  <c r="F241" i="9"/>
  <c r="F63" i="9"/>
  <c r="F86" i="9"/>
  <c r="F309" i="9"/>
  <c r="F321" i="9"/>
  <c r="F180" i="9"/>
  <c r="F216" i="9"/>
  <c r="F220" i="9"/>
  <c r="H9304" i="8"/>
  <c r="H9305" i="8"/>
  <c r="F9" i="9"/>
  <c r="F109" i="9"/>
  <c r="F316" i="9"/>
  <c r="F238" i="9"/>
  <c r="F21" i="9"/>
  <c r="F23" i="9"/>
  <c r="F51" i="9"/>
  <c r="F53" i="9"/>
  <c r="F55" i="9"/>
  <c r="F13" i="9"/>
  <c r="F17" i="9"/>
  <c r="F219" i="9"/>
  <c r="F221" i="9"/>
  <c r="F225" i="9"/>
  <c r="F229" i="9"/>
  <c r="F231" i="9"/>
  <c r="F233" i="9"/>
  <c r="F235" i="9"/>
  <c r="F237" i="9"/>
  <c r="F8" i="9"/>
  <c r="F10" i="9"/>
  <c r="F12" i="9"/>
  <c r="F16" i="9"/>
  <c r="F24" i="9"/>
  <c r="F29" i="9"/>
  <c r="F31" i="9"/>
  <c r="F33" i="9"/>
  <c r="F37" i="9"/>
  <c r="F62" i="9"/>
  <c r="F64" i="9"/>
  <c r="F71" i="9"/>
  <c r="F83" i="9"/>
  <c r="F87" i="9"/>
  <c r="F99" i="9"/>
  <c r="F123" i="9"/>
  <c r="F127" i="9"/>
  <c r="F139" i="9"/>
  <c r="F182" i="9"/>
  <c r="F184" i="9"/>
  <c r="F188" i="9"/>
  <c r="F190" i="9"/>
  <c r="F194" i="9"/>
  <c r="F206" i="9"/>
  <c r="F226" i="9"/>
  <c r="F325" i="9"/>
  <c r="F327" i="9"/>
  <c r="F329" i="9"/>
  <c r="F333" i="9"/>
  <c r="F335" i="9"/>
  <c r="F337" i="9"/>
  <c r="F353" i="9"/>
  <c r="F357" i="9"/>
  <c r="F359" i="9"/>
  <c r="F361" i="9"/>
  <c r="F365" i="9"/>
  <c r="F367" i="9"/>
  <c r="F242" i="9"/>
  <c r="F254" i="9"/>
  <c r="F258" i="9"/>
  <c r="F26" i="9"/>
  <c r="F28" i="9"/>
  <c r="F40" i="9"/>
  <c r="F90" i="9"/>
  <c r="F92" i="9"/>
  <c r="F94" i="9"/>
  <c r="F96" i="9"/>
  <c r="F98" i="9"/>
  <c r="F102" i="9"/>
  <c r="F108" i="9"/>
  <c r="F110" i="9"/>
  <c r="F112" i="9"/>
  <c r="F114" i="9"/>
  <c r="F116" i="9"/>
  <c r="F120" i="9"/>
  <c r="F128" i="9"/>
  <c r="F130" i="9"/>
  <c r="F132" i="9"/>
  <c r="F134" i="9"/>
  <c r="F136" i="9"/>
  <c r="F173" i="9"/>
  <c r="F177" i="9"/>
  <c r="F179" i="9"/>
  <c r="F181" i="9"/>
  <c r="F185" i="9"/>
  <c r="F187" i="9"/>
  <c r="F197" i="9"/>
  <c r="F199" i="9"/>
  <c r="F201" i="9"/>
  <c r="F203" i="9"/>
  <c r="F209" i="9"/>
  <c r="F213" i="9"/>
  <c r="F215" i="9"/>
  <c r="F217" i="9"/>
  <c r="F306" i="9"/>
  <c r="F326" i="9"/>
  <c r="F334" i="9"/>
  <c r="F356" i="9"/>
  <c r="F358" i="9"/>
  <c r="F360" i="9"/>
  <c r="F366" i="9"/>
  <c r="F32" i="9"/>
  <c r="F52" i="9"/>
  <c r="S67" i="9"/>
  <c r="F77" i="9"/>
  <c r="F81" i="9"/>
  <c r="F248" i="9"/>
  <c r="F252" i="9"/>
  <c r="F277" i="9"/>
  <c r="F18" i="9"/>
  <c r="F34" i="9"/>
  <c r="F47" i="9"/>
  <c r="F49" i="9"/>
  <c r="F74" i="9"/>
  <c r="F76" i="9"/>
  <c r="F78" i="9"/>
  <c r="F80" i="9"/>
  <c r="F82" i="9"/>
  <c r="F93" i="9"/>
  <c r="F97" i="9"/>
  <c r="F103" i="9"/>
  <c r="F107" i="9"/>
  <c r="F119" i="9"/>
  <c r="F142" i="9"/>
  <c r="F144" i="9"/>
  <c r="F157" i="9"/>
  <c r="F161" i="9"/>
  <c r="F163" i="9"/>
  <c r="F174" i="9"/>
  <c r="F176" i="9"/>
  <c r="F189" i="9"/>
  <c r="F200" i="9"/>
  <c r="F204" i="9"/>
  <c r="F210" i="9"/>
  <c r="F222" i="9"/>
  <c r="F245" i="9"/>
  <c r="F247" i="9"/>
  <c r="F249" i="9"/>
  <c r="F251" i="9"/>
  <c r="F253" i="9"/>
  <c r="F264" i="9"/>
  <c r="F268" i="9"/>
  <c r="F274" i="9"/>
  <c r="F278" i="9"/>
  <c r="F286" i="9"/>
  <c r="F293" i="9"/>
  <c r="F311" i="9"/>
  <c r="F313" i="9"/>
  <c r="F315" i="9"/>
  <c r="F317" i="9"/>
  <c r="F319" i="9"/>
  <c r="F324" i="9"/>
  <c r="F332" i="9"/>
  <c r="F342" i="9"/>
  <c r="F344" i="9"/>
  <c r="F350" i="9"/>
  <c r="F352" i="9"/>
  <c r="F205" i="9"/>
  <c r="F261" i="9"/>
  <c r="F263" i="9"/>
  <c r="F265" i="9"/>
  <c r="F267" i="9"/>
  <c r="F269" i="9"/>
  <c r="F290" i="9"/>
  <c r="F294" i="9"/>
  <c r="F129" i="9"/>
  <c r="F133" i="9"/>
  <c r="F232" i="9"/>
  <c r="F236" i="9"/>
  <c r="F300" i="9"/>
  <c r="F310" i="9"/>
  <c r="F318" i="9"/>
  <c r="F341" i="9"/>
  <c r="F343" i="9"/>
  <c r="F345" i="9"/>
  <c r="F349" i="9"/>
  <c r="F351" i="9"/>
  <c r="F7" i="9"/>
  <c r="F15" i="9"/>
  <c r="F39" i="9"/>
  <c r="F69" i="9"/>
  <c r="F85" i="9"/>
  <c r="F101" i="9"/>
  <c r="F117" i="9"/>
  <c r="F137" i="9"/>
  <c r="F192" i="9"/>
  <c r="F208" i="9"/>
  <c r="F224" i="9"/>
  <c r="F240" i="9"/>
  <c r="F256" i="9"/>
  <c r="F272" i="9"/>
  <c r="F288" i="9"/>
  <c r="F304" i="9"/>
  <c r="F320" i="9"/>
  <c r="F322" i="9"/>
  <c r="F331" i="9"/>
  <c r="F336" i="9"/>
  <c r="F338" i="9"/>
  <c r="F340" i="9"/>
  <c r="F347" i="9"/>
  <c r="F354" i="9"/>
  <c r="F363" i="9"/>
  <c r="F46" i="9"/>
  <c r="F56" i="9"/>
  <c r="F59" i="9"/>
  <c r="F66" i="9"/>
  <c r="F68" i="9"/>
  <c r="F73" i="9"/>
  <c r="F75" i="9"/>
  <c r="F84" i="9"/>
  <c r="F89" i="9"/>
  <c r="F91" i="9"/>
  <c r="F100" i="9"/>
  <c r="F105" i="9"/>
  <c r="F111" i="9"/>
  <c r="F118" i="9"/>
  <c r="F121" i="9"/>
  <c r="F125" i="9"/>
  <c r="F131" i="9"/>
  <c r="F138" i="9"/>
  <c r="F143" i="9"/>
  <c r="F146" i="9"/>
  <c r="F151" i="9"/>
  <c r="F154" i="9"/>
  <c r="F159" i="9"/>
  <c r="F162" i="9"/>
  <c r="F167" i="9"/>
  <c r="F170" i="9"/>
  <c r="F175" i="9"/>
  <c r="F178" i="9"/>
  <c r="F183" i="9"/>
  <c r="F186" i="9"/>
  <c r="F191" i="9"/>
  <c r="F196" i="9"/>
  <c r="F198" i="9"/>
  <c r="F207" i="9"/>
  <c r="F212" i="9"/>
  <c r="F214" i="9"/>
  <c r="F223" i="9"/>
  <c r="F228" i="9"/>
  <c r="F230" i="9"/>
  <c r="F239" i="9"/>
  <c r="F244" i="9"/>
  <c r="F246" i="9"/>
  <c r="F255" i="9"/>
  <c r="F260" i="9"/>
  <c r="F262" i="9"/>
  <c r="F276" i="9"/>
  <c r="F292" i="9"/>
  <c r="F308" i="9"/>
  <c r="F11" i="9"/>
  <c r="F14" i="9"/>
  <c r="F19" i="9"/>
  <c r="F22" i="9"/>
  <c r="F27" i="9"/>
  <c r="F30" i="9"/>
  <c r="F35" i="9"/>
  <c r="F38" i="9"/>
  <c r="F43" i="9"/>
  <c r="F45" i="9"/>
  <c r="F65" i="9"/>
  <c r="F72" i="9"/>
  <c r="F79" i="9"/>
  <c r="F88" i="9"/>
  <c r="F95" i="9"/>
  <c r="F104" i="9"/>
  <c r="F106" i="9"/>
  <c r="F115" i="9"/>
  <c r="F122" i="9"/>
  <c r="F124" i="9"/>
  <c r="F126" i="9"/>
  <c r="F135" i="9"/>
  <c r="F195" i="9"/>
  <c r="F202" i="9"/>
  <c r="F211" i="9"/>
  <c r="F218" i="9"/>
  <c r="F227" i="9"/>
  <c r="F234" i="9"/>
  <c r="F243" i="9"/>
  <c r="F250" i="9"/>
  <c r="F259" i="9"/>
  <c r="F266" i="9"/>
  <c r="F275" i="9"/>
  <c r="F280" i="9"/>
  <c r="F282" i="9"/>
  <c r="F291" i="9"/>
  <c r="F296" i="9"/>
  <c r="F298" i="9"/>
  <c r="F307" i="9"/>
  <c r="F312" i="9"/>
  <c r="F314" i="9"/>
  <c r="F323" i="9"/>
  <c r="F328" i="9"/>
  <c r="F330" i="9"/>
  <c r="F339" i="9"/>
  <c r="F346" i="9"/>
  <c r="F348" i="9"/>
  <c r="F355" i="9"/>
  <c r="F362" i="9"/>
  <c r="F364" i="9"/>
  <c r="E368" i="9"/>
  <c r="F48" i="9"/>
  <c r="F61" i="9"/>
  <c r="F44" i="9"/>
  <c r="F60" i="9"/>
  <c r="H9307" i="8"/>
  <c r="H9291" i="8"/>
  <c r="H9301" i="8"/>
  <c r="H9300" i="8"/>
  <c r="H9299" i="8"/>
  <c r="H9297" i="8"/>
  <c r="H9296" i="8"/>
  <c r="H9295" i="8"/>
  <c r="H9294" i="8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D368" i="9" l="1"/>
  <c r="F3" i="9"/>
  <c r="F368" i="9" s="1"/>
  <c r="D372" i="9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I10" i="8"/>
  <c r="I11" i="8"/>
  <c r="I12" i="8"/>
  <c r="I13" i="8"/>
  <c r="I14" i="8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H6854" i="8"/>
  <c r="H6853" i="8"/>
  <c r="H6852" i="8"/>
  <c r="H6851" i="8"/>
  <c r="H6850" i="8"/>
  <c r="H6849" i="8"/>
  <c r="H6848" i="8"/>
  <c r="H6839" i="8"/>
  <c r="H6846" i="8"/>
  <c r="H6844" i="8"/>
  <c r="H6843" i="8"/>
  <c r="H6842" i="8"/>
  <c r="H6841" i="8"/>
  <c r="H6840" i="8"/>
  <c r="H6838" i="8"/>
  <c r="H6837" i="8"/>
  <c r="H6829" i="8"/>
  <c r="H6836" i="8"/>
  <c r="H6835" i="8"/>
  <c r="H6834" i="8"/>
  <c r="H6833" i="8"/>
  <c r="H6832" i="8"/>
  <c r="H6831" i="8"/>
  <c r="H6830" i="8"/>
  <c r="H6828" i="8"/>
  <c r="H6827" i="8"/>
  <c r="H6826" i="8"/>
  <c r="H6816" i="8"/>
  <c r="H6819" i="8"/>
  <c r="H6825" i="8"/>
  <c r="H6824" i="8"/>
  <c r="H6823" i="8"/>
  <c r="H6822" i="8"/>
  <c r="H6821" i="8"/>
  <c r="H6820" i="8"/>
  <c r="H6818" i="8"/>
  <c r="H6817" i="8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H6803" i="8"/>
  <c r="H6799" i="8"/>
  <c r="H6801" i="8"/>
  <c r="H6800" i="8"/>
  <c r="H6797" i="8"/>
  <c r="H7" i="8"/>
  <c r="H6796" i="8"/>
  <c r="H19" i="8"/>
  <c r="H17" i="8"/>
  <c r="H16" i="8"/>
  <c r="H15" i="8"/>
  <c r="H14" i="8"/>
  <c r="H13" i="8"/>
  <c r="H12" i="8"/>
  <c r="H11" i="8"/>
  <c r="H8" i="8"/>
  <c r="H2" i="8"/>
  <c r="H5" i="8"/>
  <c r="H4" i="8"/>
  <c r="H6" i="8"/>
  <c r="H3" i="8"/>
  <c r="H9" i="8"/>
  <c r="C660" i="5" l="1"/>
  <c r="D660" i="5"/>
  <c r="E660" i="5"/>
  <c r="F660" i="5"/>
  <c r="G660" i="5"/>
  <c r="H660" i="5"/>
  <c r="I660" i="5" l="1"/>
  <c r="L2065" i="1" l="1"/>
  <c r="H1" i="5" l="1"/>
  <c r="G1" i="5"/>
  <c r="F1" i="5"/>
  <c r="E1" i="5"/>
  <c r="D1" i="5"/>
  <c r="C1" i="5"/>
  <c r="I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<sst xmlns="http://schemas.openxmlformats.org/spreadsheetml/2006/main" count="60467" uniqueCount="1589">
  <si>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</si>
  <si>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</si>
  <si>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</si>
  <si>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</si>
  <si>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</si>
  <si>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</si>
  <si>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</si>
  <si>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</si>
  <si>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</si>
  <si>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</si>
  <si>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</si>
  <si>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</si>
  <si>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</si>
  <si>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</si>
  <si>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</si>
  <si>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</si>
  <si>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</si>
  <si>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</si>
  <si>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</si>
  <si>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</si>
  <si>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</si>
  <si>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</si>
  <si>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</si>
  <si>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</si>
  <si>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</si>
  <si>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</si>
  <si>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</si>
  <si>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</si>
  <si>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</si>
  <si>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</si>
  <si>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</si>
  <si>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</si>
  <si>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</si>
  <si>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</si>
  <si>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</si>
  <si>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</si>
  <si>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</si>
  <si>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</si>
  <si>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</si>
  <si>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</si>
  <si>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</si>
  <si>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</si>
  <si>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</si>
  <si>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</si>
  <si>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</si>
  <si>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</si>
  <si>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</si>
  <si>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</si>
  <si>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</si>
  <si>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</si>
  <si>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</si>
  <si>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</si>
  <si>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</si>
  <si>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</si>
  <si>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</si>
  <si>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</si>
  <si>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</si>
  <si>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</si>
  <si>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</si>
  <si>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</si>
  <si>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</si>
  <si>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</si>
  <si>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</si>
  <si>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</si>
  <si>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</si>
  <si>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</si>
  <si>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</si>
  <si>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</si>
  <si>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</si>
  <si>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</si>
  <si>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</si>
  <si>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</si>
  <si>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</si>
  <si>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</si>
  <si>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</si>
  <si>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</si>
  <si>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</si>
  <si>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</si>
  <si>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</si>
  <si>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</si>
  <si>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</si>
  <si>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</si>
  <si>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</si>
  <si>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</si>
  <si>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</si>
  <si>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</si>
  <si>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</si>
  <si>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</si>
  <si>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</si>
  <si>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</si>
  <si>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</si>
  <si>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</si>
  <si>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</si>
  <si>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</si>
  <si>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</si>
  <si>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</si>
  <si>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</si>
  <si>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</si>
  <si>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</si>
  <si>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</si>
  <si>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</si>
  <si>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</si>
  <si>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</si>
  <si>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</si>
  <si>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</si>
  <si>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</si>
  <si>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</si>
  <si>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</si>
  <si>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</si>
  <si>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</si>
  <si>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</si>
  <si>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</si>
  <si>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</si>
  <si>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</si>
  <si>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</si>
  <si>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</si>
  <si>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</si>
  <si>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</si>
  <si>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</si>
  <si>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</si>
  <si>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</si>
  <si>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</si>
  <si>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</si>
  <si>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</si>
  <si>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</si>
  <si>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</si>
  <si>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</si>
  <si>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</si>
  <si>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</si>
  <si>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</si>
  <si>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</si>
  <si>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</si>
  <si>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</si>
  <si>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</si>
  <si>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</si>
  <si>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</si>
  <si>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</si>
  <si>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</si>
  <si>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</si>
  <si>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</si>
  <si>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</si>
  <si>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</si>
  <si>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</si>
  <si>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</si>
  <si>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</si>
  <si>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</si>
  <si>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</si>
  <si>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</si>
  <si>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</si>
  <si>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</si>
  <si>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</si>
  <si>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</si>
  <si>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</si>
  <si>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</si>
  <si>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</si>
  <si>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</si>
  <si>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</si>
  <si>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</si>
  <si>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</si>
  <si>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</si>
  <si>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</si>
  <si>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</si>
  <si>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</si>
  <si>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</si>
  <si>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</si>
  <si>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</si>
  <si>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</si>
  <si>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</si>
  <si>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</si>
  <si>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</si>
  <si>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</si>
  <si>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</si>
  <si>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</si>
  <si>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</si>
  <si>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</si>
  <si>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</si>
  <si>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</si>
  <si>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</si>
  <si>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</si>
  <si>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</si>
  <si>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</si>
  <si>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</si>
  <si>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</si>
  <si>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</si>
  <si>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</si>
  <si>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</si>
  <si>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</si>
  <si>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</si>
  <si>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</si>
  <si>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</si>
  <si>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</si>
  <si>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</si>
  <si>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</si>
  <si>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</si>
  <si>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</si>
  <si>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</si>
  <si>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</si>
  <si>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</si>
  <si>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</si>
  <si>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</si>
  <si>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</si>
  <si>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</si>
  <si>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</si>
  <si>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</si>
  <si>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</si>
  <si>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</si>
  <si>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</si>
  <si>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</si>
  <si>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</si>
  <si>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</si>
  <si>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</si>
  <si>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</si>
  <si>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</si>
  <si>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</si>
  <si>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</si>
  <si>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</si>
  <si>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</si>
  <si>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</si>
  <si>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</si>
  <si>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</si>
  <si>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</si>
  <si>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</si>
  <si>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</si>
  <si>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</si>
  <si>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</si>
  <si>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</si>
  <si>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</si>
  <si>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</si>
  <si>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</si>
  <si>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</si>
  <si>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</si>
  <si>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</si>
  <si>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</si>
  <si>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</si>
  <si>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</si>
  <si>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</si>
  <si>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</si>
  <si>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</si>
  <si>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</si>
  <si>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</si>
  <si>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</si>
  <si>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</si>
  <si>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</si>
  <si>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</si>
  <si>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</si>
  <si>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</si>
  <si>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</si>
  <si>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</si>
  <si>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</si>
  <si>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</si>
  <si>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</si>
  <si>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</si>
  <si>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</si>
  <si>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</si>
  <si>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</si>
  <si>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</si>
  <si>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</si>
  <si>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</si>
  <si>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</si>
  <si>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</si>
  <si>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</si>
  <si>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</si>
  <si>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</si>
  <si>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</si>
  <si>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</si>
  <si>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</si>
  <si>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</si>
  <si>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</si>
  <si>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</si>
  <si>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</si>
  <si>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</si>
  <si>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</si>
  <si>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</si>
  <si>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</si>
  <si>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</si>
  <si>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</si>
  <si>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</si>
  <si>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</si>
  <si>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</si>
  <si>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</si>
  <si>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</si>
  <si>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</si>
  <si>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</si>
  <si>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</si>
  <si>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</si>
  <si>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</si>
  <si>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</si>
  <si>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</si>
  <si>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</si>
  <si>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</si>
  <si>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</si>
  <si>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</si>
  <si>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</si>
  <si>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</si>
  <si>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</si>
  <si>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</si>
  <si>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</si>
  <si>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</si>
  <si>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</si>
  <si>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</si>
  <si>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</si>
  <si>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</si>
  <si>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</si>
  <si>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</si>
  <si>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</si>
  <si>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</si>
  <si>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</si>
  <si>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</si>
  <si>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</si>
  <si>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</si>
  <si>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</si>
  <si>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</si>
  <si>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</si>
  <si>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</si>
  <si>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</si>
  <si>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</si>
  <si>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</si>
  <si>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</si>
  <si>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</si>
  <si>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</si>
  <si>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</si>
  <si>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</si>
  <si>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</si>
  <si>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</si>
  <si>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</si>
  <si>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</si>
  <si>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</si>
  <si>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</si>
  <si>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</si>
  <si>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</si>
  <si>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</si>
  <si>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</si>
  <si>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</si>
  <si>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</si>
  <si>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</si>
  <si>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</si>
  <si>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</si>
  <si>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</si>
  <si>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</si>
  <si>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</si>
  <si>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</si>
  <si>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</si>
  <si>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</si>
  <si>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</si>
  <si>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</si>
  <si>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</si>
  <si>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</si>
  <si>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</si>
  <si>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</si>
  <si>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</si>
  <si>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</si>
  <si>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</si>
  <si>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</si>
  <si>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</si>
  <si>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</si>
  <si>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</si>
  <si>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</si>
  <si>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</si>
  <si>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</si>
  <si>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</si>
  <si>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</si>
  <si>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</si>
  <si>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</si>
  <si>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</si>
  <si>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</si>
  <si>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</si>
  <si>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</si>
  <si>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</si>
  <si>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</si>
  <si>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</si>
  <si>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</si>
  <si>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</si>
  <si>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</si>
  <si>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</si>
  <si>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</si>
  <si>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</si>
  <si>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</si>
  <si>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</si>
  <si>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</si>
  <si>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</si>
  <si>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</si>
  <si>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</si>
  <si>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</si>
  <si>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</si>
  <si>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</si>
  <si>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</si>
  <si>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</si>
  <si>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</si>
  <si>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</si>
  <si>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</si>
  <si>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</si>
  <si>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</si>
  <si>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</si>
  <si>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</si>
  <si>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</si>
  <si>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</si>
  <si>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</si>
  <si>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</si>
  <si>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</si>
  <si>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</si>
  <si>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</si>
  <si>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</si>
  <si>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</si>
  <si>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</si>
  <si>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</si>
  <si>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</si>
  <si>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</si>
  <si>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</si>
  <si>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</si>
  <si>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</si>
  <si>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</si>
  <si>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</si>
  <si>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</si>
  <si>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</si>
  <si>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</si>
  <si>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</si>
  <si>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</si>
  <si>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</si>
  <si>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</si>
  <si>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</si>
  <si>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</si>
  <si>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</si>
  <si>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</si>
  <si>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</si>
  <si>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</si>
  <si>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</si>
  <si>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</si>
  <si>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</si>
  <si>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</si>
  <si>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</si>
  <si>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</si>
  <si>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</si>
  <si>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</si>
  <si>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</si>
  <si>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</si>
  <si>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</si>
  <si>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</si>
  <si>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</si>
  <si>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</si>
  <si>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</si>
  <si>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</si>
  <si>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</si>
  <si>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</si>
  <si>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</si>
  <si>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</si>
  <si>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</si>
  <si>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</si>
  <si>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</si>
  <si>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</si>
  <si>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</si>
  <si>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</si>
  <si>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</si>
  <si>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</si>
  <si>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</si>
  <si>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</si>
  <si>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</si>
  <si>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</si>
  <si>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</si>
  <si>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</si>
  <si>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</si>
  <si>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</si>
  <si>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</si>
  <si>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</si>
  <si>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</si>
  <si>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</si>
  <si>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</si>
  <si>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</si>
  <si>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</si>
  <si>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</si>
  <si>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</si>
  <si>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</si>
  <si>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</si>
  <si>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</si>
  <si>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</si>
  <si>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</si>
  <si>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</si>
  <si>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</si>
  <si>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</si>
  <si>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</si>
  <si>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</si>
  <si>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</si>
  <si>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</si>
  <si>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</si>
  <si>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</si>
  <si>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</si>
  <si>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</si>
  <si>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</si>
  <si>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</si>
  <si>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</si>
  <si>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</si>
  <si>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</si>
  <si>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</si>
  <si>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</si>
  <si>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</si>
  <si>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</si>
  <si>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</si>
  <si>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</si>
  <si>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</si>
  <si>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</si>
  <si>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</si>
  <si>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</si>
  <si>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</si>
  <si>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</si>
  <si>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</si>
  <si>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</si>
  <si>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</si>
  <si>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</si>
  <si>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</si>
  <si>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</si>
  <si>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</si>
  <si>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</si>
  <si>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</si>
  <si>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</si>
  <si>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</si>
  <si>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</si>
  <si>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</si>
  <si>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</si>
  <si>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</si>
  <si>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</si>
  <si>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</si>
  <si>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</si>
  <si>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</si>
  <si>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</si>
  <si>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</si>
  <si>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</si>
  <si>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</si>
  <si>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</si>
  <si>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</si>
  <si>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</si>
  <si>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</si>
  <si>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</si>
  <si>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</si>
  <si>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</si>
  <si>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</si>
  <si>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</si>
  <si>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</si>
  <si>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</si>
  <si>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</si>
  <si>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</si>
  <si>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</si>
  <si>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</si>
  <si>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</si>
  <si>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</si>
  <si>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</si>
  <si>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</si>
  <si>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</si>
  <si>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</si>
  <si>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</si>
  <si>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</si>
  <si>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</si>
  <si>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</si>
  <si>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</si>
  <si>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</si>
  <si>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</si>
  <si>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</si>
  <si>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</si>
  <si>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</si>
  <si>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</si>
  <si>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</si>
  <si>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</si>
  <si>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</si>
  <si>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</si>
  <si>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</si>
  <si>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</si>
  <si>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</si>
  <si>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</si>
  <si>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</si>
  <si>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</si>
  <si>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</si>
  <si>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</si>
  <si>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</si>
  <si>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</si>
  <si>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</si>
  <si>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</si>
  <si>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</si>
  <si>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</si>
  <si>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</si>
  <si>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</si>
  <si>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</si>
  <si>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</si>
  <si>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</si>
  <si>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</si>
  <si>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</si>
  <si>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</si>
  <si>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</si>
  <si>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</si>
  <si>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</si>
  <si>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</si>
  <si>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</si>
  <si>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</si>
  <si>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</si>
  <si>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</si>
  <si>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</si>
  <si>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</si>
  <si>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</si>
  <si>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</si>
  <si>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</si>
  <si>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</si>
  <si>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</si>
  <si>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</si>
  <si>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</si>
  <si>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</si>
  <si>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</si>
  <si>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</si>
  <si>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</si>
  <si>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</si>
  <si>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</si>
  <si>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</si>
  <si>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</si>
  <si>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</si>
  <si>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</si>
  <si>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</si>
  <si>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</si>
  <si>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</si>
  <si>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</si>
  <si>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</si>
  <si>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</si>
  <si>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</si>
  <si>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</si>
  <si>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</si>
  <si>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</si>
  <si>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</si>
  <si>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</si>
  <si>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</si>
  <si>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</si>
  <si>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</si>
  <si>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</si>
  <si>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</si>
  <si>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</si>
  <si>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</si>
  <si>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</si>
  <si>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</si>
  <si>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</si>
  <si>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</si>
  <si>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</si>
  <si>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</si>
  <si>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</si>
  <si>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</si>
  <si>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</si>
  <si>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</si>
  <si>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</si>
  <si>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</si>
  <si>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</si>
  <si>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</si>
  <si>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</si>
  <si>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</si>
  <si>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</si>
  <si>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</si>
  <si>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</si>
  <si>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</si>
  <si>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</si>
  <si>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</si>
  <si>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</si>
  <si>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</si>
  <si>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</si>
  <si>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</si>
  <si>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</si>
  <si>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</si>
  <si>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</si>
  <si>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</si>
  <si>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</si>
  <si>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</si>
  <si>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</si>
  <si>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</si>
  <si>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</si>
  <si>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</si>
  <si>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</si>
  <si>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</si>
  <si>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</si>
  <si>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</si>
  <si>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</si>
  <si>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</si>
  <si>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</si>
  <si>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</si>
  <si>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</si>
  <si>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</si>
  <si>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</si>
  <si>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</si>
  <si>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</si>
  <si>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</si>
  <si>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</si>
  <si>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</si>
  <si>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</si>
  <si>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</si>
  <si>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</si>
  <si>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</si>
  <si>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</si>
  <si>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</si>
  <si>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</si>
  <si>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</si>
  <si>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</si>
  <si>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</si>
  <si>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</si>
  <si>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</si>
  <si>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</si>
  <si>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</si>
  <si>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</si>
  <si>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</si>
  <si>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</si>
  <si>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</si>
  <si>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</si>
  <si>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</si>
  <si>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</si>
  <si>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</si>
  <si>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</si>
  <si>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</si>
  <si>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</si>
  <si>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</si>
  <si>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</si>
  <si>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</si>
  <si>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</si>
  <si>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</si>
  <si>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</si>
  <si>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</si>
  <si>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</si>
  <si>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</si>
  <si>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</si>
  <si>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</si>
  <si>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</si>
  <si>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</si>
  <si>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</si>
  <si>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</si>
  <si>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</si>
  <si>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</si>
  <si>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</si>
  <si>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</si>
  <si>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</si>
  <si>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</si>
  <si>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</si>
  <si>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</si>
  <si>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</si>
  <si>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</si>
  <si>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</si>
  <si>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</si>
  <si>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</si>
  <si>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</si>
  <si>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</si>
  <si>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</si>
  <si>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</si>
  <si>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</si>
  <si>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</si>
  <si>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</si>
  <si>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</si>
  <si>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</si>
  <si>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</si>
  <si>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</si>
  <si>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</si>
  <si>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</si>
  <si>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</si>
  <si>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</si>
  <si>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</si>
  <si>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</si>
  <si>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</si>
  <si>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</si>
  <si>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</si>
  <si>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</si>
  <si>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</si>
  <si>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</si>
  <si>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</si>
  <si>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</si>
  <si>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</si>
  <si>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</si>
  <si>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</si>
  <si>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</si>
  <si>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</si>
  <si>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</si>
  <si>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</si>
  <si>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</si>
  <si>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</si>
  <si>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</si>
  <si>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</si>
  <si>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</si>
  <si>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</si>
  <si>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</si>
  <si>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</si>
  <si>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</si>
  <si>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</si>
  <si>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</si>
  <si>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</si>
  <si>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</si>
  <si>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</si>
  <si>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</si>
  <si>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</si>
  <si>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</si>
  <si>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</si>
  <si>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</si>
  <si>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</si>
  <si>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</si>
  <si>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</si>
  <si>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</si>
  <si>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</si>
  <si>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</si>
  <si>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</si>
  <si>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</si>
  <si>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</si>
  <si>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</si>
  <si>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</si>
  <si>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</si>
  <si>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</si>
  <si>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</si>
  <si>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</si>
  <si>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</si>
  <si>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</si>
  <si>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</si>
  <si>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</si>
  <si>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</si>
  <si>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</si>
  <si>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</si>
  <si>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</si>
  <si>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</si>
  <si>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</si>
  <si>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</si>
  <si>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</si>
  <si>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</si>
  <si>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</si>
  <si>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</si>
  <si>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</si>
  <si>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</si>
  <si>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</si>
  <si>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</si>
  <si>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</si>
  <si>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</si>
  <si>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</si>
  <si>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</si>
  <si>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</si>
  <si>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</si>
  <si>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</si>
  <si>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</si>
  <si>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</si>
  <si>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</si>
  <si>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</si>
  <si>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</si>
  <si>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</si>
  <si>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</si>
  <si>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</si>
  <si>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</si>
  <si>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</si>
  <si>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</si>
  <si>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</si>
  <si>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</si>
  <si>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</si>
  <si>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</si>
  <si>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</si>
  <si>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</si>
  <si>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</si>
  <si>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</si>
  <si>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</si>
  <si>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</si>
  <si>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</si>
  <si>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</si>
  <si>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</si>
  <si>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</si>
  <si>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</si>
  <si>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</si>
  <si>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</si>
  <si>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</si>
  <si>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</si>
  <si>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</si>
  <si>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</si>
  <si>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</si>
  <si>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</si>
  <si>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</si>
  <si>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</si>
  <si>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</si>
  <si>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</si>
  <si>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</si>
  <si>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</si>
  <si>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</si>
  <si>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</si>
  <si>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</si>
  <si>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</si>
  <si>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</si>
  <si>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</si>
  <si>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</si>
  <si>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</si>
  <si>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</si>
  <si>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</si>
  <si>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</si>
  <si>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</si>
  <si>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</si>
  <si>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</si>
  <si>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</si>
  <si>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</si>
  <si>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</si>
  <si>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</si>
  <si>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</si>
  <si>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</si>
  <si>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</si>
  <si>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</si>
  <si>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</si>
  <si>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</si>
  <si>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</si>
  <si>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</si>
  <si>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</si>
  <si>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</si>
  <si>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</si>
  <si>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</si>
  <si>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</si>
  <si>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</si>
  <si>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</si>
  <si>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</si>
  <si>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</si>
  <si>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</si>
  <si>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</si>
  <si>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</si>
  <si>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</si>
  <si>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</si>
  <si>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</si>
  <si>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</si>
  <si>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</si>
  <si>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</si>
  <si>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</si>
  <si>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</si>
  <si>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</si>
  <si>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</si>
  <si>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</si>
  <si>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</si>
  <si>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</si>
  <si>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</si>
  <si>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</si>
  <si>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</si>
  <si>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</si>
  <si>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</si>
  <si>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</si>
  <si>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</si>
  <si>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</si>
  <si>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</si>
  <si>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</si>
  <si>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</si>
  <si>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</si>
  <si>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</si>
  <si>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</si>
  <si>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</si>
  <si>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</si>
  <si>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</si>
  <si>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</si>
  <si>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</si>
  <si>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</si>
  <si>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</si>
  <si>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</si>
  <si>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</si>
  <si>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</si>
  <si>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</si>
  <si>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</si>
  <si>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</si>
  <si>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</si>
  <si>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</si>
  <si>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</si>
  <si>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</si>
  <si>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</si>
  <si>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</si>
  <si>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</si>
  <si>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</si>
  <si>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</si>
  <si>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</si>
  <si>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</si>
  <si>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</si>
  <si>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</si>
  <si>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</si>
  <si>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</si>
  <si>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</si>
  <si>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</si>
  <si>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</si>
  <si>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</si>
  <si>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</si>
  <si>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</si>
  <si>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</si>
  <si>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</si>
  <si>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</si>
  <si>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</si>
  <si>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</si>
  <si>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</si>
  <si>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</si>
  <si>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</si>
  <si>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</si>
  <si>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</si>
  <si>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</si>
  <si>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</si>
  <si>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</si>
  <si>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</si>
  <si>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</si>
  <si>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</si>
  <si>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</si>
  <si>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</si>
  <si>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</si>
  <si>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</si>
  <si>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</si>
  <si>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</si>
  <si>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</si>
  <si>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</si>
  <si>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</si>
  <si>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</si>
  <si>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</si>
  <si>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</si>
  <si>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</si>
  <si>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</si>
  <si>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</si>
  <si>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</si>
  <si>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</si>
  <si>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</si>
  <si>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</si>
  <si>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</si>
  <si>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</si>
  <si>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</si>
  <si>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</si>
  <si>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</si>
  <si>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</si>
  <si>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</si>
  <si>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</si>
  <si>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</si>
  <si>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</si>
  <si>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</si>
  <si>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</si>
  <si>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</si>
  <si>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</si>
  <si>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</si>
  <si>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</si>
  <si>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</si>
  <si>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</si>
  <si>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</si>
  <si>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</si>
  <si>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</si>
  <si>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</si>
  <si>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</si>
  <si>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</si>
  <si>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</si>
  <si>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</si>
  <si>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</si>
  <si>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</si>
  <si>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</si>
  <si>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</si>
  <si>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</si>
  <si>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</si>
  <si>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</si>
  <si>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</si>
  <si>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</si>
  <si>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</si>
  <si>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</si>
  <si>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</si>
  <si>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</si>
  <si>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</si>
  <si>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</si>
  <si>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</si>
  <si>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</si>
  <si>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</si>
  <si>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</si>
  <si>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</si>
  <si>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</si>
  <si>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</si>
  <si>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</si>
  <si>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</si>
  <si>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</si>
  <si>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</si>
  <si>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</si>
  <si>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</si>
  <si>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</si>
  <si>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</si>
  <si>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</si>
  <si>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</si>
  <si>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</si>
  <si>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</si>
  <si>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</si>
  <si>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</si>
  <si>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</si>
  <si>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</si>
  <si>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</si>
  <si>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</si>
  <si>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</si>
  <si>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</si>
  <si>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</si>
  <si>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</si>
  <si>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</si>
  <si>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</si>
  <si>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</si>
  <si>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</si>
  <si>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</si>
  <si>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</si>
  <si>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</si>
  <si>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</si>
  <si>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</si>
  <si>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</si>
  <si>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</si>
  <si>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</si>
  <si>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</si>
  <si>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</si>
  <si>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</si>
  <si>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</si>
  <si>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</si>
  <si>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</si>
  <si>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</si>
  <si>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</si>
  <si>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</si>
  <si>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</si>
  <si>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</si>
  <si>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</si>
  <si>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</si>
  <si>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</si>
  <si>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</si>
  <si>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</si>
  <si>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</si>
  <si>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</si>
  <si>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</si>
  <si>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</si>
  <si>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</si>
  <si>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</si>
  <si>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</si>
  <si>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</si>
  <si>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</si>
  <si>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</si>
  <si>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</si>
  <si>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</si>
  <si>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</si>
  <si>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</si>
  <si>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</si>
  <si>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</si>
  <si>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</si>
  <si>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</si>
  <si>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</si>
  <si>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</si>
  <si>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</si>
  <si>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</si>
  <si>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</si>
  <si>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</si>
  <si>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</si>
  <si>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</si>
  <si>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</si>
  <si>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</si>
  <si>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</si>
  <si>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</si>
  <si>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</si>
  <si>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</si>
  <si>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</si>
  <si>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</si>
  <si>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</si>
  <si>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</si>
  <si>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</si>
  <si>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</si>
  <si>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</si>
  <si>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</si>
  <si>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</si>
  <si>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</si>
  <si>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</si>
  <si>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</si>
  <si>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</si>
  <si>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</si>
  <si>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</si>
  <si>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</si>
  <si>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</si>
  <si>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</si>
  <si>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</si>
  <si>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</si>
  <si>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</si>
  <si>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</si>
  <si>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</si>
  <si>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</si>
  <si>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</si>
  <si>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</si>
  <si>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</si>
  <si>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</si>
  <si>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</si>
  <si>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</si>
  <si>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</si>
  <si>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</si>
  <si>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</si>
  <si>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</si>
  <si>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</si>
  <si>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</si>
  <si>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</si>
  <si>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</si>
  <si>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</si>
  <si>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</si>
  <si>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</si>
  <si>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</si>
  <si>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</si>
  <si>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</si>
  <si>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</si>
  <si>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</si>
  <si>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</si>
  <si>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</si>
  <si>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</si>
  <si>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</si>
  <si>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</si>
  <si>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</si>
  <si>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</si>
  <si>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</si>
  <si>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</si>
  <si>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</si>
  <si>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</si>
  <si>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</si>
  <si>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</si>
  <si>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</si>
  <si>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</si>
  <si>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</si>
  <si>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</si>
  <si>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</si>
  <si>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</si>
  <si>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</si>
  <si>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</si>
  <si>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</si>
  <si>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</si>
  <si>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</si>
  <si>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</si>
  <si>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</si>
  <si>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</si>
  <si>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</si>
  <si>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</si>
  <si>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</si>
  <si>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</si>
  <si>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</si>
  <si>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</si>
  <si>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</si>
  <si>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</si>
  <si>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</si>
  <si>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</si>
  <si>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</si>
  <si>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</si>
  <si>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</si>
  <si>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</si>
  <si>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</si>
  <si>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</si>
  <si>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</si>
  <si>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</si>
  <si>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</si>
  <si>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</si>
  <si>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</si>
  <si>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</si>
  <si>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</si>
  <si>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</si>
  <si>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</si>
  <si>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</si>
  <si>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</si>
  <si>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</si>
  <si>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</si>
  <si>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</si>
  <si>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</si>
  <si>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</si>
  <si>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</si>
  <si>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</si>
  <si>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</si>
  <si>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</si>
  <si>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</si>
  <si>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</si>
  <si>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</si>
  <si>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</si>
  <si>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</si>
  <si>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</si>
  <si>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</si>
  <si>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</si>
  <si>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</si>
  <si>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</si>
  <si>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</si>
  <si>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</si>
  <si>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</si>
  <si>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</si>
  <si>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</si>
  <si>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</si>
  <si>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</si>
  <si>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</si>
  <si>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</si>
  <si>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</si>
  <si>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</si>
  <si>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</si>
  <si>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</si>
  <si>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</si>
  <si>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</si>
  <si>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</si>
  <si>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</si>
  <si>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</si>
  <si>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</si>
  <si>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</si>
  <si>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</si>
  <si>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</si>
  <si>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</si>
  <si>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</si>
  <si>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</si>
  <si>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</si>
  <si>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</si>
  <si>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</si>
  <si>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</si>
  <si>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</si>
  <si>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</si>
  <si>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</si>
  <si>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</si>
  <si>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</si>
  <si>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</si>
  <si>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</si>
  <si>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</si>
  <si>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</si>
  <si>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</si>
  <si>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</si>
  <si>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</si>
  <si>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</si>
  <si>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</si>
  <si>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</si>
  <si>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</si>
  <si>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</si>
  <si>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</si>
  <si>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</si>
  <si>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</si>
  <si>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</si>
  <si>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</si>
  <si>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</si>
  <si>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</si>
  <si>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</si>
  <si>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</si>
  <si>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</si>
  <si>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</si>
  <si>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</si>
  <si>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</si>
  <si>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</si>
  <si>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</si>
  <si>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</si>
  <si>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</si>
  <si>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</si>
  <si>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</si>
  <si>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</si>
  <si>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</si>
  <si>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</si>
  <si>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</si>
  <si>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</si>
  <si>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</si>
  <si>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</si>
  <si>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</si>
  <si>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</si>
  <si>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</si>
  <si>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</si>
  <si>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</si>
  <si>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</si>
  <si>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</si>
  <si>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</si>
  <si>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</si>
  <si>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</si>
  <si>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</si>
  <si>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</si>
  <si>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</si>
  <si>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</si>
  <si>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</si>
  <si>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</si>
  <si>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</si>
  <si>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</si>
  <si>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</si>
  <si>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</si>
  <si>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</si>
  <si>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</si>
  <si>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</si>
  <si>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</si>
  <si>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</si>
  <si>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</si>
  <si>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</si>
  <si>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</si>
  <si>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</si>
  <si>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</si>
  <si>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</si>
  <si>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</si>
  <si>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</si>
  <si>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</si>
  <si>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</si>
  <si>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</si>
  <si>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</si>
  <si>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</si>
  <si>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</si>
  <si>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</si>
  <si>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</si>
  <si>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</si>
  <si>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</si>
  <si>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</si>
  <si>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</si>
  <si>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</si>
  <si>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</si>
  <si>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</si>
  <si>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</si>
  <si>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</si>
  <si>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</si>
  <si>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</si>
  <si>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</si>
  <si>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</si>
  <si>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</si>
  <si>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</si>
  <si>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</si>
  <si>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</si>
  <si>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</si>
  <si>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</si>
  <si>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</si>
  <si>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</si>
  <si>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</si>
  <si>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</si>
  <si>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</si>
  <si>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</si>
  <si>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</si>
  <si>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</si>
  <si>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</si>
  <si>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</si>
  <si>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</si>
  <si>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</si>
  <si>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</si>
  <si>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</si>
  <si>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</si>
  <si>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</si>
  <si>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</si>
  <si>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</si>
  <si>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</si>
  <si>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</si>
  <si>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</si>
  <si>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</si>
  <si>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</si>
  <si>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</si>
  <si>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</si>
  <si>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</si>
  <si>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</si>
  <si>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</si>
  <si>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</si>
  <si>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</si>
  <si>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</si>
  <si>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</si>
  <si>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</si>
  <si>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</si>
  <si>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</si>
  <si>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</si>
  <si>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</si>
  <si>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</si>
  <si>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</si>
  <si>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</si>
  <si>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</si>
  <si>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</si>
  <si>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</si>
  <si>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</si>
  <si>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</si>
  <si>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</si>
  <si>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</si>
  <si>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</si>
  <si>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</si>
  <si>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</si>
  <si>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</si>
  <si>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</si>
  <si>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</si>
  <si>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</si>
  <si>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</si>
  <si>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</si>
  <si>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</si>
  <si>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</si>
  <si>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</si>
  <si>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</si>
  <si>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</si>
  <si>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</si>
  <si>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</si>
  <si>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</si>
  <si>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</si>
  <si>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</si>
  <si>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</si>
  <si>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</si>
  <si>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</si>
  <si>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</si>
  <si>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</si>
  <si>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</si>
  <si>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</si>
  <si>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</si>
  <si>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</si>
  <si>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</si>
  <si>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</si>
  <si>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</si>
  <si>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</si>
  <si>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</si>
  <si>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</si>
  <si>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</si>
  <si>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</si>
  <si>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</si>
  <si>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</si>
  <si>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</si>
  <si>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</si>
  <si>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</si>
  <si>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</si>
  <si>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</si>
  <si>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</si>
  <si>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</si>
  <si>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</si>
  <si>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</si>
  <si>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</si>
  <si>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</si>
  <si>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</si>
  <si>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</si>
  <si>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</si>
  <si>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</si>
  <si>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</si>
  <si>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</si>
  <si>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</si>
  <si>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</si>
  <si>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</si>
  <si>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</si>
  <si>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</si>
  <si>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</si>
  <si>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</si>
  <si>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</si>
  <si>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</si>
  <si>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</si>
  <si>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</si>
  <si>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</si>
  <si>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</si>
  <si>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</si>
  <si>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</si>
  <si>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</si>
  <si>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</si>
  <si>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</si>
  <si>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</si>
  <si>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</si>
  <si>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</si>
  <si>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</si>
  <si>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</si>
  <si>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</si>
  <si>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</si>
  <si>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</si>
  <si>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</si>
  <si>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</si>
  <si>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</si>
  <si>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</si>
  <si>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</si>
  <si>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</si>
  <si>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</si>
  <si>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</si>
  <si>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</si>
  <si>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</si>
  <si>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</si>
  <si>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</si>
  <si>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</si>
  <si>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</si>
  <si>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</si>
  <si>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</si>
  <si>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</si>
  <si>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</si>
  <si>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</si>
  <si>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</si>
  <si>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</si>
  <si>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</si>
  <si>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</si>
  <si>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</si>
  <si>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</si>
  <si>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</si>
  <si>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</si>
  <si>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</si>
  <si>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</si>
  <si>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</si>
  <si>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</si>
  <si>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</si>
  <si>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</si>
  <si>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</si>
  <si>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</si>
  <si>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</si>
  <si>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</si>
  <si>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</si>
  <si>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</si>
  <si>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</si>
  <si>
    <t>screw</t>
  </si>
  <si>
    <t>Light</t>
  </si>
  <si>
    <t>Khata</t>
  </si>
  <si>
    <t>Battery Charge</t>
  </si>
  <si>
    <t>bit_balu</t>
  </si>
  <si>
    <t>Dali_auto</t>
  </si>
  <si>
    <t>khurma</t>
  </si>
  <si>
    <t>Pak Mill</t>
  </si>
  <si>
    <t>toilet clean</t>
  </si>
  <si>
    <t>Household Matariels</t>
  </si>
  <si>
    <t>belt-fita</t>
  </si>
  <si>
    <t>loha</t>
  </si>
  <si>
    <t>Pat</t>
  </si>
  <si>
    <t>Nosto</t>
  </si>
  <si>
    <t>kohar</t>
  </si>
  <si>
    <t>batam</t>
  </si>
  <si>
    <t>Nov_24</t>
  </si>
  <si>
    <t>DC office</t>
  </si>
  <si>
    <t>Boom</t>
  </si>
  <si>
    <t>Gaibandha</t>
  </si>
  <si>
    <t>jashim</t>
  </si>
  <si>
    <t>Red_soil</t>
  </si>
  <si>
    <t>Roman</t>
  </si>
  <si>
    <t>scale</t>
  </si>
  <si>
    <t>Diterzent</t>
  </si>
  <si>
    <t>bash</t>
  </si>
  <si>
    <t>Mahfill</t>
  </si>
  <si>
    <t>Ill Pepole</t>
  </si>
  <si>
    <t>soil</t>
  </si>
  <si>
    <t>roman</t>
  </si>
  <si>
    <t>cash_Received</t>
  </si>
  <si>
    <t>Reza</t>
  </si>
  <si>
    <t>tyre</t>
  </si>
  <si>
    <t>bogura</t>
  </si>
  <si>
    <t>pak Mill</t>
  </si>
  <si>
    <t>Paka_add</t>
  </si>
  <si>
    <t>Key Set</t>
  </si>
  <si>
    <t>Oil</t>
  </si>
  <si>
    <t>toilet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</si>
</sst>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/>
    <xf numFmtId="3" fontId="0" fillId="0" borderId="0" xfId="0" applyNumberFormat="1" applyAlignmen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07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1" refreshedDate="45663.51846388889" createdVersion="8" refreshedVersion="8" minRefreshableVersion="3" recordCount="68" xr:uid="{1F7CAFD5-9264-478F-B2E9-D5E716B8C291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4-11-07T00:00:00" maxDate="2024-12-01T00:00:00"/>
    </cacheField>
    <cacheField name="Production_Category" numFmtId="0">
      <sharedItems count="3">
        <s v="Kacha"/>
        <s v="load"/>
        <s v="Paka_add"/>
      </sharedItems>
    </cacheField>
    <cacheField name="Sardar_name" numFmtId="0">
      <sharedItems count="4">
        <s v="Rahman"/>
        <s v="Asadul"/>
        <s v="RamZan"/>
        <s v="Anwar"/>
      </sharedItems>
    </cacheField>
    <cacheField name="Production_Amount" numFmtId="3">
      <sharedItems containsSemiMixedTypes="0" containsString="0" containsNumber="1" containsInteger="1" minValue="5000" maxValue="363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">
  <r>
    <d v="2024-11-07T00:00:00"/>
    <x v="0"/>
    <x v="0"/>
    <n v="7850"/>
    <m/>
  </r>
  <r>
    <d v="2024-11-07T00:00:00"/>
    <x v="0"/>
    <x v="1"/>
    <n v="5000"/>
    <m/>
  </r>
  <r>
    <d v="2024-11-08T00:00:00"/>
    <x v="0"/>
    <x v="0"/>
    <n v="13810"/>
    <m/>
  </r>
  <r>
    <d v="2024-11-08T00:00:00"/>
    <x v="0"/>
    <x v="1"/>
    <n v="11660"/>
    <m/>
  </r>
  <r>
    <d v="2024-11-09T00:00:00"/>
    <x v="0"/>
    <x v="0"/>
    <n v="17550"/>
    <m/>
  </r>
  <r>
    <d v="2024-11-09T00:00:00"/>
    <x v="0"/>
    <x v="1"/>
    <n v="15980"/>
    <m/>
  </r>
  <r>
    <d v="2024-11-10T00:00:00"/>
    <x v="0"/>
    <x v="0"/>
    <n v="17170"/>
    <m/>
  </r>
  <r>
    <d v="2024-11-10T00:00:00"/>
    <x v="0"/>
    <x v="1"/>
    <n v="17010"/>
    <m/>
  </r>
  <r>
    <d v="2024-11-11T00:00:00"/>
    <x v="0"/>
    <x v="0"/>
    <n v="17660"/>
    <m/>
  </r>
  <r>
    <d v="2024-11-11T00:00:00"/>
    <x v="0"/>
    <x v="1"/>
    <n v="17210"/>
    <m/>
  </r>
  <r>
    <d v="2024-11-12T00:00:00"/>
    <x v="0"/>
    <x v="0"/>
    <n v="16990"/>
    <m/>
  </r>
  <r>
    <d v="2024-11-12T00:00:00"/>
    <x v="0"/>
    <x v="1"/>
    <n v="17670"/>
    <m/>
  </r>
  <r>
    <d v="2024-11-13T00:00:00"/>
    <x v="0"/>
    <x v="0"/>
    <n v="15120"/>
    <m/>
  </r>
  <r>
    <d v="2024-11-13T00:00:00"/>
    <x v="0"/>
    <x v="1"/>
    <n v="16150"/>
    <m/>
  </r>
  <r>
    <d v="2024-11-13T00:00:00"/>
    <x v="0"/>
    <x v="2"/>
    <n v="9700"/>
    <m/>
  </r>
  <r>
    <d v="2024-11-14T00:00:00"/>
    <x v="0"/>
    <x v="0"/>
    <n v="12740"/>
    <m/>
  </r>
  <r>
    <d v="2024-11-14T00:00:00"/>
    <x v="0"/>
    <x v="1"/>
    <n v="16170"/>
    <m/>
  </r>
  <r>
    <d v="2024-11-14T00:00:00"/>
    <x v="0"/>
    <x v="2"/>
    <n v="20000"/>
    <m/>
  </r>
  <r>
    <d v="2024-11-15T00:00:00"/>
    <x v="0"/>
    <x v="0"/>
    <n v="15790"/>
    <m/>
  </r>
  <r>
    <d v="2024-11-15T00:00:00"/>
    <x v="0"/>
    <x v="1"/>
    <n v="15590"/>
    <m/>
  </r>
  <r>
    <d v="2024-11-16T00:00:00"/>
    <x v="0"/>
    <x v="0"/>
    <n v="16210"/>
    <m/>
  </r>
  <r>
    <d v="2024-11-16T00:00:00"/>
    <x v="0"/>
    <x v="1"/>
    <n v="16360"/>
    <m/>
  </r>
  <r>
    <d v="2024-11-16T00:00:00"/>
    <x v="0"/>
    <x v="2"/>
    <n v="16740"/>
    <m/>
  </r>
  <r>
    <d v="2024-11-17T00:00:00"/>
    <x v="0"/>
    <x v="0"/>
    <n v="15760"/>
    <m/>
  </r>
  <r>
    <d v="2024-11-17T00:00:00"/>
    <x v="0"/>
    <x v="1"/>
    <n v="14010"/>
    <m/>
  </r>
  <r>
    <d v="2024-11-17T00:00:00"/>
    <x v="0"/>
    <x v="2"/>
    <n v="17797"/>
    <m/>
  </r>
  <r>
    <d v="2024-11-18T00:00:00"/>
    <x v="0"/>
    <x v="0"/>
    <n v="10470"/>
    <m/>
  </r>
  <r>
    <d v="2024-11-18T00:00:00"/>
    <x v="0"/>
    <x v="1"/>
    <n v="16730"/>
    <m/>
  </r>
  <r>
    <d v="2024-11-18T00:00:00"/>
    <x v="0"/>
    <x v="2"/>
    <n v="18900"/>
    <m/>
  </r>
  <r>
    <d v="2024-11-19T00:00:00"/>
    <x v="0"/>
    <x v="0"/>
    <n v="16790"/>
    <m/>
  </r>
  <r>
    <d v="2024-11-19T00:00:00"/>
    <x v="0"/>
    <x v="1"/>
    <n v="12770"/>
    <m/>
  </r>
  <r>
    <d v="2024-11-19T00:00:00"/>
    <x v="0"/>
    <x v="2"/>
    <n v="21350"/>
    <m/>
  </r>
  <r>
    <d v="2024-11-20T00:00:00"/>
    <x v="0"/>
    <x v="0"/>
    <n v="17600"/>
    <m/>
  </r>
  <r>
    <d v="2024-11-20T00:00:00"/>
    <x v="0"/>
    <x v="1"/>
    <n v="11850"/>
    <m/>
  </r>
  <r>
    <d v="2024-11-20T00:00:00"/>
    <x v="0"/>
    <x v="2"/>
    <n v="18590"/>
    <m/>
  </r>
  <r>
    <d v="2024-11-21T00:00:00"/>
    <x v="0"/>
    <x v="0"/>
    <n v="18370"/>
    <m/>
  </r>
  <r>
    <d v="2024-11-21T00:00:00"/>
    <x v="0"/>
    <x v="1"/>
    <n v="14410"/>
    <m/>
  </r>
  <r>
    <d v="2024-11-21T00:00:00"/>
    <x v="0"/>
    <x v="2"/>
    <n v="10700"/>
    <m/>
  </r>
  <r>
    <d v="2024-11-22T00:00:00"/>
    <x v="0"/>
    <x v="0"/>
    <n v="16000"/>
    <m/>
  </r>
  <r>
    <d v="2024-11-22T00:00:00"/>
    <x v="0"/>
    <x v="1"/>
    <n v="11340"/>
    <m/>
  </r>
  <r>
    <d v="2024-11-23T00:00:00"/>
    <x v="0"/>
    <x v="0"/>
    <n v="17050"/>
    <m/>
  </r>
  <r>
    <d v="2024-11-23T00:00:00"/>
    <x v="0"/>
    <x v="1"/>
    <n v="13060"/>
    <m/>
  </r>
  <r>
    <d v="2024-11-23T00:00:00"/>
    <x v="0"/>
    <x v="2"/>
    <n v="15880"/>
    <m/>
  </r>
  <r>
    <d v="2024-11-24T00:00:00"/>
    <x v="0"/>
    <x v="0"/>
    <n v="15120"/>
    <m/>
  </r>
  <r>
    <d v="2024-11-24T00:00:00"/>
    <x v="0"/>
    <x v="1"/>
    <n v="14390"/>
    <m/>
  </r>
  <r>
    <d v="2024-11-24T00:00:00"/>
    <x v="0"/>
    <x v="2"/>
    <n v="14260"/>
    <m/>
  </r>
  <r>
    <d v="2024-11-25T00:00:00"/>
    <x v="0"/>
    <x v="0"/>
    <n v="16250"/>
    <m/>
  </r>
  <r>
    <d v="2024-11-25T00:00:00"/>
    <x v="0"/>
    <x v="1"/>
    <n v="13240"/>
    <m/>
  </r>
  <r>
    <d v="2024-11-25T00:00:00"/>
    <x v="0"/>
    <x v="2"/>
    <n v="19100"/>
    <m/>
  </r>
  <r>
    <d v="2024-11-26T00:00:00"/>
    <x v="0"/>
    <x v="0"/>
    <n v="15160"/>
    <m/>
  </r>
  <r>
    <d v="2024-11-26T00:00:00"/>
    <x v="0"/>
    <x v="1"/>
    <n v="10540"/>
    <m/>
  </r>
  <r>
    <d v="2024-11-26T00:00:00"/>
    <x v="0"/>
    <x v="2"/>
    <n v="14450"/>
    <m/>
  </r>
  <r>
    <d v="2024-11-27T00:00:00"/>
    <x v="0"/>
    <x v="0"/>
    <n v="15160"/>
    <m/>
  </r>
  <r>
    <d v="2024-11-27T00:00:00"/>
    <x v="0"/>
    <x v="1"/>
    <n v="13600"/>
    <m/>
  </r>
  <r>
    <d v="2024-11-28T00:00:00"/>
    <x v="0"/>
    <x v="0"/>
    <n v="17570"/>
    <m/>
  </r>
  <r>
    <d v="2024-11-28T00:00:00"/>
    <x v="0"/>
    <x v="1"/>
    <n v="11960"/>
    <m/>
  </r>
  <r>
    <d v="2024-11-28T00:00:00"/>
    <x v="0"/>
    <x v="2"/>
    <n v="21600"/>
    <m/>
  </r>
  <r>
    <d v="2024-11-28T00:00:00"/>
    <x v="1"/>
    <x v="3"/>
    <n v="10000"/>
    <m/>
  </r>
  <r>
    <d v="2024-11-28T00:00:00"/>
    <x v="2"/>
    <x v="3"/>
    <n v="25600"/>
    <m/>
  </r>
  <r>
    <d v="2024-11-29T00:00:00"/>
    <x v="0"/>
    <x v="0"/>
    <n v="14830"/>
    <m/>
  </r>
  <r>
    <d v="2024-11-29T00:00:00"/>
    <x v="0"/>
    <x v="1"/>
    <n v="10920"/>
    <m/>
  </r>
  <r>
    <d v="2024-11-29T00:00:00"/>
    <x v="1"/>
    <x v="3"/>
    <n v="23100"/>
    <m/>
  </r>
  <r>
    <d v="2024-11-29T00:00:00"/>
    <x v="2"/>
    <x v="3"/>
    <n v="6000"/>
    <m/>
  </r>
  <r>
    <d v="2024-11-30T00:00:00"/>
    <x v="0"/>
    <x v="0"/>
    <n v="12010"/>
    <m/>
  </r>
  <r>
    <d v="2024-11-30T00:00:00"/>
    <x v="0"/>
    <x v="1"/>
    <n v="10950"/>
    <m/>
  </r>
  <r>
    <d v="2024-11-30T00:00:00"/>
    <x v="0"/>
    <x v="0"/>
    <n v="6100"/>
    <m/>
  </r>
  <r>
    <d v="2024-11-30T00:00:00"/>
    <x v="1"/>
    <x v="3"/>
    <n v="36300"/>
    <m/>
  </r>
  <r>
    <d v="2024-11-30T00:00:00"/>
    <x v="2"/>
    <x v="3"/>
    <n v="75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A1E43-89B4-4989-8F14-20E911C900FE}" name="PivotTable1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L10" firstHeaderRow="1" firstDataRow="1" firstDataCol="1"/>
  <pivotFields count="5">
    <pivotField numFmtId="166"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dataField="1" numFmtId="3" showAll="0"/>
    <pivotField showAll="0"/>
  </pivotFields>
  <rowFields count="2">
    <field x="1"/>
    <field x="2"/>
  </rowFields>
  <rowItems count="9">
    <i>
      <x/>
    </i>
    <i r="1">
      <x/>
    </i>
    <i r="1">
      <x v="1"/>
    </i>
    <i r="1">
      <x v="2"/>
    </i>
    <i>
      <x v="1"/>
    </i>
    <i r="1">
      <x v="3"/>
    </i>
    <i>
      <x v="2"/>
    </i>
    <i r="1">
      <x v="3"/>
    </i>
    <i t="grand">
      <x/>
    </i>
  </rowItems>
  <colItems count="1">
    <i/>
  </colItems>
  <dataFields count="1">
    <dataField name="Sum of Production_Amount" fld="3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69" totalsRowShown="0" headerRowDxfId="106" dataDxfId="105">
  <autoFilter ref="A1:E69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381" totalsRowShown="0" headerRowDxfId="80" dataDxfId="79">
  <autoFilter ref="A1:P9381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10424" totalsRowShown="0" headerRowDxfId="58">
  <autoFilter ref="A1:I10424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713DAF-7CF5-4ACE-99CE-28AE496A6AE2}" name="Daily_Cashbook11" displayName="Daily_Cashbook11" ref="A2:G368" totalsRowCount="1" headerRowDxfId="48" dataDxfId="46" totalsRowDxfId="44" headerRowBorderDxfId="47" tableBorderDxfId="45" totalsRowBorderDxfId="43">
  <autoFilter ref="A2:G367" xr:uid="{048F55D0-7C59-4C7D-B9E2-E2D147A771B3}"/>
  <sortState xmlns:xlrd2="http://schemas.microsoft.com/office/spreadsheetml/2017/richdata2" ref="A3:G367">
    <sortCondition sortBy="cellColor" ref="C2:C367" dxfId="42"/>
  </sortState>
  <tableColumns count="7">
    <tableColumn id="1" xr3:uid="{0442A507-7060-4D8F-A66F-5E84237C5B56}" name="Date" totalsRowLabel="Total" dataDxfId="41" totalsRowDxfId="6"/>
    <tableColumn id="2" xr3:uid="{E4DFEEB0-A881-4121-A655-D0915842160D}" name="Received Ammount office" totalsRowFunction="sum" dataDxfId="40" totalsRowDxfId="5"/>
    <tableColumn id="6" xr3:uid="{385F8A38-28BB-4DC6-9184-455B0AA16D1D}" name="Coal Cost (Office)" totalsRowFunction="sum" dataDxfId="39" totalsRowDxfId="4"/>
    <tableColumn id="3" xr3:uid="{9D1D4ECD-0A21-4E2B-BF98-895ACF4355CA}" name="From Sales" totalsRowFunction="sum" dataDxfId="38" totalsRowDxfId="3">
      <calculatedColumnFormula>SUMIFS(Vata_Sales[Final Price],Vata_Sales[Date],Daily_Cashbook11[[#This Row],[Date]])</calculatedColumnFormula>
    </tableColumn>
    <tableColumn id="4" xr3:uid="{F66DF827-21BB-41A5-9E24-10D7530F17E1}" name="Vata Total Cost" totalsRowFunction="sum" dataDxfId="37" totalsRowDxfId="2">
      <calculatedColumnFormula>SUMIFS(AMB_Bricks_Expance_Sheet[Amount],AMB_Bricks_Expance_Sheet[Date],Daily_Cashbook11[[#This Row],[Date]])</calculatedColumnFormula>
    </tableColumn>
    <tableColumn id="5" xr3:uid="{C3CBCACF-1FD3-496F-88A6-6CDAC7A06B72}" name="Return to Office" totalsRowFunction="sum" dataDxfId="36" totalsRowDxfId="1">
      <calculatedColumnFormula>(Daily_Cashbook11[[#This Row],[Received Ammount office]]+Daily_Cashbook11[[#This Row],[From Sales]]+Daily_Cashbook11[[#This Row],[Coal Cost (Office)]])-Daily_Cashbook11[[#This Row],[Vata Total Cost]]</calculatedColumnFormula>
    </tableColumn>
    <tableColumn id="7" xr3:uid="{2FA33F24-0D30-4EE2-BC95-39BD803A666E}" name="Column1" dataDxfId="35" totalsRowDxfId="0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4" headerRowBorderDxfId="33" tableBorderDxfId="32" totalsRowBorderDxfId="31">
  <autoFilter ref="A1:H6" xr:uid="{7DB653EE-9AC4-4DF7-9321-07A12AD50C33}"/>
  <tableColumns count="8">
    <tableColumn id="1" xr3:uid="{8EDB222B-0FA1-4AA0-B0C9-50BE6F300161}" name="Date" dataDxfId="30"/>
    <tableColumn id="2" xr3:uid="{50099710-5FEE-468B-BCDB-5FC8F9D62107}" name="Address" dataDxfId="29"/>
    <tableColumn id="3" xr3:uid="{3646BA84-98C0-4AD4-8B6F-071269A0B5E1}" name="Product Name" dataDxfId="28"/>
    <tableColumn id="4" xr3:uid="{214BE172-A90B-4AD7-856F-CADD69475868}" name="Quantity" dataDxfId="27"/>
    <tableColumn id="5" xr3:uid="{FCEB5DE0-27FA-418A-904C-B0248413BDE5}" name="Rate" dataDxfId="26"/>
    <tableColumn id="6" xr3:uid="{DA88AFF5-071E-478C-B742-D1150ACDF354}" name="Price" dataDxfId="25"/>
    <tableColumn id="7" xr3:uid="{3B755BF1-A420-4046-9277-A6D5391A8576}" name="Discount" dataDxfId="24"/>
    <tableColumn id="8" xr3:uid="{A95B33AF-E48F-4D6A-A528-46ED04263955}" name="Final Amount" dataDxfId="2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22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1" dataDxfId="20" tableBorderDxfId="19">
  <autoFilter ref="I18:J25" xr:uid="{5B4C7238-22C1-434A-84E1-0B6F3FA4F3D4}"/>
  <tableColumns count="2">
    <tableColumn id="1" xr3:uid="{51E5809F-E80B-421D-AFCF-88E119F707A5}" name="InventoryName" dataDxfId="18"/>
    <tableColumn id="2" xr3:uid="{58CFA1BA-79C5-4916-9F45-3725F464F20C}" name="InventoryShort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L69"/>
  <sheetViews>
    <sheetView workbookViewId="0">
      <pane ySplit="3000" topLeftCell="A49" activePane="bottomLeft"/>
      <selection activeCell="L5" sqref="L5"/>
      <selection pane="bottomLeft" activeCell="D70" sqref="D70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1" max="11" width="13.140625" bestFit="1" customWidth="1"/>
    <col min="12" max="12" width="26" bestFit="1" customWidth="1"/>
  </cols>
  <sheetData>
    <row r="1" spans="1:12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K1" s="75" t="s">
        <v>114</v>
      </c>
      <c r="L1" t="s">
        <v>113</v>
      </c>
    </row>
    <row r="2" spans="1:12" x14ac:dyDescent="0.25">
      <c r="A2" s="4">
        <v>45603</v>
      </c>
      <c r="B2" s="3" t="s">
        <v>53</v>
      </c>
      <c r="C2" t="s">
        <v>764</v>
      </c>
      <c r="D2" s="19">
        <v>7850</v>
      </c>
      <c r="K2" s="10" t="s">
        <v>53</v>
      </c>
      <c r="L2" s="19">
        <v>922767</v>
      </c>
    </row>
    <row r="3" spans="1:12" x14ac:dyDescent="0.25">
      <c r="A3" s="4">
        <v>45603</v>
      </c>
      <c r="B3" s="3" t="s">
        <v>53</v>
      </c>
      <c r="C3" t="s">
        <v>1202</v>
      </c>
      <c r="D3" s="19">
        <v>5000</v>
      </c>
      <c r="K3" s="76" t="s">
        <v>1202</v>
      </c>
      <c r="L3" s="19">
        <v>328570</v>
      </c>
    </row>
    <row r="4" spans="1:12" x14ac:dyDescent="0.25">
      <c r="A4" s="4">
        <v>45604</v>
      </c>
      <c r="B4" s="3" t="s">
        <v>53</v>
      </c>
      <c r="C4" t="s">
        <v>764</v>
      </c>
      <c r="D4" s="19">
        <v>13810</v>
      </c>
      <c r="K4" s="76" t="s">
        <v>764</v>
      </c>
      <c r="L4" s="19">
        <v>375130</v>
      </c>
    </row>
    <row r="5" spans="1:12" x14ac:dyDescent="0.25">
      <c r="A5" s="4">
        <v>45604</v>
      </c>
      <c r="B5" s="3" t="s">
        <v>53</v>
      </c>
      <c r="C5" t="s">
        <v>1202</v>
      </c>
      <c r="D5" s="19">
        <v>11660</v>
      </c>
      <c r="K5" s="76" t="s">
        <v>902</v>
      </c>
      <c r="L5" s="19">
        <v>219067</v>
      </c>
    </row>
    <row r="6" spans="1:12" x14ac:dyDescent="0.25">
      <c r="A6" s="4">
        <v>45605</v>
      </c>
      <c r="B6" s="3" t="s">
        <v>53</v>
      </c>
      <c r="C6" t="s">
        <v>764</v>
      </c>
      <c r="D6" s="19">
        <v>17550</v>
      </c>
      <c r="K6" s="10" t="s">
        <v>126</v>
      </c>
      <c r="L6" s="19">
        <v>69400</v>
      </c>
    </row>
    <row r="7" spans="1:12" x14ac:dyDescent="0.25">
      <c r="A7" s="4">
        <v>45605</v>
      </c>
      <c r="B7" s="3" t="s">
        <v>53</v>
      </c>
      <c r="C7" t="s">
        <v>1202</v>
      </c>
      <c r="D7" s="19">
        <v>15980</v>
      </c>
      <c r="K7" s="76" t="s">
        <v>25</v>
      </c>
      <c r="L7" s="19">
        <v>69400</v>
      </c>
    </row>
    <row r="8" spans="1:12" x14ac:dyDescent="0.25">
      <c r="A8" s="4">
        <v>45606</v>
      </c>
      <c r="B8" s="3" t="s">
        <v>53</v>
      </c>
      <c r="C8" t="s">
        <v>764</v>
      </c>
      <c r="D8" s="19">
        <v>17170</v>
      </c>
      <c r="K8" s="10" t="s">
        <v>1585</v>
      </c>
      <c r="L8" s="19">
        <v>39100</v>
      </c>
    </row>
    <row r="9" spans="1:12" x14ac:dyDescent="0.25">
      <c r="A9" s="4">
        <v>45606</v>
      </c>
      <c r="B9" s="3" t="s">
        <v>53</v>
      </c>
      <c r="C9" t="s">
        <v>1202</v>
      </c>
      <c r="D9" s="19">
        <v>17010</v>
      </c>
      <c r="K9" s="76" t="s">
        <v>25</v>
      </c>
      <c r="L9" s="19">
        <v>39100</v>
      </c>
    </row>
    <row r="10" spans="1:12" x14ac:dyDescent="0.25">
      <c r="A10" s="4">
        <v>45607</v>
      </c>
      <c r="B10" s="3" t="s">
        <v>53</v>
      </c>
      <c r="C10" t="s">
        <v>764</v>
      </c>
      <c r="D10" s="19">
        <v>17660</v>
      </c>
      <c r="K10" s="10" t="s">
        <v>115</v>
      </c>
      <c r="L10" s="19">
        <v>1031267</v>
      </c>
    </row>
    <row r="11" spans="1:12" x14ac:dyDescent="0.25">
      <c r="A11" s="4">
        <v>45607</v>
      </c>
      <c r="B11" s="3" t="s">
        <v>53</v>
      </c>
      <c r="C11" t="s">
        <v>1202</v>
      </c>
      <c r="D11" s="19">
        <v>17210</v>
      </c>
    </row>
    <row r="12" spans="1:12" x14ac:dyDescent="0.25">
      <c r="A12" s="4">
        <v>45608</v>
      </c>
      <c r="B12" s="3" t="s">
        <v>53</v>
      </c>
      <c r="C12" t="s">
        <v>764</v>
      </c>
      <c r="D12" s="19">
        <v>16990</v>
      </c>
    </row>
    <row r="13" spans="1:12" x14ac:dyDescent="0.25">
      <c r="A13" s="4">
        <v>45608</v>
      </c>
      <c r="B13" s="3" t="s">
        <v>53</v>
      </c>
      <c r="C13" t="s">
        <v>1202</v>
      </c>
      <c r="D13" s="19">
        <v>17670</v>
      </c>
    </row>
    <row r="14" spans="1:12" x14ac:dyDescent="0.25">
      <c r="A14" s="4">
        <v>45609</v>
      </c>
      <c r="B14" s="3" t="s">
        <v>53</v>
      </c>
      <c r="C14" t="s">
        <v>764</v>
      </c>
      <c r="D14" s="19">
        <v>15120</v>
      </c>
    </row>
    <row r="15" spans="1:12" x14ac:dyDescent="0.25">
      <c r="A15" s="4">
        <v>45609</v>
      </c>
      <c r="B15" s="3" t="s">
        <v>53</v>
      </c>
      <c r="C15" t="s">
        <v>1202</v>
      </c>
      <c r="D15" s="19">
        <v>16150</v>
      </c>
    </row>
    <row r="16" spans="1:12" x14ac:dyDescent="0.25">
      <c r="A16" s="4">
        <v>45609</v>
      </c>
      <c r="B16" s="3" t="s">
        <v>53</v>
      </c>
      <c r="C16" t="s">
        <v>902</v>
      </c>
      <c r="D16" s="19">
        <v>9700</v>
      </c>
    </row>
    <row r="17" spans="1:4" x14ac:dyDescent="0.25">
      <c r="A17" s="4">
        <v>45610</v>
      </c>
      <c r="B17" s="3" t="s">
        <v>53</v>
      </c>
      <c r="C17" t="s">
        <v>764</v>
      </c>
      <c r="D17" s="19">
        <v>12740</v>
      </c>
    </row>
    <row r="18" spans="1:4" x14ac:dyDescent="0.25">
      <c r="A18" s="4">
        <v>45610</v>
      </c>
      <c r="B18" s="3" t="s">
        <v>53</v>
      </c>
      <c r="C18" t="s">
        <v>1202</v>
      </c>
      <c r="D18" s="19">
        <v>16170</v>
      </c>
    </row>
    <row r="19" spans="1:4" x14ac:dyDescent="0.25">
      <c r="A19" s="4">
        <v>45610</v>
      </c>
      <c r="B19" s="3" t="s">
        <v>53</v>
      </c>
      <c r="C19" t="s">
        <v>902</v>
      </c>
      <c r="D19" s="19">
        <v>20000</v>
      </c>
    </row>
    <row r="20" spans="1:4" x14ac:dyDescent="0.25">
      <c r="A20" s="4">
        <v>45611</v>
      </c>
      <c r="B20" s="3" t="s">
        <v>53</v>
      </c>
      <c r="C20" t="s">
        <v>764</v>
      </c>
      <c r="D20" s="19">
        <v>15790</v>
      </c>
    </row>
    <row r="21" spans="1:4" x14ac:dyDescent="0.25">
      <c r="A21" s="4">
        <v>45611</v>
      </c>
      <c r="B21" s="3" t="s">
        <v>53</v>
      </c>
      <c r="C21" t="s">
        <v>1202</v>
      </c>
      <c r="D21" s="19">
        <v>15590</v>
      </c>
    </row>
    <row r="22" spans="1:4" x14ac:dyDescent="0.25">
      <c r="A22" s="4">
        <v>45612</v>
      </c>
      <c r="B22" s="3" t="s">
        <v>53</v>
      </c>
      <c r="C22" t="s">
        <v>764</v>
      </c>
      <c r="D22" s="19">
        <v>16210</v>
      </c>
    </row>
    <row r="23" spans="1:4" x14ac:dyDescent="0.25">
      <c r="A23" s="4">
        <v>45612</v>
      </c>
      <c r="B23" s="3" t="s">
        <v>53</v>
      </c>
      <c r="C23" t="s">
        <v>1202</v>
      </c>
      <c r="D23" s="19">
        <v>16360</v>
      </c>
    </row>
    <row r="24" spans="1:4" x14ac:dyDescent="0.25">
      <c r="A24" s="4">
        <v>45612</v>
      </c>
      <c r="B24" s="3" t="s">
        <v>53</v>
      </c>
      <c r="C24" t="s">
        <v>902</v>
      </c>
      <c r="D24" s="19">
        <v>16740</v>
      </c>
    </row>
    <row r="25" spans="1:4" x14ac:dyDescent="0.25">
      <c r="A25" s="4">
        <v>45613</v>
      </c>
      <c r="B25" s="3" t="s">
        <v>53</v>
      </c>
      <c r="C25" t="s">
        <v>764</v>
      </c>
      <c r="D25" s="19">
        <v>15760</v>
      </c>
    </row>
    <row r="26" spans="1:4" x14ac:dyDescent="0.25">
      <c r="A26" s="4">
        <v>45613</v>
      </c>
      <c r="B26" s="3" t="s">
        <v>53</v>
      </c>
      <c r="C26" t="s">
        <v>1202</v>
      </c>
      <c r="D26" s="19">
        <v>14010</v>
      </c>
    </row>
    <row r="27" spans="1:4" x14ac:dyDescent="0.25">
      <c r="A27" s="4">
        <v>45613</v>
      </c>
      <c r="B27" s="3" t="s">
        <v>53</v>
      </c>
      <c r="C27" t="s">
        <v>902</v>
      </c>
      <c r="D27" s="19">
        <v>17797</v>
      </c>
    </row>
    <row r="28" spans="1:4" x14ac:dyDescent="0.25">
      <c r="A28" s="4">
        <v>45614</v>
      </c>
      <c r="B28" s="3" t="s">
        <v>53</v>
      </c>
      <c r="C28" t="s">
        <v>764</v>
      </c>
      <c r="D28" s="19">
        <v>10470</v>
      </c>
    </row>
    <row r="29" spans="1:4" x14ac:dyDescent="0.25">
      <c r="A29" s="4">
        <v>45614</v>
      </c>
      <c r="B29" s="3" t="s">
        <v>53</v>
      </c>
      <c r="C29" t="s">
        <v>1202</v>
      </c>
      <c r="D29" s="19">
        <v>16730</v>
      </c>
    </row>
    <row r="30" spans="1:4" x14ac:dyDescent="0.25">
      <c r="A30" s="4">
        <v>45614</v>
      </c>
      <c r="B30" s="3" t="s">
        <v>53</v>
      </c>
      <c r="C30" t="s">
        <v>902</v>
      </c>
      <c r="D30" s="19">
        <v>18900</v>
      </c>
    </row>
    <row r="31" spans="1:4" x14ac:dyDescent="0.25">
      <c r="A31" s="4">
        <v>45615</v>
      </c>
      <c r="B31" s="3" t="s">
        <v>53</v>
      </c>
      <c r="C31" t="s">
        <v>764</v>
      </c>
      <c r="D31" s="19">
        <v>16790</v>
      </c>
    </row>
    <row r="32" spans="1:4" x14ac:dyDescent="0.25">
      <c r="A32" s="4">
        <v>45615</v>
      </c>
      <c r="B32" s="3" t="s">
        <v>53</v>
      </c>
      <c r="C32" t="s">
        <v>1202</v>
      </c>
      <c r="D32" s="19">
        <v>12770</v>
      </c>
    </row>
    <row r="33" spans="1:5" x14ac:dyDescent="0.25">
      <c r="A33" s="4">
        <v>45615</v>
      </c>
      <c r="B33" s="3" t="s">
        <v>53</v>
      </c>
      <c r="C33" t="s">
        <v>902</v>
      </c>
      <c r="D33" s="19">
        <v>21350</v>
      </c>
    </row>
    <row r="34" spans="1:5" x14ac:dyDescent="0.25">
      <c r="A34" s="4">
        <v>45616</v>
      </c>
      <c r="B34" s="3" t="s">
        <v>53</v>
      </c>
      <c r="C34" t="s">
        <v>764</v>
      </c>
      <c r="D34" s="19">
        <v>17600</v>
      </c>
    </row>
    <row r="35" spans="1:5" x14ac:dyDescent="0.25">
      <c r="A35" s="4">
        <v>45616</v>
      </c>
      <c r="B35" s="3" t="s">
        <v>53</v>
      </c>
      <c r="C35" t="s">
        <v>1202</v>
      </c>
      <c r="D35" s="19">
        <v>11850</v>
      </c>
    </row>
    <row r="36" spans="1:5" x14ac:dyDescent="0.25">
      <c r="A36" s="4">
        <v>45616</v>
      </c>
      <c r="B36" s="3" t="s">
        <v>53</v>
      </c>
      <c r="C36" t="s">
        <v>902</v>
      </c>
      <c r="D36" s="19">
        <v>18590</v>
      </c>
    </row>
    <row r="37" spans="1:5" x14ac:dyDescent="0.25">
      <c r="A37" s="4">
        <v>45617</v>
      </c>
      <c r="B37" s="3" t="s">
        <v>53</v>
      </c>
      <c r="C37" s="77" t="s">
        <v>764</v>
      </c>
      <c r="D37" s="78">
        <v>18370</v>
      </c>
      <c r="E37" s="77"/>
    </row>
    <row r="38" spans="1:5" x14ac:dyDescent="0.25">
      <c r="A38" s="4">
        <v>45617</v>
      </c>
      <c r="B38" s="3" t="s">
        <v>53</v>
      </c>
      <c r="C38" s="77" t="s">
        <v>1202</v>
      </c>
      <c r="D38" s="78">
        <v>14410</v>
      </c>
      <c r="E38" s="77"/>
    </row>
    <row r="39" spans="1:5" x14ac:dyDescent="0.25">
      <c r="A39" s="4">
        <v>45617</v>
      </c>
      <c r="B39" s="3" t="s">
        <v>53</v>
      </c>
      <c r="C39" s="77" t="s">
        <v>902</v>
      </c>
      <c r="D39" s="78">
        <v>10700</v>
      </c>
      <c r="E39" s="77"/>
    </row>
    <row r="40" spans="1:5" x14ac:dyDescent="0.25">
      <c r="A40" s="4">
        <v>45618</v>
      </c>
      <c r="B40" s="3" t="s">
        <v>53</v>
      </c>
      <c r="C40" s="77" t="s">
        <v>764</v>
      </c>
      <c r="D40" s="78">
        <v>16000</v>
      </c>
      <c r="E40" s="77"/>
    </row>
    <row r="41" spans="1:5" x14ac:dyDescent="0.25">
      <c r="A41" s="4">
        <v>45618</v>
      </c>
      <c r="B41" s="3" t="s">
        <v>53</v>
      </c>
      <c r="C41" s="77" t="s">
        <v>1202</v>
      </c>
      <c r="D41" s="78">
        <v>11340</v>
      </c>
      <c r="E41" s="77"/>
    </row>
    <row r="42" spans="1:5" x14ac:dyDescent="0.25">
      <c r="A42" s="4">
        <v>45619</v>
      </c>
      <c r="B42" s="3" t="s">
        <v>53</v>
      </c>
      <c r="C42" s="77" t="s">
        <v>764</v>
      </c>
      <c r="D42" s="78">
        <v>17050</v>
      </c>
      <c r="E42" s="77"/>
    </row>
    <row r="43" spans="1:5" x14ac:dyDescent="0.25">
      <c r="A43" s="4">
        <v>45619</v>
      </c>
      <c r="B43" s="3" t="s">
        <v>53</v>
      </c>
      <c r="C43" s="77" t="s">
        <v>1202</v>
      </c>
      <c r="D43" s="78">
        <v>13060</v>
      </c>
      <c r="E43" s="77"/>
    </row>
    <row r="44" spans="1:5" x14ac:dyDescent="0.25">
      <c r="A44" s="4">
        <v>45619</v>
      </c>
      <c r="B44" s="3" t="s">
        <v>53</v>
      </c>
      <c r="C44" s="77" t="s">
        <v>902</v>
      </c>
      <c r="D44" s="78">
        <v>15880</v>
      </c>
      <c r="E44" s="77"/>
    </row>
    <row r="45" spans="1:5" x14ac:dyDescent="0.25">
      <c r="A45" s="4">
        <v>45620</v>
      </c>
      <c r="B45" s="3" t="s">
        <v>53</v>
      </c>
      <c r="C45" s="77" t="s">
        <v>764</v>
      </c>
      <c r="D45" s="78">
        <v>15120</v>
      </c>
      <c r="E45" s="77"/>
    </row>
    <row r="46" spans="1:5" x14ac:dyDescent="0.25">
      <c r="A46" s="4">
        <v>45620</v>
      </c>
      <c r="B46" s="3" t="s">
        <v>53</v>
      </c>
      <c r="C46" s="77" t="s">
        <v>1202</v>
      </c>
      <c r="D46" s="78">
        <v>14390</v>
      </c>
      <c r="E46" s="77"/>
    </row>
    <row r="47" spans="1:5" x14ac:dyDescent="0.25">
      <c r="A47" s="4">
        <v>45620</v>
      </c>
      <c r="B47" s="3" t="s">
        <v>53</v>
      </c>
      <c r="C47" s="77" t="s">
        <v>902</v>
      </c>
      <c r="D47" s="78">
        <v>14260</v>
      </c>
      <c r="E47" s="77"/>
    </row>
    <row r="48" spans="1:5" x14ac:dyDescent="0.25">
      <c r="A48" s="4">
        <v>45621</v>
      </c>
      <c r="B48" s="3" t="s">
        <v>53</v>
      </c>
      <c r="C48" s="77" t="s">
        <v>764</v>
      </c>
      <c r="D48" s="78">
        <v>16250</v>
      </c>
      <c r="E48" s="77"/>
    </row>
    <row r="49" spans="1:5" x14ac:dyDescent="0.25">
      <c r="A49" s="4">
        <v>45621</v>
      </c>
      <c r="B49" s="3" t="s">
        <v>53</v>
      </c>
      <c r="C49" s="77" t="s">
        <v>1202</v>
      </c>
      <c r="D49" s="78">
        <v>13240</v>
      </c>
      <c r="E49" s="77"/>
    </row>
    <row r="50" spans="1:5" x14ac:dyDescent="0.25">
      <c r="A50" s="4">
        <v>45621</v>
      </c>
      <c r="B50" s="3" t="s">
        <v>53</v>
      </c>
      <c r="C50" s="77" t="s">
        <v>902</v>
      </c>
      <c r="D50" s="78">
        <v>19100</v>
      </c>
      <c r="E50" s="77"/>
    </row>
    <row r="51" spans="1:5" x14ac:dyDescent="0.25">
      <c r="A51" s="4">
        <v>45622</v>
      </c>
      <c r="B51" s="3" t="s">
        <v>53</v>
      </c>
      <c r="C51" s="77" t="s">
        <v>764</v>
      </c>
      <c r="D51" s="78">
        <v>15160</v>
      </c>
      <c r="E51" s="77"/>
    </row>
    <row r="52" spans="1:5" x14ac:dyDescent="0.25">
      <c r="A52" s="4">
        <v>45622</v>
      </c>
      <c r="B52" s="3" t="s">
        <v>53</v>
      </c>
      <c r="C52" s="77" t="s">
        <v>1202</v>
      </c>
      <c r="D52" s="78">
        <v>10540</v>
      </c>
      <c r="E52" s="77"/>
    </row>
    <row r="53" spans="1:5" x14ac:dyDescent="0.25">
      <c r="A53" s="4">
        <v>45622</v>
      </c>
      <c r="B53" s="3" t="s">
        <v>53</v>
      </c>
      <c r="C53" s="77" t="s">
        <v>902</v>
      </c>
      <c r="D53" s="78">
        <v>14450</v>
      </c>
      <c r="E53" s="77"/>
    </row>
    <row r="54" spans="1:5" x14ac:dyDescent="0.25">
      <c r="A54" s="4">
        <v>45623</v>
      </c>
      <c r="B54" s="3" t="s">
        <v>53</v>
      </c>
      <c r="C54" s="77" t="s">
        <v>764</v>
      </c>
      <c r="D54" s="78">
        <v>15160</v>
      </c>
      <c r="E54" s="77"/>
    </row>
    <row r="55" spans="1:5" x14ac:dyDescent="0.25">
      <c r="A55" s="4">
        <v>45623</v>
      </c>
      <c r="B55" s="3" t="s">
        <v>53</v>
      </c>
      <c r="C55" s="77" t="s">
        <v>1202</v>
      </c>
      <c r="D55" s="78">
        <v>13600</v>
      </c>
      <c r="E55" s="77"/>
    </row>
    <row r="56" spans="1:5" x14ac:dyDescent="0.25">
      <c r="A56" s="4">
        <v>45624</v>
      </c>
      <c r="B56" s="3" t="s">
        <v>53</v>
      </c>
      <c r="C56" s="77" t="s">
        <v>764</v>
      </c>
      <c r="D56" s="78">
        <v>17570</v>
      </c>
      <c r="E56" s="77"/>
    </row>
    <row r="57" spans="1:5" x14ac:dyDescent="0.25">
      <c r="A57" s="4">
        <v>45624</v>
      </c>
      <c r="B57" s="3" t="s">
        <v>53</v>
      </c>
      <c r="C57" s="77" t="s">
        <v>1202</v>
      </c>
      <c r="D57" s="78">
        <v>11960</v>
      </c>
      <c r="E57" s="77"/>
    </row>
    <row r="58" spans="1:5" x14ac:dyDescent="0.25">
      <c r="A58" s="4">
        <v>45624</v>
      </c>
      <c r="B58" s="3" t="s">
        <v>53</v>
      </c>
      <c r="C58" s="77" t="s">
        <v>902</v>
      </c>
      <c r="D58" s="78">
        <v>21600</v>
      </c>
      <c r="E58" s="77"/>
    </row>
    <row r="59" spans="1:5" x14ac:dyDescent="0.25">
      <c r="A59" s="4">
        <v>45624</v>
      </c>
      <c r="B59" s="3" t="s">
        <v>126</v>
      </c>
      <c r="C59" s="77" t="s">
        <v>25</v>
      </c>
      <c r="D59" s="78">
        <v>10000</v>
      </c>
      <c r="E59" s="77"/>
    </row>
    <row r="60" spans="1:5" x14ac:dyDescent="0.25">
      <c r="A60" s="4">
        <v>45624</v>
      </c>
      <c r="B60" s="3" t="s">
        <v>1585</v>
      </c>
      <c r="C60" s="77" t="s">
        <v>25</v>
      </c>
      <c r="D60" s="78">
        <v>25600</v>
      </c>
      <c r="E60" s="77"/>
    </row>
    <row r="61" spans="1:5" x14ac:dyDescent="0.25">
      <c r="A61" s="4">
        <v>45625</v>
      </c>
      <c r="B61" s="3" t="s">
        <v>53</v>
      </c>
      <c r="C61" s="77" t="s">
        <v>764</v>
      </c>
      <c r="D61" s="78">
        <v>14830</v>
      </c>
      <c r="E61" s="77"/>
    </row>
    <row r="62" spans="1:5" x14ac:dyDescent="0.25">
      <c r="A62" s="4">
        <v>45625</v>
      </c>
      <c r="B62" s="3" t="s">
        <v>53</v>
      </c>
      <c r="C62" s="77" t="s">
        <v>1202</v>
      </c>
      <c r="D62" s="78">
        <v>10920</v>
      </c>
      <c r="E62" s="77"/>
    </row>
    <row r="63" spans="1:5" x14ac:dyDescent="0.25">
      <c r="A63" s="4">
        <v>45625</v>
      </c>
      <c r="B63" s="3" t="s">
        <v>126</v>
      </c>
      <c r="C63" s="77" t="s">
        <v>25</v>
      </c>
      <c r="D63" s="78">
        <v>23100</v>
      </c>
      <c r="E63" s="77"/>
    </row>
    <row r="64" spans="1:5" x14ac:dyDescent="0.25">
      <c r="A64" s="4">
        <v>45625</v>
      </c>
      <c r="B64" s="3" t="s">
        <v>1585</v>
      </c>
      <c r="C64" s="77" t="s">
        <v>25</v>
      </c>
      <c r="D64" s="78">
        <v>6000</v>
      </c>
      <c r="E64" s="77"/>
    </row>
    <row r="65" spans="1:5" x14ac:dyDescent="0.25">
      <c r="A65" s="4">
        <v>45626</v>
      </c>
      <c r="B65" s="3" t="s">
        <v>53</v>
      </c>
      <c r="C65" s="77" t="s">
        <v>764</v>
      </c>
      <c r="D65" s="78">
        <v>12010</v>
      </c>
      <c r="E65" s="77"/>
    </row>
    <row r="66" spans="1:5" x14ac:dyDescent="0.25">
      <c r="A66" s="4">
        <v>45626</v>
      </c>
      <c r="B66" s="3" t="s">
        <v>53</v>
      </c>
      <c r="C66" s="77" t="s">
        <v>1202</v>
      </c>
      <c r="D66" s="78">
        <v>10950</v>
      </c>
      <c r="E66" s="77"/>
    </row>
    <row r="67" spans="1:5" x14ac:dyDescent="0.25">
      <c r="A67" s="4">
        <v>45626</v>
      </c>
      <c r="B67" s="3" t="s">
        <v>53</v>
      </c>
      <c r="C67" s="77" t="s">
        <v>764</v>
      </c>
      <c r="D67" s="78">
        <v>6100</v>
      </c>
      <c r="E67" s="77"/>
    </row>
    <row r="68" spans="1:5" x14ac:dyDescent="0.25">
      <c r="A68" s="4">
        <v>45626</v>
      </c>
      <c r="B68" s="3" t="s">
        <v>126</v>
      </c>
      <c r="C68" s="77" t="s">
        <v>25</v>
      </c>
      <c r="D68" s="78">
        <v>36300</v>
      </c>
      <c r="E68" s="77"/>
    </row>
    <row r="69" spans="1:5" x14ac:dyDescent="0.25">
      <c r="A69" s="4">
        <v>45626</v>
      </c>
      <c r="B69" s="3" t="s">
        <v>1585</v>
      </c>
      <c r="C69" s="77" t="s">
        <v>25</v>
      </c>
      <c r="D69" s="78">
        <v>7500</v>
      </c>
      <c r="E69" s="77"/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1105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381"/>
  <sheetViews>
    <sheetView zoomScaleNormal="100" workbookViewId="0">
      <pane ySplit="1" topLeftCell="A9369" activePane="bottomLeft" state="frozen"/>
      <selection pane="bottomLeft" activeCell="L9379" sqref="L9379:L9381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3" t="s">
        <v>4</v>
      </c>
      <c r="B1" s="73" t="s">
        <v>0</v>
      </c>
      <c r="C1" s="73" t="s">
        <v>5</v>
      </c>
      <c r="D1" s="73" t="s">
        <v>6</v>
      </c>
      <c r="E1" s="73" t="s">
        <v>284</v>
      </c>
      <c r="F1" s="73" t="s">
        <v>7</v>
      </c>
      <c r="G1" s="73" t="s">
        <v>8</v>
      </c>
      <c r="H1" s="73" t="s">
        <v>308</v>
      </c>
      <c r="I1" s="73" t="s">
        <v>283</v>
      </c>
      <c r="J1" s="73" t="s">
        <v>9</v>
      </c>
      <c r="K1" s="73" t="s">
        <v>10</v>
      </c>
      <c r="L1" s="74" t="s">
        <v>11</v>
      </c>
      <c r="M1" s="73" t="s">
        <v>3</v>
      </c>
      <c r="N1" s="73" t="s">
        <v>280</v>
      </c>
      <c r="O1" s="73" t="s">
        <v>1210</v>
      </c>
      <c r="P1" s="73" t="s">
        <v>1525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1211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1212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1213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1214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1211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1215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1517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1050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1211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1426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1211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1427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1211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1344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1216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1211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1214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1217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1317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1428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1428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1429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1242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1263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1211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1212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1067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1214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1430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1239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1212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1228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1430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1212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1214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1344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1212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1214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1218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1431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1218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1231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1231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1263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1264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1141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1254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1432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1433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1431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1263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1255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1216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1431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1431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1431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1211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1217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1344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1344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1263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1263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1263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1431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1242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1211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1242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1242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1344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1217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1217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1263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1434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1288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1288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1431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1263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1211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1264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1435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1435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1217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1431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1436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1219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1212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1242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1437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1438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1437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1242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1220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1220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1228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1439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1227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1263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1228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1221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1222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1222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1219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1222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1223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1224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1225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1225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1225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1226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1225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1220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1227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1228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1229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1231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1014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1229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1219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1217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1224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1219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1440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1224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1231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1224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1230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1431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1211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1441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1231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1217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1232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1232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1441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1441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1231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1228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1217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1231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1228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1233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1228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1242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1223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1234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1228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1431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1232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1235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1236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1442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1232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1443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1211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1237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1441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1441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1238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1239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1240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1225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1441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1441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1241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1231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1228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1239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1228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1226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1211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1231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1217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1242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1211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1211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1243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1217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1211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1444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1217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1244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1244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1244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1245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1245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1211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1218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1211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1445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1263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1217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1218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1246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1217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1239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1431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1218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1431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1228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1446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1263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1087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1232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1446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1218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1247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1248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1256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1444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1212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1218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1212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1286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1286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1249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1218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1250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1447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1248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1223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1431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1232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1225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1239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1212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1256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1217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1212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1225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1225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1251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1252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1253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1217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1236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1212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1431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1217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1254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1255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1251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1242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1218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1256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1217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1227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1256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1445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1232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1231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1237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1217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1263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1212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1212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1217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1431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1301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1238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1257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1258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1254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1263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1231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1236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1232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1225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1212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1217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1254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1211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1211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1212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1211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1258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1232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1240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1212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1232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1217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1256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1213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1219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1259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1448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1290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1217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1263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1231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1217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1217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1211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1256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1217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1251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1263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1236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1263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1256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1260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1261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1256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1231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1263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1263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1211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1265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1256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1256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1257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1262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1217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1217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1263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1251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1217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1268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1256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1256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1263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1225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1264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1231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1211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1265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1449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1217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1263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1217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1217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1217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1087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1266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1211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1211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1267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1268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1263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1263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1211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1269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1236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1441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1441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1254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1251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1257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1217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1270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1270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1217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1211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1251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1087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1231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1261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1261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1441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1217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1343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1343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1271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1441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1254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1261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1211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1450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1251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1236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1272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1273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1261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1266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1274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1228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1239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1231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1266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1256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1256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1275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1256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1232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1266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1276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1217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1217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1217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1268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1228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1301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1254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1217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1268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1451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1452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1277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1256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1087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1278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1256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1256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1217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1251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1251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1268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1087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1277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1277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1277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1217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1217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1256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1279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1251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1228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1212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1453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1280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1254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1217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1254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1217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1279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1279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1256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1281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1217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1050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1087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1282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1236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1211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1227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1236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1283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1284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1285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1275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1240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1239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1217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1284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1449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1213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1286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1286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1256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1217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1212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1287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1277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1231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1236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1452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1217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1277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1277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1288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1236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1268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1228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1256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1217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1212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1431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1231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1256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1256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1449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1289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1289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1217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1266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1212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1217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1217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1217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1424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1228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1087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1211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1212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1217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1413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1290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1117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1228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1256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1256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1454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1291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1228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1217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1217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1217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1212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1256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1231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1305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1228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1268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1292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1212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1270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1266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1242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1217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1293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1211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1294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1295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1231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1228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1212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1212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1217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1254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1256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1431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1217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1248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1231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1256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1227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1227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1242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1277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1212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1268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1295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1277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1268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1288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1225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1270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1217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1268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1296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1224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1277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1212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1256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1268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1228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1212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1240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1217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1231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1431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1297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1211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1298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1211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1288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1268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1211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1455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1344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1212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1211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1227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1299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1277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1228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1231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1212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1212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1212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1212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1303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1212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1268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1268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1268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1211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1211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1211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1303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1228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1212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1456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1213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1228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1228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1228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1457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1277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1082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1300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1298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1058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1271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1217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1303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1231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1299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1256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1087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1301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1457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1302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1458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1457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1217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1303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1078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1212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1457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1217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1302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1304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1058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1305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1459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1248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1302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1302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1306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1211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1226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1306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1252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1256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1248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1217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1277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1290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1460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1217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1256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1217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1225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1239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1239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1277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1021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1275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1307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1242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1298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1313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1271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1211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1308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1457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1217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1309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1217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1212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1212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1256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1217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1212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1217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1217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1087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1212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1217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1277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1212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1298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1461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1266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1256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1310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1268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1431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1256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1311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1276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1311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1271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1087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1268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1268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1217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1217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1228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1212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1212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1212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1312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1256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1217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1212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1058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1256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1260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1277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1260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1217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1256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1344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1220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1227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1256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1256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1303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1462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1231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1231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1089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1313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1256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1312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1217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1268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1217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1217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1217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1212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1277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1320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1463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1431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1231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1251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1314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1217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1462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1315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1212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1316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1317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1212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1217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1087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1256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1231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1464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1464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1231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1217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1313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1227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1217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1212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1217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1021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1256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1465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1217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1431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1318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1231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1217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1212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1268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1254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1320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1319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1217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1320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1231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1319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1303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1277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1277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1087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1256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1431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1305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1231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1321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1270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1226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1024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1217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1322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1212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1217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1251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1217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1256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1265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1323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1212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1212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1466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1467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1301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1227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1021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1021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1344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1468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1431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1277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1469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1231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1321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1021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1296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1301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1058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1260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1268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1268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1228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1324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1228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1058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1325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1298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1212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1058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1217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1326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1217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1327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1335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1058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1211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1217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1212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1212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1228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1256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1256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1298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1316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1316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1268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1265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1226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1217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1217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1217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1231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1231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1231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1212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1212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1058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1438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1211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1470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1058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1212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1268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1328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1256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1217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1217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1431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1470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1308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1217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1228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1212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1217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1329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1217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1325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1325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1268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1058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1471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1277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1256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1228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1228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1212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1212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1212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1330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1217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1268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1212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1211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1433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1212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1212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1217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1470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1217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1239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1308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1316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1277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1087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1227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1058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1217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1256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1256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1256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1308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1256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1225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1470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1316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1251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1433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1211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1239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1277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1277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1217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1331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1217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1289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1289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1217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1212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1344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1431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1242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1211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1212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1217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1332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1268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1217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1333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1265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1212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1256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1256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1254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1228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1228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1431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1334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1228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1256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1316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1256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1335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1336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1264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1316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1265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1308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1217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1256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1256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1217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1337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1316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1251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1323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1217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1231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1321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1321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1260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1231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1217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1231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1338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1332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1087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1058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1268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1296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1212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1256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1254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1339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1316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1228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1331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1211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1212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1217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1217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1268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1246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1340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1320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1211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1212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1277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1316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1231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1242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1256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1431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1341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1331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1340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1217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1231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1217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1342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1270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1316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1316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1325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1472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1217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1472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1433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1231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1431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1343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1296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1087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1320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1290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1227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1344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1239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1227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1290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1254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1366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1265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1344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1228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1239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1212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1231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1265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1290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1344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1239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1231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1217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1277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1321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1231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1344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1431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1316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1473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1270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1217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1264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1256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1217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1345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1217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1217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1217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1217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1433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1290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1058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1264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1264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1433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1290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1021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1217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1212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1268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1254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1265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1318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1239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1431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1228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1265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1346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1217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1239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1217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1217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1254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1346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1470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1277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1277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1217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1227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1431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1212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1211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1239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1431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1318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1212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1058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1347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1211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1277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1348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1246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1217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1217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1228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1265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1431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1256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1217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1217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1212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1431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1349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1256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1350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1217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1264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1474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1212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1475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1217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1228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1265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1228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1228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1212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1351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1211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1265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1212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1217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1212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1212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1217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1352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1217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1217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1212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1228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1212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1318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1217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1351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1331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1302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1217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1232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1217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1353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1308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1354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1228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1431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1058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1355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1265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1476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1339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1217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1251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1211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1324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1324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1324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1356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1265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1228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1357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1211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1358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1358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1292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1334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1058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1321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1334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1301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1058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1265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1359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1320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1360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1217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1320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1217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1264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1354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1354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1217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1276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1361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1217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1334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1477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1228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1212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1321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1217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1334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1478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1212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1254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1212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1217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1479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1212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1217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1217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1480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1265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1217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1362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1333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1212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1228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1265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1217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1217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1217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1058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1265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1217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1363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1478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1050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1211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1211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1478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1087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1302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1217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1212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1212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1265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1363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1058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1217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1265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1217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1364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1217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1217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1117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1217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1271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1217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1217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1424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1231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1271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1217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1344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1217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1117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1288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1217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1211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1301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1231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1217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1211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1211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1288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1217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1365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1365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1268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1217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1217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1366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1366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1481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1217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1217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1481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1217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1217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1217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1217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1431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1264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1231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1217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1212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1217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1431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1212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1231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1231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1217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1050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1217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1217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1431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1217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1331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1217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1431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1231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1301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1301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1289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1367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1433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1217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1217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1211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1211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1217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1217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1212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1368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1369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1227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1334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1365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1370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1355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1231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1217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1217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1312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1217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1482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1312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1312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1227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1296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1369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1265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1365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1228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1217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1331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1355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1217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1356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1377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1377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1377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1375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1483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1483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1377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1377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1484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1377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1484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1377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1321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1377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1377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1375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1377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1231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1377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1377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1377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1264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1377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1377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1377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1377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1264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1371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1372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1377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1032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1243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1377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1373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1374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1251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1242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1242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1374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1377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1316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1307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1373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1377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1375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1334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1377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1032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1032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1373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1377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1373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1376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1376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1334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1334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1251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1032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1377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1377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1388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1388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1344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1344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1388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1377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1377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1377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1375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1231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1222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1224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1375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1375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1377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1372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1372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1018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1378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1377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1372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1376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1377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1377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1251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1018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1379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1377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1375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1375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1018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1377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1375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1380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1307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1307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1377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1377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1089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1377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1373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1344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1246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1377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1372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1375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1282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1282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1373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1377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1298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1377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1375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1375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1375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1373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1375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1377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1375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1377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1375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1379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1377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1375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1242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1312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1377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1372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1377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1242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1242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1231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1378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1377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1377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1372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1378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1375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1377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1032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1377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1372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1375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1485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1485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1381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1484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1375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1379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1377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1375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1375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1321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1382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1377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1377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1375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1378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1383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1242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1373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1372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1377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1384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1384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1385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1386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1385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1379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1377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1431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1238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1383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1384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1377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1387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1377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1242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1388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1388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1431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1375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1377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1389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1431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1375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1431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1388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1388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1375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1377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1388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1377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1377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1431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1431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1375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1377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1375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1375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1377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1486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1377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1375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1321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1251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1251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1050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1426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1383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1375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1372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1377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1390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1390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1321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1373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1431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1375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1373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1377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1024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1372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1383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1372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1372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1373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1375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1375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1408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1375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1375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1373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1375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1024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1373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1238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1375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1373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1321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1377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1391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1373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1373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1377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1375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1375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1375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1377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1391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1388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1388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1388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1089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1388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1375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1021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1388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1377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1377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1375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1282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1282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996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1375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1375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1377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1375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1384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996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1375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1431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1375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1388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1375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1375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1282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1431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1375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1375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1375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1388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1388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1375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1375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1282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1282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1316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1316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1282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1316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1282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1265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1316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1265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1387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1387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1375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1321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1372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1032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1373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1392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1392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1050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1377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1379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1316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1316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1373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1377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1377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1377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1352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1307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1316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1388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1087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1087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1375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1431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1282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1372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1375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1316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1388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1316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1018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1375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1375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1377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1321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1373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1373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1375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1393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1321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1375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1248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1316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1375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1282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1372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1316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1248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1321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1375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1388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1375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1387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1375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1377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1251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1251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1372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1032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1375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1251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1087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1087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1387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1024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1375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1251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1375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1387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1115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1388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1388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1032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1032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1387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1372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1377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1373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1387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1388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1282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1387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1388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1375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1321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1388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1282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1387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1375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1373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1373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1388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1377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1377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1282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1387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1372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1377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1377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1387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1018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1316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1387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1375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1373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1032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1373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1387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1402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1115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1373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1394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1377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1373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1373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1394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1251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1251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1375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1377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1375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1377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1387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1375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1024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1375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1316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1388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1387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1251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1372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1395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1375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1377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1375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1375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1282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1373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1282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1387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1032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1032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1377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1090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1402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1396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1387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1115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1089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1030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1282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1282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1375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1388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1377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1251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1251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1388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1377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1375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1081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1251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1397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1377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1388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1388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1388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1321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1321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1398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1375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1375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1375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1377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1372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1128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1388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1375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1018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1375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1388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1372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1377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1377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1251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1018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1248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1377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1399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1377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1282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1375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1251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1377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1242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1242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1282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1373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1431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1321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1377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1388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1388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1018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1030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1377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1321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1375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1021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1375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1375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1388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1375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1375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1030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1128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1018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1018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1377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1400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1024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1251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996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996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1377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1251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1388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1375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1375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1388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1388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1377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1375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996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1387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1377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1282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1377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1377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1377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1377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1388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1431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1375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1128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1377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1375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1224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1373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1372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1377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1375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1375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1312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1375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1388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1373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1377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1375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1387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1377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1375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1115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1375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1388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1375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1397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1388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1388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1388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1377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1018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1018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1375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1372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1289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1375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1388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1377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996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1307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1307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1431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1388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1388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1375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1024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1128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1401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1388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996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1375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1375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1377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1377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1402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1406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1289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1431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1377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1403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1359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1377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1018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1316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1078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1404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1388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1377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1372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1378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1377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1388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996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1375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1375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1375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1388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1024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1388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1377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1312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1387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1387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1388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1375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1405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1377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1282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1377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1388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1375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1312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1377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1377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1375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1307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1377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1387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1375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1406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1406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1375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1388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1431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1377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1032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1375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1375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1375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1431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1289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1377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1375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1405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1375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1379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1372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1405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1377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1372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1377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1377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1377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1407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1375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1375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1024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1307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1307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1375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1375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996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1321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1321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1388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1377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1388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1030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1377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1375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1375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1405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1321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1431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1377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1377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1377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1375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1377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1377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1487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1377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1312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1090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1377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1377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1242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1405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1431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1405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1377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1387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1375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1282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1375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1377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1407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1377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1375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1377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1405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1408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1388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1388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1377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1372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1377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1387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1375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1377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1408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1030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1377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1375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1377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1431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1377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1388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1282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1377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1030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1388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1409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1375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1377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1375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1406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1375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1032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1388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1377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1372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1372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1282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1377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1377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1375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1372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1372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1387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1407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1407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1375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1409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1375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1377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1400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1400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1387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1288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1372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1115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1372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1406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1372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1321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1407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1377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1377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1377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1409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1375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1377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1372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1375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1032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1090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1021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1379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1375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1377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1377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1018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1018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1377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1018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1375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1375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1377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1288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1409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1377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1377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1375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1097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1251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1377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1409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1387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1245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1245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1378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1377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1018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1377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1377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1408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1377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1375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1375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1377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1307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1431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1289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1377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1377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1388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1387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1377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1375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1388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1387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1321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1321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1387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1377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1372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1372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1410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1375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1375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1018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1407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1405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1244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1377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1388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1282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1377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1372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1387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1377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1265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1387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1377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1388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1377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1252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1375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1409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1387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1375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1375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1282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1387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1377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1388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1377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1388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1387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1375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1375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1377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1407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1388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1431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1242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1375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1400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1372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1431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1411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1411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1388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1379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1388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1388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1307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1375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1405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1375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1377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1375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1377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1412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1377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1412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1375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1242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1282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1372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1375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1375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1282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1431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1405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1375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1375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1379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1372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1409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1375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1372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1388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1413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1265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1032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1018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1372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1377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1405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1377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1375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1375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1375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1316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1097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1377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1265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1377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1384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1251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1377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1128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1412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1405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1377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1377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1412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1282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1282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1387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1372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1372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1377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1377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1375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1398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1032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1431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1377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1375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1431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1405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1377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1377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1067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1067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1405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1377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1414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1377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1377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1388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1377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1388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1431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1377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1377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1375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1388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1366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1431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1375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1377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1377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1388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1377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1405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1375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1377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1377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1431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1431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1405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1377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1377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1405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1128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1289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1289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1141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1141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1097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1379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1378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1375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1289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1377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1375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1375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1375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1032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1377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1032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1377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1375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1385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1388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1377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1407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1405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1379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1405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1415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1387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1387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1115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1378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1388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1377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1387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1375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1372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1377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1377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1377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1387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1372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1375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1032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1265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1377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1245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1375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1090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1375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1282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1054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1377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1379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1325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1375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1375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1377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1377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1325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1431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1251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1375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1375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1407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1375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1375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1375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1375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1251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1377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1251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1325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1384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1375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1379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1388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1251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1375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1377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1384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1061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1375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1377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1384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1375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1021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1377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1375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1375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1242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1115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1375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1375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1377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1375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1377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1388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1375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1242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1377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1377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1375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1379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1377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1377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1377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1032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1377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1377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1282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1387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1245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1405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1377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1378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1377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1032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1032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1405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1375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1375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1388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1387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1375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1372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1377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1242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1405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1375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1375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1405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1375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1393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1375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1377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1090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1375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1375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1242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1405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1377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1375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1378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1377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1377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1375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1377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1377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1242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1388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1377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1388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1377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1379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1377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1372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1378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1388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1377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1377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1387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1377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1377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1377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1375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1405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1377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1377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1377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1377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1375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1377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1375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1416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1377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1377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1377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1417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1377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1377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1377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1032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1242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1375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1242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1488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1375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1401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1032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1375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1375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1375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1387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1415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1418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1387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1375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1431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1419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1415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1388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1420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1078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1372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1377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1398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1377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1421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1282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1282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1058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1405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1377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1321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1377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1377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1388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1388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1388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1421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1405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1377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1421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1421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1372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1422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1377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1058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1058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1377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1377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1375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1372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1423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1377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1058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1424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1375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1375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1489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1377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1375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1058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1032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1032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1375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1242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1115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1425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1377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1375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1375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1377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1377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1128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1375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1490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1375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1377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1377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1356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1377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1377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1377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1375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1483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1483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1377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1377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1484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1377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1484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1377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1321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1377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1377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1375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1377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1231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1377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1377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1377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1264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1377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1377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1377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1377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1264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1371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1372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1377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1032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1243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1377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1373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1374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1251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1242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1242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1374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1377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1316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1307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1373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1377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1375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1334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1377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1032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1032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1373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1377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1373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1376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1376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1334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1334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1251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1032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1377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1377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1388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1388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1344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1344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1388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1377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1377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1377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1375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1231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1222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1224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1375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1375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1377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1372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1372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1018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1378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1377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1372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1376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1377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1377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1251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1018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1379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1377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1375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1375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1018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1377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1375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1380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1307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1307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1377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1377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1089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1377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1373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1344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1246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1377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1372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1375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1282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1282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1373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1377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1298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1377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1375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1375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1375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1373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1375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1377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1375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1377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1375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1379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1377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1375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1242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1312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1377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1372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1377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1242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1242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1231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1378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1377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1377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1372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1378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1375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1377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1032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1377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1372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1375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1485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1485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1381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1484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1375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1379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1377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1375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1375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1321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1382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1377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1377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1375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1378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1383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1242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1373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1372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1377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1384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1384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1385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1386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1385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1379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1377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1431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1238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1383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1384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1377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1387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1377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1242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1388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1388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1431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1375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1377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1389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1431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1375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1431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1388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1388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1375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1377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1388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1377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1377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1431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1431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1375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1377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1375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1375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1377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1486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1377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1375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1321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1251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1251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1050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1426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1383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1375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1372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1377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1390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1390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1321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1373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1431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1375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1373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1377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1024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1372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1383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1372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1372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1373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1375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1375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1408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1375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1375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1373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1375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1024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1373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1238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1375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1373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1321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1377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1391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1373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1373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1377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1375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1375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1375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1377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1391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1388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1388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1388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1089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1388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1375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1021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1388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1377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1377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1375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1282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1282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996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1375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1375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1377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1375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1384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996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1375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1431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1375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1388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1375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1375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1282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1431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1375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1375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1375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1388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1388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1375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1375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1282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1282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1316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1316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1282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1316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1282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1265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1316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1265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1387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1387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1375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1321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1372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1032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1373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1392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1392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1050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1377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1379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1316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1316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1373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1377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1377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1377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1352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1307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1316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1388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1087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1087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1375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1431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1282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1372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1375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1316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1388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1316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1018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1375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1375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1377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1321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1373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1373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1375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1393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1321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1375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1248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1316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1375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1282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1372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1316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1248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1321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1375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1388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1375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1387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1375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1377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1251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1251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1372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1032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1375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1251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1087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1087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1387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1024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1375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1251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1375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1387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1115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1388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1388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1032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1032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1387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1372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1377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1373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1387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1388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1282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1387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1388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1375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1321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1388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1282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1387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1375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1373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1373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1388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1377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1377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1282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1387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1372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1377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1377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1387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1018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1316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1387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1375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1373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1032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1373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1387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1402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1115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1373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1394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1377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1373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1373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1394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1251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1251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1375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1377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1375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1377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1387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1375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1024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1375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1316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1388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1387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1251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1372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1395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1375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1377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1375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1375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1282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1373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1282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1387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1032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1032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1377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1090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1402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1396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1387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1115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1089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1030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1282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1282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1375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1388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1377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1251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1251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1388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1377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1375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1081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1251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1397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1377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1388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1388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1388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1321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1321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1398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1375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1375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1375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1377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1372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1128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1388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1375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1018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1375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1388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1372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1377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1377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1251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1018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1248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1377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1399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1377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1282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1375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1251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1377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1242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1242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1282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1373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1431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1321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1377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1388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1388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1018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1030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1377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1321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1375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1021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1375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1375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1388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1375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1375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1030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1128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1018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1018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1377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1400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1024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1251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996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996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1377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1251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1388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1375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1375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1388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1388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1377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1375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996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1387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1377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1282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1377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1377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1377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1377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1388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1431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1375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1128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1377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1375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1224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1373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1372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1377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1375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1375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1312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1375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1388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1373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1377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1375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1387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1377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1375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1115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1375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1388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1375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1397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1388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1388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1388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1377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1018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1018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1375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1372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1289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1375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1388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1377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996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1307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1307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1431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1388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1388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1375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1024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1128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1401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1388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996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1375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1375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1377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1377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1402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1406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1289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1431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1377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1403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1359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1377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1018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1316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1078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1404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1388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1377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1372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1378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1377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1388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996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1375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1375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1375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1388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1024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1388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1377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1312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1387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1387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1388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1375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1405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1377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1282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1377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1388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1375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1312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1377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1377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1375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1307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1377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1387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1375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1406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1406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1375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1388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1431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1377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1032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1375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1375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1375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1431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1289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1377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1375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1405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1375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1379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1372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1405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1377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1372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1377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1377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1377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1407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1375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1375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1024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1307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1307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1375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1375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996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1321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1321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1388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1377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1388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1030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1377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1375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1375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1405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1321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1431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1377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1377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1377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1375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1377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1377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1487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1377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1312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1090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1377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1377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1242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1405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1431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1405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1377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1387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1375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1282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1375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1377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1407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1377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1375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1377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1405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1408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1388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1388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1377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1372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1377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1387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1375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1377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1408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1030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1377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1375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1377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1431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1377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1388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1282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1377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1030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1388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1409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1375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1377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1375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1406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1375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1032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1388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1377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1372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1372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1282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1377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1377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1375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1372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1372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1387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1407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1407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1375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1409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1375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1377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1400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1400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1387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1288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1372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1115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1372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1406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1372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1321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1407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1377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1377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1377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1409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1375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1377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1372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1375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1032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1090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1021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1379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1375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1377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1377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1018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1018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1377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1018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1375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1375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1377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1288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1409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1377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1377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1375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1097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1251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1377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1409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1387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1245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1245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1378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1377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1018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1377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1377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1408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1377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1375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1375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1377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1307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1431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1289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1377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1377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1388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1387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1377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1375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1388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1387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1321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1321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1387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1377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1372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1372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1410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1375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1375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1018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1407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1405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1244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1377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1388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1282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1377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1372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1387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1377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1265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1387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1377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1388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1377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1252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1375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1409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1387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1375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1375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1282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1387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1377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1388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1377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1388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1387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1375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1375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1377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1407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1388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1431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1242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1375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1400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1372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1431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1411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1411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1388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1379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1388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1388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1307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1375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1405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1375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1377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1375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1377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1412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1377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1412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1375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1242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1282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1372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1375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1375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1282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1431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1405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1375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1375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1379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1372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1409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1375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1372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1388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1413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1265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1032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1018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1372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1377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1405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1377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1375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1375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1375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1316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1097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1377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1265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1377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1384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1251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1377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1128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1412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1405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1377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1377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1412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1282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1282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1387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1372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1372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1377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1377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1375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1398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1032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1431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1377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1375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1431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1405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1377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1377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1067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1067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1405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1377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1414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1377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1377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1388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1377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1388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1431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1377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1377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1375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1388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1366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1431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1375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1377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1377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1388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1377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1405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1375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1377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1377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1431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1431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1405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1377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1377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1405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1128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1289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1289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1141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1141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1097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1379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1378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1375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1289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1377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1375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1375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1375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1032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1377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1032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1377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1375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1385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1388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1377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1407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1405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1379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1405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1415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1387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1387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1115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1378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1388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1377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1387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1375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1372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1377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1377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1377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1387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1372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1375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1032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1265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1377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1245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1375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1090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1375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1282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1054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1377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1379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1325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1375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1375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1377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1377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1325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1431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1251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1375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1375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1407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1375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1375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1375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1375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1251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1377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1251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1325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1384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1375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1379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1388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1251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1375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1377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1384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1061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1375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1377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1384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1375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1021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1377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1375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1375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1242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1115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1375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1375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1377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1375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1377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1388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1375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1242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1377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1377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1375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1379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1377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1377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1377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1032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1377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1377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1282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1387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1245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1405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1377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1378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1377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1032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1032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1405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1375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1375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1388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1387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1375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1372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1377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1242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1405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1375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1375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1405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1375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1393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1375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1377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1090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1375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1375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1242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1405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1377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1375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1378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1377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1377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1375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1377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1377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1242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1388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1377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1388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1377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1379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1377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1372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1378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1388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1377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1377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1387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1377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1377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1377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1375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1405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1377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1377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1377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1377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1375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1377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1375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1416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1377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1377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1377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1417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1377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1377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1377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1032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1242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1375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1242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1488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1375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1401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1032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1375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1375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1375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1387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1415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1418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1387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1375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1431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1419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1415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1388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1420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1078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1372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1377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1398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1377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1421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1282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1282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1058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1405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1377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1321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1377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1377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1388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1388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1388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1421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1405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1377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1421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1421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1372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1422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1377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1058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1058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1377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1377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1375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1372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1423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1377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1058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1424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1375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1375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1489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1377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1375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1058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1032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1032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1375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1242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1115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1425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1377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1375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1375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1377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1377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1128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1375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1490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1375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1377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1377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960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961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964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964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984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987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987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987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-168309591.68706998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996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1009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987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1014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1014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1017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1018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1017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1014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1021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1021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1021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1021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984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1024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1014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960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1030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1030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1017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1024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1024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1032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1033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1032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1017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1041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1041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960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960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1050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1017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1033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1052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1052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1014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984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984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1033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1054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1017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1054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1058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1017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1061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1017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1062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1063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1017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1032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1067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1067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1062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1072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1017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1077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1077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1072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1072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1017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1021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1021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1017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1052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1017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1017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1017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1078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1067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1018</v>
      </c>
      <c r="D7163" s="3" t="s">
        <v>1017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1032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1032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1014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1058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1017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1081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1082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1083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1083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1017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1058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1017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1058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984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1017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1087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1087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1014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1089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1032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984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1090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1091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1090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1017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1089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1078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1078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1078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1097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1017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1017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1062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1089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1089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1032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1032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984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1017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1091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984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1091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1017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1017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1091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1017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1017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1032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1032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1017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1091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1017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1021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1017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960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1017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984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1017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1109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1109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984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1017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960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960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1017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984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984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984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1033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1017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1014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1089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1017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1017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960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1021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960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1017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1017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1115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1115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1032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1032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1089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1109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1117</v>
      </c>
      <c r="D7422" s="3" t="s">
        <v>1017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1017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1032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1021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960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1115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1017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1017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1021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1120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1032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984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984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1083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1017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1032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1032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1032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984</v>
      </c>
      <c r="D7486" s="3" t="s">
        <v>1017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1090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960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1017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1018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1117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1017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1032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1018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1018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1017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1017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1017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996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1032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1032</v>
      </c>
      <c r="D7523" s="3" t="s">
        <v>1017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1018</v>
      </c>
      <c r="D7527" s="3" t="s">
        <v>1017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1128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984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1062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996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996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960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1090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1131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984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1128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1132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1132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1132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1017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960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1087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1017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996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996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1032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1032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984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1021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1017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1087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1021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1089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1032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984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1021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1128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996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1097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1018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1018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1017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1141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1017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1017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1017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984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1017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1017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984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1032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1017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1032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1021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1017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1017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1017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1017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1017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1089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1017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1018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1021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1062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1062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1062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1018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1017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1018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1017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1018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1017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1017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984</v>
      </c>
      <c r="D7755" s="3" t="s">
        <v>1017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1032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1090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1117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1021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1078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1078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1089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1032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1017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996</v>
      </c>
      <c r="D7792" s="3" t="s">
        <v>1017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996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1017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1032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1128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1078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1017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1078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984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984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1017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1017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1017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984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1017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984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1017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984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1120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1017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984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984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1117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960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1018</v>
      </c>
      <c r="D7879" s="3" t="s">
        <v>1017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1089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960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960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1017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1120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984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984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1062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1132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1120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1032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1117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960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996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996</v>
      </c>
      <c r="D7930" s="3" t="s">
        <v>1017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1097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1097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984</v>
      </c>
      <c r="D7937" s="3" t="s">
        <v>1017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1097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1097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1017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1082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1128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960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1089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1128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1032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960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1089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1128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1097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1115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1032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1083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1062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1087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1087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1017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960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1083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1017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1032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1115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1032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984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1017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1017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1032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1087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1017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1017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1115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1017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984</v>
      </c>
      <c r="D8112" s="3" t="s">
        <v>1017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1115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1017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1032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1017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1017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1115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1017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984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1017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960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960</v>
      </c>
      <c r="D8166" s="3" t="s">
        <v>1017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1120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1017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960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1083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1017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960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1017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1120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1017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1082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1120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1018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1032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1018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1018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1017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1017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1017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1021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1017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1017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1082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1017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1032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1032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1017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1120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1120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960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1120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1120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1017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1120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1120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1032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1120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1120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1120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1120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1017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1017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1508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1017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1120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1120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1062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960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960</v>
      </c>
      <c r="D8382" s="3" t="s">
        <v>1017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1120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1017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1120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1017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1120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1120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1017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1017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1021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1120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1017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1120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1017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1032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1032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1032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1017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1017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1017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1017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1017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1017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1018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960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1017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1017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1120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1017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1120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1017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1089</v>
      </c>
      <c r="D8546" s="3" t="s">
        <v>149</v>
      </c>
      <c r="E8546" s="3" t="s">
        <v>1517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1120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1017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1062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1017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1017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1017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1120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1017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1017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1120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1017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1120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1017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1017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1017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1017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1017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1017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1089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1062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1017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1062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1120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1120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1120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1120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1520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1214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1214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1214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1017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1120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1120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1120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1120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1120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1120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1120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1120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1120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1120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1089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1017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1120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1120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1120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1120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1120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1120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1120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1120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1120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1120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1120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1120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1120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  <row r="9308" spans="1:16" ht="25.5" customHeight="1" x14ac:dyDescent="0.25">
      <c r="A9308" s="3">
        <v>449</v>
      </c>
      <c r="B9308" s="35">
        <v>45597</v>
      </c>
      <c r="C9308" s="3" t="s">
        <v>897</v>
      </c>
      <c r="D9308" s="3" t="s">
        <v>163</v>
      </c>
      <c r="E9308" s="3" t="s">
        <v>282</v>
      </c>
      <c r="F9308" s="3">
        <v>2000</v>
      </c>
      <c r="G9308" s="3">
        <v>8</v>
      </c>
      <c r="H9308" s="39">
        <f>Vata_Sales[[#This Row],[Final Price]]/Vata_Sales[[#This Row],[Actual Quantity]]</f>
        <v>8</v>
      </c>
      <c r="I9308" s="36">
        <f>IF(Vata_Sales[[#This Row],[Ref Unit]]="Single",Vata_Sales[[#This Row],[Quantity]],VLOOKUP(Vata_Sales[[#This Row],[Ref Unit]],Cat_Unit[],2,0)*Vata_Sales[[#This Row],[Quantity]])</f>
        <v>2000</v>
      </c>
      <c r="J9308" s="37">
        <f>Vata_Sales[[#This Row],[Quantity]]*Vata_Sales[[#This Row],[Rate]]</f>
        <v>16000</v>
      </c>
      <c r="L9308" s="37">
        <f>Vata_Sales[[#This Row],[Price]]-Vata_Sales[[#This Row],[Discount]]</f>
        <v>16000</v>
      </c>
      <c r="N9308" s="3" t="str">
        <f>VLOOKUP(Vata_Sales[[#This Row],[Product Name]],Category_table[#Data],2,0)</f>
        <v>2no</v>
      </c>
      <c r="O9308" s="3">
        <f>VLOOKUP(Vata_Sales[[#This Row],[Product Name]],Category_table[#Data],3,0)</f>
        <v>3</v>
      </c>
      <c r="P9308" s="41">
        <f>VLOOKUP(Vata_Sales[[#This Row],[Product Name]],Category_table[],4,0)</f>
        <v>3</v>
      </c>
    </row>
    <row r="9309" spans="1:16" ht="25.5" customHeight="1" x14ac:dyDescent="0.25">
      <c r="A9309" s="3">
        <v>450</v>
      </c>
      <c r="B9309" s="35">
        <v>45597</v>
      </c>
      <c r="C9309" s="3" t="s">
        <v>922</v>
      </c>
      <c r="D9309" s="3" t="s">
        <v>252</v>
      </c>
      <c r="E9309" s="3" t="s">
        <v>282</v>
      </c>
      <c r="F9309" s="3">
        <v>150</v>
      </c>
      <c r="G9309" s="3">
        <v>10</v>
      </c>
      <c r="H9309" s="39">
        <f>Vata_Sales[[#This Row],[Final Price]]/Vata_Sales[[#This Row],[Actual Quantity]]</f>
        <v>10</v>
      </c>
      <c r="I9309" s="36">
        <f>IF(Vata_Sales[[#This Row],[Ref Unit]]="Single",Vata_Sales[[#This Row],[Quantity]],VLOOKUP(Vata_Sales[[#This Row],[Ref Unit]],Cat_Unit[],2,0)*Vata_Sales[[#This Row],[Quantity]])</f>
        <v>150</v>
      </c>
      <c r="J9309" s="37">
        <f>Vata_Sales[[#This Row],[Quantity]]*Vata_Sales[[#This Row],[Rate]]</f>
        <v>1500</v>
      </c>
      <c r="L9309" s="37">
        <f>Vata_Sales[[#This Row],[Price]]-Vata_Sales[[#This Row],[Discount]]</f>
        <v>1500</v>
      </c>
      <c r="N9309" s="3" t="str">
        <f>VLOOKUP(Vata_Sales[[#This Row],[Product Name]],Category_table[#Data],2,0)</f>
        <v>1no</v>
      </c>
      <c r="O9309" s="3">
        <f>VLOOKUP(Vata_Sales[[#This Row],[Product Name]],Category_table[#Data],3,0)</f>
        <v>1</v>
      </c>
      <c r="P9309" s="41">
        <f>VLOOKUP(Vata_Sales[[#This Row],[Product Name]],Category_table[],4,0)</f>
        <v>1</v>
      </c>
    </row>
    <row r="9310" spans="1:16" ht="25.5" customHeight="1" x14ac:dyDescent="0.25">
      <c r="A9310" s="3">
        <v>451</v>
      </c>
      <c r="B9310" s="35">
        <v>45597</v>
      </c>
      <c r="C9310" s="3" t="s">
        <v>922</v>
      </c>
      <c r="D9310" s="3" t="s">
        <v>163</v>
      </c>
      <c r="E9310" s="3" t="s">
        <v>282</v>
      </c>
      <c r="F9310" s="3">
        <v>2000</v>
      </c>
      <c r="G9310" s="3">
        <v>8</v>
      </c>
      <c r="H9310" s="39">
        <f>Vata_Sales[[#This Row],[Final Price]]/Vata_Sales[[#This Row],[Actual Quantity]]</f>
        <v>8</v>
      </c>
      <c r="I9310" s="36">
        <f>IF(Vata_Sales[[#This Row],[Ref Unit]]="Single",Vata_Sales[[#This Row],[Quantity]],VLOOKUP(Vata_Sales[[#This Row],[Ref Unit]],Cat_Unit[],2,0)*Vata_Sales[[#This Row],[Quantity]])</f>
        <v>2000</v>
      </c>
      <c r="J9310" s="37">
        <f>Vata_Sales[[#This Row],[Quantity]]*Vata_Sales[[#This Row],[Rate]]</f>
        <v>16000</v>
      </c>
      <c r="L9310" s="37">
        <f>Vata_Sales[[#This Row],[Price]]-Vata_Sales[[#This Row],[Discount]]</f>
        <v>16000</v>
      </c>
      <c r="N9310" s="3" t="str">
        <f>VLOOKUP(Vata_Sales[[#This Row],[Product Name]],Category_table[#Data],2,0)</f>
        <v>2no</v>
      </c>
      <c r="O9310" s="3">
        <f>VLOOKUP(Vata_Sales[[#This Row],[Product Name]],Category_table[#Data],3,0)</f>
        <v>3</v>
      </c>
      <c r="P9310" s="41">
        <f>VLOOKUP(Vata_Sales[[#This Row],[Product Name]],Category_table[],4,0)</f>
        <v>3</v>
      </c>
    </row>
    <row r="9311" spans="1:16" ht="25.5" customHeight="1" x14ac:dyDescent="0.25">
      <c r="A9311" s="3">
        <v>452</v>
      </c>
      <c r="B9311" s="35">
        <v>45598</v>
      </c>
      <c r="C9311" s="3" t="s">
        <v>922</v>
      </c>
      <c r="D9311" s="3" t="s">
        <v>163</v>
      </c>
      <c r="E9311" s="3" t="s">
        <v>282</v>
      </c>
      <c r="F9311" s="3">
        <v>500</v>
      </c>
      <c r="G9311" s="3">
        <v>9</v>
      </c>
      <c r="H9311" s="39">
        <f>Vata_Sales[[#This Row],[Final Price]]/Vata_Sales[[#This Row],[Actual Quantity]]</f>
        <v>9</v>
      </c>
      <c r="I9311" s="36">
        <f>IF(Vata_Sales[[#This Row],[Ref Unit]]="Single",Vata_Sales[[#This Row],[Quantity]],VLOOKUP(Vata_Sales[[#This Row],[Ref Unit]],Cat_Unit[],2,0)*Vata_Sales[[#This Row],[Quantity]])</f>
        <v>500</v>
      </c>
      <c r="J9311" s="37">
        <f>Vata_Sales[[#This Row],[Quantity]]*Vata_Sales[[#This Row],[Rate]]</f>
        <v>4500</v>
      </c>
      <c r="L9311" s="37">
        <f>Vata_Sales[[#This Row],[Price]]-Vata_Sales[[#This Row],[Discount]]</f>
        <v>4500</v>
      </c>
      <c r="N9311" s="3" t="str">
        <f>VLOOKUP(Vata_Sales[[#This Row],[Product Name]],Category_table[#Data],2,0)</f>
        <v>2no</v>
      </c>
      <c r="O9311" s="3">
        <f>VLOOKUP(Vata_Sales[[#This Row],[Product Name]],Category_table[#Data],3,0)</f>
        <v>3</v>
      </c>
      <c r="P9311" s="41">
        <f>VLOOKUP(Vata_Sales[[#This Row],[Product Name]],Category_table[],4,0)</f>
        <v>3</v>
      </c>
    </row>
    <row r="9312" spans="1:16" ht="25.5" customHeight="1" x14ac:dyDescent="0.25">
      <c r="A9312" s="3">
        <v>453</v>
      </c>
      <c r="B9312" s="35">
        <v>45598</v>
      </c>
      <c r="C9312" s="3" t="s">
        <v>906</v>
      </c>
      <c r="D9312" s="3" t="s">
        <v>163</v>
      </c>
      <c r="E9312" s="3" t="s">
        <v>282</v>
      </c>
      <c r="F9312" s="3">
        <v>2000</v>
      </c>
      <c r="G9312" s="3">
        <v>8</v>
      </c>
      <c r="H9312" s="39">
        <f>Vata_Sales[[#This Row],[Final Price]]/Vata_Sales[[#This Row],[Actual Quantity]]</f>
        <v>8</v>
      </c>
      <c r="I9312" s="36">
        <f>IF(Vata_Sales[[#This Row],[Ref Unit]]="Single",Vata_Sales[[#This Row],[Quantity]],VLOOKUP(Vata_Sales[[#This Row],[Ref Unit]],Cat_Unit[],2,0)*Vata_Sales[[#This Row],[Quantity]])</f>
        <v>2000</v>
      </c>
      <c r="J9312" s="37">
        <f>Vata_Sales[[#This Row],[Quantity]]*Vata_Sales[[#This Row],[Rate]]</f>
        <v>16000</v>
      </c>
      <c r="L9312" s="37">
        <f>Vata_Sales[[#This Row],[Price]]-Vata_Sales[[#This Row],[Discount]]</f>
        <v>16000</v>
      </c>
      <c r="N9312" s="3" t="str">
        <f>VLOOKUP(Vata_Sales[[#This Row],[Product Name]],Category_table[#Data],2,0)</f>
        <v>2no</v>
      </c>
      <c r="O9312" s="3">
        <f>VLOOKUP(Vata_Sales[[#This Row],[Product Name]],Category_table[#Data],3,0)</f>
        <v>3</v>
      </c>
      <c r="P9312" s="41">
        <f>VLOOKUP(Vata_Sales[[#This Row],[Product Name]],Category_table[],4,0)</f>
        <v>3</v>
      </c>
    </row>
    <row r="9313" spans="1:16" ht="25.5" customHeight="1" x14ac:dyDescent="0.25">
      <c r="A9313" s="3">
        <v>454</v>
      </c>
      <c r="B9313" s="35">
        <v>45598</v>
      </c>
      <c r="C9313" s="3" t="s">
        <v>906</v>
      </c>
      <c r="D9313" s="3" t="s">
        <v>34</v>
      </c>
      <c r="E9313" s="3" t="s">
        <v>282</v>
      </c>
      <c r="F9313" s="3">
        <v>500</v>
      </c>
      <c r="G9313" s="3">
        <v>6.5</v>
      </c>
      <c r="H9313" s="39">
        <f>Vata_Sales[[#This Row],[Final Price]]/Vata_Sales[[#This Row],[Actual Quantity]]</f>
        <v>6.5</v>
      </c>
      <c r="I9313" s="36">
        <f>IF(Vata_Sales[[#This Row],[Ref Unit]]="Single",Vata_Sales[[#This Row],[Quantity]],VLOOKUP(Vata_Sales[[#This Row],[Ref Unit]],Cat_Unit[],2,0)*Vata_Sales[[#This Row],[Quantity]])</f>
        <v>500</v>
      </c>
      <c r="J9313" s="37">
        <f>Vata_Sales[[#This Row],[Quantity]]*Vata_Sales[[#This Row],[Rate]]</f>
        <v>3250</v>
      </c>
      <c r="L9313" s="37">
        <f>Vata_Sales[[#This Row],[Price]]-Vata_Sales[[#This Row],[Discount]]</f>
        <v>3250</v>
      </c>
      <c r="N9313" s="3" t="str">
        <f>VLOOKUP(Vata_Sales[[#This Row],[Product Name]],Category_table[#Data],2,0)</f>
        <v>Goyra</v>
      </c>
      <c r="O9313" s="3">
        <f>VLOOKUP(Vata_Sales[[#This Row],[Product Name]],Category_table[#Data],3,0)</f>
        <v>6</v>
      </c>
      <c r="P9313" s="41">
        <f>VLOOKUP(Vata_Sales[[#This Row],[Product Name]],Category_table[],4,0)</f>
        <v>6</v>
      </c>
    </row>
    <row r="9314" spans="1:16" ht="25.5" customHeight="1" x14ac:dyDescent="0.25">
      <c r="A9314" s="3">
        <v>455</v>
      </c>
      <c r="B9314" s="35">
        <v>45598</v>
      </c>
      <c r="C9314" s="3" t="s">
        <v>151</v>
      </c>
      <c r="D9314" s="3" t="s">
        <v>163</v>
      </c>
      <c r="E9314" s="3" t="s">
        <v>282</v>
      </c>
      <c r="F9314" s="3">
        <v>1000</v>
      </c>
      <c r="G9314" s="3">
        <v>8.5</v>
      </c>
      <c r="H9314" s="39">
        <f>Vata_Sales[[#This Row],[Final Price]]/Vata_Sales[[#This Row],[Actual Quantity]]</f>
        <v>8.5</v>
      </c>
      <c r="I9314" s="36">
        <f>IF(Vata_Sales[[#This Row],[Ref Unit]]="Single",Vata_Sales[[#This Row],[Quantity]],VLOOKUP(Vata_Sales[[#This Row],[Ref Unit]],Cat_Unit[],2,0)*Vata_Sales[[#This Row],[Quantity]])</f>
        <v>1000</v>
      </c>
      <c r="J9314" s="37">
        <f>Vata_Sales[[#This Row],[Quantity]]*Vata_Sales[[#This Row],[Rate]]</f>
        <v>8500</v>
      </c>
      <c r="L9314" s="37">
        <f>Vata_Sales[[#This Row],[Price]]-Vata_Sales[[#This Row],[Discount]]</f>
        <v>8500</v>
      </c>
      <c r="N9314" s="3" t="str">
        <f>VLOOKUP(Vata_Sales[[#This Row],[Product Name]],Category_table[#Data],2,0)</f>
        <v>2no</v>
      </c>
      <c r="O9314" s="3">
        <f>VLOOKUP(Vata_Sales[[#This Row],[Product Name]],Category_table[#Data],3,0)</f>
        <v>3</v>
      </c>
      <c r="P9314" s="41">
        <f>VLOOKUP(Vata_Sales[[#This Row],[Product Name]],Category_table[],4,0)</f>
        <v>3</v>
      </c>
    </row>
    <row r="9315" spans="1:16" ht="25.5" customHeight="1" x14ac:dyDescent="0.25">
      <c r="A9315" s="3">
        <v>456</v>
      </c>
      <c r="B9315" s="35">
        <v>45599</v>
      </c>
      <c r="C9315" s="3" t="s">
        <v>897</v>
      </c>
      <c r="D9315" s="3" t="s">
        <v>163</v>
      </c>
      <c r="E9315" s="3" t="s">
        <v>282</v>
      </c>
      <c r="F9315" s="3">
        <v>2000</v>
      </c>
      <c r="G9315" s="3">
        <v>8</v>
      </c>
      <c r="H9315" s="39">
        <f>Vata_Sales[[#This Row],[Final Price]]/Vata_Sales[[#This Row],[Actual Quantity]]</f>
        <v>8</v>
      </c>
      <c r="I9315" s="36">
        <f>IF(Vata_Sales[[#This Row],[Ref Unit]]="Single",Vata_Sales[[#This Row],[Quantity]],VLOOKUP(Vata_Sales[[#This Row],[Ref Unit]],Cat_Unit[],2,0)*Vata_Sales[[#This Row],[Quantity]])</f>
        <v>2000</v>
      </c>
      <c r="J9315" s="37">
        <f>Vata_Sales[[#This Row],[Quantity]]*Vata_Sales[[#This Row],[Rate]]</f>
        <v>16000</v>
      </c>
      <c r="L9315" s="37">
        <f>Vata_Sales[[#This Row],[Price]]-Vata_Sales[[#This Row],[Discount]]</f>
        <v>16000</v>
      </c>
      <c r="N9315" s="3" t="str">
        <f>VLOOKUP(Vata_Sales[[#This Row],[Product Name]],Category_table[#Data],2,0)</f>
        <v>2no</v>
      </c>
      <c r="O9315" s="3">
        <f>VLOOKUP(Vata_Sales[[#This Row],[Product Name]],Category_table[#Data],3,0)</f>
        <v>3</v>
      </c>
      <c r="P9315" s="41">
        <f>VLOOKUP(Vata_Sales[[#This Row],[Product Name]],Category_table[],4,0)</f>
        <v>3</v>
      </c>
    </row>
    <row r="9316" spans="1:16" ht="25.5" customHeight="1" x14ac:dyDescent="0.25">
      <c r="A9316" s="3">
        <v>457</v>
      </c>
      <c r="B9316" s="35">
        <v>45599</v>
      </c>
      <c r="C9316" s="3" t="s">
        <v>897</v>
      </c>
      <c r="D9316" s="3" t="s">
        <v>163</v>
      </c>
      <c r="E9316" s="3" t="s">
        <v>282</v>
      </c>
      <c r="F9316" s="3">
        <v>100</v>
      </c>
      <c r="G9316" s="3">
        <v>8</v>
      </c>
      <c r="H9316" s="39">
        <f>Vata_Sales[[#This Row],[Final Price]]/Vata_Sales[[#This Row],[Actual Quantity]]</f>
        <v>8</v>
      </c>
      <c r="I9316" s="36">
        <f>IF(Vata_Sales[[#This Row],[Ref Unit]]="Single",Vata_Sales[[#This Row],[Quantity]],VLOOKUP(Vata_Sales[[#This Row],[Ref Unit]],Cat_Unit[],2,0)*Vata_Sales[[#This Row],[Quantity]])</f>
        <v>100</v>
      </c>
      <c r="J9316" s="37">
        <f>Vata_Sales[[#This Row],[Quantity]]*Vata_Sales[[#This Row],[Rate]]</f>
        <v>800</v>
      </c>
      <c r="L9316" s="37">
        <f>Vata_Sales[[#This Row],[Price]]-Vata_Sales[[#This Row],[Discount]]</f>
        <v>800</v>
      </c>
      <c r="N9316" s="3" t="str">
        <f>VLOOKUP(Vata_Sales[[#This Row],[Product Name]],Category_table[#Data],2,0)</f>
        <v>2no</v>
      </c>
      <c r="O9316" s="3">
        <f>VLOOKUP(Vata_Sales[[#This Row],[Product Name]],Category_table[#Data],3,0)</f>
        <v>3</v>
      </c>
      <c r="P9316" s="41">
        <f>VLOOKUP(Vata_Sales[[#This Row],[Product Name]],Category_table[],4,0)</f>
        <v>3</v>
      </c>
    </row>
    <row r="9317" spans="1:16" ht="25.5" customHeight="1" x14ac:dyDescent="0.25">
      <c r="A9317" s="3">
        <v>458</v>
      </c>
      <c r="B9317" s="35">
        <v>45599</v>
      </c>
      <c r="C9317" s="3" t="s">
        <v>806</v>
      </c>
      <c r="D9317" s="3" t="s">
        <v>203</v>
      </c>
      <c r="E9317" s="3" t="s">
        <v>282</v>
      </c>
      <c r="F9317" s="3">
        <v>1200</v>
      </c>
      <c r="G9317" s="3">
        <v>7</v>
      </c>
      <c r="H9317" s="39">
        <f>Vata_Sales[[#This Row],[Final Price]]/Vata_Sales[[#This Row],[Actual Quantity]]</f>
        <v>7</v>
      </c>
      <c r="I9317" s="36">
        <f>IF(Vata_Sales[[#This Row],[Ref Unit]]="Single",Vata_Sales[[#This Row],[Quantity]],VLOOKUP(Vata_Sales[[#This Row],[Ref Unit]],Cat_Unit[],2,0)*Vata_Sales[[#This Row],[Quantity]])</f>
        <v>1200</v>
      </c>
      <c r="J9317" s="37">
        <f>Vata_Sales[[#This Row],[Quantity]]*Vata_Sales[[#This Row],[Rate]]</f>
        <v>8400</v>
      </c>
      <c r="L9317" s="37">
        <f>Vata_Sales[[#This Row],[Price]]-Vata_Sales[[#This Row],[Discount]]</f>
        <v>8400</v>
      </c>
      <c r="N9317" s="3" t="str">
        <f>VLOOKUP(Vata_Sales[[#This Row],[Product Name]],Category_table[#Data],2,0)</f>
        <v>Kara</v>
      </c>
      <c r="O9317" s="3">
        <f>VLOOKUP(Vata_Sales[[#This Row],[Product Name]],Category_table[#Data],3,0)</f>
        <v>4</v>
      </c>
      <c r="P9317" s="41">
        <f>VLOOKUP(Vata_Sales[[#This Row],[Product Name]],Category_table[],4,0)</f>
        <v>4</v>
      </c>
    </row>
    <row r="9318" spans="1:16" ht="25.5" customHeight="1" x14ac:dyDescent="0.25">
      <c r="A9318" s="3">
        <v>459</v>
      </c>
      <c r="B9318" s="35">
        <v>45599</v>
      </c>
      <c r="C9318" s="3" t="s">
        <v>897</v>
      </c>
      <c r="D9318" s="3" t="s">
        <v>163</v>
      </c>
      <c r="E9318" s="3" t="s">
        <v>282</v>
      </c>
      <c r="F9318" s="3">
        <v>1000</v>
      </c>
      <c r="G9318" s="3">
        <v>8</v>
      </c>
      <c r="H9318" s="39">
        <f>Vata_Sales[[#This Row],[Final Price]]/Vata_Sales[[#This Row],[Actual Quantity]]</f>
        <v>8</v>
      </c>
      <c r="I9318" s="36">
        <f>IF(Vata_Sales[[#This Row],[Ref Unit]]="Single",Vata_Sales[[#This Row],[Quantity]],VLOOKUP(Vata_Sales[[#This Row],[Ref Unit]],Cat_Unit[],2,0)*Vata_Sales[[#This Row],[Quantity]])</f>
        <v>1000</v>
      </c>
      <c r="J9318" s="37">
        <f>Vata_Sales[[#This Row],[Quantity]]*Vata_Sales[[#This Row],[Rate]]</f>
        <v>8000</v>
      </c>
      <c r="L9318" s="37">
        <f>Vata_Sales[[#This Row],[Price]]-Vata_Sales[[#This Row],[Discount]]</f>
        <v>8000</v>
      </c>
      <c r="N9318" s="3" t="str">
        <f>VLOOKUP(Vata_Sales[[#This Row],[Product Name]],Category_table[#Data],2,0)</f>
        <v>2no</v>
      </c>
      <c r="O9318" s="3">
        <f>VLOOKUP(Vata_Sales[[#This Row],[Product Name]],Category_table[#Data],3,0)</f>
        <v>3</v>
      </c>
      <c r="P9318" s="41">
        <f>VLOOKUP(Vata_Sales[[#This Row],[Product Name]],Category_table[],4,0)</f>
        <v>3</v>
      </c>
    </row>
    <row r="9319" spans="1:16" ht="25.5" customHeight="1" x14ac:dyDescent="0.25">
      <c r="A9319" s="3">
        <v>460</v>
      </c>
      <c r="B9319" s="35">
        <v>45600</v>
      </c>
      <c r="C9319" s="3" t="s">
        <v>151</v>
      </c>
      <c r="D9319" s="3" t="s">
        <v>164</v>
      </c>
      <c r="E9319" s="3" t="s">
        <v>282</v>
      </c>
      <c r="F9319" s="3">
        <v>500</v>
      </c>
      <c r="G9319" s="3">
        <v>5</v>
      </c>
      <c r="H9319" s="39">
        <f>Vata_Sales[[#This Row],[Final Price]]/Vata_Sales[[#This Row],[Actual Quantity]]</f>
        <v>5</v>
      </c>
      <c r="I9319" s="36">
        <f>IF(Vata_Sales[[#This Row],[Ref Unit]]="Single",Vata_Sales[[#This Row],[Quantity]],VLOOKUP(Vata_Sales[[#This Row],[Ref Unit]],Cat_Unit[],2,0)*Vata_Sales[[#This Row],[Quantity]])</f>
        <v>500</v>
      </c>
      <c r="J9319" s="37">
        <f>Vata_Sales[[#This Row],[Quantity]]*Vata_Sales[[#This Row],[Rate]]</f>
        <v>2500</v>
      </c>
      <c r="L9319" s="37">
        <f>Vata_Sales[[#This Row],[Price]]-Vata_Sales[[#This Row],[Discount]]</f>
        <v>2500</v>
      </c>
      <c r="N9319" s="3" t="str">
        <f>VLOOKUP(Vata_Sales[[#This Row],[Product Name]],Category_table[#Data],2,0)</f>
        <v>3no</v>
      </c>
      <c r="O9319" s="3">
        <f>VLOOKUP(Vata_Sales[[#This Row],[Product Name]],Category_table[#Data],3,0)</f>
        <v>5</v>
      </c>
      <c r="P9319" s="41">
        <f>VLOOKUP(Vata_Sales[[#This Row],[Product Name]],Category_table[],4,0)</f>
        <v>5</v>
      </c>
    </row>
    <row r="9320" spans="1:16" ht="25.5" customHeight="1" x14ac:dyDescent="0.25">
      <c r="A9320" s="3">
        <v>461</v>
      </c>
      <c r="B9320" s="35">
        <v>45600</v>
      </c>
      <c r="C9320" s="3" t="s">
        <v>165</v>
      </c>
      <c r="D9320" s="3" t="s">
        <v>164</v>
      </c>
      <c r="E9320" s="3" t="s">
        <v>282</v>
      </c>
      <c r="F9320" s="3">
        <v>1000</v>
      </c>
      <c r="G9320" s="3">
        <v>5</v>
      </c>
      <c r="H9320" s="39">
        <f>Vata_Sales[[#This Row],[Final Price]]/Vata_Sales[[#This Row],[Actual Quantity]]</f>
        <v>5</v>
      </c>
      <c r="I9320" s="36">
        <f>IF(Vata_Sales[[#This Row],[Ref Unit]]="Single",Vata_Sales[[#This Row],[Quantity]],VLOOKUP(Vata_Sales[[#This Row],[Ref Unit]],Cat_Unit[],2,0)*Vata_Sales[[#This Row],[Quantity]])</f>
        <v>1000</v>
      </c>
      <c r="J9320" s="37">
        <f>Vata_Sales[[#This Row],[Quantity]]*Vata_Sales[[#This Row],[Rate]]</f>
        <v>5000</v>
      </c>
      <c r="L9320" s="37">
        <f>Vata_Sales[[#This Row],[Price]]-Vata_Sales[[#This Row],[Discount]]</f>
        <v>5000</v>
      </c>
      <c r="N9320" s="3" t="str">
        <f>VLOOKUP(Vata_Sales[[#This Row],[Product Name]],Category_table[#Data],2,0)</f>
        <v>3no</v>
      </c>
      <c r="O9320" s="3">
        <f>VLOOKUP(Vata_Sales[[#This Row],[Product Name]],Category_table[#Data],3,0)</f>
        <v>5</v>
      </c>
      <c r="P9320" s="41">
        <f>VLOOKUP(Vata_Sales[[#This Row],[Product Name]],Category_table[],4,0)</f>
        <v>5</v>
      </c>
    </row>
    <row r="9321" spans="1:16" ht="25.5" customHeight="1" x14ac:dyDescent="0.25">
      <c r="A9321" s="3">
        <v>462</v>
      </c>
      <c r="B9321" s="35">
        <v>45600</v>
      </c>
      <c r="C9321" s="3" t="s">
        <v>897</v>
      </c>
      <c r="D9321" s="3" t="s">
        <v>203</v>
      </c>
      <c r="E9321" s="3" t="s">
        <v>282</v>
      </c>
      <c r="F9321" s="3">
        <v>2000</v>
      </c>
      <c r="G9321" s="3">
        <v>7</v>
      </c>
      <c r="H9321" s="39">
        <f>Vata_Sales[[#This Row],[Final Price]]/Vata_Sales[[#This Row],[Actual Quantity]]</f>
        <v>7</v>
      </c>
      <c r="I9321" s="36">
        <f>IF(Vata_Sales[[#This Row],[Ref Unit]]="Single",Vata_Sales[[#This Row],[Quantity]],VLOOKUP(Vata_Sales[[#This Row],[Ref Unit]],Cat_Unit[],2,0)*Vata_Sales[[#This Row],[Quantity]])</f>
        <v>2000</v>
      </c>
      <c r="J9321" s="37">
        <f>Vata_Sales[[#This Row],[Quantity]]*Vata_Sales[[#This Row],[Rate]]</f>
        <v>14000</v>
      </c>
      <c r="L9321" s="37">
        <f>Vata_Sales[[#This Row],[Price]]-Vata_Sales[[#This Row],[Discount]]</f>
        <v>14000</v>
      </c>
      <c r="N9321" s="3" t="str">
        <f>VLOOKUP(Vata_Sales[[#This Row],[Product Name]],Category_table[#Data],2,0)</f>
        <v>Kara</v>
      </c>
      <c r="O9321" s="3">
        <f>VLOOKUP(Vata_Sales[[#This Row],[Product Name]],Category_table[#Data],3,0)</f>
        <v>4</v>
      </c>
      <c r="P9321" s="41">
        <f>VLOOKUP(Vata_Sales[[#This Row],[Product Name]],Category_table[],4,0)</f>
        <v>4</v>
      </c>
    </row>
    <row r="9322" spans="1:16" ht="25.5" customHeight="1" x14ac:dyDescent="0.25">
      <c r="A9322" s="3">
        <v>463</v>
      </c>
      <c r="B9322" s="35">
        <v>45601</v>
      </c>
      <c r="C9322" s="3" t="s">
        <v>897</v>
      </c>
      <c r="D9322" s="3" t="s">
        <v>203</v>
      </c>
      <c r="E9322" s="3" t="s">
        <v>282</v>
      </c>
      <c r="F9322" s="3">
        <v>1000</v>
      </c>
      <c r="G9322" s="3">
        <v>7</v>
      </c>
      <c r="H9322" s="39">
        <f>Vata_Sales[[#This Row],[Final Price]]/Vata_Sales[[#This Row],[Actual Quantity]]</f>
        <v>7</v>
      </c>
      <c r="I9322" s="36">
        <f>IF(Vata_Sales[[#This Row],[Ref Unit]]="Single",Vata_Sales[[#This Row],[Quantity]],VLOOKUP(Vata_Sales[[#This Row],[Ref Unit]],Cat_Unit[],2,0)*Vata_Sales[[#This Row],[Quantity]])</f>
        <v>1000</v>
      </c>
      <c r="J9322" s="37">
        <f>Vata_Sales[[#This Row],[Quantity]]*Vata_Sales[[#This Row],[Rate]]</f>
        <v>7000</v>
      </c>
      <c r="L9322" s="37">
        <f>Vata_Sales[[#This Row],[Price]]-Vata_Sales[[#This Row],[Discount]]</f>
        <v>7000</v>
      </c>
      <c r="N9322" s="3" t="str">
        <f>VLOOKUP(Vata_Sales[[#This Row],[Product Name]],Category_table[#Data],2,0)</f>
        <v>Kara</v>
      </c>
      <c r="O9322" s="3">
        <f>VLOOKUP(Vata_Sales[[#This Row],[Product Name]],Category_table[#Data],3,0)</f>
        <v>4</v>
      </c>
      <c r="P9322" s="41">
        <f>VLOOKUP(Vata_Sales[[#This Row],[Product Name]],Category_table[],4,0)</f>
        <v>4</v>
      </c>
    </row>
    <row r="9323" spans="1:16" ht="25.5" customHeight="1" x14ac:dyDescent="0.25">
      <c r="A9323" s="3">
        <v>464</v>
      </c>
      <c r="B9323" s="35">
        <v>45601</v>
      </c>
      <c r="C9323" s="3" t="s">
        <v>151</v>
      </c>
      <c r="D9323" s="3" t="s">
        <v>203</v>
      </c>
      <c r="E9323" s="3" t="s">
        <v>282</v>
      </c>
      <c r="F9323" s="3">
        <v>1000</v>
      </c>
      <c r="G9323" s="3">
        <v>7</v>
      </c>
      <c r="H9323" s="39">
        <f>Vata_Sales[[#This Row],[Final Price]]/Vata_Sales[[#This Row],[Actual Quantity]]</f>
        <v>7</v>
      </c>
      <c r="I9323" s="36">
        <f>IF(Vata_Sales[[#This Row],[Ref Unit]]="Single",Vata_Sales[[#This Row],[Quantity]],VLOOKUP(Vata_Sales[[#This Row],[Ref Unit]],Cat_Unit[],2,0)*Vata_Sales[[#This Row],[Quantity]])</f>
        <v>1000</v>
      </c>
      <c r="J9323" s="37">
        <f>Vata_Sales[[#This Row],[Quantity]]*Vata_Sales[[#This Row],[Rate]]</f>
        <v>7000</v>
      </c>
      <c r="L9323" s="37">
        <f>Vata_Sales[[#This Row],[Price]]-Vata_Sales[[#This Row],[Discount]]</f>
        <v>7000</v>
      </c>
      <c r="N9323" s="3" t="str">
        <f>VLOOKUP(Vata_Sales[[#This Row],[Product Name]],Category_table[#Data],2,0)</f>
        <v>Kara</v>
      </c>
      <c r="O9323" s="3">
        <f>VLOOKUP(Vata_Sales[[#This Row],[Product Name]],Category_table[#Data],3,0)</f>
        <v>4</v>
      </c>
      <c r="P9323" s="41">
        <f>VLOOKUP(Vata_Sales[[#This Row],[Product Name]],Category_table[],4,0)</f>
        <v>4</v>
      </c>
    </row>
    <row r="9324" spans="1:16" ht="25.5" customHeight="1" x14ac:dyDescent="0.25">
      <c r="A9324" s="3">
        <v>465</v>
      </c>
      <c r="B9324" s="35">
        <v>45601</v>
      </c>
      <c r="C9324" s="3" t="s">
        <v>165</v>
      </c>
      <c r="D9324" s="3" t="s">
        <v>149</v>
      </c>
      <c r="E9324" s="3" t="s">
        <v>27</v>
      </c>
      <c r="F9324" s="3">
        <v>1</v>
      </c>
      <c r="G9324" s="3">
        <v>1300</v>
      </c>
      <c r="H9324" s="39">
        <f>Vata_Sales[[#This Row],[Final Price]]/Vata_Sales[[#This Row],[Actual Quantity]]</f>
        <v>2.1666666666666665</v>
      </c>
      <c r="I9324" s="36">
        <f>IF(Vata_Sales[[#This Row],[Ref Unit]]="Single",Vata_Sales[[#This Row],[Quantity]],VLOOKUP(Vata_Sales[[#This Row],[Ref Unit]],Cat_Unit[],2,0)*Vata_Sales[[#This Row],[Quantity]])</f>
        <v>600</v>
      </c>
      <c r="J9324" s="37">
        <f>Vata_Sales[[#This Row],[Quantity]]*Vata_Sales[[#This Row],[Rate]]</f>
        <v>1300</v>
      </c>
      <c r="L9324" s="37">
        <f>Vata_Sales[[#This Row],[Price]]-Vata_Sales[[#This Row],[Discount]]</f>
        <v>1300</v>
      </c>
      <c r="N9324" s="3" t="str">
        <f>VLOOKUP(Vata_Sales[[#This Row],[Product Name]],Category_table[#Data],2,0)</f>
        <v>Adla_3</v>
      </c>
      <c r="O9324" s="3">
        <f>VLOOKUP(Vata_Sales[[#This Row],[Product Name]],Category_table[#Data],3,0)</f>
        <v>9</v>
      </c>
      <c r="P9324" s="41">
        <f>VLOOKUP(Vata_Sales[[#This Row],[Product Name]],Category_table[],4,0)</f>
        <v>7</v>
      </c>
    </row>
    <row r="9325" spans="1:16" ht="25.5" customHeight="1" x14ac:dyDescent="0.25">
      <c r="A9325" s="3">
        <v>466</v>
      </c>
      <c r="B9325" s="35">
        <v>45601</v>
      </c>
      <c r="C9325" s="3" t="s">
        <v>151</v>
      </c>
      <c r="D9325" s="3" t="s">
        <v>164</v>
      </c>
      <c r="E9325" s="3" t="s">
        <v>282</v>
      </c>
      <c r="F9325" s="3">
        <v>500</v>
      </c>
      <c r="G9325" s="3">
        <v>5</v>
      </c>
      <c r="H9325" s="39">
        <f>Vata_Sales[[#This Row],[Final Price]]/Vata_Sales[[#This Row],[Actual Quantity]]</f>
        <v>5</v>
      </c>
      <c r="I9325" s="36">
        <f>IF(Vata_Sales[[#This Row],[Ref Unit]]="Single",Vata_Sales[[#This Row],[Quantity]],VLOOKUP(Vata_Sales[[#This Row],[Ref Unit]],Cat_Unit[],2,0)*Vata_Sales[[#This Row],[Quantity]])</f>
        <v>500</v>
      </c>
      <c r="J9325" s="37">
        <f>Vata_Sales[[#This Row],[Quantity]]*Vata_Sales[[#This Row],[Rate]]</f>
        <v>2500</v>
      </c>
      <c r="L9325" s="37">
        <f>Vata_Sales[[#This Row],[Price]]-Vata_Sales[[#This Row],[Discount]]</f>
        <v>2500</v>
      </c>
      <c r="N9325" s="3" t="str">
        <f>VLOOKUP(Vata_Sales[[#This Row],[Product Name]],Category_table[#Data],2,0)</f>
        <v>3no</v>
      </c>
      <c r="O9325" s="3">
        <f>VLOOKUP(Vata_Sales[[#This Row],[Product Name]],Category_table[#Data],3,0)</f>
        <v>5</v>
      </c>
      <c r="P9325" s="41">
        <f>VLOOKUP(Vata_Sales[[#This Row],[Product Name]],Category_table[],4,0)</f>
        <v>5</v>
      </c>
    </row>
    <row r="9326" spans="1:16" ht="25.5" customHeight="1" x14ac:dyDescent="0.25">
      <c r="A9326" s="3">
        <v>467</v>
      </c>
      <c r="B9326" s="35">
        <v>45601</v>
      </c>
      <c r="C9326" s="3" t="s">
        <v>165</v>
      </c>
      <c r="D9326" s="3" t="s">
        <v>163</v>
      </c>
      <c r="E9326" s="3" t="s">
        <v>282</v>
      </c>
      <c r="F9326" s="3">
        <v>500</v>
      </c>
      <c r="G9326" s="3">
        <v>8</v>
      </c>
      <c r="H9326" s="39">
        <f>Vata_Sales[[#This Row],[Final Price]]/Vata_Sales[[#This Row],[Actual Quantity]]</f>
        <v>8</v>
      </c>
      <c r="I9326" s="36">
        <f>IF(Vata_Sales[[#This Row],[Ref Unit]]="Single",Vata_Sales[[#This Row],[Quantity]],VLOOKUP(Vata_Sales[[#This Row],[Ref Unit]],Cat_Unit[],2,0)*Vata_Sales[[#This Row],[Quantity]])</f>
        <v>500</v>
      </c>
      <c r="J9326" s="37">
        <f>Vata_Sales[[#This Row],[Quantity]]*Vata_Sales[[#This Row],[Rate]]</f>
        <v>4000</v>
      </c>
      <c r="L9326" s="37">
        <f>Vata_Sales[[#This Row],[Price]]-Vata_Sales[[#This Row],[Discount]]</f>
        <v>4000</v>
      </c>
      <c r="N9326" s="3" t="str">
        <f>VLOOKUP(Vata_Sales[[#This Row],[Product Name]],Category_table[#Data],2,0)</f>
        <v>2no</v>
      </c>
      <c r="O9326" s="3">
        <f>VLOOKUP(Vata_Sales[[#This Row],[Product Name]],Category_table[#Data],3,0)</f>
        <v>3</v>
      </c>
      <c r="P9326" s="41">
        <f>VLOOKUP(Vata_Sales[[#This Row],[Product Name]],Category_table[],4,0)</f>
        <v>3</v>
      </c>
    </row>
    <row r="9327" spans="1:16" ht="25.5" customHeight="1" x14ac:dyDescent="0.25">
      <c r="A9327" s="3">
        <v>468</v>
      </c>
      <c r="B9327" s="35">
        <v>45601</v>
      </c>
      <c r="C9327" s="3" t="s">
        <v>151</v>
      </c>
      <c r="D9327" s="3" t="s">
        <v>203</v>
      </c>
      <c r="E9327" s="3" t="s">
        <v>282</v>
      </c>
      <c r="F9327" s="3">
        <v>1000</v>
      </c>
      <c r="G9327" s="3">
        <v>7</v>
      </c>
      <c r="H9327" s="39">
        <f>Vata_Sales[[#This Row],[Final Price]]/Vata_Sales[[#This Row],[Actual Quantity]]</f>
        <v>7</v>
      </c>
      <c r="I9327" s="36">
        <f>IF(Vata_Sales[[#This Row],[Ref Unit]]="Single",Vata_Sales[[#This Row],[Quantity]],VLOOKUP(Vata_Sales[[#This Row],[Ref Unit]],Cat_Unit[],2,0)*Vata_Sales[[#This Row],[Quantity]])</f>
        <v>1000</v>
      </c>
      <c r="J9327" s="37">
        <f>Vata_Sales[[#This Row],[Quantity]]*Vata_Sales[[#This Row],[Rate]]</f>
        <v>7000</v>
      </c>
      <c r="L9327" s="37">
        <f>Vata_Sales[[#This Row],[Price]]-Vata_Sales[[#This Row],[Discount]]</f>
        <v>7000</v>
      </c>
      <c r="N9327" s="3" t="str">
        <f>VLOOKUP(Vata_Sales[[#This Row],[Product Name]],Category_table[#Data],2,0)</f>
        <v>Kara</v>
      </c>
      <c r="O9327" s="3">
        <f>VLOOKUP(Vata_Sales[[#This Row],[Product Name]],Category_table[#Data],3,0)</f>
        <v>4</v>
      </c>
      <c r="P9327" s="41">
        <f>VLOOKUP(Vata_Sales[[#This Row],[Product Name]],Category_table[],4,0)</f>
        <v>4</v>
      </c>
    </row>
    <row r="9328" spans="1:16" ht="25.5" customHeight="1" x14ac:dyDescent="0.25">
      <c r="A9328" s="3">
        <v>469</v>
      </c>
      <c r="B9328" s="35">
        <v>45601</v>
      </c>
      <c r="C9328" s="3" t="s">
        <v>906</v>
      </c>
      <c r="D9328" s="3" t="s">
        <v>203</v>
      </c>
      <c r="E9328" s="3" t="s">
        <v>282</v>
      </c>
      <c r="F9328" s="3">
        <v>2000</v>
      </c>
      <c r="G9328" s="3">
        <v>7</v>
      </c>
      <c r="H9328" s="39">
        <f>Vata_Sales[[#This Row],[Final Price]]/Vata_Sales[[#This Row],[Actual Quantity]]</f>
        <v>7</v>
      </c>
      <c r="I9328" s="36">
        <f>IF(Vata_Sales[[#This Row],[Ref Unit]]="Single",Vata_Sales[[#This Row],[Quantity]],VLOOKUP(Vata_Sales[[#This Row],[Ref Unit]],Cat_Unit[],2,0)*Vata_Sales[[#This Row],[Quantity]])</f>
        <v>2000</v>
      </c>
      <c r="J9328" s="37">
        <f>Vata_Sales[[#This Row],[Quantity]]*Vata_Sales[[#This Row],[Rate]]</f>
        <v>14000</v>
      </c>
      <c r="L9328" s="37">
        <f>Vata_Sales[[#This Row],[Price]]-Vata_Sales[[#This Row],[Discount]]</f>
        <v>14000</v>
      </c>
      <c r="N9328" s="3" t="str">
        <f>VLOOKUP(Vata_Sales[[#This Row],[Product Name]],Category_table[#Data],2,0)</f>
        <v>Kara</v>
      </c>
      <c r="O9328" s="3">
        <f>VLOOKUP(Vata_Sales[[#This Row],[Product Name]],Category_table[#Data],3,0)</f>
        <v>4</v>
      </c>
      <c r="P9328" s="41">
        <f>VLOOKUP(Vata_Sales[[#This Row],[Product Name]],Category_table[],4,0)</f>
        <v>4</v>
      </c>
    </row>
    <row r="9329" spans="1:16" ht="25.5" customHeight="1" x14ac:dyDescent="0.25">
      <c r="A9329" s="3">
        <v>470</v>
      </c>
      <c r="B9329" s="35">
        <v>45601</v>
      </c>
      <c r="C9329" s="3" t="s">
        <v>906</v>
      </c>
      <c r="D9329" s="3" t="s">
        <v>203</v>
      </c>
      <c r="E9329" s="3" t="s">
        <v>282</v>
      </c>
      <c r="F9329" s="3">
        <v>1000</v>
      </c>
      <c r="G9329" s="3">
        <v>6.8</v>
      </c>
      <c r="H9329" s="39">
        <f>Vata_Sales[[#This Row],[Final Price]]/Vata_Sales[[#This Row],[Actual Quantity]]</f>
        <v>6.8</v>
      </c>
      <c r="I9329" s="36">
        <f>IF(Vata_Sales[[#This Row],[Ref Unit]]="Single",Vata_Sales[[#This Row],[Quantity]],VLOOKUP(Vata_Sales[[#This Row],[Ref Unit]],Cat_Unit[],2,0)*Vata_Sales[[#This Row],[Quantity]])</f>
        <v>1000</v>
      </c>
      <c r="J9329" s="37">
        <f>Vata_Sales[[#This Row],[Quantity]]*Vata_Sales[[#This Row],[Rate]]</f>
        <v>6800</v>
      </c>
      <c r="L9329" s="37">
        <f>Vata_Sales[[#This Row],[Price]]-Vata_Sales[[#This Row],[Discount]]</f>
        <v>6800</v>
      </c>
      <c r="N9329" s="3" t="str">
        <f>VLOOKUP(Vata_Sales[[#This Row],[Product Name]],Category_table[#Data],2,0)</f>
        <v>Kara</v>
      </c>
      <c r="O9329" s="3">
        <f>VLOOKUP(Vata_Sales[[#This Row],[Product Name]],Category_table[#Data],3,0)</f>
        <v>4</v>
      </c>
      <c r="P9329" s="41">
        <f>VLOOKUP(Vata_Sales[[#This Row],[Product Name]],Category_table[],4,0)</f>
        <v>4</v>
      </c>
    </row>
    <row r="9330" spans="1:16" ht="25.5" customHeight="1" x14ac:dyDescent="0.25">
      <c r="A9330" s="3">
        <v>471</v>
      </c>
      <c r="B9330" s="35">
        <v>45602</v>
      </c>
      <c r="C9330" s="3" t="s">
        <v>922</v>
      </c>
      <c r="D9330" s="3" t="s">
        <v>163</v>
      </c>
      <c r="E9330" s="3" t="s">
        <v>282</v>
      </c>
      <c r="F9330" s="3">
        <v>500</v>
      </c>
      <c r="G9330" s="3">
        <v>7.8</v>
      </c>
      <c r="H9330" s="39">
        <f>Vata_Sales[[#This Row],[Final Price]]/Vata_Sales[[#This Row],[Actual Quantity]]</f>
        <v>7.8</v>
      </c>
      <c r="I9330" s="36">
        <f>IF(Vata_Sales[[#This Row],[Ref Unit]]="Single",Vata_Sales[[#This Row],[Quantity]],VLOOKUP(Vata_Sales[[#This Row],[Ref Unit]],Cat_Unit[],2,0)*Vata_Sales[[#This Row],[Quantity]])</f>
        <v>500</v>
      </c>
      <c r="J9330" s="37">
        <f>Vata_Sales[[#This Row],[Quantity]]*Vata_Sales[[#This Row],[Rate]]</f>
        <v>3900</v>
      </c>
      <c r="L9330" s="37">
        <f>Vata_Sales[[#This Row],[Price]]-Vata_Sales[[#This Row],[Discount]]</f>
        <v>3900</v>
      </c>
      <c r="N9330" s="3" t="str">
        <f>VLOOKUP(Vata_Sales[[#This Row],[Product Name]],Category_table[#Data],2,0)</f>
        <v>2no</v>
      </c>
      <c r="O9330" s="3">
        <f>VLOOKUP(Vata_Sales[[#This Row],[Product Name]],Category_table[#Data],3,0)</f>
        <v>3</v>
      </c>
      <c r="P9330" s="41">
        <f>VLOOKUP(Vata_Sales[[#This Row],[Product Name]],Category_table[],4,0)</f>
        <v>3</v>
      </c>
    </row>
    <row r="9331" spans="1:16" ht="25.5" customHeight="1" x14ac:dyDescent="0.25">
      <c r="A9331" s="3">
        <v>472</v>
      </c>
      <c r="B9331" s="35">
        <v>45602</v>
      </c>
      <c r="C9331" s="3" t="s">
        <v>151</v>
      </c>
      <c r="D9331" s="3" t="s">
        <v>940</v>
      </c>
      <c r="E9331" s="3" t="s">
        <v>194</v>
      </c>
      <c r="F9331" s="3">
        <v>30</v>
      </c>
      <c r="G9331" s="3">
        <v>100</v>
      </c>
      <c r="H9331" s="39">
        <f>Vata_Sales[[#This Row],[Final Price]]/Vata_Sales[[#This Row],[Actual Quantity]]</f>
        <v>10</v>
      </c>
      <c r="I9331" s="36">
        <f>IF(Vata_Sales[[#This Row],[Ref Unit]]="Single",Vata_Sales[[#This Row],[Quantity]],VLOOKUP(Vata_Sales[[#This Row],[Ref Unit]],Cat_Unit[],2,0)*Vata_Sales[[#This Row],[Quantity]])</f>
        <v>300</v>
      </c>
      <c r="J9331" s="37">
        <f>Vata_Sales[[#This Row],[Quantity]]*Vata_Sales[[#This Row],[Rate]]</f>
        <v>3000</v>
      </c>
      <c r="L9331" s="37">
        <f>Vata_Sales[[#This Row],[Price]]-Vata_Sales[[#This Row],[Discount]]</f>
        <v>3000</v>
      </c>
      <c r="N9331" s="3" t="str">
        <f>VLOOKUP(Vata_Sales[[#This Row],[Product Name]],Category_table[#Data],2,0)</f>
        <v>Khowa</v>
      </c>
      <c r="O9331" s="3">
        <f>VLOOKUP(Vata_Sales[[#This Row],[Product Name]],Category_table[#Data],3,0)</f>
        <v>8</v>
      </c>
      <c r="P9331" s="41">
        <f>VLOOKUP(Vata_Sales[[#This Row],[Product Name]],Category_table[],4,0)</f>
        <v>7</v>
      </c>
    </row>
    <row r="9332" spans="1:16" ht="25.5" customHeight="1" x14ac:dyDescent="0.25">
      <c r="A9332" s="3">
        <v>473</v>
      </c>
      <c r="B9332" s="35">
        <v>45602</v>
      </c>
      <c r="C9332" s="3" t="s">
        <v>897</v>
      </c>
      <c r="D9332" s="3" t="s">
        <v>149</v>
      </c>
      <c r="E9332" s="3" t="s">
        <v>27</v>
      </c>
      <c r="F9332" s="3">
        <v>1</v>
      </c>
      <c r="G9332" s="3">
        <v>1300</v>
      </c>
      <c r="H9332" s="39">
        <f>Vata_Sales[[#This Row],[Final Price]]/Vata_Sales[[#This Row],[Actual Quantity]]</f>
        <v>2.1666666666666665</v>
      </c>
      <c r="I9332" s="36">
        <f>IF(Vata_Sales[[#This Row],[Ref Unit]]="Single",Vata_Sales[[#This Row],[Quantity]],VLOOKUP(Vata_Sales[[#This Row],[Ref Unit]],Cat_Unit[],2,0)*Vata_Sales[[#This Row],[Quantity]])</f>
        <v>600</v>
      </c>
      <c r="J9332" s="37">
        <f>Vata_Sales[[#This Row],[Quantity]]*Vata_Sales[[#This Row],[Rate]]</f>
        <v>1300</v>
      </c>
      <c r="L9332" s="37">
        <f>Vata_Sales[[#This Row],[Price]]-Vata_Sales[[#This Row],[Discount]]</f>
        <v>1300</v>
      </c>
      <c r="N9332" s="3" t="str">
        <f>VLOOKUP(Vata_Sales[[#This Row],[Product Name]],Category_table[#Data],2,0)</f>
        <v>Adla_3</v>
      </c>
      <c r="O9332" s="3">
        <f>VLOOKUP(Vata_Sales[[#This Row],[Product Name]],Category_table[#Data],3,0)</f>
        <v>9</v>
      </c>
      <c r="P9332" s="41">
        <f>VLOOKUP(Vata_Sales[[#This Row],[Product Name]],Category_table[],4,0)</f>
        <v>7</v>
      </c>
    </row>
    <row r="9333" spans="1:16" ht="25.5" customHeight="1" x14ac:dyDescent="0.25">
      <c r="A9333" s="3">
        <v>474</v>
      </c>
      <c r="B9333" s="35">
        <v>45602</v>
      </c>
      <c r="C9333" s="3" t="s">
        <v>922</v>
      </c>
      <c r="D9333" s="3" t="s">
        <v>163</v>
      </c>
      <c r="E9333" s="3" t="s">
        <v>282</v>
      </c>
      <c r="F9333" s="3">
        <v>1000</v>
      </c>
      <c r="G9333" s="3">
        <v>8</v>
      </c>
      <c r="H9333" s="39">
        <f>Vata_Sales[[#This Row],[Final Price]]/Vata_Sales[[#This Row],[Actual Quantity]]</f>
        <v>8</v>
      </c>
      <c r="I9333" s="36">
        <f>IF(Vata_Sales[[#This Row],[Ref Unit]]="Single",Vata_Sales[[#This Row],[Quantity]],VLOOKUP(Vata_Sales[[#This Row],[Ref Unit]],Cat_Unit[],2,0)*Vata_Sales[[#This Row],[Quantity]])</f>
        <v>1000</v>
      </c>
      <c r="J9333" s="37">
        <f>Vata_Sales[[#This Row],[Quantity]]*Vata_Sales[[#This Row],[Rate]]</f>
        <v>8000</v>
      </c>
      <c r="L9333" s="37">
        <f>Vata_Sales[[#This Row],[Price]]-Vata_Sales[[#This Row],[Discount]]</f>
        <v>8000</v>
      </c>
      <c r="N9333" s="3" t="str">
        <f>VLOOKUP(Vata_Sales[[#This Row],[Product Name]],Category_table[#Data],2,0)</f>
        <v>2no</v>
      </c>
      <c r="O9333" s="3">
        <f>VLOOKUP(Vata_Sales[[#This Row],[Product Name]],Category_table[#Data],3,0)</f>
        <v>3</v>
      </c>
      <c r="P9333" s="41">
        <f>VLOOKUP(Vata_Sales[[#This Row],[Product Name]],Category_table[],4,0)</f>
        <v>3</v>
      </c>
    </row>
    <row r="9334" spans="1:16" ht="25.5" customHeight="1" x14ac:dyDescent="0.25">
      <c r="A9334" s="3">
        <v>475</v>
      </c>
      <c r="B9334" s="35">
        <v>45602</v>
      </c>
      <c r="C9334" s="3" t="s">
        <v>897</v>
      </c>
      <c r="D9334" s="3" t="s">
        <v>163</v>
      </c>
      <c r="E9334" s="3" t="s">
        <v>282</v>
      </c>
      <c r="F9334" s="3">
        <v>100</v>
      </c>
      <c r="G9334" s="3">
        <v>8.5</v>
      </c>
      <c r="H9334" s="39">
        <f>Vata_Sales[[#This Row],[Final Price]]/Vata_Sales[[#This Row],[Actual Quantity]]</f>
        <v>8.5</v>
      </c>
      <c r="I9334" s="36">
        <f>IF(Vata_Sales[[#This Row],[Ref Unit]]="Single",Vata_Sales[[#This Row],[Quantity]],VLOOKUP(Vata_Sales[[#This Row],[Ref Unit]],Cat_Unit[],2,0)*Vata_Sales[[#This Row],[Quantity]])</f>
        <v>100</v>
      </c>
      <c r="J9334" s="37">
        <f>Vata_Sales[[#This Row],[Quantity]]*Vata_Sales[[#This Row],[Rate]]</f>
        <v>850</v>
      </c>
      <c r="L9334" s="37">
        <f>Vata_Sales[[#This Row],[Price]]-Vata_Sales[[#This Row],[Discount]]</f>
        <v>850</v>
      </c>
      <c r="N9334" s="3" t="str">
        <f>VLOOKUP(Vata_Sales[[#This Row],[Product Name]],Category_table[#Data],2,0)</f>
        <v>2no</v>
      </c>
      <c r="O9334" s="3">
        <f>VLOOKUP(Vata_Sales[[#This Row],[Product Name]],Category_table[#Data],3,0)</f>
        <v>3</v>
      </c>
      <c r="P9334" s="41">
        <f>VLOOKUP(Vata_Sales[[#This Row],[Product Name]],Category_table[],4,0)</f>
        <v>3</v>
      </c>
    </row>
    <row r="9335" spans="1:16" ht="25.5" customHeight="1" x14ac:dyDescent="0.25">
      <c r="A9335" s="3">
        <v>476</v>
      </c>
      <c r="B9335" s="35">
        <v>45603</v>
      </c>
      <c r="C9335" s="3" t="s">
        <v>922</v>
      </c>
      <c r="D9335" s="3" t="s">
        <v>203</v>
      </c>
      <c r="E9335" s="3" t="s">
        <v>282</v>
      </c>
      <c r="F9335" s="3">
        <v>10000</v>
      </c>
      <c r="G9335" s="3">
        <v>7</v>
      </c>
      <c r="H9335" s="39">
        <f>Vata_Sales[[#This Row],[Final Price]]/Vata_Sales[[#This Row],[Actual Quantity]]</f>
        <v>7</v>
      </c>
      <c r="I9335" s="36">
        <f>IF(Vata_Sales[[#This Row],[Ref Unit]]="Single",Vata_Sales[[#This Row],[Quantity]],VLOOKUP(Vata_Sales[[#This Row],[Ref Unit]],Cat_Unit[],2,0)*Vata_Sales[[#This Row],[Quantity]])</f>
        <v>10000</v>
      </c>
      <c r="J9335" s="37">
        <f>Vata_Sales[[#This Row],[Quantity]]*Vata_Sales[[#This Row],[Rate]]</f>
        <v>70000</v>
      </c>
      <c r="L9335" s="37">
        <f>Vata_Sales[[#This Row],[Price]]-Vata_Sales[[#This Row],[Discount]]</f>
        <v>70000</v>
      </c>
      <c r="N9335" s="3" t="str">
        <f>VLOOKUP(Vata_Sales[[#This Row],[Product Name]],Category_table[#Data],2,0)</f>
        <v>Kara</v>
      </c>
      <c r="O9335" s="3">
        <f>VLOOKUP(Vata_Sales[[#This Row],[Product Name]],Category_table[#Data],3,0)</f>
        <v>4</v>
      </c>
      <c r="P9335" s="41">
        <f>VLOOKUP(Vata_Sales[[#This Row],[Product Name]],Category_table[],4,0)</f>
        <v>4</v>
      </c>
    </row>
    <row r="9336" spans="1:16" ht="25.5" customHeight="1" x14ac:dyDescent="0.25">
      <c r="A9336" s="3">
        <v>477</v>
      </c>
      <c r="B9336" s="35">
        <v>45604</v>
      </c>
      <c r="C9336" s="3" t="s">
        <v>1120</v>
      </c>
      <c r="D9336" s="3" t="s">
        <v>164</v>
      </c>
      <c r="E9336" s="3" t="s">
        <v>282</v>
      </c>
      <c r="F9336" s="3">
        <v>6000</v>
      </c>
      <c r="G9336" s="3">
        <v>4.7</v>
      </c>
      <c r="H9336" s="39">
        <f>Vata_Sales[[#This Row],[Final Price]]/Vata_Sales[[#This Row],[Actual Quantity]]</f>
        <v>4.7</v>
      </c>
      <c r="I9336" s="36">
        <f>IF(Vata_Sales[[#This Row],[Ref Unit]]="Single",Vata_Sales[[#This Row],[Quantity]],VLOOKUP(Vata_Sales[[#This Row],[Ref Unit]],Cat_Unit[],2,0)*Vata_Sales[[#This Row],[Quantity]])</f>
        <v>6000</v>
      </c>
      <c r="J9336" s="37">
        <f>Vata_Sales[[#This Row],[Quantity]]*Vata_Sales[[#This Row],[Rate]]</f>
        <v>28200</v>
      </c>
      <c r="L9336" s="37">
        <f>Vata_Sales[[#This Row],[Price]]-Vata_Sales[[#This Row],[Discount]]</f>
        <v>28200</v>
      </c>
      <c r="N9336" s="3" t="str">
        <f>VLOOKUP(Vata_Sales[[#This Row],[Product Name]],Category_table[#Data],2,0)</f>
        <v>3no</v>
      </c>
      <c r="O9336" s="3">
        <f>VLOOKUP(Vata_Sales[[#This Row],[Product Name]],Category_table[#Data],3,0)</f>
        <v>5</v>
      </c>
      <c r="P9336" s="41">
        <f>VLOOKUP(Vata_Sales[[#This Row],[Product Name]],Category_table[],4,0)</f>
        <v>5</v>
      </c>
    </row>
    <row r="9337" spans="1:16" ht="25.5" customHeight="1" x14ac:dyDescent="0.25">
      <c r="A9337" s="3">
        <v>478</v>
      </c>
      <c r="B9337" s="35">
        <v>45605</v>
      </c>
      <c r="C9337" s="3" t="s">
        <v>922</v>
      </c>
      <c r="D9337" s="3" t="s">
        <v>163</v>
      </c>
      <c r="E9337" s="3" t="s">
        <v>282</v>
      </c>
      <c r="F9337" s="3">
        <v>2000</v>
      </c>
      <c r="G9337" s="3">
        <v>8</v>
      </c>
      <c r="H9337" s="39">
        <f>Vata_Sales[[#This Row],[Final Price]]/Vata_Sales[[#This Row],[Actual Quantity]]</f>
        <v>8</v>
      </c>
      <c r="I9337" s="36">
        <f>IF(Vata_Sales[[#This Row],[Ref Unit]]="Single",Vata_Sales[[#This Row],[Quantity]],VLOOKUP(Vata_Sales[[#This Row],[Ref Unit]],Cat_Unit[],2,0)*Vata_Sales[[#This Row],[Quantity]])</f>
        <v>2000</v>
      </c>
      <c r="J9337" s="37">
        <f>Vata_Sales[[#This Row],[Quantity]]*Vata_Sales[[#This Row],[Rate]]</f>
        <v>16000</v>
      </c>
      <c r="L9337" s="37">
        <f>Vata_Sales[[#This Row],[Price]]-Vata_Sales[[#This Row],[Discount]]</f>
        <v>16000</v>
      </c>
      <c r="N9337" s="3" t="str">
        <f>VLOOKUP(Vata_Sales[[#This Row],[Product Name]],Category_table[#Data],2,0)</f>
        <v>2no</v>
      </c>
      <c r="O9337" s="3">
        <f>VLOOKUP(Vata_Sales[[#This Row],[Product Name]],Category_table[#Data],3,0)</f>
        <v>3</v>
      </c>
      <c r="P9337" s="41">
        <f>VLOOKUP(Vata_Sales[[#This Row],[Product Name]],Category_table[],4,0)</f>
        <v>3</v>
      </c>
    </row>
    <row r="9338" spans="1:16" ht="25.5" customHeight="1" x14ac:dyDescent="0.25">
      <c r="A9338" s="3">
        <v>479</v>
      </c>
      <c r="B9338" s="35">
        <v>45605</v>
      </c>
      <c r="C9338" s="3" t="s">
        <v>922</v>
      </c>
      <c r="D9338" s="3" t="s">
        <v>203</v>
      </c>
      <c r="E9338" s="3" t="s">
        <v>282</v>
      </c>
      <c r="F9338" s="3">
        <v>2000</v>
      </c>
      <c r="G9338" s="3">
        <v>7</v>
      </c>
      <c r="H9338" s="39">
        <f>Vata_Sales[[#This Row],[Final Price]]/Vata_Sales[[#This Row],[Actual Quantity]]</f>
        <v>7</v>
      </c>
      <c r="I9338" s="36">
        <f>IF(Vata_Sales[[#This Row],[Ref Unit]]="Single",Vata_Sales[[#This Row],[Quantity]],VLOOKUP(Vata_Sales[[#This Row],[Ref Unit]],Cat_Unit[],2,0)*Vata_Sales[[#This Row],[Quantity]])</f>
        <v>2000</v>
      </c>
      <c r="J9338" s="37">
        <f>Vata_Sales[[#This Row],[Quantity]]*Vata_Sales[[#This Row],[Rate]]</f>
        <v>14000</v>
      </c>
      <c r="L9338" s="37">
        <f>Vata_Sales[[#This Row],[Price]]-Vata_Sales[[#This Row],[Discount]]</f>
        <v>14000</v>
      </c>
      <c r="N9338" s="3" t="str">
        <f>VLOOKUP(Vata_Sales[[#This Row],[Product Name]],Category_table[#Data],2,0)</f>
        <v>Kara</v>
      </c>
      <c r="O9338" s="3">
        <f>VLOOKUP(Vata_Sales[[#This Row],[Product Name]],Category_table[#Data],3,0)</f>
        <v>4</v>
      </c>
      <c r="P9338" s="41">
        <f>VLOOKUP(Vata_Sales[[#This Row],[Product Name]],Category_table[],4,0)</f>
        <v>4</v>
      </c>
    </row>
    <row r="9339" spans="1:16" ht="25.5" customHeight="1" x14ac:dyDescent="0.25">
      <c r="A9339" s="3">
        <v>480</v>
      </c>
      <c r="B9339" s="35">
        <v>45605</v>
      </c>
      <c r="C9339" s="3" t="s">
        <v>922</v>
      </c>
      <c r="D9339" s="3" t="s">
        <v>163</v>
      </c>
      <c r="E9339" s="3" t="s">
        <v>282</v>
      </c>
      <c r="F9339" s="3">
        <v>1000</v>
      </c>
      <c r="G9339" s="3">
        <v>8</v>
      </c>
      <c r="H9339" s="39">
        <f>Vata_Sales[[#This Row],[Final Price]]/Vata_Sales[[#This Row],[Actual Quantity]]</f>
        <v>8</v>
      </c>
      <c r="I9339" s="36">
        <f>IF(Vata_Sales[[#This Row],[Ref Unit]]="Single",Vata_Sales[[#This Row],[Quantity]],VLOOKUP(Vata_Sales[[#This Row],[Ref Unit]],Cat_Unit[],2,0)*Vata_Sales[[#This Row],[Quantity]])</f>
        <v>1000</v>
      </c>
      <c r="J9339" s="37">
        <f>Vata_Sales[[#This Row],[Quantity]]*Vata_Sales[[#This Row],[Rate]]</f>
        <v>8000</v>
      </c>
      <c r="L9339" s="37">
        <f>Vata_Sales[[#This Row],[Price]]-Vata_Sales[[#This Row],[Discount]]</f>
        <v>8000</v>
      </c>
      <c r="N9339" s="3" t="str">
        <f>VLOOKUP(Vata_Sales[[#This Row],[Product Name]],Category_table[#Data],2,0)</f>
        <v>2no</v>
      </c>
      <c r="O9339" s="3">
        <f>VLOOKUP(Vata_Sales[[#This Row],[Product Name]],Category_table[#Data],3,0)</f>
        <v>3</v>
      </c>
      <c r="P9339" s="41">
        <f>VLOOKUP(Vata_Sales[[#This Row],[Product Name]],Category_table[],4,0)</f>
        <v>3</v>
      </c>
    </row>
    <row r="9340" spans="1:16" ht="25.5" customHeight="1" x14ac:dyDescent="0.25">
      <c r="A9340" s="3">
        <v>481</v>
      </c>
      <c r="B9340" s="35">
        <v>45606</v>
      </c>
      <c r="C9340" s="3" t="s">
        <v>906</v>
      </c>
      <c r="D9340" s="3" t="s">
        <v>34</v>
      </c>
      <c r="E9340" s="3" t="s">
        <v>282</v>
      </c>
      <c r="F9340" s="3">
        <v>200</v>
      </c>
      <c r="G9340" s="3">
        <v>7</v>
      </c>
      <c r="H9340" s="39">
        <f>Vata_Sales[[#This Row],[Final Price]]/Vata_Sales[[#This Row],[Actual Quantity]]</f>
        <v>7</v>
      </c>
      <c r="I9340" s="36">
        <f>IF(Vata_Sales[[#This Row],[Ref Unit]]="Single",Vata_Sales[[#This Row],[Quantity]],VLOOKUP(Vata_Sales[[#This Row],[Ref Unit]],Cat_Unit[],2,0)*Vata_Sales[[#This Row],[Quantity]])</f>
        <v>200</v>
      </c>
      <c r="J9340" s="37">
        <f>Vata_Sales[[#This Row],[Quantity]]*Vata_Sales[[#This Row],[Rate]]</f>
        <v>1400</v>
      </c>
      <c r="L9340" s="37">
        <f>Vata_Sales[[#This Row],[Price]]-Vata_Sales[[#This Row],[Discount]]</f>
        <v>1400</v>
      </c>
      <c r="N9340" s="3" t="str">
        <f>VLOOKUP(Vata_Sales[[#This Row],[Product Name]],Category_table[#Data],2,0)</f>
        <v>Goyra</v>
      </c>
      <c r="O9340" s="3">
        <f>VLOOKUP(Vata_Sales[[#This Row],[Product Name]],Category_table[#Data],3,0)</f>
        <v>6</v>
      </c>
      <c r="P9340" s="41">
        <f>VLOOKUP(Vata_Sales[[#This Row],[Product Name]],Category_table[],4,0)</f>
        <v>6</v>
      </c>
    </row>
    <row r="9341" spans="1:16" ht="25.5" customHeight="1" x14ac:dyDescent="0.25">
      <c r="A9341" s="3">
        <v>482</v>
      </c>
      <c r="B9341" s="35">
        <v>45606</v>
      </c>
      <c r="C9341" s="3" t="s">
        <v>1120</v>
      </c>
      <c r="D9341" s="3" t="s">
        <v>164</v>
      </c>
      <c r="E9341" s="3" t="s">
        <v>282</v>
      </c>
      <c r="F9341" s="3">
        <v>6000</v>
      </c>
      <c r="G9341" s="3">
        <v>4.7</v>
      </c>
      <c r="H9341" s="39">
        <f>Vata_Sales[[#This Row],[Final Price]]/Vata_Sales[[#This Row],[Actual Quantity]]</f>
        <v>4.7</v>
      </c>
      <c r="I9341" s="36">
        <f>IF(Vata_Sales[[#This Row],[Ref Unit]]="Single",Vata_Sales[[#This Row],[Quantity]],VLOOKUP(Vata_Sales[[#This Row],[Ref Unit]],Cat_Unit[],2,0)*Vata_Sales[[#This Row],[Quantity]])</f>
        <v>6000</v>
      </c>
      <c r="J9341" s="37">
        <f>Vata_Sales[[#This Row],[Quantity]]*Vata_Sales[[#This Row],[Rate]]</f>
        <v>28200</v>
      </c>
      <c r="L9341" s="37">
        <f>Vata_Sales[[#This Row],[Price]]-Vata_Sales[[#This Row],[Discount]]</f>
        <v>28200</v>
      </c>
      <c r="N9341" s="3" t="str">
        <f>VLOOKUP(Vata_Sales[[#This Row],[Product Name]],Category_table[#Data],2,0)</f>
        <v>3no</v>
      </c>
      <c r="O9341" s="3">
        <f>VLOOKUP(Vata_Sales[[#This Row],[Product Name]],Category_table[#Data],3,0)</f>
        <v>5</v>
      </c>
      <c r="P9341" s="41">
        <f>VLOOKUP(Vata_Sales[[#This Row],[Product Name]],Category_table[],4,0)</f>
        <v>5</v>
      </c>
    </row>
    <row r="9342" spans="1:16" ht="25.5" customHeight="1" x14ac:dyDescent="0.25">
      <c r="A9342" s="3">
        <v>483</v>
      </c>
      <c r="B9342" s="35">
        <v>45606</v>
      </c>
      <c r="C9342" s="3" t="s">
        <v>151</v>
      </c>
      <c r="D9342" s="3" t="s">
        <v>163</v>
      </c>
      <c r="E9342" s="3" t="s">
        <v>282</v>
      </c>
      <c r="F9342" s="3">
        <v>1000</v>
      </c>
      <c r="G9342" s="3">
        <v>8.5</v>
      </c>
      <c r="H9342" s="39">
        <f>Vata_Sales[[#This Row],[Final Price]]/Vata_Sales[[#This Row],[Actual Quantity]]</f>
        <v>8.5</v>
      </c>
      <c r="I9342" s="36">
        <f>IF(Vata_Sales[[#This Row],[Ref Unit]]="Single",Vata_Sales[[#This Row],[Quantity]],VLOOKUP(Vata_Sales[[#This Row],[Ref Unit]],Cat_Unit[],2,0)*Vata_Sales[[#This Row],[Quantity]])</f>
        <v>1000</v>
      </c>
      <c r="J9342" s="37">
        <f>Vata_Sales[[#This Row],[Quantity]]*Vata_Sales[[#This Row],[Rate]]</f>
        <v>8500</v>
      </c>
      <c r="L9342" s="37">
        <f>Vata_Sales[[#This Row],[Price]]-Vata_Sales[[#This Row],[Discount]]</f>
        <v>8500</v>
      </c>
      <c r="N9342" s="3" t="str">
        <f>VLOOKUP(Vata_Sales[[#This Row],[Product Name]],Category_table[#Data],2,0)</f>
        <v>2no</v>
      </c>
      <c r="O9342" s="3">
        <f>VLOOKUP(Vata_Sales[[#This Row],[Product Name]],Category_table[#Data],3,0)</f>
        <v>3</v>
      </c>
      <c r="P9342" s="41">
        <f>VLOOKUP(Vata_Sales[[#This Row],[Product Name]],Category_table[],4,0)</f>
        <v>3</v>
      </c>
    </row>
    <row r="9343" spans="1:16" ht="25.5" customHeight="1" x14ac:dyDescent="0.25">
      <c r="A9343" s="3">
        <v>484</v>
      </c>
      <c r="B9343" s="35">
        <v>45606</v>
      </c>
      <c r="C9343" s="3" t="s">
        <v>897</v>
      </c>
      <c r="D9343" s="3" t="s">
        <v>163</v>
      </c>
      <c r="E9343" s="3" t="s">
        <v>282</v>
      </c>
      <c r="F9343" s="3">
        <v>3300</v>
      </c>
      <c r="G9343" s="3">
        <v>8</v>
      </c>
      <c r="H9343" s="39">
        <f>Vata_Sales[[#This Row],[Final Price]]/Vata_Sales[[#This Row],[Actual Quantity]]</f>
        <v>8</v>
      </c>
      <c r="I9343" s="36">
        <f>IF(Vata_Sales[[#This Row],[Ref Unit]]="Single",Vata_Sales[[#This Row],[Quantity]],VLOOKUP(Vata_Sales[[#This Row],[Ref Unit]],Cat_Unit[],2,0)*Vata_Sales[[#This Row],[Quantity]])</f>
        <v>3300</v>
      </c>
      <c r="J9343" s="37">
        <f>Vata_Sales[[#This Row],[Quantity]]*Vata_Sales[[#This Row],[Rate]]</f>
        <v>26400</v>
      </c>
      <c r="L9343" s="37">
        <f>Vata_Sales[[#This Row],[Price]]-Vata_Sales[[#This Row],[Discount]]</f>
        <v>26400</v>
      </c>
      <c r="N9343" s="3" t="str">
        <f>VLOOKUP(Vata_Sales[[#This Row],[Product Name]],Category_table[#Data],2,0)</f>
        <v>2no</v>
      </c>
      <c r="O9343" s="3">
        <f>VLOOKUP(Vata_Sales[[#This Row],[Product Name]],Category_table[#Data],3,0)</f>
        <v>3</v>
      </c>
      <c r="P9343" s="41">
        <f>VLOOKUP(Vata_Sales[[#This Row],[Product Name]],Category_table[],4,0)</f>
        <v>3</v>
      </c>
    </row>
    <row r="9344" spans="1:16" ht="25.5" customHeight="1" x14ac:dyDescent="0.25">
      <c r="A9344" s="3">
        <v>485</v>
      </c>
      <c r="B9344" s="35">
        <v>45607</v>
      </c>
      <c r="C9344" s="3" t="s">
        <v>897</v>
      </c>
      <c r="D9344" s="3" t="s">
        <v>34</v>
      </c>
      <c r="E9344" s="3" t="s">
        <v>282</v>
      </c>
      <c r="F9344" s="3">
        <v>100</v>
      </c>
      <c r="G9344" s="3">
        <v>7</v>
      </c>
      <c r="H9344" s="39">
        <f>Vata_Sales[[#This Row],[Final Price]]/Vata_Sales[[#This Row],[Actual Quantity]]</f>
        <v>7</v>
      </c>
      <c r="I9344" s="36">
        <f>IF(Vata_Sales[[#This Row],[Ref Unit]]="Single",Vata_Sales[[#This Row],[Quantity]],VLOOKUP(Vata_Sales[[#This Row],[Ref Unit]],Cat_Unit[],2,0)*Vata_Sales[[#This Row],[Quantity]])</f>
        <v>100</v>
      </c>
      <c r="J9344" s="37">
        <f>Vata_Sales[[#This Row],[Quantity]]*Vata_Sales[[#This Row],[Rate]]</f>
        <v>700</v>
      </c>
      <c r="L9344" s="37">
        <f>Vata_Sales[[#This Row],[Price]]-Vata_Sales[[#This Row],[Discount]]</f>
        <v>700</v>
      </c>
      <c r="N9344" s="3" t="str">
        <f>VLOOKUP(Vata_Sales[[#This Row],[Product Name]],Category_table[#Data],2,0)</f>
        <v>Goyra</v>
      </c>
      <c r="O9344" s="3">
        <f>VLOOKUP(Vata_Sales[[#This Row],[Product Name]],Category_table[#Data],3,0)</f>
        <v>6</v>
      </c>
      <c r="P9344" s="41">
        <f>VLOOKUP(Vata_Sales[[#This Row],[Product Name]],Category_table[],4,0)</f>
        <v>6</v>
      </c>
    </row>
    <row r="9345" spans="1:16" ht="25.5" customHeight="1" x14ac:dyDescent="0.25">
      <c r="A9345" s="3">
        <v>486</v>
      </c>
      <c r="B9345" s="35">
        <v>45607</v>
      </c>
      <c r="C9345" s="3" t="s">
        <v>897</v>
      </c>
      <c r="D9345" s="3" t="s">
        <v>203</v>
      </c>
      <c r="E9345" s="3" t="s">
        <v>282</v>
      </c>
      <c r="F9345" s="3">
        <v>2000</v>
      </c>
      <c r="G9345" s="3">
        <v>7</v>
      </c>
      <c r="H9345" s="39">
        <f>Vata_Sales[[#This Row],[Final Price]]/Vata_Sales[[#This Row],[Actual Quantity]]</f>
        <v>7</v>
      </c>
      <c r="I9345" s="36">
        <f>IF(Vata_Sales[[#This Row],[Ref Unit]]="Single",Vata_Sales[[#This Row],[Quantity]],VLOOKUP(Vata_Sales[[#This Row],[Ref Unit]],Cat_Unit[],2,0)*Vata_Sales[[#This Row],[Quantity]])</f>
        <v>2000</v>
      </c>
      <c r="J9345" s="37">
        <f>Vata_Sales[[#This Row],[Quantity]]*Vata_Sales[[#This Row],[Rate]]</f>
        <v>14000</v>
      </c>
      <c r="L9345" s="37">
        <f>Vata_Sales[[#This Row],[Price]]-Vata_Sales[[#This Row],[Discount]]</f>
        <v>14000</v>
      </c>
      <c r="N9345" s="3" t="str">
        <f>VLOOKUP(Vata_Sales[[#This Row],[Product Name]],Category_table[#Data],2,0)</f>
        <v>Kara</v>
      </c>
      <c r="O9345" s="3">
        <f>VLOOKUP(Vata_Sales[[#This Row],[Product Name]],Category_table[#Data],3,0)</f>
        <v>4</v>
      </c>
      <c r="P9345" s="41">
        <f>VLOOKUP(Vata_Sales[[#This Row],[Product Name]],Category_table[],4,0)</f>
        <v>4</v>
      </c>
    </row>
    <row r="9346" spans="1:16" ht="25.5" customHeight="1" x14ac:dyDescent="0.25">
      <c r="A9346" s="3">
        <v>487</v>
      </c>
      <c r="B9346" s="35">
        <v>45607</v>
      </c>
      <c r="C9346" s="3" t="s">
        <v>897</v>
      </c>
      <c r="D9346" s="3" t="s">
        <v>163</v>
      </c>
      <c r="E9346" s="3" t="s">
        <v>282</v>
      </c>
      <c r="F9346" s="3">
        <v>1000</v>
      </c>
      <c r="G9346" s="3">
        <v>8</v>
      </c>
      <c r="H9346" s="39">
        <f>Vata_Sales[[#This Row],[Final Price]]/Vata_Sales[[#This Row],[Actual Quantity]]</f>
        <v>8</v>
      </c>
      <c r="I9346" s="36">
        <f>IF(Vata_Sales[[#This Row],[Ref Unit]]="Single",Vata_Sales[[#This Row],[Quantity]],VLOOKUP(Vata_Sales[[#This Row],[Ref Unit]],Cat_Unit[],2,0)*Vata_Sales[[#This Row],[Quantity]])</f>
        <v>1000</v>
      </c>
      <c r="J9346" s="37">
        <f>Vata_Sales[[#This Row],[Quantity]]*Vata_Sales[[#This Row],[Rate]]</f>
        <v>8000</v>
      </c>
      <c r="L9346" s="37">
        <f>Vata_Sales[[#This Row],[Price]]-Vata_Sales[[#This Row],[Discount]]</f>
        <v>8000</v>
      </c>
      <c r="N9346" s="3" t="str">
        <f>VLOOKUP(Vata_Sales[[#This Row],[Product Name]],Category_table[#Data],2,0)</f>
        <v>2no</v>
      </c>
      <c r="O9346" s="3">
        <f>VLOOKUP(Vata_Sales[[#This Row],[Product Name]],Category_table[#Data],3,0)</f>
        <v>3</v>
      </c>
      <c r="P9346" s="41">
        <f>VLOOKUP(Vata_Sales[[#This Row],[Product Name]],Category_table[],4,0)</f>
        <v>3</v>
      </c>
    </row>
    <row r="9347" spans="1:16" ht="25.5" customHeight="1" x14ac:dyDescent="0.25">
      <c r="A9347" s="3">
        <v>488</v>
      </c>
      <c r="B9347" s="35">
        <v>45607</v>
      </c>
      <c r="C9347" s="3" t="s">
        <v>922</v>
      </c>
      <c r="D9347" s="3" t="s">
        <v>163</v>
      </c>
      <c r="E9347" s="3" t="s">
        <v>282</v>
      </c>
      <c r="F9347" s="3">
        <v>1000</v>
      </c>
      <c r="G9347" s="3">
        <v>8</v>
      </c>
      <c r="H9347" s="39">
        <f>Vata_Sales[[#This Row],[Final Price]]/Vata_Sales[[#This Row],[Actual Quantity]]</f>
        <v>8</v>
      </c>
      <c r="I9347" s="36">
        <f>IF(Vata_Sales[[#This Row],[Ref Unit]]="Single",Vata_Sales[[#This Row],[Quantity]],VLOOKUP(Vata_Sales[[#This Row],[Ref Unit]],Cat_Unit[],2,0)*Vata_Sales[[#This Row],[Quantity]])</f>
        <v>1000</v>
      </c>
      <c r="J9347" s="37">
        <f>Vata_Sales[[#This Row],[Quantity]]*Vata_Sales[[#This Row],[Rate]]</f>
        <v>8000</v>
      </c>
      <c r="L9347" s="37">
        <f>Vata_Sales[[#This Row],[Price]]-Vata_Sales[[#This Row],[Discount]]</f>
        <v>8000</v>
      </c>
      <c r="N9347" s="3" t="str">
        <f>VLOOKUP(Vata_Sales[[#This Row],[Product Name]],Category_table[#Data],2,0)</f>
        <v>2no</v>
      </c>
      <c r="O9347" s="3">
        <f>VLOOKUP(Vata_Sales[[#This Row],[Product Name]],Category_table[#Data],3,0)</f>
        <v>3</v>
      </c>
      <c r="P9347" s="41">
        <f>VLOOKUP(Vata_Sales[[#This Row],[Product Name]],Category_table[],4,0)</f>
        <v>3</v>
      </c>
    </row>
    <row r="9348" spans="1:16" ht="25.5" customHeight="1" x14ac:dyDescent="0.25">
      <c r="A9348" s="3">
        <v>489</v>
      </c>
      <c r="B9348" s="35">
        <v>45607</v>
      </c>
      <c r="C9348" s="3" t="s">
        <v>897</v>
      </c>
      <c r="D9348" s="3" t="s">
        <v>203</v>
      </c>
      <c r="E9348" s="3" t="s">
        <v>282</v>
      </c>
      <c r="F9348" s="3">
        <v>500</v>
      </c>
      <c r="G9348" s="3">
        <v>7</v>
      </c>
      <c r="H9348" s="39">
        <f>Vata_Sales[[#This Row],[Final Price]]/Vata_Sales[[#This Row],[Actual Quantity]]</f>
        <v>7</v>
      </c>
      <c r="I9348" s="36">
        <f>IF(Vata_Sales[[#This Row],[Ref Unit]]="Single",Vata_Sales[[#This Row],[Quantity]],VLOOKUP(Vata_Sales[[#This Row],[Ref Unit]],Cat_Unit[],2,0)*Vata_Sales[[#This Row],[Quantity]])</f>
        <v>500</v>
      </c>
      <c r="J9348" s="37">
        <f>Vata_Sales[[#This Row],[Quantity]]*Vata_Sales[[#This Row],[Rate]]</f>
        <v>3500</v>
      </c>
      <c r="L9348" s="37">
        <f>Vata_Sales[[#This Row],[Price]]-Vata_Sales[[#This Row],[Discount]]</f>
        <v>3500</v>
      </c>
      <c r="N9348" s="3" t="str">
        <f>VLOOKUP(Vata_Sales[[#This Row],[Product Name]],Category_table[#Data],2,0)</f>
        <v>Kara</v>
      </c>
      <c r="O9348" s="3">
        <f>VLOOKUP(Vata_Sales[[#This Row],[Product Name]],Category_table[#Data],3,0)</f>
        <v>4</v>
      </c>
      <c r="P9348" s="41">
        <f>VLOOKUP(Vata_Sales[[#This Row],[Product Name]],Category_table[],4,0)</f>
        <v>4</v>
      </c>
    </row>
    <row r="9349" spans="1:16" ht="25.5" customHeight="1" x14ac:dyDescent="0.25">
      <c r="A9349" s="3">
        <v>490</v>
      </c>
      <c r="B9349" s="35">
        <v>45607</v>
      </c>
      <c r="C9349" s="3" t="s">
        <v>151</v>
      </c>
      <c r="D9349" s="3" t="s">
        <v>163</v>
      </c>
      <c r="E9349" s="3" t="s">
        <v>282</v>
      </c>
      <c r="F9349" s="3">
        <v>200</v>
      </c>
      <c r="G9349" s="3">
        <v>8</v>
      </c>
      <c r="H9349" s="39">
        <f>Vata_Sales[[#This Row],[Final Price]]/Vata_Sales[[#This Row],[Actual Quantity]]</f>
        <v>8</v>
      </c>
      <c r="I9349" s="36">
        <f>IF(Vata_Sales[[#This Row],[Ref Unit]]="Single",Vata_Sales[[#This Row],[Quantity]],VLOOKUP(Vata_Sales[[#This Row],[Ref Unit]],Cat_Unit[],2,0)*Vata_Sales[[#This Row],[Quantity]])</f>
        <v>200</v>
      </c>
      <c r="J9349" s="37">
        <f>Vata_Sales[[#This Row],[Quantity]]*Vata_Sales[[#This Row],[Rate]]</f>
        <v>1600</v>
      </c>
      <c r="L9349" s="37">
        <f>Vata_Sales[[#This Row],[Price]]-Vata_Sales[[#This Row],[Discount]]</f>
        <v>1600</v>
      </c>
      <c r="N9349" s="3" t="str">
        <f>VLOOKUP(Vata_Sales[[#This Row],[Product Name]],Category_table[#Data],2,0)</f>
        <v>2no</v>
      </c>
      <c r="O9349" s="3">
        <f>VLOOKUP(Vata_Sales[[#This Row],[Product Name]],Category_table[#Data],3,0)</f>
        <v>3</v>
      </c>
      <c r="P9349" s="41">
        <f>VLOOKUP(Vata_Sales[[#This Row],[Product Name]],Category_table[],4,0)</f>
        <v>3</v>
      </c>
    </row>
    <row r="9350" spans="1:16" ht="25.5" customHeight="1" x14ac:dyDescent="0.25">
      <c r="A9350" s="3">
        <v>491</v>
      </c>
      <c r="B9350" s="35">
        <v>45608</v>
      </c>
      <c r="C9350" s="3" t="s">
        <v>922</v>
      </c>
      <c r="D9350" s="3" t="s">
        <v>163</v>
      </c>
      <c r="E9350" s="3" t="s">
        <v>282</v>
      </c>
      <c r="F9350" s="3">
        <v>300</v>
      </c>
      <c r="G9350" s="3">
        <v>8</v>
      </c>
      <c r="H9350" s="39">
        <f>Vata_Sales[[#This Row],[Final Price]]/Vata_Sales[[#This Row],[Actual Quantity]]</f>
        <v>8</v>
      </c>
      <c r="I9350" s="36">
        <f>IF(Vata_Sales[[#This Row],[Ref Unit]]="Single",Vata_Sales[[#This Row],[Quantity]],VLOOKUP(Vata_Sales[[#This Row],[Ref Unit]],Cat_Unit[],2,0)*Vata_Sales[[#This Row],[Quantity]])</f>
        <v>300</v>
      </c>
      <c r="J9350" s="37">
        <f>Vata_Sales[[#This Row],[Quantity]]*Vata_Sales[[#This Row],[Rate]]</f>
        <v>2400</v>
      </c>
      <c r="L9350" s="37">
        <f>Vata_Sales[[#This Row],[Price]]-Vata_Sales[[#This Row],[Discount]]</f>
        <v>2400</v>
      </c>
      <c r="N9350" s="3" t="str">
        <f>VLOOKUP(Vata_Sales[[#This Row],[Product Name]],Category_table[#Data],2,0)</f>
        <v>2no</v>
      </c>
      <c r="O9350" s="3">
        <f>VLOOKUP(Vata_Sales[[#This Row],[Product Name]],Category_table[#Data],3,0)</f>
        <v>3</v>
      </c>
      <c r="P9350" s="41">
        <f>VLOOKUP(Vata_Sales[[#This Row],[Product Name]],Category_table[],4,0)</f>
        <v>3</v>
      </c>
    </row>
    <row r="9351" spans="1:16" ht="25.5" customHeight="1" x14ac:dyDescent="0.25">
      <c r="A9351" s="3">
        <v>492</v>
      </c>
      <c r="B9351" s="35">
        <v>45608</v>
      </c>
      <c r="C9351" s="3" t="s">
        <v>922</v>
      </c>
      <c r="D9351" s="3" t="s">
        <v>203</v>
      </c>
      <c r="E9351" s="3" t="s">
        <v>282</v>
      </c>
      <c r="F9351" s="3">
        <v>500</v>
      </c>
      <c r="G9351" s="3">
        <v>7</v>
      </c>
      <c r="H9351" s="39">
        <f>Vata_Sales[[#This Row],[Final Price]]/Vata_Sales[[#This Row],[Actual Quantity]]</f>
        <v>7</v>
      </c>
      <c r="I9351" s="36">
        <f>IF(Vata_Sales[[#This Row],[Ref Unit]]="Single",Vata_Sales[[#This Row],[Quantity]],VLOOKUP(Vata_Sales[[#This Row],[Ref Unit]],Cat_Unit[],2,0)*Vata_Sales[[#This Row],[Quantity]])</f>
        <v>500</v>
      </c>
      <c r="J9351" s="37">
        <f>Vata_Sales[[#This Row],[Quantity]]*Vata_Sales[[#This Row],[Rate]]</f>
        <v>3500</v>
      </c>
      <c r="L9351" s="37">
        <f>Vata_Sales[[#This Row],[Price]]-Vata_Sales[[#This Row],[Discount]]</f>
        <v>3500</v>
      </c>
      <c r="N9351" s="3" t="str">
        <f>VLOOKUP(Vata_Sales[[#This Row],[Product Name]],Category_table[#Data],2,0)</f>
        <v>Kara</v>
      </c>
      <c r="O9351" s="3">
        <f>VLOOKUP(Vata_Sales[[#This Row],[Product Name]],Category_table[#Data],3,0)</f>
        <v>4</v>
      </c>
      <c r="P9351" s="41">
        <f>VLOOKUP(Vata_Sales[[#This Row],[Product Name]],Category_table[],4,0)</f>
        <v>4</v>
      </c>
    </row>
    <row r="9352" spans="1:16" ht="25.5" customHeight="1" x14ac:dyDescent="0.25">
      <c r="A9352" s="3">
        <v>493</v>
      </c>
      <c r="B9352" s="35">
        <v>45608</v>
      </c>
      <c r="C9352" s="3" t="s">
        <v>806</v>
      </c>
      <c r="D9352" s="3" t="s">
        <v>203</v>
      </c>
      <c r="E9352" s="3" t="s">
        <v>282</v>
      </c>
      <c r="F9352" s="3">
        <v>1000</v>
      </c>
      <c r="G9352" s="3">
        <v>7</v>
      </c>
      <c r="H9352" s="39">
        <f>Vata_Sales[[#This Row],[Final Price]]/Vata_Sales[[#This Row],[Actual Quantity]]</f>
        <v>7</v>
      </c>
      <c r="I9352" s="36">
        <f>IF(Vata_Sales[[#This Row],[Ref Unit]]="Single",Vata_Sales[[#This Row],[Quantity]],VLOOKUP(Vata_Sales[[#This Row],[Ref Unit]],Cat_Unit[],2,0)*Vata_Sales[[#This Row],[Quantity]])</f>
        <v>1000</v>
      </c>
      <c r="J9352" s="37">
        <f>Vata_Sales[[#This Row],[Quantity]]*Vata_Sales[[#This Row],[Rate]]</f>
        <v>7000</v>
      </c>
      <c r="L9352" s="37">
        <f>Vata_Sales[[#This Row],[Price]]-Vata_Sales[[#This Row],[Discount]]</f>
        <v>7000</v>
      </c>
      <c r="N9352" s="3" t="str">
        <f>VLOOKUP(Vata_Sales[[#This Row],[Product Name]],Category_table[#Data],2,0)</f>
        <v>Kara</v>
      </c>
      <c r="O9352" s="3">
        <f>VLOOKUP(Vata_Sales[[#This Row],[Product Name]],Category_table[#Data],3,0)</f>
        <v>4</v>
      </c>
      <c r="P9352" s="41">
        <f>VLOOKUP(Vata_Sales[[#This Row],[Product Name]],Category_table[],4,0)</f>
        <v>4</v>
      </c>
    </row>
    <row r="9353" spans="1:16" ht="25.5" customHeight="1" x14ac:dyDescent="0.25">
      <c r="A9353" s="3">
        <v>494</v>
      </c>
      <c r="B9353" s="35">
        <v>45608</v>
      </c>
      <c r="C9353" s="3" t="s">
        <v>906</v>
      </c>
      <c r="D9353" s="3" t="s">
        <v>34</v>
      </c>
      <c r="E9353" s="3" t="s">
        <v>282</v>
      </c>
      <c r="F9353" s="3">
        <v>400</v>
      </c>
      <c r="G9353" s="3">
        <v>6</v>
      </c>
      <c r="H9353" s="39">
        <f>Vata_Sales[[#This Row],[Final Price]]/Vata_Sales[[#This Row],[Actual Quantity]]</f>
        <v>6</v>
      </c>
      <c r="I9353" s="36">
        <f>IF(Vata_Sales[[#This Row],[Ref Unit]]="Single",Vata_Sales[[#This Row],[Quantity]],VLOOKUP(Vata_Sales[[#This Row],[Ref Unit]],Cat_Unit[],2,0)*Vata_Sales[[#This Row],[Quantity]])</f>
        <v>400</v>
      </c>
      <c r="J9353" s="37">
        <f>Vata_Sales[[#This Row],[Quantity]]*Vata_Sales[[#This Row],[Rate]]</f>
        <v>2400</v>
      </c>
      <c r="L9353" s="37">
        <f>Vata_Sales[[#This Row],[Price]]-Vata_Sales[[#This Row],[Discount]]</f>
        <v>2400</v>
      </c>
      <c r="N9353" s="3" t="str">
        <f>VLOOKUP(Vata_Sales[[#This Row],[Product Name]],Category_table[#Data],2,0)</f>
        <v>Goyra</v>
      </c>
      <c r="O9353" s="3">
        <f>VLOOKUP(Vata_Sales[[#This Row],[Product Name]],Category_table[#Data],3,0)</f>
        <v>6</v>
      </c>
      <c r="P9353" s="41">
        <f>VLOOKUP(Vata_Sales[[#This Row],[Product Name]],Category_table[],4,0)</f>
        <v>6</v>
      </c>
    </row>
    <row r="9354" spans="1:16" ht="25.5" customHeight="1" x14ac:dyDescent="0.25">
      <c r="A9354" s="3">
        <v>495</v>
      </c>
      <c r="B9354" s="35">
        <v>45608</v>
      </c>
      <c r="C9354" s="3" t="s">
        <v>897</v>
      </c>
      <c r="D9354" s="3" t="s">
        <v>163</v>
      </c>
      <c r="E9354" s="3" t="s">
        <v>282</v>
      </c>
      <c r="F9354" s="3">
        <v>100</v>
      </c>
      <c r="G9354" s="3">
        <v>9</v>
      </c>
      <c r="H9354" s="39">
        <f>Vata_Sales[[#This Row],[Final Price]]/Vata_Sales[[#This Row],[Actual Quantity]]</f>
        <v>9</v>
      </c>
      <c r="I9354" s="36">
        <f>IF(Vata_Sales[[#This Row],[Ref Unit]]="Single",Vata_Sales[[#This Row],[Quantity]],VLOOKUP(Vata_Sales[[#This Row],[Ref Unit]],Cat_Unit[],2,0)*Vata_Sales[[#This Row],[Quantity]])</f>
        <v>100</v>
      </c>
      <c r="J9354" s="37">
        <f>Vata_Sales[[#This Row],[Quantity]]*Vata_Sales[[#This Row],[Rate]]</f>
        <v>900</v>
      </c>
      <c r="L9354" s="37">
        <f>Vata_Sales[[#This Row],[Price]]-Vata_Sales[[#This Row],[Discount]]</f>
        <v>900</v>
      </c>
      <c r="N9354" s="3" t="str">
        <f>VLOOKUP(Vata_Sales[[#This Row],[Product Name]],Category_table[#Data],2,0)</f>
        <v>2no</v>
      </c>
      <c r="O9354" s="3">
        <f>VLOOKUP(Vata_Sales[[#This Row],[Product Name]],Category_table[#Data],3,0)</f>
        <v>3</v>
      </c>
      <c r="P9354" s="41">
        <f>VLOOKUP(Vata_Sales[[#This Row],[Product Name]],Category_table[],4,0)</f>
        <v>3</v>
      </c>
    </row>
    <row r="9355" spans="1:16" ht="25.5" customHeight="1" x14ac:dyDescent="0.25">
      <c r="A9355" s="3">
        <v>496</v>
      </c>
      <c r="B9355" s="35">
        <v>45608</v>
      </c>
      <c r="C9355" s="3" t="s">
        <v>906</v>
      </c>
      <c r="D9355" s="3" t="s">
        <v>149</v>
      </c>
      <c r="E9355" s="3" t="s">
        <v>799</v>
      </c>
      <c r="F9355" s="3">
        <v>1</v>
      </c>
      <c r="G9355" s="3">
        <v>500</v>
      </c>
      <c r="H9355" s="39">
        <f>Vata_Sales[[#This Row],[Final Price]]/Vata_Sales[[#This Row],[Actual Quantity]]</f>
        <v>3.3333333333333335</v>
      </c>
      <c r="I9355" s="36">
        <f>IF(Vata_Sales[[#This Row],[Ref Unit]]="Single",Vata_Sales[[#This Row],[Quantity]],VLOOKUP(Vata_Sales[[#This Row],[Ref Unit]],Cat_Unit[],2,0)*Vata_Sales[[#This Row],[Quantity]])</f>
        <v>150</v>
      </c>
      <c r="J9355" s="37">
        <f>Vata_Sales[[#This Row],[Quantity]]*Vata_Sales[[#This Row],[Rate]]</f>
        <v>500</v>
      </c>
      <c r="L9355" s="37">
        <f>Vata_Sales[[#This Row],[Price]]-Vata_Sales[[#This Row],[Discount]]</f>
        <v>500</v>
      </c>
      <c r="N9355" s="3" t="str">
        <f>VLOOKUP(Vata_Sales[[#This Row],[Product Name]],Category_table[#Data],2,0)</f>
        <v>Adla_3</v>
      </c>
      <c r="O9355" s="3">
        <f>VLOOKUP(Vata_Sales[[#This Row],[Product Name]],Category_table[#Data],3,0)</f>
        <v>9</v>
      </c>
      <c r="P9355" s="41">
        <f>VLOOKUP(Vata_Sales[[#This Row],[Product Name]],Category_table[],4,0)</f>
        <v>7</v>
      </c>
    </row>
    <row r="9356" spans="1:16" ht="25.5" customHeight="1" x14ac:dyDescent="0.25">
      <c r="A9356" s="3">
        <v>497</v>
      </c>
      <c r="B9356" s="35">
        <v>45608</v>
      </c>
      <c r="C9356" s="3" t="s">
        <v>906</v>
      </c>
      <c r="D9356" s="3" t="s">
        <v>149</v>
      </c>
      <c r="E9356" s="3" t="s">
        <v>799</v>
      </c>
      <c r="F9356" s="3">
        <v>1</v>
      </c>
      <c r="G9356" s="3">
        <v>500</v>
      </c>
      <c r="H9356" s="39">
        <f>Vata_Sales[[#This Row],[Final Price]]/Vata_Sales[[#This Row],[Actual Quantity]]</f>
        <v>3.3333333333333335</v>
      </c>
      <c r="I9356" s="36">
        <f>IF(Vata_Sales[[#This Row],[Ref Unit]]="Single",Vata_Sales[[#This Row],[Quantity]],VLOOKUP(Vata_Sales[[#This Row],[Ref Unit]],Cat_Unit[],2,0)*Vata_Sales[[#This Row],[Quantity]])</f>
        <v>150</v>
      </c>
      <c r="J9356" s="37">
        <f>Vata_Sales[[#This Row],[Quantity]]*Vata_Sales[[#This Row],[Rate]]</f>
        <v>500</v>
      </c>
      <c r="L9356" s="37">
        <f>Vata_Sales[[#This Row],[Price]]-Vata_Sales[[#This Row],[Discount]]</f>
        <v>500</v>
      </c>
      <c r="N9356" s="3" t="str">
        <f>VLOOKUP(Vata_Sales[[#This Row],[Product Name]],Category_table[#Data],2,0)</f>
        <v>Adla_3</v>
      </c>
      <c r="O9356" s="3">
        <f>VLOOKUP(Vata_Sales[[#This Row],[Product Name]],Category_table[#Data],3,0)</f>
        <v>9</v>
      </c>
      <c r="P9356" s="41">
        <f>VLOOKUP(Vata_Sales[[#This Row],[Product Name]],Category_table[],4,0)</f>
        <v>7</v>
      </c>
    </row>
    <row r="9357" spans="1:16" ht="25.5" customHeight="1" x14ac:dyDescent="0.25">
      <c r="A9357" s="3">
        <v>498</v>
      </c>
      <c r="B9357" s="35">
        <v>45608</v>
      </c>
      <c r="C9357" s="3" t="s">
        <v>906</v>
      </c>
      <c r="D9357" s="3" t="s">
        <v>34</v>
      </c>
      <c r="E9357" s="3" t="s">
        <v>282</v>
      </c>
      <c r="F9357" s="3">
        <v>150</v>
      </c>
      <c r="G9357" s="3">
        <v>7</v>
      </c>
      <c r="H9357" s="39">
        <f>Vata_Sales[[#This Row],[Final Price]]/Vata_Sales[[#This Row],[Actual Quantity]]</f>
        <v>7</v>
      </c>
      <c r="I9357" s="36">
        <f>IF(Vata_Sales[[#This Row],[Ref Unit]]="Single",Vata_Sales[[#This Row],[Quantity]],VLOOKUP(Vata_Sales[[#This Row],[Ref Unit]],Cat_Unit[],2,0)*Vata_Sales[[#This Row],[Quantity]])</f>
        <v>150</v>
      </c>
      <c r="J9357" s="37">
        <f>Vata_Sales[[#This Row],[Quantity]]*Vata_Sales[[#This Row],[Rate]]</f>
        <v>1050</v>
      </c>
      <c r="L9357" s="37">
        <f>Vata_Sales[[#This Row],[Price]]-Vata_Sales[[#This Row],[Discount]]</f>
        <v>1050</v>
      </c>
      <c r="N9357" s="3" t="str">
        <f>VLOOKUP(Vata_Sales[[#This Row],[Product Name]],Category_table[#Data],2,0)</f>
        <v>Goyra</v>
      </c>
      <c r="O9357" s="3">
        <f>VLOOKUP(Vata_Sales[[#This Row],[Product Name]],Category_table[#Data],3,0)</f>
        <v>6</v>
      </c>
      <c r="P9357" s="41">
        <f>VLOOKUP(Vata_Sales[[#This Row],[Product Name]],Category_table[],4,0)</f>
        <v>6</v>
      </c>
    </row>
    <row r="9358" spans="1:16" ht="25.5" customHeight="1" x14ac:dyDescent="0.25">
      <c r="A9358" s="3">
        <v>499</v>
      </c>
      <c r="B9358" s="35">
        <v>45608</v>
      </c>
      <c r="C9358" s="3" t="s">
        <v>806</v>
      </c>
      <c r="D9358" s="3" t="s">
        <v>163</v>
      </c>
      <c r="E9358" s="3" t="s">
        <v>282</v>
      </c>
      <c r="F9358" s="3">
        <v>3000</v>
      </c>
      <c r="G9358" s="3">
        <v>8</v>
      </c>
      <c r="H9358" s="39">
        <f>Vata_Sales[[#This Row],[Final Price]]/Vata_Sales[[#This Row],[Actual Quantity]]</f>
        <v>8</v>
      </c>
      <c r="I9358" s="36">
        <f>IF(Vata_Sales[[#This Row],[Ref Unit]]="Single",Vata_Sales[[#This Row],[Quantity]],VLOOKUP(Vata_Sales[[#This Row],[Ref Unit]],Cat_Unit[],2,0)*Vata_Sales[[#This Row],[Quantity]])</f>
        <v>3000</v>
      </c>
      <c r="J9358" s="37">
        <f>Vata_Sales[[#This Row],[Quantity]]*Vata_Sales[[#This Row],[Rate]]</f>
        <v>24000</v>
      </c>
      <c r="L9358" s="37">
        <f>Vata_Sales[[#This Row],[Price]]-Vata_Sales[[#This Row],[Discount]]</f>
        <v>24000</v>
      </c>
      <c r="N9358" s="3" t="str">
        <f>VLOOKUP(Vata_Sales[[#This Row],[Product Name]],Category_table[#Data],2,0)</f>
        <v>2no</v>
      </c>
      <c r="O9358" s="3">
        <f>VLOOKUP(Vata_Sales[[#This Row],[Product Name]],Category_table[#Data],3,0)</f>
        <v>3</v>
      </c>
      <c r="P9358" s="41">
        <f>VLOOKUP(Vata_Sales[[#This Row],[Product Name]],Category_table[],4,0)</f>
        <v>3</v>
      </c>
    </row>
    <row r="9359" spans="1:16" ht="25.5" customHeight="1" x14ac:dyDescent="0.25">
      <c r="A9359" s="3">
        <v>500</v>
      </c>
      <c r="B9359" s="35">
        <v>45609</v>
      </c>
      <c r="C9359" s="3" t="s">
        <v>897</v>
      </c>
      <c r="D9359" s="3" t="s">
        <v>163</v>
      </c>
      <c r="E9359" s="3" t="s">
        <v>282</v>
      </c>
      <c r="F9359" s="3">
        <v>1000</v>
      </c>
      <c r="G9359" s="3">
        <v>8</v>
      </c>
      <c r="H9359" s="39">
        <f>Vata_Sales[[#This Row],[Final Price]]/Vata_Sales[[#This Row],[Actual Quantity]]</f>
        <v>8</v>
      </c>
      <c r="I9359" s="36">
        <f>IF(Vata_Sales[[#This Row],[Ref Unit]]="Single",Vata_Sales[[#This Row],[Quantity]],VLOOKUP(Vata_Sales[[#This Row],[Ref Unit]],Cat_Unit[],2,0)*Vata_Sales[[#This Row],[Quantity]])</f>
        <v>1000</v>
      </c>
      <c r="J9359" s="37">
        <f>Vata_Sales[[#This Row],[Quantity]]*Vata_Sales[[#This Row],[Rate]]</f>
        <v>8000</v>
      </c>
      <c r="L9359" s="37">
        <f>Vata_Sales[[#This Row],[Price]]-Vata_Sales[[#This Row],[Discount]]</f>
        <v>8000</v>
      </c>
      <c r="N9359" s="3" t="str">
        <f>VLOOKUP(Vata_Sales[[#This Row],[Product Name]],Category_table[#Data],2,0)</f>
        <v>2no</v>
      </c>
      <c r="O9359" s="3">
        <f>VLOOKUP(Vata_Sales[[#This Row],[Product Name]],Category_table[#Data],3,0)</f>
        <v>3</v>
      </c>
      <c r="P9359" s="41">
        <f>VLOOKUP(Vata_Sales[[#This Row],[Product Name]],Category_table[],4,0)</f>
        <v>3</v>
      </c>
    </row>
    <row r="9360" spans="1:16" ht="25.5" customHeight="1" x14ac:dyDescent="0.25">
      <c r="A9360" s="3">
        <v>501</v>
      </c>
      <c r="B9360" s="35">
        <v>45609</v>
      </c>
      <c r="C9360" s="3" t="s">
        <v>897</v>
      </c>
      <c r="D9360" s="3" t="s">
        <v>164</v>
      </c>
      <c r="E9360" s="3" t="s">
        <v>282</v>
      </c>
      <c r="F9360" s="3">
        <v>500</v>
      </c>
      <c r="G9360" s="3">
        <v>5</v>
      </c>
      <c r="H9360" s="39">
        <f>Vata_Sales[[#This Row],[Final Price]]/Vata_Sales[[#This Row],[Actual Quantity]]</f>
        <v>5</v>
      </c>
      <c r="I9360" s="36">
        <f>IF(Vata_Sales[[#This Row],[Ref Unit]]="Single",Vata_Sales[[#This Row],[Quantity]],VLOOKUP(Vata_Sales[[#This Row],[Ref Unit]],Cat_Unit[],2,0)*Vata_Sales[[#This Row],[Quantity]])</f>
        <v>500</v>
      </c>
      <c r="J9360" s="37">
        <f>Vata_Sales[[#This Row],[Quantity]]*Vata_Sales[[#This Row],[Rate]]</f>
        <v>2500</v>
      </c>
      <c r="L9360" s="37">
        <f>Vata_Sales[[#This Row],[Price]]-Vata_Sales[[#This Row],[Discount]]</f>
        <v>2500</v>
      </c>
      <c r="N9360" s="3" t="str">
        <f>VLOOKUP(Vata_Sales[[#This Row],[Product Name]],Category_table[#Data],2,0)</f>
        <v>3no</v>
      </c>
      <c r="O9360" s="3">
        <f>VLOOKUP(Vata_Sales[[#This Row],[Product Name]],Category_table[#Data],3,0)</f>
        <v>5</v>
      </c>
      <c r="P9360" s="41">
        <f>VLOOKUP(Vata_Sales[[#This Row],[Product Name]],Category_table[],4,0)</f>
        <v>5</v>
      </c>
    </row>
    <row r="9361" spans="1:16" ht="25.5" customHeight="1" x14ac:dyDescent="0.25">
      <c r="A9361" s="3">
        <v>501</v>
      </c>
      <c r="B9361" s="35">
        <v>45609</v>
      </c>
      <c r="C9361" s="3" t="s">
        <v>897</v>
      </c>
      <c r="D9361" s="3" t="s">
        <v>940</v>
      </c>
      <c r="E9361" s="3" t="s">
        <v>194</v>
      </c>
      <c r="F9361" s="3">
        <v>10</v>
      </c>
      <c r="G9361" s="3">
        <v>110</v>
      </c>
      <c r="H9361" s="39">
        <f>Vata_Sales[[#This Row],[Final Price]]/Vata_Sales[[#This Row],[Actual Quantity]]</f>
        <v>11</v>
      </c>
      <c r="I9361" s="36">
        <f>IF(Vata_Sales[[#This Row],[Ref Unit]]="Single",Vata_Sales[[#This Row],[Quantity]],VLOOKUP(Vata_Sales[[#This Row],[Ref Unit]],Cat_Unit[],2,0)*Vata_Sales[[#This Row],[Quantity]])</f>
        <v>100</v>
      </c>
      <c r="J9361" s="37">
        <f>Vata_Sales[[#This Row],[Quantity]]*Vata_Sales[[#This Row],[Rate]]</f>
        <v>1100</v>
      </c>
      <c r="L9361" s="37">
        <f>Vata_Sales[[#This Row],[Price]]-Vata_Sales[[#This Row],[Discount]]</f>
        <v>1100</v>
      </c>
      <c r="N9361" s="3" t="str">
        <f>VLOOKUP(Vata_Sales[[#This Row],[Product Name]],Category_table[#Data],2,0)</f>
        <v>Khowa</v>
      </c>
      <c r="O9361" s="3">
        <f>VLOOKUP(Vata_Sales[[#This Row],[Product Name]],Category_table[#Data],3,0)</f>
        <v>8</v>
      </c>
      <c r="P9361" s="41">
        <f>VLOOKUP(Vata_Sales[[#This Row],[Product Name]],Category_table[],4,0)</f>
        <v>7</v>
      </c>
    </row>
    <row r="9362" spans="1:16" ht="25.5" customHeight="1" x14ac:dyDescent="0.25">
      <c r="A9362" s="3">
        <v>502</v>
      </c>
      <c r="B9362" s="35">
        <v>45609</v>
      </c>
      <c r="C9362" s="3" t="s">
        <v>897</v>
      </c>
      <c r="D9362" s="3" t="s">
        <v>164</v>
      </c>
      <c r="E9362" s="3" t="s">
        <v>282</v>
      </c>
      <c r="F9362" s="3">
        <v>4000</v>
      </c>
      <c r="G9362" s="3">
        <v>5</v>
      </c>
      <c r="H9362" s="39">
        <f>Vata_Sales[[#This Row],[Final Price]]/Vata_Sales[[#This Row],[Actual Quantity]]</f>
        <v>5</v>
      </c>
      <c r="I9362" s="36">
        <f>IF(Vata_Sales[[#This Row],[Ref Unit]]="Single",Vata_Sales[[#This Row],[Quantity]],VLOOKUP(Vata_Sales[[#This Row],[Ref Unit]],Cat_Unit[],2,0)*Vata_Sales[[#This Row],[Quantity]])</f>
        <v>4000</v>
      </c>
      <c r="J9362" s="37">
        <f>Vata_Sales[[#This Row],[Quantity]]*Vata_Sales[[#This Row],[Rate]]</f>
        <v>20000</v>
      </c>
      <c r="L9362" s="37">
        <f>Vata_Sales[[#This Row],[Price]]-Vata_Sales[[#This Row],[Discount]]</f>
        <v>20000</v>
      </c>
      <c r="N9362" s="3" t="str">
        <f>VLOOKUP(Vata_Sales[[#This Row],[Product Name]],Category_table[#Data],2,0)</f>
        <v>3no</v>
      </c>
      <c r="O9362" s="3">
        <f>VLOOKUP(Vata_Sales[[#This Row],[Product Name]],Category_table[#Data],3,0)</f>
        <v>5</v>
      </c>
      <c r="P9362" s="41">
        <f>VLOOKUP(Vata_Sales[[#This Row],[Product Name]],Category_table[],4,0)</f>
        <v>5</v>
      </c>
    </row>
    <row r="9363" spans="1:16" ht="25.5" customHeight="1" x14ac:dyDescent="0.25">
      <c r="A9363" s="3">
        <v>503</v>
      </c>
      <c r="B9363" s="35">
        <v>45609</v>
      </c>
      <c r="C9363" s="3" t="s">
        <v>897</v>
      </c>
      <c r="D9363" s="3" t="s">
        <v>163</v>
      </c>
      <c r="E9363" s="3" t="s">
        <v>282</v>
      </c>
      <c r="F9363" s="3">
        <v>100</v>
      </c>
      <c r="G9363" s="3">
        <v>9</v>
      </c>
      <c r="H9363" s="39">
        <f>Vata_Sales[[#This Row],[Final Price]]/Vata_Sales[[#This Row],[Actual Quantity]]</f>
        <v>9</v>
      </c>
      <c r="I9363" s="36">
        <f>IF(Vata_Sales[[#This Row],[Ref Unit]]="Single",Vata_Sales[[#This Row],[Quantity]],VLOOKUP(Vata_Sales[[#This Row],[Ref Unit]],Cat_Unit[],2,0)*Vata_Sales[[#This Row],[Quantity]])</f>
        <v>100</v>
      </c>
      <c r="J9363" s="37">
        <f>Vata_Sales[[#This Row],[Quantity]]*Vata_Sales[[#This Row],[Rate]]</f>
        <v>900</v>
      </c>
      <c r="L9363" s="37">
        <f>Vata_Sales[[#This Row],[Price]]-Vata_Sales[[#This Row],[Discount]]</f>
        <v>900</v>
      </c>
      <c r="N9363" s="3" t="str">
        <f>VLOOKUP(Vata_Sales[[#This Row],[Product Name]],Category_table[#Data],2,0)</f>
        <v>2no</v>
      </c>
      <c r="O9363" s="3">
        <f>VLOOKUP(Vata_Sales[[#This Row],[Product Name]],Category_table[#Data],3,0)</f>
        <v>3</v>
      </c>
      <c r="P9363" s="41">
        <f>VLOOKUP(Vata_Sales[[#This Row],[Product Name]],Category_table[],4,0)</f>
        <v>3</v>
      </c>
    </row>
    <row r="9364" spans="1:16" ht="25.5" customHeight="1" x14ac:dyDescent="0.25">
      <c r="A9364" s="3">
        <v>504</v>
      </c>
      <c r="B9364" s="35">
        <v>45609</v>
      </c>
      <c r="C9364" s="3" t="s">
        <v>906</v>
      </c>
      <c r="D9364" s="3" t="s">
        <v>203</v>
      </c>
      <c r="E9364" s="3" t="s">
        <v>282</v>
      </c>
      <c r="F9364" s="3">
        <v>1500</v>
      </c>
      <c r="G9364" s="3">
        <v>7</v>
      </c>
      <c r="H9364" s="39">
        <f>Vata_Sales[[#This Row],[Final Price]]/Vata_Sales[[#This Row],[Actual Quantity]]</f>
        <v>7</v>
      </c>
      <c r="I9364" s="36">
        <f>IF(Vata_Sales[[#This Row],[Ref Unit]]="Single",Vata_Sales[[#This Row],[Quantity]],VLOOKUP(Vata_Sales[[#This Row],[Ref Unit]],Cat_Unit[],2,0)*Vata_Sales[[#This Row],[Quantity]])</f>
        <v>1500</v>
      </c>
      <c r="J9364" s="37">
        <f>Vata_Sales[[#This Row],[Quantity]]*Vata_Sales[[#This Row],[Rate]]</f>
        <v>10500</v>
      </c>
      <c r="L9364" s="37">
        <f>Vata_Sales[[#This Row],[Price]]-Vata_Sales[[#This Row],[Discount]]</f>
        <v>10500</v>
      </c>
      <c r="N9364" s="3" t="str">
        <f>VLOOKUP(Vata_Sales[[#This Row],[Product Name]],Category_table[#Data],2,0)</f>
        <v>Kara</v>
      </c>
      <c r="O9364" s="3">
        <f>VLOOKUP(Vata_Sales[[#This Row],[Product Name]],Category_table[#Data],3,0)</f>
        <v>4</v>
      </c>
      <c r="P9364" s="41">
        <f>VLOOKUP(Vata_Sales[[#This Row],[Product Name]],Category_table[],4,0)</f>
        <v>4</v>
      </c>
    </row>
    <row r="9365" spans="1:16" ht="25.5" customHeight="1" x14ac:dyDescent="0.25">
      <c r="A9365" s="3">
        <v>505</v>
      </c>
      <c r="B9365" s="35">
        <v>45609</v>
      </c>
      <c r="C9365" s="3" t="s">
        <v>906</v>
      </c>
      <c r="D9365" s="3" t="s">
        <v>149</v>
      </c>
      <c r="E9365" s="3" t="s">
        <v>799</v>
      </c>
      <c r="F9365" s="3">
        <v>1</v>
      </c>
      <c r="G9365" s="3">
        <v>500</v>
      </c>
      <c r="H9365" s="39">
        <f>Vata_Sales[[#This Row],[Final Price]]/Vata_Sales[[#This Row],[Actual Quantity]]</f>
        <v>3.3333333333333335</v>
      </c>
      <c r="I9365" s="36">
        <f>IF(Vata_Sales[[#This Row],[Ref Unit]]="Single",Vata_Sales[[#This Row],[Quantity]],VLOOKUP(Vata_Sales[[#This Row],[Ref Unit]],Cat_Unit[],2,0)*Vata_Sales[[#This Row],[Quantity]])</f>
        <v>150</v>
      </c>
      <c r="J9365" s="37">
        <f>Vata_Sales[[#This Row],[Quantity]]*Vata_Sales[[#This Row],[Rate]]</f>
        <v>500</v>
      </c>
      <c r="L9365" s="37">
        <f>Vata_Sales[[#This Row],[Price]]-Vata_Sales[[#This Row],[Discount]]</f>
        <v>500</v>
      </c>
      <c r="N9365" s="3" t="str">
        <f>VLOOKUP(Vata_Sales[[#This Row],[Product Name]],Category_table[#Data],2,0)</f>
        <v>Adla_3</v>
      </c>
      <c r="O9365" s="3">
        <f>VLOOKUP(Vata_Sales[[#This Row],[Product Name]],Category_table[#Data],3,0)</f>
        <v>9</v>
      </c>
      <c r="P9365" s="41">
        <f>VLOOKUP(Vata_Sales[[#This Row],[Product Name]],Category_table[],4,0)</f>
        <v>7</v>
      </c>
    </row>
    <row r="9366" spans="1:16" ht="25.5" customHeight="1" x14ac:dyDescent="0.25">
      <c r="A9366" s="3">
        <v>506</v>
      </c>
      <c r="B9366" s="35">
        <v>45610</v>
      </c>
      <c r="C9366" s="3" t="s">
        <v>922</v>
      </c>
      <c r="D9366" s="3" t="s">
        <v>163</v>
      </c>
      <c r="E9366" s="3" t="s">
        <v>282</v>
      </c>
      <c r="F9366" s="3">
        <v>300</v>
      </c>
      <c r="G9366" s="3">
        <v>9</v>
      </c>
      <c r="H9366" s="39">
        <f>Vata_Sales[[#This Row],[Final Price]]/Vata_Sales[[#This Row],[Actual Quantity]]</f>
        <v>9</v>
      </c>
      <c r="I9366" s="36">
        <f>IF(Vata_Sales[[#This Row],[Ref Unit]]="Single",Vata_Sales[[#This Row],[Quantity]],VLOOKUP(Vata_Sales[[#This Row],[Ref Unit]],Cat_Unit[],2,0)*Vata_Sales[[#This Row],[Quantity]])</f>
        <v>300</v>
      </c>
      <c r="J9366" s="37">
        <f>Vata_Sales[[#This Row],[Quantity]]*Vata_Sales[[#This Row],[Rate]]</f>
        <v>2700</v>
      </c>
      <c r="L9366" s="37">
        <f>Vata_Sales[[#This Row],[Price]]-Vata_Sales[[#This Row],[Discount]]</f>
        <v>2700</v>
      </c>
      <c r="N9366" s="3" t="str">
        <f>VLOOKUP(Vata_Sales[[#This Row],[Product Name]],Category_table[#Data],2,0)</f>
        <v>2no</v>
      </c>
      <c r="O9366" s="3">
        <f>VLOOKUP(Vata_Sales[[#This Row],[Product Name]],Category_table[#Data],3,0)</f>
        <v>3</v>
      </c>
      <c r="P9366" s="41">
        <f>VLOOKUP(Vata_Sales[[#This Row],[Product Name]],Category_table[],4,0)</f>
        <v>3</v>
      </c>
    </row>
    <row r="9367" spans="1:16" ht="25.5" customHeight="1" x14ac:dyDescent="0.25">
      <c r="A9367" s="3">
        <v>507</v>
      </c>
      <c r="B9367" s="35">
        <v>45610</v>
      </c>
      <c r="C9367" s="3" t="s">
        <v>806</v>
      </c>
      <c r="D9367" s="3" t="s">
        <v>164</v>
      </c>
      <c r="E9367" s="3" t="s">
        <v>282</v>
      </c>
      <c r="F9367" s="3">
        <v>2000</v>
      </c>
      <c r="G9367" s="3">
        <v>5</v>
      </c>
      <c r="H9367" s="39">
        <f>Vata_Sales[[#This Row],[Final Price]]/Vata_Sales[[#This Row],[Actual Quantity]]</f>
        <v>5</v>
      </c>
      <c r="I9367" s="36">
        <f>IF(Vata_Sales[[#This Row],[Ref Unit]]="Single",Vata_Sales[[#This Row],[Quantity]],VLOOKUP(Vata_Sales[[#This Row],[Ref Unit]],Cat_Unit[],2,0)*Vata_Sales[[#This Row],[Quantity]])</f>
        <v>2000</v>
      </c>
      <c r="J9367" s="37">
        <f>Vata_Sales[[#This Row],[Quantity]]*Vata_Sales[[#This Row],[Rate]]</f>
        <v>10000</v>
      </c>
      <c r="L9367" s="37">
        <f>Vata_Sales[[#This Row],[Price]]-Vata_Sales[[#This Row],[Discount]]</f>
        <v>10000</v>
      </c>
      <c r="N9367" s="3" t="str">
        <f>VLOOKUP(Vata_Sales[[#This Row],[Product Name]],Category_table[#Data],2,0)</f>
        <v>3no</v>
      </c>
      <c r="O9367" s="3">
        <f>VLOOKUP(Vata_Sales[[#This Row],[Product Name]],Category_table[#Data],3,0)</f>
        <v>5</v>
      </c>
      <c r="P9367" s="41">
        <f>VLOOKUP(Vata_Sales[[#This Row],[Product Name]],Category_table[],4,0)</f>
        <v>5</v>
      </c>
    </row>
    <row r="9368" spans="1:16" ht="25.5" customHeight="1" x14ac:dyDescent="0.25">
      <c r="A9368" s="3">
        <v>508</v>
      </c>
      <c r="B9368" s="35">
        <v>45610</v>
      </c>
      <c r="C9368" s="3" t="s">
        <v>922</v>
      </c>
      <c r="D9368" s="3" t="s">
        <v>163</v>
      </c>
      <c r="E9368" s="3" t="s">
        <v>282</v>
      </c>
      <c r="F9368" s="3">
        <v>2000</v>
      </c>
      <c r="G9368" s="3">
        <v>8</v>
      </c>
      <c r="H9368" s="39">
        <f>Vata_Sales[[#This Row],[Final Price]]/Vata_Sales[[#This Row],[Actual Quantity]]</f>
        <v>8</v>
      </c>
      <c r="I9368" s="36">
        <f>IF(Vata_Sales[[#This Row],[Ref Unit]]="Single",Vata_Sales[[#This Row],[Quantity]],VLOOKUP(Vata_Sales[[#This Row],[Ref Unit]],Cat_Unit[],2,0)*Vata_Sales[[#This Row],[Quantity]])</f>
        <v>2000</v>
      </c>
      <c r="J9368" s="37">
        <f>Vata_Sales[[#This Row],[Quantity]]*Vata_Sales[[#This Row],[Rate]]</f>
        <v>16000</v>
      </c>
      <c r="L9368" s="37">
        <f>Vata_Sales[[#This Row],[Price]]-Vata_Sales[[#This Row],[Discount]]</f>
        <v>16000</v>
      </c>
      <c r="N9368" s="3" t="str">
        <f>VLOOKUP(Vata_Sales[[#This Row],[Product Name]],Category_table[#Data],2,0)</f>
        <v>2no</v>
      </c>
      <c r="O9368" s="3">
        <f>VLOOKUP(Vata_Sales[[#This Row],[Product Name]],Category_table[#Data],3,0)</f>
        <v>3</v>
      </c>
      <c r="P9368" s="41">
        <f>VLOOKUP(Vata_Sales[[#This Row],[Product Name]],Category_table[],4,0)</f>
        <v>3</v>
      </c>
    </row>
    <row r="9369" spans="1:16" ht="25.5" customHeight="1" x14ac:dyDescent="0.25">
      <c r="A9369" s="3">
        <v>509</v>
      </c>
      <c r="B9369" s="35">
        <v>45610</v>
      </c>
      <c r="C9369" s="3" t="s">
        <v>922</v>
      </c>
      <c r="D9369" s="3" t="s">
        <v>164</v>
      </c>
      <c r="E9369" s="3" t="s">
        <v>282</v>
      </c>
      <c r="F9369" s="3">
        <v>1000</v>
      </c>
      <c r="G9369" s="3">
        <v>4.9000000000000004</v>
      </c>
      <c r="H9369" s="39">
        <f>Vata_Sales[[#This Row],[Final Price]]/Vata_Sales[[#This Row],[Actual Quantity]]</f>
        <v>4.9000000000000004</v>
      </c>
      <c r="I9369" s="36">
        <f>IF(Vata_Sales[[#This Row],[Ref Unit]]="Single",Vata_Sales[[#This Row],[Quantity]],VLOOKUP(Vata_Sales[[#This Row],[Ref Unit]],Cat_Unit[],2,0)*Vata_Sales[[#This Row],[Quantity]])</f>
        <v>1000</v>
      </c>
      <c r="J9369" s="37">
        <f>Vata_Sales[[#This Row],[Quantity]]*Vata_Sales[[#This Row],[Rate]]</f>
        <v>4900</v>
      </c>
      <c r="L9369" s="37">
        <f>Vata_Sales[[#This Row],[Price]]-Vata_Sales[[#This Row],[Discount]]</f>
        <v>4900</v>
      </c>
      <c r="N9369" s="3" t="str">
        <f>VLOOKUP(Vata_Sales[[#This Row],[Product Name]],Category_table[#Data],2,0)</f>
        <v>3no</v>
      </c>
      <c r="O9369" s="3">
        <f>VLOOKUP(Vata_Sales[[#This Row],[Product Name]],Category_table[#Data],3,0)</f>
        <v>5</v>
      </c>
      <c r="P9369" s="41">
        <f>VLOOKUP(Vata_Sales[[#This Row],[Product Name]],Category_table[],4,0)</f>
        <v>5</v>
      </c>
    </row>
    <row r="9370" spans="1:16" ht="25.5" customHeight="1" x14ac:dyDescent="0.25">
      <c r="A9370" s="3">
        <v>510</v>
      </c>
      <c r="B9370" s="35">
        <v>45610</v>
      </c>
      <c r="C9370" s="3" t="s">
        <v>906</v>
      </c>
      <c r="D9370" s="3" t="s">
        <v>149</v>
      </c>
      <c r="E9370" s="3" t="s">
        <v>799</v>
      </c>
      <c r="F9370" s="3">
        <v>1</v>
      </c>
      <c r="G9370" s="3">
        <v>500</v>
      </c>
      <c r="H9370" s="39">
        <f>Vata_Sales[[#This Row],[Final Price]]/Vata_Sales[[#This Row],[Actual Quantity]]</f>
        <v>3.3333333333333335</v>
      </c>
      <c r="I9370" s="36">
        <f>IF(Vata_Sales[[#This Row],[Ref Unit]]="Single",Vata_Sales[[#This Row],[Quantity]],VLOOKUP(Vata_Sales[[#This Row],[Ref Unit]],Cat_Unit[],2,0)*Vata_Sales[[#This Row],[Quantity]])</f>
        <v>150</v>
      </c>
      <c r="J9370" s="37">
        <f>Vata_Sales[[#This Row],[Quantity]]*Vata_Sales[[#This Row],[Rate]]</f>
        <v>500</v>
      </c>
      <c r="L9370" s="37">
        <f>Vata_Sales[[#This Row],[Price]]-Vata_Sales[[#This Row],[Discount]]</f>
        <v>500</v>
      </c>
      <c r="N9370" s="3" t="str">
        <f>VLOOKUP(Vata_Sales[[#This Row],[Product Name]],Category_table[#Data],2,0)</f>
        <v>Adla_3</v>
      </c>
      <c r="O9370" s="3">
        <f>VLOOKUP(Vata_Sales[[#This Row],[Product Name]],Category_table[#Data],3,0)</f>
        <v>9</v>
      </c>
      <c r="P9370" s="41">
        <f>VLOOKUP(Vata_Sales[[#This Row],[Product Name]],Category_table[],4,0)</f>
        <v>7</v>
      </c>
    </row>
    <row r="9371" spans="1:16" ht="25.5" customHeight="1" x14ac:dyDescent="0.25">
      <c r="A9371" s="3">
        <v>511</v>
      </c>
      <c r="B9371" s="35">
        <v>45611</v>
      </c>
      <c r="C9371" s="3" t="s">
        <v>897</v>
      </c>
      <c r="D9371" s="3" t="s">
        <v>163</v>
      </c>
      <c r="E9371" s="3" t="s">
        <v>282</v>
      </c>
      <c r="F9371" s="3">
        <v>2000</v>
      </c>
      <c r="G9371" s="3">
        <v>8.6999999999999993</v>
      </c>
      <c r="H9371" s="39">
        <f>Vata_Sales[[#This Row],[Final Price]]/Vata_Sales[[#This Row],[Actual Quantity]]</f>
        <v>8.6999999999999993</v>
      </c>
      <c r="I9371" s="36">
        <f>IF(Vata_Sales[[#This Row],[Ref Unit]]="Single",Vata_Sales[[#This Row],[Quantity]],VLOOKUP(Vata_Sales[[#This Row],[Ref Unit]],Cat_Unit[],2,0)*Vata_Sales[[#This Row],[Quantity]])</f>
        <v>2000</v>
      </c>
      <c r="J9371" s="37">
        <f>Vata_Sales[[#This Row],[Quantity]]*Vata_Sales[[#This Row],[Rate]]</f>
        <v>17400</v>
      </c>
      <c r="L9371" s="37">
        <f>Vata_Sales[[#This Row],[Price]]-Vata_Sales[[#This Row],[Discount]]</f>
        <v>17400</v>
      </c>
      <c r="N9371" s="3" t="str">
        <f>VLOOKUP(Vata_Sales[[#This Row],[Product Name]],Category_table[#Data],2,0)</f>
        <v>2no</v>
      </c>
      <c r="O9371" s="3">
        <f>VLOOKUP(Vata_Sales[[#This Row],[Product Name]],Category_table[#Data],3,0)</f>
        <v>3</v>
      </c>
      <c r="P9371" s="41">
        <f>VLOOKUP(Vata_Sales[[#This Row],[Product Name]],Category_table[],4,0)</f>
        <v>3</v>
      </c>
    </row>
    <row r="9372" spans="1:16" ht="25.5" customHeight="1" x14ac:dyDescent="0.25">
      <c r="A9372" s="3">
        <v>512</v>
      </c>
      <c r="B9372" s="35">
        <v>45611</v>
      </c>
      <c r="C9372" s="3" t="s">
        <v>897</v>
      </c>
      <c r="D9372" s="3" t="s">
        <v>164</v>
      </c>
      <c r="E9372" s="3" t="s">
        <v>282</v>
      </c>
      <c r="F9372" s="3">
        <v>1000</v>
      </c>
      <c r="G9372" s="3">
        <v>4.8</v>
      </c>
      <c r="H9372" s="39">
        <f>Vata_Sales[[#This Row],[Final Price]]/Vata_Sales[[#This Row],[Actual Quantity]]</f>
        <v>4.8</v>
      </c>
      <c r="I9372" s="36">
        <f>IF(Vata_Sales[[#This Row],[Ref Unit]]="Single",Vata_Sales[[#This Row],[Quantity]],VLOOKUP(Vata_Sales[[#This Row],[Ref Unit]],Cat_Unit[],2,0)*Vata_Sales[[#This Row],[Quantity]])</f>
        <v>1000</v>
      </c>
      <c r="J9372" s="37">
        <f>Vata_Sales[[#This Row],[Quantity]]*Vata_Sales[[#This Row],[Rate]]</f>
        <v>4800</v>
      </c>
      <c r="L9372" s="37">
        <f>Vata_Sales[[#This Row],[Price]]-Vata_Sales[[#This Row],[Discount]]</f>
        <v>4800</v>
      </c>
      <c r="N9372" s="3" t="str">
        <f>VLOOKUP(Vata_Sales[[#This Row],[Product Name]],Category_table[#Data],2,0)</f>
        <v>3no</v>
      </c>
      <c r="O9372" s="3">
        <f>VLOOKUP(Vata_Sales[[#This Row],[Product Name]],Category_table[#Data],3,0)</f>
        <v>5</v>
      </c>
      <c r="P9372" s="41">
        <f>VLOOKUP(Vata_Sales[[#This Row],[Product Name]],Category_table[],4,0)</f>
        <v>5</v>
      </c>
    </row>
    <row r="9373" spans="1:16" ht="25.5" customHeight="1" x14ac:dyDescent="0.25">
      <c r="A9373" s="3">
        <v>513</v>
      </c>
      <c r="B9373" s="35">
        <v>45612</v>
      </c>
      <c r="C9373" s="3" t="s">
        <v>1569</v>
      </c>
      <c r="D9373" s="3" t="s">
        <v>203</v>
      </c>
      <c r="E9373" s="3" t="s">
        <v>282</v>
      </c>
      <c r="F9373" s="3">
        <v>3000</v>
      </c>
      <c r="G9373" s="3">
        <v>7</v>
      </c>
      <c r="H9373" s="39">
        <f>Vata_Sales[[#This Row],[Final Price]]/Vata_Sales[[#This Row],[Actual Quantity]]</f>
        <v>7</v>
      </c>
      <c r="I9373" s="36">
        <f>IF(Vata_Sales[[#This Row],[Ref Unit]]="Single",Vata_Sales[[#This Row],[Quantity]],VLOOKUP(Vata_Sales[[#This Row],[Ref Unit]],Cat_Unit[],2,0)*Vata_Sales[[#This Row],[Quantity]])</f>
        <v>3000</v>
      </c>
      <c r="J9373" s="37">
        <f>Vata_Sales[[#This Row],[Quantity]]*Vata_Sales[[#This Row],[Rate]]</f>
        <v>21000</v>
      </c>
      <c r="L9373" s="37">
        <f>Vata_Sales[[#This Row],[Price]]-Vata_Sales[[#This Row],[Discount]]</f>
        <v>21000</v>
      </c>
      <c r="N9373" s="3" t="str">
        <f>VLOOKUP(Vata_Sales[[#This Row],[Product Name]],Category_table[#Data],2,0)</f>
        <v>Kara</v>
      </c>
      <c r="O9373" s="3">
        <f>VLOOKUP(Vata_Sales[[#This Row],[Product Name]],Category_table[#Data],3,0)</f>
        <v>4</v>
      </c>
      <c r="P9373" s="41">
        <f>VLOOKUP(Vata_Sales[[#This Row],[Product Name]],Category_table[],4,0)</f>
        <v>4</v>
      </c>
    </row>
    <row r="9374" spans="1:16" ht="25.5" customHeight="1" x14ac:dyDescent="0.25">
      <c r="A9374" s="3">
        <v>514</v>
      </c>
      <c r="B9374" s="35">
        <v>45613</v>
      </c>
      <c r="C9374" s="3" t="s">
        <v>897</v>
      </c>
      <c r="D9374" s="3" t="s">
        <v>34</v>
      </c>
      <c r="E9374" s="3" t="s">
        <v>282</v>
      </c>
      <c r="F9374" s="3">
        <v>700</v>
      </c>
      <c r="G9374" s="3">
        <v>7.5</v>
      </c>
      <c r="H9374" s="39">
        <f>Vata_Sales[[#This Row],[Final Price]]/Vata_Sales[[#This Row],[Actual Quantity]]</f>
        <v>7.4285714285714288</v>
      </c>
      <c r="I9374" s="36">
        <f>IF(Vata_Sales[[#This Row],[Ref Unit]]="Single",Vata_Sales[[#This Row],[Quantity]],VLOOKUP(Vata_Sales[[#This Row],[Ref Unit]],Cat_Unit[],2,0)*Vata_Sales[[#This Row],[Quantity]])</f>
        <v>700</v>
      </c>
      <c r="J9374" s="37">
        <f>Vata_Sales[[#This Row],[Quantity]]*Vata_Sales[[#This Row],[Rate]]</f>
        <v>5250</v>
      </c>
      <c r="K9374">
        <v>50</v>
      </c>
      <c r="L9374" s="37">
        <f>Vata_Sales[[#This Row],[Price]]-Vata_Sales[[#This Row],[Discount]]</f>
        <v>5200</v>
      </c>
      <c r="N9374" s="3" t="str">
        <f>VLOOKUP(Vata_Sales[[#This Row],[Product Name]],Category_table[#Data],2,0)</f>
        <v>Goyra</v>
      </c>
      <c r="O9374" s="3">
        <f>VLOOKUP(Vata_Sales[[#This Row],[Product Name]],Category_table[#Data],3,0)</f>
        <v>6</v>
      </c>
      <c r="P9374" s="41">
        <f>VLOOKUP(Vata_Sales[[#This Row],[Product Name]],Category_table[],4,0)</f>
        <v>6</v>
      </c>
    </row>
    <row r="9375" spans="1:16" ht="25.5" customHeight="1" x14ac:dyDescent="0.25">
      <c r="A9375" s="3">
        <v>515</v>
      </c>
      <c r="B9375" s="35">
        <v>45616</v>
      </c>
      <c r="C9375" s="3" t="s">
        <v>897</v>
      </c>
      <c r="D9375" s="3" t="s">
        <v>34</v>
      </c>
      <c r="E9375" s="3" t="s">
        <v>282</v>
      </c>
      <c r="F9375" s="3">
        <v>700</v>
      </c>
      <c r="G9375" s="3">
        <v>7</v>
      </c>
      <c r="H9375" s="39">
        <f>Vata_Sales[[#This Row],[Final Price]]/Vata_Sales[[#This Row],[Actual Quantity]]</f>
        <v>7</v>
      </c>
      <c r="I9375" s="36">
        <f>IF(Vata_Sales[[#This Row],[Ref Unit]]="Single",Vata_Sales[[#This Row],[Quantity]],VLOOKUP(Vata_Sales[[#This Row],[Ref Unit]],Cat_Unit[],2,0)*Vata_Sales[[#This Row],[Quantity]])</f>
        <v>700</v>
      </c>
      <c r="J9375" s="37">
        <f>Vata_Sales[[#This Row],[Quantity]]*Vata_Sales[[#This Row],[Rate]]</f>
        <v>4900</v>
      </c>
      <c r="L9375" s="37">
        <f>Vata_Sales[[#This Row],[Price]]-Vata_Sales[[#This Row],[Discount]]</f>
        <v>4900</v>
      </c>
      <c r="N9375" s="3" t="str">
        <f>VLOOKUP(Vata_Sales[[#This Row],[Product Name]],Category_table[#Data],2,0)</f>
        <v>Goyra</v>
      </c>
      <c r="O9375" s="3">
        <f>VLOOKUP(Vata_Sales[[#This Row],[Product Name]],Category_table[#Data],3,0)</f>
        <v>6</v>
      </c>
      <c r="P9375" s="41">
        <f>VLOOKUP(Vata_Sales[[#This Row],[Product Name]],Category_table[],4,0)</f>
        <v>6</v>
      </c>
    </row>
    <row r="9376" spans="1:16" ht="25.5" customHeight="1" x14ac:dyDescent="0.25">
      <c r="A9376" s="3">
        <v>516</v>
      </c>
      <c r="B9376" s="35">
        <v>45618</v>
      </c>
      <c r="C9376" s="3" t="s">
        <v>897</v>
      </c>
      <c r="D9376" s="3" t="s">
        <v>34</v>
      </c>
      <c r="E9376" s="3" t="s">
        <v>282</v>
      </c>
      <c r="F9376" s="3">
        <v>300</v>
      </c>
      <c r="G9376" s="3">
        <v>7</v>
      </c>
      <c r="H9376" s="39">
        <f>Vata_Sales[[#This Row],[Final Price]]/Vata_Sales[[#This Row],[Actual Quantity]]</f>
        <v>7</v>
      </c>
      <c r="I9376" s="79">
        <f>IF(Vata_Sales[[#This Row],[Ref Unit]]="Single",Vata_Sales[[#This Row],[Quantity]],VLOOKUP(Vata_Sales[[#This Row],[Ref Unit]],Cat_Unit[],2,0)*Vata_Sales[[#This Row],[Quantity]])</f>
        <v>300</v>
      </c>
      <c r="J9376" s="37">
        <f>Vata_Sales[[#This Row],[Quantity]]*Vata_Sales[[#This Row],[Rate]]</f>
        <v>2100</v>
      </c>
      <c r="K9376" s="77"/>
      <c r="L9376" s="37">
        <f>Vata_Sales[[#This Row],[Price]]-Vata_Sales[[#This Row],[Discount]]</f>
        <v>2100</v>
      </c>
      <c r="M9376" s="77"/>
      <c r="N9376" s="80" t="str">
        <f>VLOOKUP(Vata_Sales[[#This Row],[Product Name]],Category_table[#Data],2,0)</f>
        <v>Goyra</v>
      </c>
      <c r="O9376" s="80">
        <f>VLOOKUP(Vata_Sales[[#This Row],[Product Name]],Category_table[#Data],3,0)</f>
        <v>6</v>
      </c>
      <c r="P9376" s="81">
        <f>VLOOKUP(Vata_Sales[[#This Row],[Product Name]],Category_table[],4,0)</f>
        <v>6</v>
      </c>
    </row>
    <row r="9377" spans="1:16" ht="25.5" customHeight="1" x14ac:dyDescent="0.25">
      <c r="A9377" s="3">
        <v>517</v>
      </c>
      <c r="B9377" s="35">
        <v>45618</v>
      </c>
      <c r="C9377" s="3" t="s">
        <v>906</v>
      </c>
      <c r="D9377" s="3" t="s">
        <v>149</v>
      </c>
      <c r="E9377" s="3" t="s">
        <v>799</v>
      </c>
      <c r="F9377" s="3">
        <v>1</v>
      </c>
      <c r="G9377" s="3">
        <v>500</v>
      </c>
      <c r="H9377" s="39">
        <f>Vata_Sales[[#This Row],[Final Price]]/Vata_Sales[[#This Row],[Actual Quantity]]</f>
        <v>3.3333333333333335</v>
      </c>
      <c r="I9377" s="79">
        <f>IF(Vata_Sales[[#This Row],[Ref Unit]]="Single",Vata_Sales[[#This Row],[Quantity]],VLOOKUP(Vata_Sales[[#This Row],[Ref Unit]],Cat_Unit[],2,0)*Vata_Sales[[#This Row],[Quantity]])</f>
        <v>150</v>
      </c>
      <c r="J9377" s="37">
        <f>Vata_Sales[[#This Row],[Quantity]]*Vata_Sales[[#This Row],[Rate]]</f>
        <v>500</v>
      </c>
      <c r="K9377" s="77"/>
      <c r="L9377" s="37">
        <f>Vata_Sales[[#This Row],[Price]]-Vata_Sales[[#This Row],[Discount]]</f>
        <v>500</v>
      </c>
      <c r="M9377" s="77"/>
      <c r="N9377" s="80" t="str">
        <f>VLOOKUP(Vata_Sales[[#This Row],[Product Name]],Category_table[#Data],2,0)</f>
        <v>Adla_3</v>
      </c>
      <c r="O9377" s="80">
        <f>VLOOKUP(Vata_Sales[[#This Row],[Product Name]],Category_table[#Data],3,0)</f>
        <v>9</v>
      </c>
      <c r="P9377" s="81">
        <f>VLOOKUP(Vata_Sales[[#This Row],[Product Name]],Category_table[],4,0)</f>
        <v>7</v>
      </c>
    </row>
    <row r="9378" spans="1:16" ht="25.5" customHeight="1" x14ac:dyDescent="0.25">
      <c r="A9378" s="3">
        <v>518</v>
      </c>
      <c r="B9378" s="35">
        <v>45618</v>
      </c>
      <c r="C9378" s="3" t="s">
        <v>922</v>
      </c>
      <c r="D9378" s="3" t="s">
        <v>34</v>
      </c>
      <c r="E9378" s="3" t="s">
        <v>282</v>
      </c>
      <c r="F9378" s="3">
        <v>350</v>
      </c>
      <c r="G9378" s="3">
        <v>6.8</v>
      </c>
      <c r="H9378" s="39">
        <f>Vata_Sales[[#This Row],[Final Price]]/Vata_Sales[[#This Row],[Actual Quantity]]</f>
        <v>6.8</v>
      </c>
      <c r="I9378" s="79">
        <f>IF(Vata_Sales[[#This Row],[Ref Unit]]="Single",Vata_Sales[[#This Row],[Quantity]],VLOOKUP(Vata_Sales[[#This Row],[Ref Unit]],Cat_Unit[],2,0)*Vata_Sales[[#This Row],[Quantity]])</f>
        <v>350</v>
      </c>
      <c r="J9378" s="37">
        <f>Vata_Sales[[#This Row],[Quantity]]*Vata_Sales[[#This Row],[Rate]]</f>
        <v>2380</v>
      </c>
      <c r="K9378" s="77"/>
      <c r="L9378" s="37">
        <f>Vata_Sales[[#This Row],[Price]]-Vata_Sales[[#This Row],[Discount]]</f>
        <v>2380</v>
      </c>
      <c r="M9378" s="77"/>
      <c r="N9378" s="80" t="str">
        <f>VLOOKUP(Vata_Sales[[#This Row],[Product Name]],Category_table[#Data],2,0)</f>
        <v>Goyra</v>
      </c>
      <c r="O9378" s="80">
        <f>VLOOKUP(Vata_Sales[[#This Row],[Product Name]],Category_table[#Data],3,0)</f>
        <v>6</v>
      </c>
      <c r="P9378" s="81">
        <f>VLOOKUP(Vata_Sales[[#This Row],[Product Name]],Category_table[],4,0)</f>
        <v>6</v>
      </c>
    </row>
    <row r="9379" spans="1:16" ht="25.5" customHeight="1" x14ac:dyDescent="0.25">
      <c r="A9379" s="3">
        <v>519</v>
      </c>
      <c r="B9379" s="35">
        <v>45624</v>
      </c>
      <c r="C9379" s="3" t="s">
        <v>897</v>
      </c>
      <c r="D9379" s="3" t="s">
        <v>34</v>
      </c>
      <c r="E9379" s="3" t="s">
        <v>282</v>
      </c>
      <c r="F9379" s="3">
        <v>1000</v>
      </c>
      <c r="G9379" s="3">
        <v>5.8</v>
      </c>
      <c r="H9379" s="39">
        <f>Vata_Sales[[#This Row],[Final Price]]/Vata_Sales[[#This Row],[Actual Quantity]]</f>
        <v>5.8</v>
      </c>
      <c r="I9379" s="79">
        <f>IF(Vata_Sales[[#This Row],[Ref Unit]]="Single",Vata_Sales[[#This Row],[Quantity]],VLOOKUP(Vata_Sales[[#This Row],[Ref Unit]],Cat_Unit[],2,0)*Vata_Sales[[#This Row],[Quantity]])</f>
        <v>1000</v>
      </c>
      <c r="J9379" s="37">
        <f>Vata_Sales[[#This Row],[Quantity]]*Vata_Sales[[#This Row],[Rate]]</f>
        <v>5800</v>
      </c>
      <c r="K9379" s="77"/>
      <c r="L9379" s="37">
        <f>Vata_Sales[[#This Row],[Price]]-Vata_Sales[[#This Row],[Discount]]</f>
        <v>5800</v>
      </c>
      <c r="M9379" s="77"/>
      <c r="N9379" s="80" t="str">
        <f>VLOOKUP(Vata_Sales[[#This Row],[Product Name]],Category_table[#Data],2,0)</f>
        <v>Goyra</v>
      </c>
      <c r="O9379" s="80">
        <f>VLOOKUP(Vata_Sales[[#This Row],[Product Name]],Category_table[#Data],3,0)</f>
        <v>6</v>
      </c>
      <c r="P9379" s="81">
        <f>VLOOKUP(Vata_Sales[[#This Row],[Product Name]],Category_table[],4,0)</f>
        <v>6</v>
      </c>
    </row>
    <row r="9380" spans="1:16" ht="25.5" customHeight="1" x14ac:dyDescent="0.25">
      <c r="A9380" s="3">
        <v>520</v>
      </c>
      <c r="B9380" s="35">
        <v>45624</v>
      </c>
      <c r="C9380" s="3" t="s">
        <v>922</v>
      </c>
      <c r="D9380" s="3" t="s">
        <v>34</v>
      </c>
      <c r="E9380" s="3" t="s">
        <v>282</v>
      </c>
      <c r="F9380" s="3">
        <v>150</v>
      </c>
      <c r="G9380" s="3">
        <v>6</v>
      </c>
      <c r="H9380" s="39">
        <f>Vata_Sales[[#This Row],[Final Price]]/Vata_Sales[[#This Row],[Actual Quantity]]</f>
        <v>6</v>
      </c>
      <c r="I9380" s="79">
        <f>IF(Vata_Sales[[#This Row],[Ref Unit]]="Single",Vata_Sales[[#This Row],[Quantity]],VLOOKUP(Vata_Sales[[#This Row],[Ref Unit]],Cat_Unit[],2,0)*Vata_Sales[[#This Row],[Quantity]])</f>
        <v>150</v>
      </c>
      <c r="J9380" s="37">
        <f>Vata_Sales[[#This Row],[Quantity]]*Vata_Sales[[#This Row],[Rate]]</f>
        <v>900</v>
      </c>
      <c r="K9380" s="77"/>
      <c r="L9380" s="37">
        <f>Vata_Sales[[#This Row],[Price]]-Vata_Sales[[#This Row],[Discount]]</f>
        <v>900</v>
      </c>
      <c r="M9380" s="77"/>
      <c r="N9380" s="80" t="str">
        <f>VLOOKUP(Vata_Sales[[#This Row],[Product Name]],Category_table[#Data],2,0)</f>
        <v>Goyra</v>
      </c>
      <c r="O9380" s="80">
        <f>VLOOKUP(Vata_Sales[[#This Row],[Product Name]],Category_table[#Data],3,0)</f>
        <v>6</v>
      </c>
      <c r="P9380" s="81">
        <f>VLOOKUP(Vata_Sales[[#This Row],[Product Name]],Category_table[],4,0)</f>
        <v>6</v>
      </c>
    </row>
    <row r="9381" spans="1:16" ht="25.5" customHeight="1" x14ac:dyDescent="0.25">
      <c r="A9381" s="3">
        <v>521</v>
      </c>
      <c r="B9381" s="35">
        <v>45624</v>
      </c>
      <c r="C9381" s="3" t="s">
        <v>906</v>
      </c>
      <c r="D9381" s="3" t="s">
        <v>149</v>
      </c>
      <c r="E9381" s="3" t="s">
        <v>799</v>
      </c>
      <c r="F9381" s="3">
        <v>1</v>
      </c>
      <c r="G9381" s="3">
        <v>500</v>
      </c>
      <c r="H9381" s="39">
        <f>Vata_Sales[[#This Row],[Final Price]]/Vata_Sales[[#This Row],[Actual Quantity]]</f>
        <v>3.3333333333333335</v>
      </c>
      <c r="I9381" s="79">
        <f>IF(Vata_Sales[[#This Row],[Ref Unit]]="Single",Vata_Sales[[#This Row],[Quantity]],VLOOKUP(Vata_Sales[[#This Row],[Ref Unit]],Cat_Unit[],2,0)*Vata_Sales[[#This Row],[Quantity]])</f>
        <v>150</v>
      </c>
      <c r="J9381" s="37">
        <f>Vata_Sales[[#This Row],[Quantity]]*Vata_Sales[[#This Row],[Rate]]</f>
        <v>500</v>
      </c>
      <c r="K9381" s="77"/>
      <c r="L9381" s="37">
        <f>Vata_Sales[[#This Row],[Price]]-Vata_Sales[[#This Row],[Discount]]</f>
        <v>500</v>
      </c>
      <c r="M9381" s="77"/>
      <c r="N9381" s="80" t="str">
        <f>VLOOKUP(Vata_Sales[[#This Row],[Product Name]],Category_table[#Data],2,0)</f>
        <v>Adla_3</v>
      </c>
      <c r="O9381" s="80">
        <f>VLOOKUP(Vata_Sales[[#This Row],[Product Name]],Category_table[#Data],3,0)</f>
        <v>9</v>
      </c>
      <c r="P9381" s="81">
        <f>VLOOKUP(Vata_Sales[[#This Row],[Product Name]],Category_table[],4,0)</f>
        <v>7</v>
      </c>
    </row>
  </sheetData>
  <conditionalFormatting sqref="A2:A284">
    <cfRule type="duplicateValues" dxfId="16" priority="7"/>
    <cfRule type="duplicateValues" dxfId="15" priority="8"/>
  </conditionalFormatting>
  <conditionalFormatting sqref="A285:A2195">
    <cfRule type="duplicateValues" dxfId="14" priority="4"/>
  </conditionalFormatting>
  <conditionalFormatting sqref="A285:A2357">
    <cfRule type="duplicateValues" dxfId="13" priority="6"/>
  </conditionalFormatting>
  <conditionalFormatting sqref="A2196:A2357">
    <cfRule type="duplicateValues" dxfId="12" priority="5"/>
  </conditionalFormatting>
  <conditionalFormatting sqref="A2358:A4486">
    <cfRule type="duplicateValues" dxfId="11" priority="2"/>
  </conditionalFormatting>
  <conditionalFormatting sqref="A2358:A4648">
    <cfRule type="duplicateValues" dxfId="10" priority="3"/>
  </conditionalFormatting>
  <conditionalFormatting sqref="A4649:A6777">
    <cfRule type="duplicateValues" dxfId="9" priority="1"/>
  </conditionalFormatting>
  <conditionalFormatting sqref="A2:A200359">
    <cfRule type="duplicateValues" dxfId="8" priority="126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10424"/>
  <sheetViews>
    <sheetView zoomScaleNormal="100" workbookViewId="0">
      <pane ySplit="1" topLeftCell="A10140" activePane="bottomLeft" state="frozen"/>
      <selection pane="bottomLeft" activeCell="B10161" sqref="B10161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1027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1491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1027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1027</v>
      </c>
      <c r="E753" s="10" t="s">
        <v>1521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1027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1491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1521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1491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1027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1027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1027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1521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1027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1521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1521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1521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1027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1521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1521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1521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1521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1027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1521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1027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1521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1521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1521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1027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1521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1027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1491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1521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1027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1521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1027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1521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1027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1027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1027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1027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1027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1027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1491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1027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1027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1492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1027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1027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1493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1493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1493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1027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1027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1027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1027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1027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1027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1027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1027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1027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1027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1027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1027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1027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1493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1493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1027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1027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1027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1027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1027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1493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1027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1027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1027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1027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1027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1027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1027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1027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1027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1027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1027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1027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1027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1023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1023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1023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1023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1023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1023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1023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1023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1023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1023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978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954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955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956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956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1023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957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978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958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1023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1023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959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978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1027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962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963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1023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978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1023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978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965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966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967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968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969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970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971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972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973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974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975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976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977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978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1023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979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965</v>
      </c>
      <c r="F5310" s="10" t="s">
        <v>980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981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1027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1027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978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982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983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985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978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986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988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989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978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1023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990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970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991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978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992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975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978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1023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993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994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995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978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1023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997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998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999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975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1000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978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1001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1023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995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982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992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1027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978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992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998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1002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978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1003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992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1004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1005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978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1023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1006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1007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1008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957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992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1004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978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1005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1023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991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992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1010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978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992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1011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1012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1013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978</v>
      </c>
      <c r="F5587" s="10" t="s">
        <v>25</v>
      </c>
      <c r="H5587" s="14">
        <v>4450</v>
      </c>
      <c r="I5587" s="3" t="s">
        <v>1015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992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1016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1013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1027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992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1013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992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1013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1019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978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978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1013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992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1019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1019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978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1013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957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1019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1019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1019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992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1020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1022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1019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992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978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991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1013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1023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1013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978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1023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1013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1019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992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1025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1025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978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1013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1019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1020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1026</v>
      </c>
      <c r="F5721" s="10" t="s">
        <v>1027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1019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992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1028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1019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1020</v>
      </c>
      <c r="F5726" s="10" t="s">
        <v>999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1013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1019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1023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978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1027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1013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1029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992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1020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1031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1029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1019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1020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978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1013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1023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992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1019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978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991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994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1019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992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1023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1013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1020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992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1019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978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1013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1023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1023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1013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1019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992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1019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1034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1035</v>
      </c>
      <c r="E5838" s="10" t="s">
        <v>1036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978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978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1013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1023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1019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1037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1038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1019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992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992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978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1013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1023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1013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1027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1039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992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978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1040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1040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992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1042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978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1023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978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1023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1043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992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1044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978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1023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1045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992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1046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1047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1013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978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1013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1023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1048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1049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992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1051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978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1013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1023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992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1005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978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1005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1013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1023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992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1020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1047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1027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1013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1053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1020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992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978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1023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1020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1020</v>
      </c>
      <c r="F6063" s="10" t="s">
        <v>999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992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978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1023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1055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992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1056</v>
      </c>
      <c r="F6083" s="10" t="s">
        <v>1057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1020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1023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978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1013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992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1020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978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1013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1023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992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1059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1060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978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1013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1023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992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978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1003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1013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1065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1053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992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1027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1066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1027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978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1068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1013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1069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1070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1071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992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978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1001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1013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1023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1073</v>
      </c>
      <c r="F6206" s="10" t="s">
        <v>1074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1075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992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1064</v>
      </c>
      <c r="E6218" s="10" t="s">
        <v>1065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1076</v>
      </c>
      <c r="F6220" s="10" t="s">
        <v>1027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978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1013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992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1005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1023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1070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978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1013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1023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992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1070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978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1013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1023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992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1076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1070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1027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1053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978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1068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1013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1023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992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1070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978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1079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1027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978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1013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992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1080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1070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978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1013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992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1084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1085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1027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1080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1079</v>
      </c>
      <c r="F6364" s="10" t="s">
        <v>999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1070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978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992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1013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1070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1079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1079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1086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992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1079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1079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1070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1020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1088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992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1070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1079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1005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978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1027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1092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992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1092</v>
      </c>
      <c r="F6443" s="10" t="s">
        <v>1093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978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1023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1080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992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1094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1070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1092</v>
      </c>
      <c r="F6461" s="10" t="s">
        <v>1093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978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1095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1013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1023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1080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992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1053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1096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978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1013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1023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1027</v>
      </c>
      <c r="E6504" s="10" t="s">
        <v>26</v>
      </c>
      <c r="F6504" s="10" t="s">
        <v>1098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1099</v>
      </c>
      <c r="E6512" s="10" t="s">
        <v>1100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1070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978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1013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1023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992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1101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1070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1076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978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1013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1023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1070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992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978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1013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1070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1079</v>
      </c>
      <c r="F6575" s="10" t="s">
        <v>999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1102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1013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1020</v>
      </c>
      <c r="F6583" s="10" t="s">
        <v>1012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1079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978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1005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1013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1027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1005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1079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1079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1103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978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1013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1023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1104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992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1080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1079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978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1005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1013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1023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1104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1080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992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1079</v>
      </c>
      <c r="F6646" s="10" t="s">
        <v>999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1005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978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1013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1023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1104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992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1020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978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1005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1013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1023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1104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1080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1106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1005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992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1020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978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1013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1023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1080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1056</v>
      </c>
      <c r="E6705" s="10" t="s">
        <v>1107</v>
      </c>
      <c r="F6705" s="10" t="s">
        <v>1057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1056</v>
      </c>
      <c r="E6706" s="10" t="s">
        <v>1107</v>
      </c>
      <c r="F6706" s="10" t="s">
        <v>1057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992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1108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1005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1013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1013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978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1013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1080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1110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1057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992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1092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1079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1079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1104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1092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978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1005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1013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1027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1111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978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1013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1023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978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1013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1023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1080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992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1112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1113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1023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978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1013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992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1080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1080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1092</v>
      </c>
      <c r="F6829" s="10" t="s">
        <v>1114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978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1095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1013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1113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1044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978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1013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1092</v>
      </c>
      <c r="F6863" s="10" t="s">
        <v>1114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978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1084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1013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1044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978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1075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1116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1044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1027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1092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992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1070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978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1013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1023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1092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978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1013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992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978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1013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1023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1023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1118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1080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992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1111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1119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992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978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1023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992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1119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1013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1110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1110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1111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1110</v>
      </c>
      <c r="F6990" s="10" t="s">
        <v>999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978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1013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1079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992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1119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1095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1027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1121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978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1095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1013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1023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1110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992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1044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978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1027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1122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1123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992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1119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1110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978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1013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1023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1111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1119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978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1013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1023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992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1044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1111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1119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1027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978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1023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992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1124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1125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1044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1111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1126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1195</v>
      </c>
      <c r="E7127" s="10" t="s">
        <v>1127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1119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978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1013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1023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1044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1111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1129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992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1119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1130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1130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1130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1130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1130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1130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1130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1130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1130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1130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1130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1130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1130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1130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1130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1119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1023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978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1095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1104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992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1133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1134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978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1013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1135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1136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992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1123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1137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1027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978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1068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1119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1110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992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978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1119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1125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1125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1138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1079</v>
      </c>
      <c r="F7269" s="10" t="s">
        <v>1012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1177</v>
      </c>
      <c r="G7270" s="10">
        <v>37</v>
      </c>
    </row>
    <row r="7271" spans="1:8" ht="19.5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1139</v>
      </c>
      <c r="H7274" s="14">
        <v>3100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1138</v>
      </c>
      <c r="H7275" s="14">
        <v>100</v>
      </c>
    </row>
    <row r="7276" spans="1:8" ht="19.5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1138</v>
      </c>
      <c r="H7276" s="14">
        <v>280</v>
      </c>
    </row>
    <row r="7277" spans="1:8" ht="19.5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1110</v>
      </c>
      <c r="F7278" s="10" t="s">
        <v>467</v>
      </c>
      <c r="H7278" s="14">
        <v>4100</v>
      </c>
    </row>
    <row r="7279" spans="1:8" ht="19.5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1110</v>
      </c>
      <c r="F7279" s="10" t="s">
        <v>770</v>
      </c>
      <c r="H7279" s="14">
        <v>5000</v>
      </c>
    </row>
    <row r="7280" spans="1:8" ht="19.5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1013</v>
      </c>
      <c r="F7280" s="10" t="s">
        <v>25</v>
      </c>
      <c r="H7280" s="14">
        <v>9090</v>
      </c>
    </row>
    <row r="7281" spans="1:8" ht="19.5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1137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customHeight="1" x14ac:dyDescent="0.25">
      <c r="A7285" s="4">
        <v>45348</v>
      </c>
      <c r="B7285" s="3">
        <v>2105</v>
      </c>
      <c r="C7285" s="10" t="s">
        <v>24</v>
      </c>
      <c r="D7285" s="10" t="s">
        <v>1119</v>
      </c>
      <c r="H7285" s="14">
        <v>6030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992</v>
      </c>
      <c r="H7289" s="14">
        <v>2250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1138</v>
      </c>
      <c r="H7290" s="14">
        <v>1200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1140</v>
      </c>
      <c r="H7292" s="14">
        <v>9000</v>
      </c>
    </row>
    <row r="7293" spans="1:8" ht="19.5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1023</v>
      </c>
      <c r="F7295" s="10" t="s">
        <v>902</v>
      </c>
      <c r="H7295" s="14">
        <v>200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978</v>
      </c>
      <c r="F7300" s="10" t="s">
        <v>25</v>
      </c>
      <c r="H7300" s="14">
        <v>12850</v>
      </c>
    </row>
    <row r="7301" spans="1:8" ht="19.5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1013</v>
      </c>
      <c r="F7301" s="10" t="s">
        <v>25</v>
      </c>
      <c r="H7301" s="14">
        <v>8640</v>
      </c>
    </row>
    <row r="7302" spans="1:8" ht="19.5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1023</v>
      </c>
      <c r="F7304" s="10" t="s">
        <v>902</v>
      </c>
      <c r="H7304" s="14">
        <v>200</v>
      </c>
    </row>
    <row r="7305" spans="1:8" ht="19.5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992</v>
      </c>
      <c r="H7313" s="14">
        <v>1000</v>
      </c>
    </row>
    <row r="7314" spans="1:8" ht="19.5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customHeight="1" x14ac:dyDescent="0.25">
      <c r="A7315" s="4">
        <v>45349</v>
      </c>
      <c r="B7315" s="3">
        <v>2118</v>
      </c>
      <c r="C7315" s="10" t="s">
        <v>24</v>
      </c>
      <c r="D7315" s="10" t="s">
        <v>1119</v>
      </c>
      <c r="H7315" s="14">
        <v>1740</v>
      </c>
    </row>
    <row r="7316" spans="1:8" ht="19.5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1079</v>
      </c>
      <c r="F7317" s="10" t="s">
        <v>211</v>
      </c>
      <c r="H7317" s="14">
        <v>100000</v>
      </c>
    </row>
    <row r="7318" spans="1:8" ht="19.5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1138</v>
      </c>
      <c r="H7318" s="14">
        <v>1600</v>
      </c>
    </row>
    <row r="7319" spans="1:8" ht="19.5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1070</v>
      </c>
      <c r="G7320" s="10">
        <v>24</v>
      </c>
      <c r="H7320" s="14">
        <v>14400</v>
      </c>
    </row>
    <row r="7321" spans="1:8" ht="19.5" customHeight="1" x14ac:dyDescent="0.25">
      <c r="A7321" s="4">
        <v>45350</v>
      </c>
      <c r="B7321" s="3">
        <v>2121</v>
      </c>
      <c r="C7321" s="10" t="s">
        <v>24</v>
      </c>
      <c r="D7321" s="10" t="s">
        <v>1119</v>
      </c>
      <c r="H7321" s="14">
        <v>1480</v>
      </c>
    </row>
    <row r="7322" spans="1:8" ht="19.5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1129</v>
      </c>
      <c r="H7323" s="14">
        <v>1270</v>
      </c>
    </row>
    <row r="7324" spans="1:8" ht="19.5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978</v>
      </c>
      <c r="F7325" s="10" t="s">
        <v>25</v>
      </c>
      <c r="H7325" s="14">
        <v>12850</v>
      </c>
    </row>
    <row r="7326" spans="1:8" ht="19.5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1013</v>
      </c>
      <c r="F7326" s="10" t="s">
        <v>25</v>
      </c>
      <c r="H7326" s="14">
        <v>9360</v>
      </c>
    </row>
    <row r="7327" spans="1:8" ht="19.5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1023</v>
      </c>
      <c r="F7331" s="10" t="s">
        <v>902</v>
      </c>
      <c r="H7331" s="14">
        <v>200</v>
      </c>
    </row>
    <row r="7332" spans="1:8" ht="19.5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992</v>
      </c>
      <c r="H7339" s="14">
        <v>750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1013</v>
      </c>
      <c r="H7340" s="14">
        <v>300</v>
      </c>
    </row>
    <row r="7341" spans="1:8" ht="19.5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1142</v>
      </c>
      <c r="F7345" s="10" t="s">
        <v>47</v>
      </c>
      <c r="H7345" s="14">
        <v>1580</v>
      </c>
    </row>
    <row r="7346" spans="1:8" ht="19.5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1079</v>
      </c>
      <c r="F7346" s="10" t="s">
        <v>1137</v>
      </c>
      <c r="H7346" s="14">
        <v>65468</v>
      </c>
    </row>
    <row r="7347" spans="1:8" ht="19.5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978</v>
      </c>
      <c r="F7347" s="10" t="s">
        <v>25</v>
      </c>
      <c r="H7347" s="14">
        <v>12850</v>
      </c>
    </row>
    <row r="7348" spans="1:8" ht="19.5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1110</v>
      </c>
      <c r="F7349" s="10" t="s">
        <v>999</v>
      </c>
      <c r="H7349" s="14">
        <v>3300</v>
      </c>
    </row>
    <row r="7350" spans="1:8" ht="19.5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1023</v>
      </c>
      <c r="F7353" s="10" t="s">
        <v>902</v>
      </c>
      <c r="H7353" s="14">
        <v>100</v>
      </c>
    </row>
    <row r="7354" spans="1:8" ht="19.5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1143</v>
      </c>
      <c r="H7354" s="14">
        <v>1500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1144</v>
      </c>
      <c r="H7360" s="14">
        <v>250</v>
      </c>
    </row>
    <row r="7361" spans="1:8" ht="19.5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1145</v>
      </c>
      <c r="H7361" s="14">
        <v>170</v>
      </c>
    </row>
    <row r="7362" spans="1:8" ht="19.5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customHeight="1" x14ac:dyDescent="0.25">
      <c r="A7369" s="4">
        <v>45351</v>
      </c>
      <c r="B7369" s="3">
        <v>2140</v>
      </c>
      <c r="C7369" s="10" t="s">
        <v>24</v>
      </c>
      <c r="D7369" s="10" t="s">
        <v>1119</v>
      </c>
      <c r="H7369" s="14">
        <v>430</v>
      </c>
    </row>
    <row r="7370" spans="1:8" ht="19.5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992</v>
      </c>
      <c r="H7371" s="14">
        <v>750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1146</v>
      </c>
      <c r="H7372" s="14">
        <v>100</v>
      </c>
    </row>
    <row r="7373" spans="1:8" ht="19.5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1013</v>
      </c>
      <c r="F7374" s="10" t="s">
        <v>25</v>
      </c>
      <c r="H7374" s="14">
        <v>8280</v>
      </c>
    </row>
    <row r="7375" spans="1:8" ht="19.5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978</v>
      </c>
      <c r="F7376" s="10" t="s">
        <v>25</v>
      </c>
      <c r="H7376" s="14">
        <v>8560</v>
      </c>
    </row>
    <row r="7377" spans="1:8" ht="19.5" customHeight="1" x14ac:dyDescent="0.25">
      <c r="A7377" s="4">
        <v>45352</v>
      </c>
      <c r="B7377" s="3">
        <v>2144</v>
      </c>
      <c r="C7377" s="10" t="s">
        <v>72</v>
      </c>
      <c r="D7377" s="10" t="s">
        <v>1027</v>
      </c>
      <c r="E7377" s="10" t="s">
        <v>269</v>
      </c>
      <c r="F7377" s="10" t="s">
        <v>388</v>
      </c>
      <c r="H7377" s="14">
        <v>30000</v>
      </c>
    </row>
    <row r="7378" spans="1:8" ht="19.5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customHeight="1" x14ac:dyDescent="0.25">
      <c r="A7379" s="4">
        <v>45352</v>
      </c>
      <c r="B7379" s="3">
        <v>2145</v>
      </c>
      <c r="C7379" s="10" t="s">
        <v>119</v>
      </c>
      <c r="F7379" s="10" t="s">
        <v>1057</v>
      </c>
      <c r="H7379" s="14">
        <v>5000</v>
      </c>
    </row>
    <row r="7380" spans="1:8" ht="19.5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1110</v>
      </c>
      <c r="F7385" s="10" t="s">
        <v>148</v>
      </c>
      <c r="H7385" s="14">
        <v>2500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1110</v>
      </c>
      <c r="F7390" s="10" t="s">
        <v>30</v>
      </c>
      <c r="H7390" s="14">
        <v>2600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1147</v>
      </c>
      <c r="H7391" s="14">
        <v>20000</v>
      </c>
    </row>
    <row r="7392" spans="1:8" ht="19.5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992</v>
      </c>
      <c r="H7393" s="14">
        <v>1500</v>
      </c>
    </row>
    <row r="7394" spans="1:8" ht="19.5" customHeight="1" x14ac:dyDescent="0.25">
      <c r="A7394" s="4">
        <v>45352</v>
      </c>
      <c r="B7394" s="3">
        <v>2151</v>
      </c>
      <c r="C7394" s="10" t="s">
        <v>24</v>
      </c>
      <c r="D7394" s="10" t="s">
        <v>1119</v>
      </c>
      <c r="H7394" s="14">
        <v>430</v>
      </c>
    </row>
    <row r="7395" spans="1:8" ht="19.5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1040</v>
      </c>
      <c r="F7397" s="10" t="s">
        <v>1148</v>
      </c>
      <c r="H7397" s="14">
        <v>5000</v>
      </c>
    </row>
    <row r="7398" spans="1:8" ht="19.5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1149</v>
      </c>
      <c r="F7398" s="10" t="s">
        <v>47</v>
      </c>
      <c r="H7398" s="14">
        <v>330</v>
      </c>
    </row>
    <row r="7399" spans="1:8" ht="19.5" customHeight="1" x14ac:dyDescent="0.25">
      <c r="A7399" s="4">
        <v>45353</v>
      </c>
      <c r="B7399" s="3">
        <v>2153</v>
      </c>
      <c r="C7399" s="10" t="s">
        <v>119</v>
      </c>
      <c r="F7399" s="10" t="s">
        <v>1057</v>
      </c>
      <c r="H7399" s="14">
        <v>1000</v>
      </c>
    </row>
    <row r="7400" spans="1:8" ht="19.5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978</v>
      </c>
      <c r="F7401" s="10" t="s">
        <v>25</v>
      </c>
      <c r="H7401" s="14">
        <v>12850</v>
      </c>
    </row>
    <row r="7402" spans="1:8" ht="19.5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1013</v>
      </c>
      <c r="F7403" s="10" t="s">
        <v>25</v>
      </c>
      <c r="H7403" s="14">
        <v>8460</v>
      </c>
    </row>
    <row r="7404" spans="1:8" ht="19.5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1023</v>
      </c>
      <c r="F7408" s="10" t="s">
        <v>902</v>
      </c>
      <c r="H7408" s="14">
        <v>100</v>
      </c>
    </row>
    <row r="7409" spans="1:8" ht="19.5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992</v>
      </c>
      <c r="H7413" s="14">
        <v>2250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1013</v>
      </c>
      <c r="F7418" s="10" t="s">
        <v>25</v>
      </c>
      <c r="H7418" s="14">
        <v>9360</v>
      </c>
    </row>
    <row r="7419" spans="1:8" ht="19.5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1023</v>
      </c>
      <c r="F7423" s="10" t="s">
        <v>902</v>
      </c>
      <c r="H7423" s="14">
        <v>200</v>
      </c>
    </row>
    <row r="7424" spans="1:8" ht="19.5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1150</v>
      </c>
      <c r="H7425" s="14">
        <v>60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992</v>
      </c>
      <c r="H7430" s="14">
        <v>2250</v>
      </c>
    </row>
    <row r="7431" spans="1:8" ht="19.5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customHeight="1" x14ac:dyDescent="0.25">
      <c r="A7435" s="4">
        <v>45354</v>
      </c>
      <c r="B7435" s="3">
        <v>2168</v>
      </c>
      <c r="C7435" s="10" t="s">
        <v>24</v>
      </c>
      <c r="D7435" s="10" t="s">
        <v>1119</v>
      </c>
      <c r="H7435" s="14">
        <v>2540</v>
      </c>
    </row>
    <row r="7436" spans="1:8" ht="19.5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978</v>
      </c>
      <c r="F7436" s="10" t="s">
        <v>25</v>
      </c>
      <c r="H7436" s="14">
        <v>17130</v>
      </c>
    </row>
    <row r="7437" spans="1:8" ht="19.5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1095</v>
      </c>
      <c r="F7437" s="10" t="s">
        <v>25</v>
      </c>
      <c r="H7437" s="14">
        <v>1000</v>
      </c>
    </row>
    <row r="7438" spans="1:8" ht="19.5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1013</v>
      </c>
      <c r="F7438" s="10" t="s">
        <v>25</v>
      </c>
      <c r="H7438" s="14">
        <v>8460</v>
      </c>
    </row>
    <row r="7439" spans="1:8" ht="19.5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1151</v>
      </c>
      <c r="F7451" s="10" t="s">
        <v>47</v>
      </c>
      <c r="H7451" s="14">
        <v>23300</v>
      </c>
    </row>
    <row r="7452" spans="1:8" ht="19.5" customHeight="1" x14ac:dyDescent="0.25">
      <c r="A7452" s="4">
        <v>45355</v>
      </c>
      <c r="B7452" s="3">
        <v>2175</v>
      </c>
      <c r="C7452" s="10" t="s">
        <v>24</v>
      </c>
      <c r="D7452" s="10" t="s">
        <v>1119</v>
      </c>
      <c r="H7452" s="14">
        <v>450</v>
      </c>
    </row>
    <row r="7453" spans="1:8" ht="19.5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978</v>
      </c>
      <c r="F7454" s="10" t="s">
        <v>25</v>
      </c>
      <c r="H7454" s="14">
        <v>19260</v>
      </c>
    </row>
    <row r="7455" spans="1:8" ht="19.5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1095</v>
      </c>
      <c r="F7455" s="10" t="s">
        <v>25</v>
      </c>
      <c r="H7455" s="14">
        <v>1200</v>
      </c>
    </row>
    <row r="7456" spans="1:8" ht="19.5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1013</v>
      </c>
      <c r="F7456" s="10" t="s">
        <v>25</v>
      </c>
      <c r="H7456" s="14">
        <v>8730</v>
      </c>
    </row>
    <row r="7457" spans="1:8" ht="19.5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1023</v>
      </c>
      <c r="F7460" s="10" t="s">
        <v>902</v>
      </c>
      <c r="H7460" s="14">
        <v>200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1119</v>
      </c>
      <c r="H7461" s="14">
        <v>440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1013</v>
      </c>
      <c r="H7469" s="14">
        <v>500</v>
      </c>
    </row>
    <row r="7470" spans="1:8" ht="19.5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992</v>
      </c>
      <c r="H7471" s="14">
        <v>1500</v>
      </c>
    </row>
    <row r="7472" spans="1:8" ht="19.5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1133</v>
      </c>
      <c r="G7474" s="10">
        <v>1</v>
      </c>
      <c r="H7474" s="14">
        <v>600</v>
      </c>
    </row>
    <row r="7475" spans="1:8" ht="19.5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978</v>
      </c>
      <c r="F7481" s="10" t="s">
        <v>25</v>
      </c>
      <c r="H7481" s="14">
        <v>17130</v>
      </c>
    </row>
    <row r="7482" spans="1:8" ht="19.5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1095</v>
      </c>
      <c r="H7482" s="14">
        <v>1200</v>
      </c>
    </row>
    <row r="7483" spans="1:8" ht="19.5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1013</v>
      </c>
      <c r="F7483" s="10" t="s">
        <v>25</v>
      </c>
      <c r="H7483" s="14">
        <v>7830</v>
      </c>
    </row>
    <row r="7484" spans="1:8" ht="19.5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1152</v>
      </c>
      <c r="H7501" s="14">
        <v>300</v>
      </c>
    </row>
    <row r="7502" spans="1:8" ht="19.5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992</v>
      </c>
      <c r="H7502" s="14">
        <v>250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172</v>
      </c>
      <c r="D7504" s="10" t="s">
        <v>1153</v>
      </c>
      <c r="H7504" s="14">
        <v>1000</v>
      </c>
    </row>
    <row r="7505" spans="1:8" ht="19.5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1140</v>
      </c>
      <c r="H7505" s="14">
        <v>3000</v>
      </c>
    </row>
    <row r="7506" spans="1:8" ht="19.5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1070</v>
      </c>
      <c r="G7506" s="10">
        <v>86</v>
      </c>
      <c r="H7506" s="14">
        <v>35000</v>
      </c>
    </row>
    <row r="7507" spans="1:8" ht="19.5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978</v>
      </c>
      <c r="F7507" s="10" t="s">
        <v>25</v>
      </c>
      <c r="H7507" s="14">
        <v>17130</v>
      </c>
    </row>
    <row r="7508" spans="1:8" ht="19.5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1095</v>
      </c>
      <c r="H7508" s="14">
        <v>1200</v>
      </c>
    </row>
    <row r="7509" spans="1:8" ht="19.5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1013</v>
      </c>
      <c r="F7509" s="10" t="s">
        <v>25</v>
      </c>
      <c r="H7509" s="14">
        <v>9450</v>
      </c>
    </row>
    <row r="7510" spans="1:8" ht="19.5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1070</v>
      </c>
      <c r="G7512" s="10">
        <v>156</v>
      </c>
      <c r="H7512" s="14">
        <v>93600</v>
      </c>
    </row>
    <row r="7513" spans="1:8" ht="19.5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1154</v>
      </c>
      <c r="H7521" s="14">
        <v>500</v>
      </c>
    </row>
    <row r="7522" spans="1:8" ht="19.5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1023</v>
      </c>
      <c r="H7523" s="14">
        <v>100</v>
      </c>
    </row>
    <row r="7524" spans="1:8" ht="19.5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1013</v>
      </c>
      <c r="H7527" s="14">
        <v>350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1023</v>
      </c>
      <c r="H7529" s="14">
        <v>200</v>
      </c>
    </row>
    <row r="7530" spans="1:8" ht="19.5" customHeight="1" x14ac:dyDescent="0.25">
      <c r="A7530" s="4">
        <v>45359</v>
      </c>
      <c r="B7530" s="3">
        <v>2206</v>
      </c>
      <c r="C7530" s="10" t="s">
        <v>72</v>
      </c>
      <c r="D7530" s="10" t="s">
        <v>1027</v>
      </c>
      <c r="E7530" s="10" t="s">
        <v>269</v>
      </c>
      <c r="F7530" s="10" t="s">
        <v>388</v>
      </c>
      <c r="H7530" s="14">
        <v>30000</v>
      </c>
    </row>
    <row r="7531" spans="1:8" ht="19.5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978</v>
      </c>
      <c r="F7532" s="10" t="s">
        <v>25</v>
      </c>
      <c r="H7532" s="14">
        <v>8560</v>
      </c>
    </row>
    <row r="7533" spans="1:8" ht="19.5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1140</v>
      </c>
      <c r="H7536" s="14">
        <v>2000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1147</v>
      </c>
      <c r="H7537" s="14">
        <v>1000</v>
      </c>
    </row>
    <row r="7538" spans="1:8" ht="19.5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1040</v>
      </c>
      <c r="H7538" s="14">
        <v>500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992</v>
      </c>
      <c r="H7545" s="14">
        <v>500</v>
      </c>
    </row>
    <row r="7546" spans="1:8" ht="19.5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customHeight="1" x14ac:dyDescent="0.25">
      <c r="A7547" s="4">
        <v>45359</v>
      </c>
      <c r="B7547" s="3">
        <v>2213</v>
      </c>
      <c r="C7547" s="10" t="s">
        <v>24</v>
      </c>
      <c r="D7547" s="10" t="s">
        <v>1119</v>
      </c>
      <c r="H7547" s="14">
        <v>7800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1155</v>
      </c>
      <c r="H7550" s="14">
        <v>500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1156</v>
      </c>
      <c r="F7553" s="10" t="s">
        <v>217</v>
      </c>
      <c r="H7553" s="14">
        <v>3300</v>
      </c>
    </row>
    <row r="7554" spans="1:8" ht="19.5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978</v>
      </c>
      <c r="F7555" s="10" t="s">
        <v>25</v>
      </c>
      <c r="H7555" s="14">
        <v>12850</v>
      </c>
    </row>
    <row r="7556" spans="1:8" ht="19.5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1013</v>
      </c>
      <c r="F7556" s="10" t="s">
        <v>25</v>
      </c>
      <c r="H7556" s="14">
        <v>6300</v>
      </c>
    </row>
    <row r="7557" spans="1:8" ht="19.5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1040</v>
      </c>
      <c r="H7562" s="14">
        <v>200</v>
      </c>
    </row>
    <row r="7563" spans="1:8" ht="19.5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1157</v>
      </c>
      <c r="H7567" s="14">
        <v>350</v>
      </c>
    </row>
    <row r="7568" spans="1:8" ht="19.5" customHeight="1" x14ac:dyDescent="0.25">
      <c r="A7568" s="4">
        <v>45360</v>
      </c>
      <c r="B7568" s="3">
        <v>2223</v>
      </c>
      <c r="C7568" s="10" t="s">
        <v>24</v>
      </c>
      <c r="D7568" s="10" t="s">
        <v>1119</v>
      </c>
      <c r="H7568" s="14">
        <v>6680</v>
      </c>
    </row>
    <row r="7569" spans="1:8" ht="19.5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1145</v>
      </c>
      <c r="H7571" s="14">
        <v>100</v>
      </c>
    </row>
    <row r="7572" spans="1:8" ht="19.5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1070</v>
      </c>
      <c r="G7572" s="10">
        <v>160</v>
      </c>
      <c r="H7572" s="14">
        <v>96000</v>
      </c>
    </row>
    <row r="7573" spans="1:8" ht="19.5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978</v>
      </c>
      <c r="F7573" s="10" t="s">
        <v>25</v>
      </c>
      <c r="H7573" s="14">
        <v>12850</v>
      </c>
    </row>
    <row r="7574" spans="1:8" ht="19.5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1013</v>
      </c>
      <c r="F7575" s="10" t="s">
        <v>25</v>
      </c>
      <c r="H7575" s="14">
        <v>7200</v>
      </c>
    </row>
    <row r="7576" spans="1:8" ht="19.5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1023</v>
      </c>
      <c r="F7580" s="10" t="s">
        <v>902</v>
      </c>
      <c r="H7580" s="14">
        <v>100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1145</v>
      </c>
      <c r="H7586" s="14">
        <v>300</v>
      </c>
    </row>
    <row r="7587" spans="1:8" ht="19.5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customHeight="1" x14ac:dyDescent="0.25">
      <c r="A7594" s="4">
        <v>45361</v>
      </c>
      <c r="B7594" s="3">
        <v>2233</v>
      </c>
      <c r="C7594" s="10" t="s">
        <v>24</v>
      </c>
      <c r="D7594" s="10" t="s">
        <v>1119</v>
      </c>
      <c r="H7594" s="14">
        <v>5600</v>
      </c>
    </row>
    <row r="7595" spans="1:8" ht="19.5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1026</v>
      </c>
      <c r="H7595" s="14">
        <v>300</v>
      </c>
    </row>
    <row r="7596" spans="1:8" ht="19.5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1070</v>
      </c>
      <c r="G7596" s="10">
        <v>93</v>
      </c>
      <c r="H7596" s="14">
        <v>55800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1070</v>
      </c>
      <c r="G7597" s="10">
        <v>21</v>
      </c>
      <c r="H7597" s="14">
        <v>12600</v>
      </c>
    </row>
    <row r="7598" spans="1:8" ht="19.5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1070</v>
      </c>
      <c r="H7598" s="14">
        <v>16600</v>
      </c>
    </row>
    <row r="7599" spans="1:8" ht="19.5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978</v>
      </c>
      <c r="F7601" s="10" t="s">
        <v>25</v>
      </c>
      <c r="H7601" s="14">
        <v>13210</v>
      </c>
    </row>
    <row r="7602" spans="1:8" ht="19.5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1013</v>
      </c>
      <c r="F7603" s="10" t="s">
        <v>25</v>
      </c>
      <c r="H7603" s="14">
        <v>5940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1023</v>
      </c>
      <c r="F7605" s="10" t="s">
        <v>902</v>
      </c>
      <c r="H7605" s="14">
        <v>100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991</v>
      </c>
      <c r="H7609" s="14">
        <v>5600</v>
      </c>
    </row>
    <row r="7610" spans="1:8" ht="19.5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1119</v>
      </c>
      <c r="H7614" s="14">
        <v>3188</v>
      </c>
    </row>
    <row r="7615" spans="1:8" ht="19.5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992</v>
      </c>
      <c r="H7617" s="14">
        <v>750</v>
      </c>
    </row>
    <row r="7618" spans="1:8" ht="19.5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1158</v>
      </c>
      <c r="H7618" s="14">
        <v>5000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1159</v>
      </c>
      <c r="H7621" s="14">
        <v>260</v>
      </c>
    </row>
    <row r="7622" spans="1:8" ht="19.5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1156</v>
      </c>
      <c r="F7622" s="10" t="s">
        <v>999</v>
      </c>
      <c r="H7622" s="14">
        <v>3300</v>
      </c>
    </row>
    <row r="7623" spans="1:8" ht="19.5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1156</v>
      </c>
      <c r="F7623" s="10" t="s">
        <v>30</v>
      </c>
      <c r="H7623" s="14">
        <v>4000</v>
      </c>
    </row>
    <row r="7624" spans="1:8" ht="19.5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1140</v>
      </c>
      <c r="H7624" s="14">
        <v>2000</v>
      </c>
    </row>
    <row r="7625" spans="1:8" ht="19.5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1156</v>
      </c>
      <c r="F7625" s="10" t="s">
        <v>770</v>
      </c>
      <c r="H7625" s="14">
        <v>5000</v>
      </c>
    </row>
    <row r="7626" spans="1:8" ht="19.5" customHeight="1" x14ac:dyDescent="0.25">
      <c r="A7626" s="4">
        <v>45362</v>
      </c>
      <c r="B7626" s="3">
        <v>2250</v>
      </c>
      <c r="C7626" s="10" t="s">
        <v>72</v>
      </c>
      <c r="D7626" s="10" t="s">
        <v>1027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1177</v>
      </c>
      <c r="G7627" s="10">
        <v>35.01</v>
      </c>
      <c r="H7627" s="14">
        <v>658188</v>
      </c>
    </row>
    <row r="7628" spans="1:8" ht="19.5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978</v>
      </c>
      <c r="F7628" s="10" t="s">
        <v>25</v>
      </c>
      <c r="H7628" s="14">
        <v>13380</v>
      </c>
    </row>
    <row r="7629" spans="1:8" ht="19.5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1160</v>
      </c>
      <c r="F7629" s="10" t="s">
        <v>25</v>
      </c>
      <c r="H7629" s="14">
        <v>300</v>
      </c>
    </row>
    <row r="7630" spans="1:8" ht="19.5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1013</v>
      </c>
      <c r="F7630" s="10" t="s">
        <v>25</v>
      </c>
      <c r="H7630" s="14">
        <v>6210</v>
      </c>
    </row>
    <row r="7631" spans="1:8" ht="19.5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1023</v>
      </c>
      <c r="F7633" s="10" t="s">
        <v>902</v>
      </c>
      <c r="H7633" s="14">
        <v>100</v>
      </c>
    </row>
    <row r="7634" spans="1:8" ht="19.5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1161</v>
      </c>
      <c r="H7639" s="14">
        <v>2500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1162</v>
      </c>
      <c r="F7640" s="10" t="s">
        <v>1110</v>
      </c>
      <c r="H7640" s="14">
        <v>5750</v>
      </c>
    </row>
    <row r="7641" spans="1:8" ht="19.5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1163</v>
      </c>
      <c r="F7641" s="10" t="s">
        <v>1110</v>
      </c>
      <c r="H7641" s="14">
        <v>190</v>
      </c>
    </row>
    <row r="7642" spans="1:8" ht="19.5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1156</v>
      </c>
      <c r="F7642" s="10" t="s">
        <v>467</v>
      </c>
      <c r="H7642" s="14">
        <v>4000</v>
      </c>
    </row>
    <row r="7643" spans="1:8" ht="19.5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1156</v>
      </c>
      <c r="H7644" s="14">
        <v>350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1119</v>
      </c>
      <c r="H7648" s="14">
        <v>2148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992</v>
      </c>
      <c r="H7651" s="14">
        <v>1000</v>
      </c>
    </row>
    <row r="7652" spans="1:8" ht="19.5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978</v>
      </c>
      <c r="F7652" s="10" t="s">
        <v>25</v>
      </c>
      <c r="H7652" s="14">
        <v>8930</v>
      </c>
    </row>
    <row r="7653" spans="1:8" ht="19.5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1013</v>
      </c>
      <c r="F7653" s="10" t="s">
        <v>25</v>
      </c>
      <c r="H7653" s="14">
        <v>7290</v>
      </c>
    </row>
    <row r="7654" spans="1:8" ht="19.5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1023</v>
      </c>
      <c r="F7656" s="10" t="s">
        <v>902</v>
      </c>
      <c r="H7656" s="14">
        <v>100</v>
      </c>
    </row>
    <row r="7657" spans="1:8" ht="19.5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1080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1177</v>
      </c>
      <c r="G7658" s="10">
        <v>16.97</v>
      </c>
      <c r="H7658" s="14">
        <v>319036</v>
      </c>
    </row>
    <row r="7659" spans="1:8" ht="19.5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1164</v>
      </c>
      <c r="H7659" s="14">
        <v>54500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1165</v>
      </c>
      <c r="H7661" s="14">
        <v>800</v>
      </c>
    </row>
    <row r="7662" spans="1:8" ht="19.5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992</v>
      </c>
      <c r="H7664" s="14">
        <v>500</v>
      </c>
    </row>
    <row r="7665" spans="1:8" ht="19.5" customHeight="1" x14ac:dyDescent="0.25">
      <c r="A7665" s="4">
        <v>45364</v>
      </c>
      <c r="B7665" s="3">
        <v>2265</v>
      </c>
      <c r="C7665" s="10" t="s">
        <v>24</v>
      </c>
      <c r="D7665" s="10" t="s">
        <v>1119</v>
      </c>
      <c r="H7665" s="14">
        <v>3894</v>
      </c>
    </row>
    <row r="7666" spans="1:8" ht="19.5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1157</v>
      </c>
      <c r="H7675" s="14">
        <v>100</v>
      </c>
    </row>
    <row r="7676" spans="1:8" ht="19.5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1154</v>
      </c>
      <c r="H7676" s="14">
        <v>3000</v>
      </c>
    </row>
    <row r="7677" spans="1:8" ht="19.5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978</v>
      </c>
      <c r="F7680" s="10" t="s">
        <v>25</v>
      </c>
      <c r="H7680" s="14">
        <v>10690</v>
      </c>
    </row>
    <row r="7681" spans="1:8" ht="19.5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1166</v>
      </c>
      <c r="H7688" s="14">
        <v>150</v>
      </c>
    </row>
    <row r="7689" spans="1:8" ht="19.5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992</v>
      </c>
      <c r="H7689" s="14">
        <v>1000</v>
      </c>
    </row>
    <row r="7690" spans="1:8" ht="19.5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customHeight="1" x14ac:dyDescent="0.25">
      <c r="A7691" s="4">
        <v>45365</v>
      </c>
      <c r="B7691" s="3">
        <v>2276</v>
      </c>
      <c r="C7691" s="10" t="s">
        <v>24</v>
      </c>
      <c r="D7691" s="10" t="s">
        <v>1119</v>
      </c>
      <c r="H7691" s="14">
        <v>4880</v>
      </c>
    </row>
    <row r="7692" spans="1:8" ht="19.5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1080</v>
      </c>
      <c r="G7695" s="10">
        <v>121</v>
      </c>
      <c r="H7695" s="14">
        <v>72600</v>
      </c>
    </row>
    <row r="7696" spans="1:8" ht="19.5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1152</v>
      </c>
      <c r="H7698" s="14">
        <v>200</v>
      </c>
    </row>
    <row r="7699" spans="1:8" ht="19.5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1013</v>
      </c>
      <c r="F7699" s="10" t="s">
        <v>25</v>
      </c>
      <c r="H7699" s="14">
        <v>6300</v>
      </c>
    </row>
    <row r="7700" spans="1:8" ht="19.5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978</v>
      </c>
      <c r="F7701" s="10" t="s">
        <v>25</v>
      </c>
      <c r="H7701" s="14">
        <v>8560</v>
      </c>
    </row>
    <row r="7702" spans="1:8" ht="19.5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1013</v>
      </c>
      <c r="F7702" s="10" t="s">
        <v>25</v>
      </c>
      <c r="H7702" s="14">
        <v>3420</v>
      </c>
    </row>
    <row r="7703" spans="1:8" ht="19.5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customHeight="1" x14ac:dyDescent="0.25">
      <c r="A7706" s="4">
        <v>45366</v>
      </c>
      <c r="B7706" s="3">
        <v>2284</v>
      </c>
      <c r="C7706" s="10" t="s">
        <v>72</v>
      </c>
      <c r="D7706" s="10" t="s">
        <v>1027</v>
      </c>
      <c r="E7706" s="10" t="s">
        <v>269</v>
      </c>
      <c r="F7706" s="10" t="s">
        <v>388</v>
      </c>
      <c r="H7706" s="14">
        <v>20000</v>
      </c>
    </row>
    <row r="7707" spans="1:8" ht="19.5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1161</v>
      </c>
      <c r="F7709" s="10" t="s">
        <v>592</v>
      </c>
      <c r="H7709" s="14">
        <v>600</v>
      </c>
    </row>
    <row r="7710" spans="1:8" ht="19.5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customHeight="1" x14ac:dyDescent="0.25">
      <c r="A7715" s="4">
        <v>45366</v>
      </c>
      <c r="B7715" s="3">
        <v>2286</v>
      </c>
      <c r="C7715" s="10" t="s">
        <v>24</v>
      </c>
      <c r="D7715" s="10" t="s">
        <v>1119</v>
      </c>
      <c r="H7715" s="14">
        <v>3000</v>
      </c>
    </row>
    <row r="7716" spans="1:8" ht="19.5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1140</v>
      </c>
      <c r="H7716" s="14">
        <v>6000</v>
      </c>
    </row>
    <row r="7717" spans="1:8" ht="19.5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978</v>
      </c>
      <c r="F7717" s="10" t="s">
        <v>25</v>
      </c>
      <c r="H7717" s="14">
        <v>8930</v>
      </c>
    </row>
    <row r="7718" spans="1:8" ht="19.5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1013</v>
      </c>
      <c r="F7718" s="10" t="s">
        <v>25</v>
      </c>
      <c r="H7718" s="14">
        <v>6390</v>
      </c>
    </row>
    <row r="7719" spans="1:8" ht="19.5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1013</v>
      </c>
      <c r="F7719" s="10" t="s">
        <v>25</v>
      </c>
      <c r="H7719" s="14">
        <v>2700</v>
      </c>
    </row>
    <row r="7720" spans="1:8" ht="19.5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1080</v>
      </c>
      <c r="G7722" s="10">
        <v>116</v>
      </c>
      <c r="H7722" s="14">
        <v>69600</v>
      </c>
    </row>
    <row r="7723" spans="1:8" ht="19.5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1023</v>
      </c>
      <c r="H7724" s="14">
        <v>1900</v>
      </c>
    </row>
    <row r="7725" spans="1:8" ht="19.5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1167</v>
      </c>
      <c r="H7725" s="14">
        <v>500</v>
      </c>
    </row>
    <row r="7726" spans="1:8" ht="19.5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customHeight="1" x14ac:dyDescent="0.25">
      <c r="A7734" s="4">
        <v>45367</v>
      </c>
      <c r="B7734" s="3">
        <v>2295</v>
      </c>
      <c r="C7734" s="10" t="s">
        <v>24</v>
      </c>
      <c r="D7734" s="10" t="s">
        <v>1119</v>
      </c>
      <c r="H7734" s="14">
        <v>4970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1161</v>
      </c>
      <c r="H7738" s="14">
        <v>250</v>
      </c>
    </row>
    <row r="7739" spans="1:8" ht="19.5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1156</v>
      </c>
      <c r="F7739" s="10" t="s">
        <v>148</v>
      </c>
      <c r="H7739" s="14">
        <v>2500</v>
      </c>
    </row>
    <row r="7740" spans="1:8" ht="19.5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978</v>
      </c>
      <c r="F7740" s="10" t="s">
        <v>25</v>
      </c>
      <c r="H7740" s="14">
        <v>12850</v>
      </c>
    </row>
    <row r="7741" spans="1:8" ht="19.5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1013</v>
      </c>
      <c r="F7741" s="10" t="s">
        <v>25</v>
      </c>
      <c r="H7741" s="14">
        <v>6300</v>
      </c>
    </row>
    <row r="7742" spans="1:8" ht="19.5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1080</v>
      </c>
      <c r="H7745" s="14">
        <v>40000</v>
      </c>
    </row>
    <row r="7746" spans="1:8" ht="19.5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1168</v>
      </c>
      <c r="H7747" s="14">
        <v>200</v>
      </c>
    </row>
    <row r="7748" spans="1:8" ht="19.5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1152</v>
      </c>
      <c r="H7749" s="14">
        <v>300</v>
      </c>
    </row>
    <row r="7750" spans="1:8" ht="19.5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customHeight="1" x14ac:dyDescent="0.25">
      <c r="A7758" s="4">
        <v>45368</v>
      </c>
      <c r="B7758" s="3">
        <v>2306</v>
      </c>
      <c r="C7758" s="10" t="s">
        <v>24</v>
      </c>
      <c r="D7758" s="10" t="s">
        <v>1119</v>
      </c>
      <c r="H7758" s="14">
        <v>3720</v>
      </c>
    </row>
    <row r="7759" spans="1:8" ht="19.5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1169</v>
      </c>
      <c r="H7760" s="14">
        <v>70</v>
      </c>
    </row>
    <row r="7761" spans="1:8" ht="19.5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1013</v>
      </c>
      <c r="H7761" s="14">
        <v>300</v>
      </c>
    </row>
    <row r="7762" spans="1:8" ht="19.5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978</v>
      </c>
      <c r="F7762" s="10" t="s">
        <v>25</v>
      </c>
      <c r="H7762" s="14">
        <v>12850</v>
      </c>
    </row>
    <row r="7763" spans="1:8" ht="19.5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1013</v>
      </c>
      <c r="F7764" s="10" t="s">
        <v>25</v>
      </c>
      <c r="H7764" s="14">
        <v>7380</v>
      </c>
    </row>
    <row r="7765" spans="1:8" ht="19.5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1157</v>
      </c>
      <c r="H7771" s="14">
        <v>440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992</v>
      </c>
      <c r="H7777" s="14">
        <v>1000</v>
      </c>
    </row>
    <row r="7778" spans="1:8" ht="19.5" customHeight="1" x14ac:dyDescent="0.25">
      <c r="A7778" s="4">
        <v>45369</v>
      </c>
      <c r="B7778" s="3">
        <v>2313</v>
      </c>
      <c r="C7778" s="10" t="s">
        <v>24</v>
      </c>
      <c r="D7778" s="10" t="s">
        <v>1119</v>
      </c>
      <c r="H7778" s="14">
        <v>3854</v>
      </c>
    </row>
    <row r="7779" spans="1:8" ht="19.5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1113</v>
      </c>
      <c r="G7780" s="10">
        <v>4</v>
      </c>
      <c r="H7780" s="14">
        <v>2400</v>
      </c>
    </row>
    <row r="7781" spans="1:8" ht="19.5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1070</v>
      </c>
      <c r="H7781" s="14">
        <v>5000</v>
      </c>
    </row>
    <row r="7782" spans="1:8" ht="19.5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1170</v>
      </c>
      <c r="G7782" s="10">
        <v>56</v>
      </c>
      <c r="H7782" s="14">
        <v>25000</v>
      </c>
    </row>
    <row r="7783" spans="1:8" ht="19.5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978</v>
      </c>
      <c r="F7783" s="10" t="s">
        <v>25</v>
      </c>
      <c r="H7783" s="14">
        <v>4460</v>
      </c>
    </row>
    <row r="7784" spans="1:8" ht="19.5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1092</v>
      </c>
      <c r="F7784" s="10" t="s">
        <v>1171</v>
      </c>
      <c r="G7784" s="10">
        <v>57</v>
      </c>
      <c r="H7784" s="14">
        <v>5000</v>
      </c>
    </row>
    <row r="7785" spans="1:8" ht="19.5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1013</v>
      </c>
      <c r="F7785" s="10" t="s">
        <v>25</v>
      </c>
      <c r="H7785" s="14">
        <v>6930</v>
      </c>
    </row>
    <row r="7786" spans="1:8" ht="19.5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1172</v>
      </c>
      <c r="F7790" s="10" t="s">
        <v>1173</v>
      </c>
      <c r="H7790" s="14">
        <v>10000</v>
      </c>
    </row>
    <row r="7791" spans="1:8" ht="19.5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1174</v>
      </c>
      <c r="H7795" s="14">
        <v>5400</v>
      </c>
    </row>
    <row r="7796" spans="1:8" ht="19.5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992</v>
      </c>
      <c r="H7798" s="14">
        <v>500</v>
      </c>
    </row>
    <row r="7799" spans="1:8" ht="19.5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1174</v>
      </c>
      <c r="H7799" s="14">
        <v>400</v>
      </c>
    </row>
    <row r="7800" spans="1:8" ht="19.5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1161</v>
      </c>
      <c r="H7800" s="14">
        <v>2500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1119</v>
      </c>
      <c r="H7801" s="14">
        <v>3198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1140</v>
      </c>
      <c r="H7804" s="14">
        <v>1000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1175</v>
      </c>
      <c r="E7806" s="10" t="s">
        <v>1176</v>
      </c>
      <c r="H7806" s="14">
        <v>3200</v>
      </c>
    </row>
    <row r="7807" spans="1:8" ht="19.5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1164</v>
      </c>
      <c r="H7809" s="14">
        <v>52860</v>
      </c>
    </row>
    <row r="7810" spans="1:8" ht="19.5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1177</v>
      </c>
      <c r="G7814" s="10">
        <v>55.65</v>
      </c>
      <c r="H7814" s="14">
        <v>1046314</v>
      </c>
    </row>
    <row r="7815" spans="1:8" ht="19.5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1013</v>
      </c>
      <c r="F7815" s="10" t="s">
        <v>25</v>
      </c>
      <c r="H7815" s="14">
        <v>7380</v>
      </c>
    </row>
    <row r="7816" spans="1:8" ht="19.5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1023</v>
      </c>
      <c r="H7819" s="14">
        <v>500</v>
      </c>
    </row>
    <row r="7820" spans="1:8" ht="19.5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992</v>
      </c>
      <c r="H7821" s="14">
        <v>1250</v>
      </c>
    </row>
    <row r="7822" spans="1:8" ht="19.5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1178</v>
      </c>
      <c r="H7822" s="14">
        <v>4000</v>
      </c>
    </row>
    <row r="7823" spans="1:8" ht="19.5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978</v>
      </c>
      <c r="F7824" s="10" t="s">
        <v>25</v>
      </c>
      <c r="H7824" s="14">
        <v>13380</v>
      </c>
    </row>
    <row r="7825" spans="1:8" ht="19.5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1160</v>
      </c>
      <c r="F7825" s="10" t="s">
        <v>25</v>
      </c>
      <c r="H7825" s="14">
        <v>300</v>
      </c>
    </row>
    <row r="7826" spans="1:8" ht="19.5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992</v>
      </c>
      <c r="H7830" s="14">
        <v>1500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1161</v>
      </c>
      <c r="H7832" s="14">
        <v>1600</v>
      </c>
    </row>
    <row r="7833" spans="1:8" ht="19.5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customHeight="1" x14ac:dyDescent="0.25">
      <c r="A7834" s="4">
        <v>45373</v>
      </c>
      <c r="B7834" s="3">
        <v>2335</v>
      </c>
      <c r="C7834" s="10" t="s">
        <v>72</v>
      </c>
      <c r="D7834" s="10" t="s">
        <v>1027</v>
      </c>
      <c r="E7834" s="10" t="s">
        <v>269</v>
      </c>
      <c r="F7834" s="10" t="s">
        <v>388</v>
      </c>
      <c r="H7834" s="14">
        <v>30000</v>
      </c>
    </row>
    <row r="7835" spans="1:8" ht="19.5" customHeight="1" x14ac:dyDescent="0.25">
      <c r="A7835" s="4">
        <v>45373</v>
      </c>
      <c r="B7835" s="3">
        <v>2336</v>
      </c>
      <c r="C7835" s="10" t="s">
        <v>23</v>
      </c>
      <c r="D7835" s="10" t="s">
        <v>1098</v>
      </c>
      <c r="E7835" s="10" t="s">
        <v>26</v>
      </c>
      <c r="H7835" s="14">
        <v>3000</v>
      </c>
    </row>
    <row r="7836" spans="1:8" ht="19.5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1092</v>
      </c>
      <c r="F7838" s="10" t="s">
        <v>1179</v>
      </c>
      <c r="G7838" s="10">
        <v>57</v>
      </c>
      <c r="H7838" s="14">
        <v>10000</v>
      </c>
    </row>
    <row r="7839" spans="1:8" ht="19.5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978</v>
      </c>
      <c r="F7839" s="10" t="s">
        <v>25</v>
      </c>
      <c r="H7839" s="14">
        <v>13380</v>
      </c>
    </row>
    <row r="7840" spans="1:8" ht="19.5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1161</v>
      </c>
      <c r="H7840" s="14">
        <v>400</v>
      </c>
    </row>
    <row r="7841" spans="1:8" ht="19.5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1013</v>
      </c>
      <c r="F7841" s="10" t="s">
        <v>25</v>
      </c>
      <c r="H7841" s="14">
        <v>5580</v>
      </c>
    </row>
    <row r="7842" spans="1:8" ht="19.5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1178</v>
      </c>
      <c r="H7851" s="14">
        <v>9500</v>
      </c>
    </row>
    <row r="7852" spans="1:8" ht="19.5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992</v>
      </c>
      <c r="H7853" s="14">
        <v>500</v>
      </c>
    </row>
    <row r="7854" spans="1:8" ht="19.5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1070</v>
      </c>
      <c r="H7854" s="14">
        <v>5000</v>
      </c>
    </row>
    <row r="7855" spans="1:8" ht="19.5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1140</v>
      </c>
      <c r="H7855" s="14">
        <v>3000</v>
      </c>
    </row>
    <row r="7856" spans="1:8" ht="19.5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978</v>
      </c>
      <c r="F7858" s="10" t="s">
        <v>25</v>
      </c>
      <c r="H7858" s="14">
        <v>12850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1180</v>
      </c>
      <c r="H7861" s="14">
        <v>1050</v>
      </c>
    </row>
    <row r="7862" spans="1:8" ht="19.5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1178</v>
      </c>
      <c r="H7866" s="14">
        <v>67600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992</v>
      </c>
      <c r="H7869" s="14">
        <v>1750</v>
      </c>
    </row>
    <row r="7870" spans="1:8" ht="19.5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978</v>
      </c>
      <c r="F7873" s="10" t="s">
        <v>25</v>
      </c>
      <c r="H7873" s="14">
        <v>12850</v>
      </c>
    </row>
    <row r="7874" spans="1:8" ht="19.5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1013</v>
      </c>
      <c r="F7875" s="10" t="s">
        <v>25</v>
      </c>
      <c r="H7875" s="14">
        <v>8370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992</v>
      </c>
      <c r="H7881" s="14">
        <v>750</v>
      </c>
    </row>
    <row r="7882" spans="1:8" ht="19.5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978</v>
      </c>
      <c r="F7885" s="10" t="s">
        <v>25</v>
      </c>
      <c r="H7885" s="14">
        <v>8560</v>
      </c>
    </row>
    <row r="7886" spans="1:8" ht="19.5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1013</v>
      </c>
      <c r="F7888" s="10" t="s">
        <v>25</v>
      </c>
      <c r="H7888" s="14">
        <v>8100</v>
      </c>
    </row>
    <row r="7889" spans="1:8" ht="19.5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992</v>
      </c>
      <c r="H7900" s="14">
        <v>1500</v>
      </c>
    </row>
    <row r="7901" spans="1:8" ht="19.5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1140</v>
      </c>
      <c r="H7903" s="14">
        <v>4000</v>
      </c>
    </row>
    <row r="7904" spans="1:8" ht="19.5" customHeight="1" x14ac:dyDescent="0.25">
      <c r="A7904" s="4">
        <v>45377</v>
      </c>
      <c r="B7904" s="3">
        <v>2364</v>
      </c>
      <c r="C7904" s="10" t="s">
        <v>72</v>
      </c>
      <c r="D7904" s="10" t="s">
        <v>1027</v>
      </c>
      <c r="E7904" s="10" t="s">
        <v>269</v>
      </c>
      <c r="F7904" s="10" t="s">
        <v>388</v>
      </c>
      <c r="H7904" s="14">
        <v>4000</v>
      </c>
    </row>
    <row r="7905" spans="1:8" ht="19.5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978</v>
      </c>
      <c r="F7909" s="10" t="s">
        <v>25</v>
      </c>
      <c r="H7909" s="14">
        <v>10690</v>
      </c>
    </row>
    <row r="7910" spans="1:8" ht="19.5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1156</v>
      </c>
      <c r="F7910" s="10" t="s">
        <v>276</v>
      </c>
      <c r="H7910" s="14">
        <v>5000</v>
      </c>
    </row>
    <row r="7911" spans="1:8" ht="19.5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1013</v>
      </c>
      <c r="F7911" s="10" t="s">
        <v>25</v>
      </c>
      <c r="H7911" s="14">
        <v>8820</v>
      </c>
    </row>
    <row r="7912" spans="1:8" ht="19.5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1181</v>
      </c>
      <c r="H7916" s="14">
        <v>500</v>
      </c>
    </row>
    <row r="7917" spans="1:8" ht="19.5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1154</v>
      </c>
      <c r="H7920" s="14">
        <v>500</v>
      </c>
    </row>
    <row r="7921" spans="1:8" ht="19.5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992</v>
      </c>
      <c r="H7921" s="14">
        <v>500</v>
      </c>
    </row>
    <row r="7922" spans="1:8" ht="19.5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1070</v>
      </c>
      <c r="G7922" s="10">
        <v>31</v>
      </c>
      <c r="H7922" s="14">
        <v>18600</v>
      </c>
    </row>
    <row r="7923" spans="1:8" ht="19.5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1070</v>
      </c>
      <c r="H7923" s="14">
        <v>10000</v>
      </c>
    </row>
    <row r="7924" spans="1:8" ht="19.5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978</v>
      </c>
      <c r="F7928" s="10" t="s">
        <v>25</v>
      </c>
      <c r="H7928" s="14">
        <v>13210</v>
      </c>
    </row>
    <row r="7929" spans="1:8" ht="19.5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1013</v>
      </c>
      <c r="F7929" s="10" t="s">
        <v>25</v>
      </c>
      <c r="H7929" s="14">
        <v>9720</v>
      </c>
    </row>
    <row r="7930" spans="1:8" ht="19.5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992</v>
      </c>
      <c r="H7943" s="14">
        <v>500</v>
      </c>
    </row>
    <row r="7944" spans="1:8" ht="19.5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1170</v>
      </c>
      <c r="H7946" s="14">
        <v>28600</v>
      </c>
    </row>
    <row r="7947" spans="1:8" ht="19.5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1156</v>
      </c>
      <c r="F7950" s="10" t="s">
        <v>999</v>
      </c>
      <c r="H7950" s="14">
        <v>3300</v>
      </c>
    </row>
    <row r="7951" spans="1:8" ht="19.5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978</v>
      </c>
      <c r="F7951" s="10" t="s">
        <v>25</v>
      </c>
      <c r="H7951" s="14">
        <v>13020</v>
      </c>
    </row>
    <row r="7952" spans="1:8" ht="19.5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1182</v>
      </c>
      <c r="H7952" s="14">
        <v>400</v>
      </c>
    </row>
    <row r="7953" spans="1:8" ht="19.5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1013</v>
      </c>
      <c r="F7953" s="10" t="s">
        <v>25</v>
      </c>
      <c r="H7953" s="14">
        <v>4680</v>
      </c>
    </row>
    <row r="7954" spans="1:8" ht="19.5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customHeight="1" x14ac:dyDescent="0.25">
      <c r="A7958" s="4">
        <v>45380</v>
      </c>
      <c r="B7958" s="3">
        <v>2390</v>
      </c>
      <c r="C7958" s="10" t="s">
        <v>376</v>
      </c>
      <c r="D7958" s="10" t="s">
        <v>1183</v>
      </c>
      <c r="H7958" s="14">
        <v>52500</v>
      </c>
    </row>
    <row r="7959" spans="1:8" ht="19.5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992</v>
      </c>
      <c r="H7963" s="14">
        <v>1500</v>
      </c>
    </row>
    <row r="7964" spans="1:8" ht="19.5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customHeight="1" x14ac:dyDescent="0.25">
      <c r="A7965" s="4">
        <v>45380</v>
      </c>
      <c r="B7965" s="3">
        <v>2392</v>
      </c>
      <c r="C7965" s="10" t="s">
        <v>72</v>
      </c>
      <c r="D7965" s="10" t="s">
        <v>1027</v>
      </c>
      <c r="E7965" s="10" t="s">
        <v>269</v>
      </c>
      <c r="F7965" s="10" t="s">
        <v>388</v>
      </c>
      <c r="H7965" s="14">
        <v>26000</v>
      </c>
    </row>
    <row r="7966" spans="1:8" ht="19.5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1161</v>
      </c>
      <c r="H7970" s="14">
        <v>300</v>
      </c>
    </row>
    <row r="7971" spans="1:8" ht="19.5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1156</v>
      </c>
      <c r="F7972" s="10" t="s">
        <v>467</v>
      </c>
      <c r="H7972" s="14">
        <v>4100</v>
      </c>
    </row>
    <row r="7973" spans="1:8" ht="19.5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978</v>
      </c>
      <c r="F7973" s="10" t="s">
        <v>25</v>
      </c>
      <c r="H7973" s="14">
        <v>17130</v>
      </c>
    </row>
    <row r="7974" spans="1:8" ht="19.5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1182</v>
      </c>
      <c r="H7975" s="14">
        <v>1500</v>
      </c>
    </row>
    <row r="7976" spans="1:8" ht="19.5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1013</v>
      </c>
      <c r="F7976" s="10" t="s">
        <v>25</v>
      </c>
      <c r="H7976" s="14">
        <v>7560</v>
      </c>
    </row>
    <row r="7977" spans="1:8" ht="19.5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992</v>
      </c>
      <c r="H7990" s="14">
        <v>2000</v>
      </c>
    </row>
    <row r="7991" spans="1:8" ht="19.5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1110</v>
      </c>
      <c r="F7992" s="10" t="s">
        <v>1012</v>
      </c>
      <c r="H7992" s="14">
        <v>5000</v>
      </c>
    </row>
    <row r="7993" spans="1:8" ht="19.5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1156</v>
      </c>
      <c r="F7993" s="10" t="s">
        <v>217</v>
      </c>
      <c r="H7993" s="14">
        <v>3300</v>
      </c>
    </row>
    <row r="7994" spans="1:8" ht="19.5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1161</v>
      </c>
      <c r="H7995" s="14">
        <v>250</v>
      </c>
    </row>
    <row r="7996" spans="1:8" ht="19.5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1070</v>
      </c>
      <c r="G7998" s="10">
        <v>88</v>
      </c>
      <c r="H7998" s="14">
        <v>52800</v>
      </c>
    </row>
    <row r="7999" spans="1:8" ht="19.5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978</v>
      </c>
      <c r="F7999" s="10" t="s">
        <v>25</v>
      </c>
      <c r="H7999" s="14">
        <v>12850</v>
      </c>
    </row>
    <row r="8000" spans="1:8" ht="19.5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1013</v>
      </c>
      <c r="F8001" s="10" t="s">
        <v>25</v>
      </c>
      <c r="H8001" s="14">
        <v>7380</v>
      </c>
    </row>
    <row r="8002" spans="1:8" ht="19.5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1070</v>
      </c>
      <c r="G8005" s="10">
        <v>83</v>
      </c>
      <c r="H8005" s="14">
        <v>49800</v>
      </c>
    </row>
    <row r="8006" spans="1:8" ht="19.5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1170</v>
      </c>
      <c r="G8006" s="10">
        <v>32</v>
      </c>
      <c r="H8006" s="14">
        <v>19200</v>
      </c>
    </row>
    <row r="8007" spans="1:8" ht="19.5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992</v>
      </c>
      <c r="H8013" s="14">
        <v>1250</v>
      </c>
    </row>
    <row r="8014" spans="1:8" ht="19.5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1137</v>
      </c>
      <c r="H8020" s="14">
        <v>196755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1137</v>
      </c>
      <c r="H8021" s="14">
        <v>1000</v>
      </c>
    </row>
    <row r="8022" spans="1:8" ht="19.5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978</v>
      </c>
      <c r="F8025" s="10" t="s">
        <v>25</v>
      </c>
      <c r="H8025" s="14">
        <v>12850</v>
      </c>
    </row>
    <row r="8026" spans="1:8" ht="19.5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1013</v>
      </c>
      <c r="F8026" s="10" t="s">
        <v>25</v>
      </c>
      <c r="H8026" s="14">
        <v>7740</v>
      </c>
    </row>
    <row r="8027" spans="1:8" ht="19.5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customHeight="1" x14ac:dyDescent="0.25">
      <c r="A8031" s="4">
        <v>45383</v>
      </c>
      <c r="B8031" s="3">
        <v>2422</v>
      </c>
      <c r="C8031" s="10" t="s">
        <v>24</v>
      </c>
      <c r="D8031" s="10" t="s">
        <v>1184</v>
      </c>
      <c r="G8031" s="10">
        <v>4</v>
      </c>
      <c r="H8031" s="14">
        <v>1400</v>
      </c>
    </row>
    <row r="8032" spans="1:8" ht="19.5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992</v>
      </c>
      <c r="H8037" s="14">
        <v>1250</v>
      </c>
    </row>
    <row r="8038" spans="1:8" ht="19.5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1070</v>
      </c>
      <c r="G8038" s="10">
        <v>113</v>
      </c>
      <c r="H8038" s="14">
        <v>67800</v>
      </c>
    </row>
    <row r="8039" spans="1:8" ht="19.5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1185</v>
      </c>
      <c r="G8039" s="10">
        <v>73</v>
      </c>
      <c r="H8039" s="14">
        <v>43800</v>
      </c>
    </row>
    <row r="8040" spans="1:8" ht="19.5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customHeight="1" x14ac:dyDescent="0.25">
      <c r="A8042" s="4">
        <v>45383</v>
      </c>
      <c r="B8042" s="3">
        <v>2426</v>
      </c>
      <c r="C8042" s="10" t="s">
        <v>24</v>
      </c>
      <c r="D8042" s="10" t="s">
        <v>1205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1177</v>
      </c>
      <c r="G8043" s="10">
        <v>34.284999999999997</v>
      </c>
      <c r="H8043" s="14">
        <v>647986</v>
      </c>
    </row>
    <row r="8044" spans="1:8" ht="19.5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1193</v>
      </c>
      <c r="H8044" s="14">
        <v>34000</v>
      </c>
    </row>
    <row r="8045" spans="1:8" ht="19.5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1156</v>
      </c>
      <c r="F8045" s="10" t="s">
        <v>30</v>
      </c>
      <c r="H8045" s="14">
        <v>2000</v>
      </c>
    </row>
    <row r="8046" spans="1:8" ht="19.5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1156</v>
      </c>
      <c r="F8046" s="10" t="s">
        <v>148</v>
      </c>
      <c r="H8046" s="14">
        <v>2500</v>
      </c>
    </row>
    <row r="8047" spans="1:8" ht="19.5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978</v>
      </c>
      <c r="F8047" s="10" t="s">
        <v>25</v>
      </c>
      <c r="H8047" s="14">
        <v>13380</v>
      </c>
    </row>
    <row r="8048" spans="1:8" ht="19.5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1013</v>
      </c>
      <c r="F8048" s="10" t="s">
        <v>25</v>
      </c>
      <c r="H8048" s="14">
        <v>7470</v>
      </c>
    </row>
    <row r="8049" spans="1:8" ht="19.5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1070</v>
      </c>
      <c r="G8051" s="10">
        <v>54</v>
      </c>
      <c r="H8051" s="14">
        <v>32400</v>
      </c>
    </row>
    <row r="8052" spans="1:8" ht="19.5" customHeight="1" x14ac:dyDescent="0.25">
      <c r="A8052" s="4">
        <v>45384</v>
      </c>
      <c r="B8052" s="3">
        <v>2433</v>
      </c>
      <c r="C8052" s="10" t="s">
        <v>119</v>
      </c>
      <c r="F8052" s="10" t="s">
        <v>1057</v>
      </c>
      <c r="H8052" s="14">
        <v>1000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1019</v>
      </c>
      <c r="H8053" s="14">
        <v>1050</v>
      </c>
    </row>
    <row r="8054" spans="1:8" ht="19.5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1147</v>
      </c>
      <c r="H8054" s="14">
        <v>300</v>
      </c>
    </row>
    <row r="8055" spans="1:8" ht="19.5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1185</v>
      </c>
      <c r="G8056" s="10">
        <v>51</v>
      </c>
      <c r="H8056" s="14">
        <v>30600</v>
      </c>
    </row>
    <row r="8057" spans="1:8" ht="19.5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customHeight="1" x14ac:dyDescent="0.25">
      <c r="A8058" s="4">
        <v>45384</v>
      </c>
      <c r="B8058" s="3">
        <v>2435</v>
      </c>
      <c r="C8058" s="10" t="s">
        <v>24</v>
      </c>
      <c r="D8058" s="10" t="s">
        <v>1184</v>
      </c>
      <c r="G8058" s="10">
        <v>2</v>
      </c>
      <c r="H8058" s="14">
        <v>700</v>
      </c>
    </row>
    <row r="8059" spans="1:8" ht="19.5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992</v>
      </c>
      <c r="H8062" s="14">
        <v>500</v>
      </c>
    </row>
    <row r="8063" spans="1:8" ht="19.5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978</v>
      </c>
      <c r="F8069" s="10" t="s">
        <v>25</v>
      </c>
      <c r="H8069" s="14">
        <v>12850</v>
      </c>
    </row>
    <row r="8070" spans="1:8" ht="19.5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1013</v>
      </c>
      <c r="F8071" s="10" t="s">
        <v>25</v>
      </c>
      <c r="H8071" s="14">
        <v>7380</v>
      </c>
    </row>
    <row r="8072" spans="1:8" ht="19.5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customHeight="1" x14ac:dyDescent="0.25">
      <c r="A8076" s="4">
        <v>45385</v>
      </c>
      <c r="B8076" s="3">
        <v>2443</v>
      </c>
      <c r="C8076" s="10" t="s">
        <v>24</v>
      </c>
      <c r="D8076" s="10" t="s">
        <v>1184</v>
      </c>
      <c r="G8076" s="10">
        <v>2</v>
      </c>
      <c r="H8076" s="14">
        <v>700</v>
      </c>
    </row>
    <row r="8077" spans="1:8" ht="19.5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1499</v>
      </c>
      <c r="H8088" s="14">
        <v>200</v>
      </c>
    </row>
    <row r="8089" spans="1:8" ht="19.5" customHeight="1" x14ac:dyDescent="0.25">
      <c r="A8089" s="4">
        <v>45385</v>
      </c>
      <c r="B8089" s="3">
        <v>2446</v>
      </c>
      <c r="C8089" s="10" t="s">
        <v>24</v>
      </c>
      <c r="D8089" s="10" t="s">
        <v>1205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1177</v>
      </c>
      <c r="G8090" s="10">
        <v>21.98</v>
      </c>
      <c r="H8090" s="14">
        <v>419818</v>
      </c>
    </row>
    <row r="8091" spans="1:8" ht="19.5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1193</v>
      </c>
      <c r="H8091" s="14">
        <v>26350</v>
      </c>
    </row>
    <row r="8092" spans="1:8" ht="19.5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978</v>
      </c>
      <c r="F8095" s="10" t="s">
        <v>25</v>
      </c>
      <c r="H8095" s="14">
        <v>8560</v>
      </c>
    </row>
    <row r="8096" spans="1:8" ht="19.5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1013</v>
      </c>
      <c r="F8096" s="10" t="s">
        <v>25</v>
      </c>
      <c r="H8096" s="14">
        <v>7470</v>
      </c>
    </row>
    <row r="8097" spans="1:8" ht="19.5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customHeight="1" x14ac:dyDescent="0.25">
      <c r="A8101" s="4">
        <v>45386</v>
      </c>
      <c r="B8101" s="3">
        <v>2452</v>
      </c>
      <c r="C8101" s="10" t="s">
        <v>24</v>
      </c>
      <c r="D8101" s="10" t="s">
        <v>1184</v>
      </c>
      <c r="G8101" s="10">
        <v>2</v>
      </c>
      <c r="H8101" s="14">
        <v>700</v>
      </c>
    </row>
    <row r="8102" spans="1:8" ht="19.5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1161</v>
      </c>
      <c r="F8106" s="10" t="s">
        <v>21</v>
      </c>
      <c r="H8106" s="14">
        <v>2500</v>
      </c>
    </row>
    <row r="8107" spans="1:8" ht="19.5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1137</v>
      </c>
      <c r="F8110" s="10" t="s">
        <v>47</v>
      </c>
      <c r="H8110" s="14">
        <v>800</v>
      </c>
    </row>
    <row r="8111" spans="1:8" ht="19.5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992</v>
      </c>
      <c r="H8111" s="14">
        <v>250</v>
      </c>
    </row>
    <row r="8112" spans="1:8" ht="19.5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1104</v>
      </c>
      <c r="H8112" s="14">
        <v>4000</v>
      </c>
    </row>
    <row r="8113" spans="1:8" ht="19.5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1147</v>
      </c>
      <c r="H8113" s="14">
        <v>3000</v>
      </c>
    </row>
    <row r="8114" spans="1:8" ht="19.5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1092</v>
      </c>
      <c r="F8117" s="10" t="s">
        <v>1186</v>
      </c>
      <c r="H8117" s="14">
        <v>10000</v>
      </c>
    </row>
    <row r="8118" spans="1:8" ht="19.5" customHeight="1" x14ac:dyDescent="0.25">
      <c r="A8118" s="4">
        <v>45387</v>
      </c>
      <c r="B8118" s="3">
        <v>2458</v>
      </c>
      <c r="C8118" s="10" t="s">
        <v>72</v>
      </c>
      <c r="D8118" s="10" t="s">
        <v>1027</v>
      </c>
      <c r="E8118" s="10" t="s">
        <v>269</v>
      </c>
      <c r="F8118" s="10" t="s">
        <v>388</v>
      </c>
      <c r="H8118" s="14">
        <v>30000</v>
      </c>
    </row>
    <row r="8119" spans="1:8" ht="19.5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1161</v>
      </c>
      <c r="F8119" s="10" t="s">
        <v>388</v>
      </c>
      <c r="H8119" s="14">
        <v>1400</v>
      </c>
    </row>
    <row r="8120" spans="1:8" ht="19.5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1187</v>
      </c>
      <c r="H8120" s="14">
        <v>500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1181</v>
      </c>
      <c r="H8122" s="14">
        <v>3000</v>
      </c>
    </row>
    <row r="8123" spans="1:8" ht="19.5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1013</v>
      </c>
      <c r="F8125" s="10" t="s">
        <v>25</v>
      </c>
      <c r="H8125" s="14">
        <v>3240</v>
      </c>
    </row>
    <row r="8126" spans="1:8" ht="19.5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978</v>
      </c>
      <c r="F8127" s="10" t="s">
        <v>25</v>
      </c>
      <c r="H8127" s="14">
        <v>14980</v>
      </c>
    </row>
    <row r="8128" spans="1:8" ht="19.5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992</v>
      </c>
      <c r="H8137" s="14">
        <v>250</v>
      </c>
    </row>
    <row r="8138" spans="1:8" ht="19.5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978</v>
      </c>
      <c r="F8143" s="10" t="s">
        <v>25</v>
      </c>
      <c r="H8143" s="14">
        <v>8560</v>
      </c>
    </row>
    <row r="8144" spans="1:8" ht="19.5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1013</v>
      </c>
      <c r="F8145" s="10" t="s">
        <v>25</v>
      </c>
      <c r="H8145" s="14">
        <v>8190</v>
      </c>
    </row>
    <row r="8146" spans="1:8" ht="19.5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992</v>
      </c>
      <c r="H8154" s="14">
        <v>3000</v>
      </c>
    </row>
    <row r="8155" spans="1:8" ht="19.5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customHeight="1" x14ac:dyDescent="0.25">
      <c r="A8159" s="4">
        <v>45388</v>
      </c>
      <c r="B8159" s="3">
        <v>2474</v>
      </c>
      <c r="C8159" s="10" t="s">
        <v>119</v>
      </c>
      <c r="F8159" s="10" t="s">
        <v>1057</v>
      </c>
      <c r="H8159" s="14">
        <v>33200</v>
      </c>
    </row>
    <row r="8160" spans="1:8" ht="19.5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978</v>
      </c>
      <c r="F8161" s="10" t="s">
        <v>25</v>
      </c>
      <c r="H8161" s="14">
        <v>12850</v>
      </c>
    </row>
    <row r="8162" spans="1:8" ht="19.5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1013</v>
      </c>
      <c r="F8163" s="10" t="s">
        <v>25</v>
      </c>
      <c r="H8163" s="14">
        <v>7200</v>
      </c>
    </row>
    <row r="8164" spans="1:8" ht="19.5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1188</v>
      </c>
      <c r="H8169" s="14">
        <v>100</v>
      </c>
    </row>
    <row r="8170" spans="1:8" ht="19.5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1040</v>
      </c>
      <c r="H8171" s="14">
        <v>500</v>
      </c>
    </row>
    <row r="8172" spans="1:8" ht="19.5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992</v>
      </c>
      <c r="H8174" s="14">
        <v>1750</v>
      </c>
    </row>
    <row r="8175" spans="1:8" ht="19.5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1023</v>
      </c>
      <c r="H8179" s="14">
        <v>1000</v>
      </c>
    </row>
    <row r="8180" spans="1:8" ht="19.5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1189</v>
      </c>
      <c r="H8180" s="14">
        <v>1200</v>
      </c>
    </row>
    <row r="8181" spans="1:8" ht="19.5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1137</v>
      </c>
      <c r="H8183" s="14">
        <v>200</v>
      </c>
    </row>
    <row r="8184" spans="1:8" ht="19.5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978</v>
      </c>
      <c r="F8185" s="10" t="s">
        <v>25</v>
      </c>
      <c r="H8185" s="14">
        <v>12850</v>
      </c>
    </row>
    <row r="8186" spans="1:8" ht="19.5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1013</v>
      </c>
      <c r="F8187" s="10" t="s">
        <v>25</v>
      </c>
      <c r="H8187" s="14">
        <v>7380</v>
      </c>
    </row>
    <row r="8188" spans="1:8" ht="19.5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992</v>
      </c>
      <c r="H8190" s="14">
        <v>1500</v>
      </c>
    </row>
    <row r="8191" spans="1:8" ht="19.5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customHeight="1" x14ac:dyDescent="0.25">
      <c r="A8196" s="4">
        <v>45390</v>
      </c>
      <c r="B8196" s="3">
        <v>2486</v>
      </c>
      <c r="C8196" s="10" t="s">
        <v>24</v>
      </c>
      <c r="D8196" s="10" t="s">
        <v>1205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1177</v>
      </c>
      <c r="G8197" s="10">
        <v>22.305</v>
      </c>
      <c r="H8197" s="14">
        <v>426025</v>
      </c>
    </row>
    <row r="8198" spans="1:8" ht="19.5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1193</v>
      </c>
      <c r="H8198" s="14">
        <v>28950</v>
      </c>
    </row>
    <row r="8199" spans="1:8" ht="19.5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978</v>
      </c>
      <c r="F8206" s="10" t="s">
        <v>25</v>
      </c>
      <c r="H8206" s="14">
        <v>12850</v>
      </c>
    </row>
    <row r="8207" spans="1:8" ht="19.5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1013</v>
      </c>
      <c r="F8207" s="10" t="s">
        <v>25</v>
      </c>
      <c r="H8207" s="14">
        <v>6930</v>
      </c>
    </row>
    <row r="8208" spans="1:8" ht="19.5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992</v>
      </c>
      <c r="H8211" s="14">
        <v>1120</v>
      </c>
    </row>
    <row r="8212" spans="1:8" ht="19.5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1187</v>
      </c>
      <c r="H8212" s="14">
        <v>100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1137</v>
      </c>
      <c r="H8214" s="14">
        <v>300</v>
      </c>
    </row>
    <row r="8215" spans="1:8" ht="19.5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1172</v>
      </c>
      <c r="F8217" s="10" t="s">
        <v>1070</v>
      </c>
      <c r="H8217" s="14">
        <v>7000</v>
      </c>
    </row>
    <row r="8218" spans="1:8" ht="19.5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1070</v>
      </c>
      <c r="H8219" s="14">
        <v>30000</v>
      </c>
    </row>
    <row r="8220" spans="1:8" ht="19.5" customHeight="1" x14ac:dyDescent="0.25">
      <c r="A8220" s="4">
        <v>45391</v>
      </c>
      <c r="B8220" s="3">
        <v>2496</v>
      </c>
      <c r="C8220" s="10" t="s">
        <v>24</v>
      </c>
      <c r="D8220" s="10" t="s">
        <v>1205</v>
      </c>
      <c r="E8220" s="10" t="s">
        <v>197</v>
      </c>
      <c r="H8220" s="14">
        <v>2000</v>
      </c>
    </row>
    <row r="8221" spans="1:8" ht="19.5" customHeight="1" x14ac:dyDescent="0.25">
      <c r="A8221" s="4">
        <v>45391</v>
      </c>
      <c r="B8221" s="3">
        <v>2496</v>
      </c>
      <c r="C8221" s="10" t="s">
        <v>24</v>
      </c>
      <c r="D8221" s="10" t="s">
        <v>1205</v>
      </c>
      <c r="H8221" s="14">
        <v>500</v>
      </c>
    </row>
    <row r="8222" spans="1:8" ht="19.5" customHeight="1" x14ac:dyDescent="0.25">
      <c r="A8222" s="4">
        <v>45391</v>
      </c>
      <c r="B8222" s="3">
        <v>2496</v>
      </c>
      <c r="C8222" s="10" t="s">
        <v>119</v>
      </c>
      <c r="F8222" s="10" t="s">
        <v>1057</v>
      </c>
      <c r="H8222" s="14">
        <v>1000</v>
      </c>
    </row>
    <row r="8223" spans="1:8" ht="19.5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1190</v>
      </c>
      <c r="F8223" s="10" t="s">
        <v>770</v>
      </c>
      <c r="H8223" s="14">
        <v>10000</v>
      </c>
    </row>
    <row r="8224" spans="1:8" ht="19.5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978</v>
      </c>
      <c r="F8224" s="10" t="s">
        <v>25</v>
      </c>
      <c r="H8224" s="14">
        <v>8560</v>
      </c>
    </row>
    <row r="8225" spans="1:8" ht="19.5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1161</v>
      </c>
      <c r="H8225" s="14">
        <v>400</v>
      </c>
    </row>
    <row r="8226" spans="1:8" ht="19.5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1013</v>
      </c>
      <c r="F8226" s="10" t="s">
        <v>25</v>
      </c>
      <c r="H8226" s="14">
        <v>5400</v>
      </c>
    </row>
    <row r="8227" spans="1:8" ht="19.5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1191</v>
      </c>
      <c r="F8229" s="10" t="s">
        <v>388</v>
      </c>
      <c r="H8229" s="14">
        <v>2000</v>
      </c>
    </row>
    <row r="8230" spans="1:8" ht="19.5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1191</v>
      </c>
      <c r="F8230" s="10" t="s">
        <v>30</v>
      </c>
      <c r="H8230" s="14">
        <v>1000</v>
      </c>
    </row>
    <row r="8231" spans="1:8" ht="19.5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customHeight="1" x14ac:dyDescent="0.25">
      <c r="A8232" s="4">
        <v>45392</v>
      </c>
      <c r="B8232" s="3">
        <v>2501</v>
      </c>
      <c r="C8232" s="10" t="s">
        <v>72</v>
      </c>
      <c r="D8232" s="10" t="s">
        <v>1027</v>
      </c>
      <c r="E8232" s="10" t="s">
        <v>269</v>
      </c>
      <c r="F8232" s="10" t="s">
        <v>388</v>
      </c>
      <c r="H8232" s="14">
        <v>30000</v>
      </c>
    </row>
    <row r="8233" spans="1:8" ht="19.5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1161</v>
      </c>
      <c r="H8234" s="14">
        <v>1500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992</v>
      </c>
      <c r="H8237" s="14">
        <v>1000</v>
      </c>
    </row>
    <row r="8238" spans="1:8" ht="19.5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992</v>
      </c>
      <c r="H8243" s="14">
        <v>750</v>
      </c>
    </row>
    <row r="8244" spans="1:8" ht="19.5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1146</v>
      </c>
      <c r="H8245" s="14">
        <v>200</v>
      </c>
    </row>
    <row r="8246" spans="1:8" ht="19.5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978</v>
      </c>
      <c r="F8246" s="10" t="s">
        <v>25</v>
      </c>
      <c r="H8246" s="14">
        <v>8560</v>
      </c>
    </row>
    <row r="8247" spans="1:8" ht="19.5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1013</v>
      </c>
      <c r="F8247" s="10" t="s">
        <v>25</v>
      </c>
      <c r="H8247" s="14">
        <v>2790</v>
      </c>
    </row>
    <row r="8248" spans="1:8" ht="19.5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1146</v>
      </c>
      <c r="H8250" s="14">
        <v>200</v>
      </c>
    </row>
    <row r="8251" spans="1:8" ht="19.5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1190</v>
      </c>
      <c r="F8253" s="10" t="s">
        <v>467</v>
      </c>
      <c r="H8253" s="14">
        <v>4000</v>
      </c>
    </row>
    <row r="8254" spans="1:8" ht="19.5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1190</v>
      </c>
      <c r="F8254" s="10" t="s">
        <v>999</v>
      </c>
      <c r="H8254" s="14">
        <v>3300</v>
      </c>
    </row>
    <row r="8255" spans="1:8" ht="19.5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1190</v>
      </c>
      <c r="F8255" s="10" t="s">
        <v>148</v>
      </c>
      <c r="H8255" s="14">
        <v>2500</v>
      </c>
    </row>
    <row r="8256" spans="1:8" ht="19.5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1190</v>
      </c>
      <c r="F8256" s="10" t="s">
        <v>217</v>
      </c>
      <c r="H8256" s="14">
        <v>3300</v>
      </c>
    </row>
    <row r="8257" spans="1:8" ht="19.5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978</v>
      </c>
      <c r="F8258" s="10" t="s">
        <v>25</v>
      </c>
      <c r="H8258" s="14">
        <v>12850</v>
      </c>
    </row>
    <row r="8259" spans="1:8" ht="19.5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1187</v>
      </c>
      <c r="H8259" s="14">
        <v>300</v>
      </c>
    </row>
    <row r="8260" spans="1:8" ht="19.5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1013</v>
      </c>
      <c r="F8260" s="10" t="s">
        <v>25</v>
      </c>
      <c r="H8260" s="14">
        <v>6030</v>
      </c>
    </row>
    <row r="8261" spans="1:8" ht="19.5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1192</v>
      </c>
      <c r="H8265" s="14">
        <v>11420</v>
      </c>
    </row>
    <row r="8266" spans="1:8" ht="19.5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992</v>
      </c>
      <c r="H8272" s="14">
        <v>1400</v>
      </c>
    </row>
    <row r="8273" spans="1:8" ht="19.5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978</v>
      </c>
      <c r="F8275" s="10" t="s">
        <v>25</v>
      </c>
      <c r="H8275" s="14">
        <v>12850</v>
      </c>
    </row>
    <row r="8276" spans="1:8" ht="19.5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1187</v>
      </c>
      <c r="H8276" s="14">
        <v>200</v>
      </c>
    </row>
    <row r="8277" spans="1:8" ht="19.5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1013</v>
      </c>
      <c r="F8277" s="10" t="s">
        <v>25</v>
      </c>
      <c r="H8277" s="14">
        <v>5670</v>
      </c>
    </row>
    <row r="8278" spans="1:8" ht="19.5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992</v>
      </c>
      <c r="H8280" s="14">
        <v>1500</v>
      </c>
    </row>
    <row r="8281" spans="1:8" ht="19.5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992</v>
      </c>
      <c r="H8281" s="14">
        <v>1400</v>
      </c>
    </row>
    <row r="8282" spans="1:8" ht="19.5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1177</v>
      </c>
      <c r="G8286" s="10">
        <v>22.504999999999999</v>
      </c>
      <c r="H8286" s="14">
        <v>427595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1193</v>
      </c>
      <c r="H8287" s="14">
        <v>24300</v>
      </c>
    </row>
    <row r="8288" spans="1:8" ht="19.5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1194</v>
      </c>
      <c r="H8289" s="14">
        <v>1000</v>
      </c>
    </row>
    <row r="8290" spans="1:8" ht="19.5" customHeight="1" x14ac:dyDescent="0.25">
      <c r="A8290" s="4">
        <v>45399</v>
      </c>
      <c r="B8290" s="3">
        <v>2525</v>
      </c>
      <c r="C8290" s="10" t="s">
        <v>24</v>
      </c>
      <c r="D8290" s="10" t="s">
        <v>1205</v>
      </c>
      <c r="H8290" s="14">
        <v>4000</v>
      </c>
    </row>
    <row r="8291" spans="1:8" ht="19.5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978</v>
      </c>
      <c r="F8291" s="10" t="s">
        <v>25</v>
      </c>
      <c r="H8291" s="14">
        <v>8560</v>
      </c>
    </row>
    <row r="8292" spans="1:8" ht="19.5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1013</v>
      </c>
      <c r="F8292" s="10" t="s">
        <v>25</v>
      </c>
      <c r="H8292" s="14">
        <v>6300</v>
      </c>
    </row>
    <row r="8293" spans="1:8" ht="19.5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1196</v>
      </c>
      <c r="H8298" s="14">
        <v>90000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1197</v>
      </c>
      <c r="H8299" s="14">
        <v>200</v>
      </c>
    </row>
    <row r="8300" spans="1:8" ht="19.5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992</v>
      </c>
      <c r="H8300" s="14">
        <v>1000</v>
      </c>
    </row>
    <row r="8301" spans="1:8" ht="19.5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992</v>
      </c>
      <c r="H8301" s="14">
        <v>1400</v>
      </c>
    </row>
    <row r="8302" spans="1:8" ht="19.5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1190</v>
      </c>
      <c r="F8303" s="10" t="s">
        <v>30</v>
      </c>
      <c r="H8303" s="14">
        <v>4000</v>
      </c>
    </row>
    <row r="8304" spans="1:8" ht="19.5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978</v>
      </c>
      <c r="F8306" s="10" t="s">
        <v>25</v>
      </c>
      <c r="H8306" s="14">
        <v>10690</v>
      </c>
    </row>
    <row r="8307" spans="1:8" ht="19.5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1170</v>
      </c>
      <c r="H8307" s="14">
        <v>5000</v>
      </c>
    </row>
    <row r="8308" spans="1:8" ht="19.5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1013</v>
      </c>
      <c r="F8309" s="10" t="s">
        <v>25</v>
      </c>
      <c r="H8309" s="14">
        <v>7470</v>
      </c>
    </row>
    <row r="8310" spans="1:8" ht="19.5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1181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1198</v>
      </c>
      <c r="H8313" s="14">
        <v>500</v>
      </c>
    </row>
    <row r="8314" spans="1:8" ht="19.5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1199</v>
      </c>
      <c r="F8314" s="10" t="s">
        <v>47</v>
      </c>
      <c r="H8314" s="14">
        <v>1970</v>
      </c>
    </row>
    <row r="8315" spans="1:8" ht="19.5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1200</v>
      </c>
      <c r="F8316" s="10" t="s">
        <v>47</v>
      </c>
      <c r="H8316" s="14">
        <v>480</v>
      </c>
    </row>
    <row r="8317" spans="1:8" ht="19.5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1187</v>
      </c>
      <c r="H8318" s="14">
        <v>200</v>
      </c>
    </row>
    <row r="8319" spans="1:8" ht="19.5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992</v>
      </c>
      <c r="H8319" s="14">
        <v>1000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992</v>
      </c>
      <c r="H8325" s="14">
        <v>280</v>
      </c>
    </row>
    <row r="8326" spans="1:8" ht="19.5" customHeight="1" x14ac:dyDescent="0.25">
      <c r="A8326" s="4">
        <v>45400</v>
      </c>
      <c r="B8326" s="3">
        <v>2540</v>
      </c>
      <c r="C8326" s="10" t="s">
        <v>24</v>
      </c>
      <c r="D8326" s="10" t="s">
        <v>1205</v>
      </c>
      <c r="H8326" s="14">
        <v>200</v>
      </c>
    </row>
    <row r="8327" spans="1:8" ht="19.5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1201</v>
      </c>
      <c r="F8327" s="10" t="s">
        <v>1070</v>
      </c>
      <c r="G8327" s="10">
        <v>76</v>
      </c>
      <c r="H8327" s="14">
        <v>45600</v>
      </c>
    </row>
    <row r="8328" spans="1:8" ht="19.5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978</v>
      </c>
      <c r="F8328" s="10" t="s">
        <v>25</v>
      </c>
      <c r="H8328" s="14">
        <v>8560</v>
      </c>
    </row>
    <row r="8329" spans="1:8" ht="19.5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1013</v>
      </c>
      <c r="F8329" s="10" t="s">
        <v>25</v>
      </c>
      <c r="H8329" s="14">
        <v>3150</v>
      </c>
    </row>
    <row r="8330" spans="1:8" ht="19.5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customHeight="1" x14ac:dyDescent="0.25">
      <c r="A8331" s="4">
        <v>45401</v>
      </c>
      <c r="B8331" s="3">
        <v>2544</v>
      </c>
      <c r="C8331" s="10" t="s">
        <v>72</v>
      </c>
      <c r="D8331" s="10" t="s">
        <v>1027</v>
      </c>
      <c r="E8331" s="10" t="s">
        <v>269</v>
      </c>
      <c r="F8331" s="10" t="s">
        <v>388</v>
      </c>
      <c r="H8331" s="14">
        <v>30000</v>
      </c>
    </row>
    <row r="8332" spans="1:8" ht="19.5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1187</v>
      </c>
      <c r="H8333" s="14">
        <v>500</v>
      </c>
    </row>
    <row r="8334" spans="1:8" ht="19.5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992</v>
      </c>
      <c r="H8342" s="14">
        <v>1000</v>
      </c>
    </row>
    <row r="8343" spans="1:8" ht="19.5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992</v>
      </c>
      <c r="H8343" s="14">
        <v>700</v>
      </c>
    </row>
    <row r="8344" spans="1:8" ht="19.5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1092</v>
      </c>
      <c r="F8345" s="10" t="s">
        <v>25</v>
      </c>
      <c r="H8345" s="14">
        <v>16000</v>
      </c>
    </row>
    <row r="8346" spans="1:8" ht="19.5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1092</v>
      </c>
      <c r="F8346" s="10" t="s">
        <v>764</v>
      </c>
      <c r="H8346" s="14">
        <v>15000</v>
      </c>
    </row>
    <row r="8347" spans="1:8" ht="19.5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1092</v>
      </c>
      <c r="F8347" s="10" t="s">
        <v>1202</v>
      </c>
      <c r="H8347" s="14">
        <v>15000</v>
      </c>
    </row>
    <row r="8348" spans="1:8" ht="19.5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1092</v>
      </c>
      <c r="F8348" s="10" t="s">
        <v>902</v>
      </c>
      <c r="H8348" s="14">
        <v>15000</v>
      </c>
    </row>
    <row r="8349" spans="1:8" ht="19.5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1201</v>
      </c>
      <c r="F8349" s="10" t="s">
        <v>1070</v>
      </c>
      <c r="G8349" s="10">
        <v>87</v>
      </c>
      <c r="H8349" s="14">
        <v>52200</v>
      </c>
    </row>
    <row r="8350" spans="1:8" ht="19.5" customHeight="1" x14ac:dyDescent="0.25">
      <c r="A8350" s="4">
        <v>45401</v>
      </c>
      <c r="B8350" s="3">
        <v>2554</v>
      </c>
      <c r="C8350" s="10" t="s">
        <v>24</v>
      </c>
      <c r="D8350" s="10" t="s">
        <v>1205</v>
      </c>
      <c r="H8350" s="14">
        <v>3000</v>
      </c>
    </row>
    <row r="8351" spans="1:8" ht="19.5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978</v>
      </c>
      <c r="F8352" s="10" t="s">
        <v>25</v>
      </c>
      <c r="H8352" s="14">
        <v>4280</v>
      </c>
    </row>
    <row r="8353" spans="1:8" ht="19.5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1013</v>
      </c>
      <c r="F8353" s="10" t="s">
        <v>25</v>
      </c>
      <c r="H8353" s="14">
        <v>5850</v>
      </c>
    </row>
    <row r="8354" spans="1:8" ht="19.5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1201</v>
      </c>
      <c r="F8356" s="10" t="s">
        <v>1070</v>
      </c>
      <c r="G8356" s="10">
        <v>129</v>
      </c>
      <c r="H8356" s="14">
        <v>77400</v>
      </c>
    </row>
    <row r="8357" spans="1:8" ht="19.5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1203</v>
      </c>
      <c r="F8358" s="10" t="s">
        <v>47</v>
      </c>
      <c r="H8358" s="14">
        <v>3100</v>
      </c>
    </row>
    <row r="8359" spans="1:8" ht="19.5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992</v>
      </c>
      <c r="H8363" s="14">
        <v>280</v>
      </c>
    </row>
    <row r="8364" spans="1:8" ht="19.5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992</v>
      </c>
      <c r="H8365" s="14">
        <v>500</v>
      </c>
    </row>
    <row r="8366" spans="1:8" ht="19.5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978</v>
      </c>
      <c r="F8369" s="10" t="s">
        <v>25</v>
      </c>
      <c r="H8369" s="14">
        <v>8900</v>
      </c>
    </row>
    <row r="8370" spans="1:8" ht="19.5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1013</v>
      </c>
      <c r="F8370" s="10" t="s">
        <v>25</v>
      </c>
      <c r="H8370" s="14">
        <v>4590</v>
      </c>
    </row>
    <row r="8371" spans="1:8" ht="19.5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992</v>
      </c>
      <c r="H8376" s="14">
        <v>1250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992</v>
      </c>
      <c r="H8377" s="14">
        <v>1120</v>
      </c>
    </row>
    <row r="8378" spans="1:8" ht="19.5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1199</v>
      </c>
      <c r="H8381" s="14">
        <v>2050</v>
      </c>
    </row>
    <row r="8382" spans="1:8" ht="19.5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customHeight="1" x14ac:dyDescent="0.25">
      <c r="A8383" s="4">
        <v>45412</v>
      </c>
      <c r="B8383" s="3">
        <v>2642</v>
      </c>
      <c r="C8383" s="10" t="s">
        <v>24</v>
      </c>
      <c r="D8383" s="10" t="s">
        <v>1205</v>
      </c>
      <c r="H8383" s="14">
        <v>1000</v>
      </c>
    </row>
    <row r="8384" spans="1:8" ht="19.5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1092</v>
      </c>
      <c r="F8385" s="10" t="s">
        <v>25</v>
      </c>
      <c r="H8385" s="14">
        <v>65000</v>
      </c>
    </row>
    <row r="8386" spans="1:8" ht="19.5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1092</v>
      </c>
      <c r="F8386" s="10" t="s">
        <v>764</v>
      </c>
      <c r="H8386" s="14">
        <v>50000</v>
      </c>
    </row>
    <row r="8387" spans="1:8" ht="19.5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1092</v>
      </c>
      <c r="F8387" s="10" t="s">
        <v>902</v>
      </c>
      <c r="H8387" s="14">
        <v>20000</v>
      </c>
    </row>
    <row r="8388" spans="1:8" ht="19.5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1092</v>
      </c>
      <c r="F8388" s="10" t="s">
        <v>1202</v>
      </c>
      <c r="H8388" s="14">
        <v>30000</v>
      </c>
    </row>
    <row r="8389" spans="1:8" ht="19.5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1201</v>
      </c>
      <c r="F8389" s="10" t="s">
        <v>1070</v>
      </c>
      <c r="G8389" s="10">
        <v>86</v>
      </c>
      <c r="H8389" s="14">
        <v>16000</v>
      </c>
    </row>
    <row r="8390" spans="1:8" ht="19.5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978</v>
      </c>
      <c r="F8390" s="10" t="s">
        <v>25</v>
      </c>
      <c r="H8390" s="14">
        <v>11700</v>
      </c>
    </row>
    <row r="8391" spans="1:8" ht="19.5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1187</v>
      </c>
      <c r="H8391" s="14">
        <v>200</v>
      </c>
    </row>
    <row r="8392" spans="1:8" ht="19.5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1013</v>
      </c>
      <c r="F8392" s="10" t="s">
        <v>25</v>
      </c>
      <c r="H8392" s="14">
        <v>3510</v>
      </c>
    </row>
    <row r="8393" spans="1:8" ht="19.5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1205</v>
      </c>
      <c r="H8396" s="14">
        <v>400</v>
      </c>
    </row>
    <row r="8397" spans="1:8" ht="19.5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992</v>
      </c>
      <c r="H8403" s="14">
        <v>560</v>
      </c>
    </row>
    <row r="8404" spans="1:8" ht="19.5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992</v>
      </c>
      <c r="H8404" s="14">
        <v>500</v>
      </c>
    </row>
    <row r="8405" spans="1:8" ht="19.5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1092</v>
      </c>
      <c r="F8405" s="10" t="s">
        <v>1202</v>
      </c>
      <c r="H8405" s="14">
        <v>50000</v>
      </c>
    </row>
    <row r="8406" spans="1:8" ht="19.5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978</v>
      </c>
      <c r="F8406" s="10" t="s">
        <v>25</v>
      </c>
      <c r="H8406" s="14">
        <v>8930</v>
      </c>
    </row>
    <row r="8407" spans="1:8" ht="19.5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1013</v>
      </c>
      <c r="F8407" s="10" t="s">
        <v>25</v>
      </c>
      <c r="H8407" s="14">
        <v>3420</v>
      </c>
    </row>
    <row r="8408" spans="1:8" ht="19.5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1137</v>
      </c>
      <c r="H8414" s="14">
        <v>900</v>
      </c>
    </row>
    <row r="8415" spans="1:8" ht="19.5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992</v>
      </c>
      <c r="H8417" s="14">
        <v>1500</v>
      </c>
    </row>
    <row r="8418" spans="1:8" ht="19.5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978</v>
      </c>
      <c r="F8422" s="10" t="s">
        <v>25</v>
      </c>
      <c r="H8422" s="14">
        <v>13380</v>
      </c>
    </row>
    <row r="8423" spans="1:8" ht="19.5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1013</v>
      </c>
      <c r="F8424" s="10" t="s">
        <v>25</v>
      </c>
      <c r="H8424" s="14">
        <v>5400</v>
      </c>
    </row>
    <row r="8425" spans="1:8" ht="19.5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1147</v>
      </c>
      <c r="H8427" s="14">
        <v>1320</v>
      </c>
    </row>
    <row r="8428" spans="1:8" ht="19.5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1147</v>
      </c>
      <c r="H8428" s="14">
        <v>620</v>
      </c>
    </row>
    <row r="8429" spans="1:8" ht="19.5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992</v>
      </c>
      <c r="H8438" s="14">
        <v>1870</v>
      </c>
    </row>
    <row r="8439" spans="1:8" ht="19.5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992</v>
      </c>
      <c r="H8442" s="14">
        <v>420</v>
      </c>
    </row>
    <row r="8443" spans="1:8" ht="19.5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1137</v>
      </c>
      <c r="H8443" s="14">
        <v>72095</v>
      </c>
    </row>
    <row r="8444" spans="1:8" ht="19.5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customHeight="1" x14ac:dyDescent="0.25">
      <c r="A8445" s="4">
        <v>45409</v>
      </c>
      <c r="B8445" s="3">
        <v>2622</v>
      </c>
      <c r="C8445" s="10" t="s">
        <v>72</v>
      </c>
      <c r="D8445" s="10" t="s">
        <v>1027</v>
      </c>
      <c r="E8445" s="10" t="s">
        <v>269</v>
      </c>
      <c r="F8445" s="10" t="s">
        <v>388</v>
      </c>
      <c r="H8445" s="14">
        <v>5000</v>
      </c>
    </row>
    <row r="8446" spans="1:8" ht="19.5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978</v>
      </c>
      <c r="F8446" s="10" t="s">
        <v>25</v>
      </c>
      <c r="H8446" s="14">
        <v>8560</v>
      </c>
    </row>
    <row r="8447" spans="1:8" ht="19.5" customHeight="1" x14ac:dyDescent="0.25">
      <c r="A8447" s="4">
        <v>45408</v>
      </c>
      <c r="B8447" s="3">
        <v>2606</v>
      </c>
      <c r="C8447" s="10" t="s">
        <v>72</v>
      </c>
      <c r="D8447" s="10" t="s">
        <v>1027</v>
      </c>
      <c r="E8447" s="10" t="s">
        <v>269</v>
      </c>
      <c r="F8447" s="10" t="s">
        <v>388</v>
      </c>
      <c r="H8447" s="14">
        <v>30000</v>
      </c>
    </row>
    <row r="8448" spans="1:8" ht="19.5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1187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1198</v>
      </c>
      <c r="F8450" s="10" t="s">
        <v>388</v>
      </c>
      <c r="H8450" s="14">
        <v>3000</v>
      </c>
    </row>
    <row r="8451" spans="1:8" ht="19.5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992</v>
      </c>
      <c r="H8453" s="14">
        <v>3250</v>
      </c>
    </row>
    <row r="8454" spans="1:8" ht="19.5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1201</v>
      </c>
      <c r="F8454" s="10" t="s">
        <v>1070</v>
      </c>
      <c r="G8454" s="10">
        <v>6</v>
      </c>
      <c r="H8454" s="14">
        <v>3600</v>
      </c>
    </row>
    <row r="8455" spans="1:8" ht="19.5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1013</v>
      </c>
      <c r="F8455" s="10" t="s">
        <v>25</v>
      </c>
      <c r="H8455" s="14">
        <v>3780</v>
      </c>
    </row>
    <row r="8456" spans="1:8" ht="19.5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1187</v>
      </c>
      <c r="F8457" s="10" t="s">
        <v>25</v>
      </c>
      <c r="H8457" s="14">
        <v>100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1187</v>
      </c>
      <c r="F8461" s="10" t="s">
        <v>343</v>
      </c>
      <c r="H8461" s="14">
        <v>100</v>
      </c>
    </row>
    <row r="8462" spans="1:8" ht="19.5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1137</v>
      </c>
      <c r="H8465" s="14">
        <v>100000</v>
      </c>
    </row>
    <row r="8466" spans="1:8" ht="19.5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1070</v>
      </c>
      <c r="H8468" s="14">
        <v>10000</v>
      </c>
    </row>
    <row r="8469" spans="1:8" ht="19.5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978</v>
      </c>
      <c r="F8469" s="10" t="s">
        <v>25</v>
      </c>
      <c r="H8469" s="14">
        <v>13380</v>
      </c>
    </row>
    <row r="8470" spans="1:8" ht="19.5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1013</v>
      </c>
      <c r="F8470" s="10" t="s">
        <v>25</v>
      </c>
      <c r="H8470" s="14">
        <v>8100</v>
      </c>
    </row>
    <row r="8471" spans="1:8" ht="19.5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1187</v>
      </c>
      <c r="H8475" s="14">
        <v>200</v>
      </c>
    </row>
    <row r="8476" spans="1:8" ht="19.5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1071</v>
      </c>
      <c r="H8480" s="14">
        <v>290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992</v>
      </c>
      <c r="H8483" s="14">
        <v>2000</v>
      </c>
    </row>
    <row r="8484" spans="1:8" ht="19.5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992</v>
      </c>
      <c r="H8484" s="14">
        <v>280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1201</v>
      </c>
      <c r="F8489" s="10" t="s">
        <v>1204</v>
      </c>
      <c r="G8489" s="10">
        <v>5</v>
      </c>
      <c r="H8489" s="14">
        <v>3000</v>
      </c>
    </row>
    <row r="8490" spans="1:8" ht="19.5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978</v>
      </c>
      <c r="F8490" s="10" t="s">
        <v>25</v>
      </c>
      <c r="H8490" s="14">
        <v>13020</v>
      </c>
    </row>
    <row r="8491" spans="1:8" ht="19.5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1013</v>
      </c>
      <c r="F8491" s="10" t="s">
        <v>25</v>
      </c>
      <c r="H8491" s="14">
        <v>7290</v>
      </c>
    </row>
    <row r="8492" spans="1:8" ht="19.5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992</v>
      </c>
      <c r="H8495" s="14">
        <v>750</v>
      </c>
    </row>
    <row r="8496" spans="1:8" ht="19.5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1187</v>
      </c>
      <c r="H8496" s="14">
        <v>200</v>
      </c>
    </row>
    <row r="8497" spans="1:8" ht="19.5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1193</v>
      </c>
      <c r="H8503" s="14">
        <v>36000</v>
      </c>
    </row>
    <row r="8504" spans="1:8" ht="19.5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992</v>
      </c>
      <c r="H8504" s="14">
        <v>2240</v>
      </c>
    </row>
    <row r="8505" spans="1:8" ht="19.5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customHeight="1" x14ac:dyDescent="0.25">
      <c r="A8510" s="4">
        <v>45406</v>
      </c>
      <c r="B8510" s="3">
        <v>2596</v>
      </c>
      <c r="C8510" s="10" t="s">
        <v>24</v>
      </c>
      <c r="D8510" s="10" t="s">
        <v>1205</v>
      </c>
      <c r="H8510" s="14">
        <v>5000</v>
      </c>
    </row>
    <row r="8511" spans="1:8" ht="19.5" customHeight="1" x14ac:dyDescent="0.25">
      <c r="A8511" s="4">
        <v>45406</v>
      </c>
      <c r="B8511" s="3">
        <v>2596</v>
      </c>
      <c r="C8511" s="10" t="s">
        <v>24</v>
      </c>
      <c r="D8511" s="10" t="s">
        <v>1205</v>
      </c>
      <c r="H8511" s="14">
        <v>200</v>
      </c>
    </row>
    <row r="8512" spans="1:8" ht="19.5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978</v>
      </c>
      <c r="F8512" s="10" t="s">
        <v>25</v>
      </c>
      <c r="H8512" s="14">
        <v>12850</v>
      </c>
    </row>
    <row r="8513" spans="1:8" ht="19.5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1013</v>
      </c>
      <c r="F8513" s="10" t="s">
        <v>25</v>
      </c>
      <c r="H8513" s="14">
        <v>7020</v>
      </c>
    </row>
    <row r="8514" spans="1:8" ht="19.5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1201</v>
      </c>
      <c r="F8516" s="10" t="s">
        <v>1070</v>
      </c>
      <c r="G8516" s="10">
        <v>61</v>
      </c>
      <c r="H8516" s="14">
        <v>36600</v>
      </c>
    </row>
    <row r="8517" spans="1:8" ht="19.5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1201</v>
      </c>
      <c r="F8517" s="10" t="s">
        <v>1170</v>
      </c>
      <c r="G8517" s="10">
        <v>86</v>
      </c>
      <c r="H8517" s="14">
        <v>51600</v>
      </c>
    </row>
    <row r="8518" spans="1:8" ht="19.5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1013</v>
      </c>
      <c r="H8519" s="14">
        <v>350</v>
      </c>
    </row>
    <row r="8520" spans="1:8" ht="19.5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992</v>
      </c>
      <c r="H8525" s="14">
        <v>750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992</v>
      </c>
      <c r="H8526" s="14">
        <v>560</v>
      </c>
    </row>
    <row r="8527" spans="1:8" ht="19.5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1201</v>
      </c>
      <c r="G8527" s="10">
        <v>3</v>
      </c>
      <c r="H8527" s="14">
        <v>1950</v>
      </c>
    </row>
    <row r="8528" spans="1:8" ht="19.5" customHeight="1" x14ac:dyDescent="0.25">
      <c r="A8528" s="4">
        <v>45405</v>
      </c>
      <c r="B8528" s="3">
        <v>2587</v>
      </c>
      <c r="C8528" s="10" t="s">
        <v>24</v>
      </c>
      <c r="D8528" s="10" t="s">
        <v>1205</v>
      </c>
      <c r="H8528" s="14">
        <v>300</v>
      </c>
    </row>
    <row r="8529" spans="1:8" ht="19.5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customHeight="1" x14ac:dyDescent="0.25">
      <c r="A8532" s="4">
        <v>45405</v>
      </c>
      <c r="B8532" s="3">
        <v>2588</v>
      </c>
      <c r="C8532" s="10" t="s">
        <v>24</v>
      </c>
      <c r="D8532" s="10" t="s">
        <v>1205</v>
      </c>
      <c r="H8532" s="14">
        <v>300</v>
      </c>
    </row>
    <row r="8533" spans="1:8" ht="19.5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978</v>
      </c>
      <c r="F8533" s="10" t="s">
        <v>25</v>
      </c>
      <c r="H8533" s="14">
        <v>8560</v>
      </c>
    </row>
    <row r="8534" spans="1:8" ht="19.5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1013</v>
      </c>
      <c r="F8534" s="10" t="s">
        <v>25</v>
      </c>
      <c r="H8534" s="14">
        <v>8370</v>
      </c>
    </row>
    <row r="8535" spans="1:8" ht="19.5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1201</v>
      </c>
      <c r="F8537" s="10" t="s">
        <v>1070</v>
      </c>
      <c r="G8537" s="10">
        <v>63</v>
      </c>
      <c r="H8537" s="14">
        <v>37800</v>
      </c>
    </row>
    <row r="8538" spans="1:8" ht="19.5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1201</v>
      </c>
      <c r="F8538" s="10" t="s">
        <v>1170</v>
      </c>
      <c r="G8538" s="10">
        <v>72</v>
      </c>
      <c r="H8538" s="14">
        <v>43200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1146</v>
      </c>
      <c r="H8540" s="14">
        <v>100</v>
      </c>
    </row>
    <row r="8541" spans="1:8" ht="19.5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992</v>
      </c>
      <c r="H8541" s="14">
        <v>1250</v>
      </c>
    </row>
    <row r="8542" spans="1:8" ht="19.5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customHeight="1" x14ac:dyDescent="0.25">
      <c r="A8546" s="4">
        <v>45404</v>
      </c>
      <c r="B8546" s="3">
        <v>2578</v>
      </c>
      <c r="C8546" s="10" t="s">
        <v>23</v>
      </c>
      <c r="D8546" s="10" t="s">
        <v>1206</v>
      </c>
      <c r="E8546" s="10" t="s">
        <v>592</v>
      </c>
      <c r="F8546" s="10" t="s">
        <v>1098</v>
      </c>
      <c r="H8546" s="14">
        <v>3000</v>
      </c>
    </row>
    <row r="8547" spans="1:8" ht="19.5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1177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1177</v>
      </c>
      <c r="G8549" s="10">
        <v>32.090000000000003</v>
      </c>
      <c r="H8549" s="14">
        <v>609710</v>
      </c>
    </row>
    <row r="8550" spans="1:8" ht="19.5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1193</v>
      </c>
      <c r="H8550" s="14">
        <v>32090</v>
      </c>
    </row>
    <row r="8551" spans="1:8" ht="19.5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978</v>
      </c>
      <c r="F8554" s="10" t="s">
        <v>25</v>
      </c>
      <c r="H8554" s="14">
        <v>8560</v>
      </c>
    </row>
    <row r="8555" spans="1:8" ht="19.5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1187</v>
      </c>
      <c r="H8555" s="14">
        <v>100</v>
      </c>
    </row>
    <row r="8556" spans="1:8" ht="19.5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1013</v>
      </c>
      <c r="F8556" s="10" t="s">
        <v>25</v>
      </c>
      <c r="H8556" s="14">
        <v>7380</v>
      </c>
    </row>
    <row r="8557" spans="1:8" ht="19.5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992</v>
      </c>
      <c r="H8564" s="14">
        <v>2000</v>
      </c>
    </row>
    <row r="8565" spans="1:8" ht="19.5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1092</v>
      </c>
      <c r="F8567" s="10" t="s">
        <v>1186</v>
      </c>
      <c r="H8567" s="14">
        <v>10000</v>
      </c>
    </row>
    <row r="8568" spans="1:8" ht="19.5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1201</v>
      </c>
      <c r="F8568" s="10" t="s">
        <v>1070</v>
      </c>
      <c r="G8568" s="10">
        <v>88</v>
      </c>
      <c r="H8568" s="14">
        <v>52800</v>
      </c>
    </row>
    <row r="8569" spans="1:8" ht="19.5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1201</v>
      </c>
      <c r="F8569" s="10" t="s">
        <v>1170</v>
      </c>
      <c r="G8569" s="10">
        <v>36</v>
      </c>
      <c r="H8569" s="14">
        <v>21600</v>
      </c>
    </row>
    <row r="8570" spans="1:8" ht="19.5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1190</v>
      </c>
      <c r="F8571" s="10" t="s">
        <v>467</v>
      </c>
      <c r="H8571" s="14">
        <v>4100</v>
      </c>
    </row>
    <row r="8572" spans="1:8" ht="19.5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978</v>
      </c>
      <c r="F8572" s="10" t="s">
        <v>25</v>
      </c>
      <c r="H8572" s="14">
        <v>13180</v>
      </c>
    </row>
    <row r="8573" spans="1:8" ht="19.5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1013</v>
      </c>
      <c r="F8574" s="10" t="s">
        <v>25</v>
      </c>
      <c r="H8574" s="14">
        <v>4050</v>
      </c>
    </row>
    <row r="8575" spans="1:8" ht="19.5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992</v>
      </c>
      <c r="H8577" s="14">
        <v>420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992</v>
      </c>
      <c r="H8580" s="14">
        <v>1500</v>
      </c>
    </row>
    <row r="8581" spans="1:8" ht="19.5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1040</v>
      </c>
      <c r="H8583" s="14">
        <v>200</v>
      </c>
    </row>
    <row r="8584" spans="1:8" ht="19.5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1190</v>
      </c>
      <c r="F8592" s="10" t="s">
        <v>999</v>
      </c>
      <c r="H8592" s="14">
        <v>3300</v>
      </c>
    </row>
    <row r="8593" spans="1:8" ht="19.5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1201</v>
      </c>
      <c r="F8593" s="10" t="s">
        <v>1070</v>
      </c>
      <c r="G8593" s="10">
        <v>61</v>
      </c>
      <c r="H8593" s="14">
        <v>36600</v>
      </c>
    </row>
    <row r="8594" spans="1:8" ht="19.5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978</v>
      </c>
      <c r="F8594" s="10" t="s">
        <v>25</v>
      </c>
      <c r="H8594" s="14">
        <v>8560</v>
      </c>
    </row>
    <row r="8595" spans="1:8" ht="19.5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1023</v>
      </c>
      <c r="H8596" s="14">
        <v>2500</v>
      </c>
    </row>
    <row r="8597" spans="1:8" ht="19.5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1013</v>
      </c>
      <c r="F8597" s="10" t="s">
        <v>25</v>
      </c>
      <c r="H8597" s="14">
        <v>5130</v>
      </c>
    </row>
    <row r="8598" spans="1:8" ht="19.5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1187</v>
      </c>
      <c r="H8606" s="14">
        <v>200</v>
      </c>
    </row>
    <row r="8607" spans="1:8" ht="19.5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1201</v>
      </c>
      <c r="F8607" s="10" t="s">
        <v>1070</v>
      </c>
      <c r="G8607" s="10">
        <v>66</v>
      </c>
      <c r="H8607" s="14">
        <v>10000</v>
      </c>
    </row>
    <row r="8608" spans="1:8" ht="19.5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978</v>
      </c>
      <c r="F8608" s="10" t="s">
        <v>25</v>
      </c>
      <c r="H8608" s="14">
        <v>8900</v>
      </c>
    </row>
    <row r="8609" spans="1:8" ht="19.5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1013</v>
      </c>
      <c r="F8609" s="10" t="s">
        <v>25</v>
      </c>
      <c r="H8609" s="14">
        <v>4230</v>
      </c>
    </row>
    <row r="8610" spans="1:8" ht="19.5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customHeight="1" x14ac:dyDescent="0.25">
      <c r="A8611" s="4">
        <v>45415</v>
      </c>
      <c r="B8611" s="3">
        <v>2666</v>
      </c>
      <c r="C8611" s="10" t="s">
        <v>72</v>
      </c>
      <c r="D8611" s="10" t="s">
        <v>1027</v>
      </c>
      <c r="E8611" s="10" t="s">
        <v>269</v>
      </c>
      <c r="F8611" s="10" t="s">
        <v>388</v>
      </c>
      <c r="H8611" s="14">
        <v>25000</v>
      </c>
    </row>
    <row r="8612" spans="1:8" ht="19.5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1187</v>
      </c>
      <c r="H8613" s="14">
        <v>500</v>
      </c>
    </row>
    <row r="8614" spans="1:8" ht="19.5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992</v>
      </c>
      <c r="H8622" s="14">
        <v>2380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customHeight="1" x14ac:dyDescent="0.25">
      <c r="A8624" s="4">
        <v>45415</v>
      </c>
      <c r="B8624" s="3">
        <v>2669</v>
      </c>
      <c r="C8624" s="10" t="s">
        <v>119</v>
      </c>
      <c r="F8624" s="10" t="s">
        <v>1057</v>
      </c>
      <c r="H8624" s="14">
        <v>1000</v>
      </c>
    </row>
    <row r="8625" spans="1:8" ht="19.5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1190</v>
      </c>
      <c r="F8629" s="10" t="s">
        <v>30</v>
      </c>
      <c r="H8629" s="14">
        <v>2600</v>
      </c>
    </row>
    <row r="8630" spans="1:8" ht="19.5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1190</v>
      </c>
      <c r="F8630" s="10" t="s">
        <v>217</v>
      </c>
      <c r="H8630" s="14">
        <v>3300</v>
      </c>
    </row>
    <row r="8631" spans="1:8" ht="19.5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1190</v>
      </c>
      <c r="F8631" s="10" t="s">
        <v>148</v>
      </c>
      <c r="H8631" s="14">
        <v>2500</v>
      </c>
    </row>
    <row r="8632" spans="1:8" ht="19.5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978</v>
      </c>
      <c r="F8632" s="10" t="s">
        <v>25</v>
      </c>
      <c r="H8632" s="14">
        <v>12850</v>
      </c>
    </row>
    <row r="8633" spans="1:8" ht="19.5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1013</v>
      </c>
      <c r="F8633" s="10" t="s">
        <v>25</v>
      </c>
      <c r="H8633" s="14">
        <v>2340</v>
      </c>
    </row>
    <row r="8634" spans="1:8" ht="19.5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customHeight="1" x14ac:dyDescent="0.25">
      <c r="A8637" s="4">
        <v>45416</v>
      </c>
      <c r="B8637" s="3">
        <v>2676</v>
      </c>
      <c r="C8637" s="10" t="s">
        <v>24</v>
      </c>
      <c r="D8637" s="10" t="s">
        <v>1205</v>
      </c>
      <c r="H8637" s="14">
        <v>200</v>
      </c>
    </row>
    <row r="8638" spans="1:8" ht="19.5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1187</v>
      </c>
      <c r="H8640" s="14">
        <v>300</v>
      </c>
    </row>
    <row r="8641" spans="1:8" ht="19.5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1494</v>
      </c>
      <c r="F8643" s="10" t="s">
        <v>47</v>
      </c>
      <c r="H8643" s="14">
        <v>900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992</v>
      </c>
      <c r="H8644" s="14">
        <v>1120</v>
      </c>
    </row>
    <row r="8645" spans="1:8" ht="19.5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1495</v>
      </c>
      <c r="H8645" s="14">
        <v>100</v>
      </c>
    </row>
    <row r="8646" spans="1:8" ht="19.5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1092</v>
      </c>
      <c r="F8647" s="10" t="s">
        <v>764</v>
      </c>
      <c r="H8647" s="14">
        <v>65000</v>
      </c>
    </row>
    <row r="8648" spans="1:8" ht="19.5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1092</v>
      </c>
      <c r="F8648" s="10" t="s">
        <v>1202</v>
      </c>
      <c r="H8648" s="14">
        <v>65000</v>
      </c>
    </row>
    <row r="8649" spans="1:8" ht="19.5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1201</v>
      </c>
      <c r="F8649" s="10" t="s">
        <v>1070</v>
      </c>
      <c r="G8649" s="10">
        <v>71</v>
      </c>
      <c r="H8649" s="14">
        <v>30000</v>
      </c>
    </row>
    <row r="8650" spans="1:8" ht="19.5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1092</v>
      </c>
      <c r="F8650" s="10" t="s">
        <v>1186</v>
      </c>
      <c r="H8650" s="14">
        <v>5000</v>
      </c>
    </row>
    <row r="8651" spans="1:8" ht="19.5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978</v>
      </c>
      <c r="F8651" s="10" t="s">
        <v>25</v>
      </c>
      <c r="H8651" s="14">
        <v>9260</v>
      </c>
    </row>
    <row r="8652" spans="1:8" ht="19.5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1070</v>
      </c>
      <c r="H8660" s="14">
        <v>10000</v>
      </c>
    </row>
    <row r="8661" spans="1:8" ht="19.5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1092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1177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1177</v>
      </c>
      <c r="G8663" s="10">
        <v>20.66</v>
      </c>
      <c r="H8663" s="14">
        <v>398738</v>
      </c>
    </row>
    <row r="8664" spans="1:8" ht="19.5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978</v>
      </c>
      <c r="F8664" s="10" t="s">
        <v>25</v>
      </c>
      <c r="H8664" s="14">
        <v>11200</v>
      </c>
    </row>
    <row r="8665" spans="1:8" ht="19.5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992</v>
      </c>
      <c r="H8675" s="14">
        <v>1820</v>
      </c>
    </row>
    <row r="8676" spans="1:8" ht="19.5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1092</v>
      </c>
      <c r="F8676" s="10" t="s">
        <v>25</v>
      </c>
      <c r="H8676" s="14">
        <v>50000</v>
      </c>
    </row>
    <row r="8677" spans="1:8" ht="19.5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1201</v>
      </c>
      <c r="F8677" s="10" t="s">
        <v>1070</v>
      </c>
      <c r="G8677" s="10">
        <v>64</v>
      </c>
      <c r="H8677" s="14">
        <v>25000</v>
      </c>
    </row>
    <row r="8678" spans="1:8" ht="19.5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1201</v>
      </c>
      <c r="F8678" s="10" t="s">
        <v>1104</v>
      </c>
      <c r="G8678" s="10">
        <v>87</v>
      </c>
      <c r="H8678" s="14">
        <v>40000</v>
      </c>
    </row>
    <row r="8679" spans="1:8" ht="19.5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978</v>
      </c>
      <c r="F8679" s="10" t="s">
        <v>25</v>
      </c>
      <c r="H8679" s="14">
        <v>13180</v>
      </c>
    </row>
    <row r="8680" spans="1:8" ht="19.5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1137</v>
      </c>
      <c r="H8687" s="14">
        <v>250</v>
      </c>
    </row>
    <row r="8688" spans="1:8" ht="19.5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992</v>
      </c>
      <c r="H8689" s="14">
        <v>1960</v>
      </c>
    </row>
    <row r="8690" spans="1:8" ht="19.5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1190</v>
      </c>
      <c r="H8692" s="14">
        <v>7285</v>
      </c>
    </row>
    <row r="8693" spans="1:8" ht="19.5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1201</v>
      </c>
      <c r="F8693" s="10" t="s">
        <v>1104</v>
      </c>
      <c r="G8693" s="10">
        <v>29</v>
      </c>
      <c r="H8693" s="14">
        <v>17400</v>
      </c>
    </row>
    <row r="8694" spans="1:8" ht="19.5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1201</v>
      </c>
      <c r="F8694" s="10" t="s">
        <v>1070</v>
      </c>
      <c r="G8694" s="10">
        <v>24</v>
      </c>
      <c r="H8694" s="14">
        <v>14400</v>
      </c>
    </row>
    <row r="8695" spans="1:8" ht="19.5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1013</v>
      </c>
      <c r="F8695" s="10" t="s">
        <v>25</v>
      </c>
      <c r="H8695" s="14">
        <v>6570</v>
      </c>
    </row>
    <row r="8696" spans="1:8" ht="19.5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978</v>
      </c>
      <c r="F8697" s="10" t="s">
        <v>25</v>
      </c>
      <c r="H8697" s="14">
        <v>11030</v>
      </c>
    </row>
    <row r="8698" spans="1:8" ht="19.5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1013</v>
      </c>
      <c r="F8699" s="10" t="s">
        <v>25</v>
      </c>
      <c r="H8699" s="14">
        <v>5850</v>
      </c>
    </row>
    <row r="8700" spans="1:8" ht="19.5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1201</v>
      </c>
      <c r="F8701" s="10" t="s">
        <v>1070</v>
      </c>
      <c r="H8701" s="14">
        <v>34200</v>
      </c>
    </row>
    <row r="8702" spans="1:8" ht="19.5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1201</v>
      </c>
      <c r="F8702" s="10" t="s">
        <v>1104</v>
      </c>
      <c r="H8702" s="14">
        <v>35400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992</v>
      </c>
      <c r="H8708" s="14">
        <v>1260</v>
      </c>
    </row>
    <row r="8709" spans="1:8" ht="19.5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1193</v>
      </c>
      <c r="H8715" s="14">
        <v>24750</v>
      </c>
    </row>
    <row r="8716" spans="1:8" ht="19.5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customHeight="1" x14ac:dyDescent="0.25">
      <c r="A8719" s="4">
        <v>45422</v>
      </c>
      <c r="B8719" s="3">
        <v>2707</v>
      </c>
      <c r="C8719" s="10" t="s">
        <v>72</v>
      </c>
      <c r="D8719" s="10" t="s">
        <v>1027</v>
      </c>
      <c r="E8719" s="10" t="s">
        <v>269</v>
      </c>
      <c r="F8719" s="10" t="s">
        <v>388</v>
      </c>
      <c r="H8719" s="14">
        <v>25000</v>
      </c>
    </row>
    <row r="8720" spans="1:8" ht="19.5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1187</v>
      </c>
      <c r="H8721" s="14">
        <v>500</v>
      </c>
    </row>
    <row r="8722" spans="1:8" ht="19.5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978</v>
      </c>
      <c r="F8722" s="10" t="s">
        <v>25</v>
      </c>
      <c r="H8722" s="14">
        <v>13720</v>
      </c>
    </row>
    <row r="8723" spans="1:8" ht="19.5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1013</v>
      </c>
      <c r="F8723" s="10" t="s">
        <v>25</v>
      </c>
      <c r="H8723" s="14">
        <v>3600</v>
      </c>
    </row>
    <row r="8724" spans="1:8" ht="19.5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978</v>
      </c>
      <c r="F8728" s="10" t="s">
        <v>25</v>
      </c>
      <c r="H8728" s="14">
        <v>13350</v>
      </c>
    </row>
    <row r="8729" spans="1:8" ht="19.5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1013</v>
      </c>
      <c r="F8730" s="10" t="s">
        <v>25</v>
      </c>
      <c r="H8730" s="14">
        <v>6750</v>
      </c>
    </row>
    <row r="8731" spans="1:8" ht="19.5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1496</v>
      </c>
      <c r="F8742" s="10" t="s">
        <v>467</v>
      </c>
      <c r="H8742" s="14">
        <v>500</v>
      </c>
    </row>
    <row r="8743" spans="1:8" ht="19.5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1193</v>
      </c>
      <c r="H8744" s="14">
        <v>32300</v>
      </c>
    </row>
    <row r="8745" spans="1:8" ht="19.5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customHeight="1" x14ac:dyDescent="0.25">
      <c r="A8748" s="4">
        <v>45419</v>
      </c>
      <c r="B8748" s="3">
        <v>2694</v>
      </c>
      <c r="C8748" s="10" t="s">
        <v>72</v>
      </c>
      <c r="D8748" s="10" t="s">
        <v>1027</v>
      </c>
      <c r="E8748" s="10" t="s">
        <v>269</v>
      </c>
      <c r="F8748" s="10" t="s">
        <v>388</v>
      </c>
      <c r="H8748" s="14">
        <v>5000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992</v>
      </c>
      <c r="H8749" s="14">
        <v>3780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978</v>
      </c>
      <c r="F8753" s="10" t="s">
        <v>25</v>
      </c>
      <c r="H8753" s="14">
        <v>4460</v>
      </c>
    </row>
    <row r="8754" spans="1:8" ht="19.5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1092</v>
      </c>
      <c r="F8754" s="10" t="s">
        <v>25</v>
      </c>
      <c r="H8754" s="14">
        <v>19000</v>
      </c>
    </row>
    <row r="8755" spans="1:8" ht="19.5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1092</v>
      </c>
      <c r="F8755" s="10" t="s">
        <v>902</v>
      </c>
      <c r="H8755" s="14">
        <v>35000</v>
      </c>
    </row>
    <row r="8756" spans="1:8" ht="19.5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1013</v>
      </c>
      <c r="F8756" s="10" t="s">
        <v>25</v>
      </c>
      <c r="H8756" s="14">
        <v>4500</v>
      </c>
    </row>
    <row r="8757" spans="1:8" ht="19.5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1070</v>
      </c>
      <c r="H8758" s="14">
        <v>10000</v>
      </c>
    </row>
    <row r="8759" spans="1:8" ht="19.5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1013</v>
      </c>
      <c r="F8759" s="10" t="s">
        <v>25</v>
      </c>
      <c r="H8759" s="14">
        <v>4410</v>
      </c>
    </row>
    <row r="8760" spans="1:8" ht="19.5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customHeight="1" x14ac:dyDescent="0.25">
      <c r="A8764" s="4">
        <v>45418</v>
      </c>
      <c r="B8764" s="3">
        <v>2689</v>
      </c>
      <c r="C8764" s="10" t="s">
        <v>24</v>
      </c>
      <c r="D8764" s="10" t="s">
        <v>1205</v>
      </c>
      <c r="H8764" s="14">
        <v>550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992</v>
      </c>
      <c r="H8765" s="14">
        <v>3360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1092</v>
      </c>
      <c r="F8769" s="10" t="s">
        <v>1202</v>
      </c>
      <c r="H8769" s="14">
        <v>90000</v>
      </c>
    </row>
    <row r="8770" spans="1:8" ht="19.5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1497</v>
      </c>
      <c r="H8781" s="14">
        <v>2000</v>
      </c>
    </row>
    <row r="8782" spans="1:8" ht="19.5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1104</v>
      </c>
      <c r="H8783" s="14">
        <v>12200</v>
      </c>
    </row>
    <row r="8784" spans="1:8" ht="19.5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1092</v>
      </c>
      <c r="F8784" s="10" t="s">
        <v>764</v>
      </c>
      <c r="H8784" s="14">
        <v>70000</v>
      </c>
    </row>
    <row r="8785" spans="1:8" ht="19.5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1092</v>
      </c>
      <c r="F8785" s="10" t="s">
        <v>1202</v>
      </c>
      <c r="H8785" s="14">
        <v>70000</v>
      </c>
    </row>
    <row r="8786" spans="1:8" ht="19.5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1070</v>
      </c>
      <c r="H8786" s="14">
        <v>15000</v>
      </c>
    </row>
    <row r="8787" spans="1:8" ht="19.5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1498</v>
      </c>
      <c r="F8787" s="10" t="s">
        <v>999</v>
      </c>
      <c r="H8787" s="14">
        <v>3300</v>
      </c>
    </row>
    <row r="8788" spans="1:8" ht="19.5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1498</v>
      </c>
      <c r="F8788" s="10" t="s">
        <v>467</v>
      </c>
      <c r="H8788" s="14">
        <v>4000</v>
      </c>
    </row>
    <row r="8789" spans="1:8" ht="19.5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1498</v>
      </c>
      <c r="F8789" s="10" t="s">
        <v>217</v>
      </c>
      <c r="H8789" s="14">
        <v>3300</v>
      </c>
    </row>
    <row r="8790" spans="1:8" ht="19.5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1498</v>
      </c>
      <c r="F8790" s="10" t="s">
        <v>30</v>
      </c>
      <c r="H8790" s="14">
        <v>3300</v>
      </c>
    </row>
    <row r="8791" spans="1:8" ht="19.5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1498</v>
      </c>
      <c r="F8791" s="10" t="s">
        <v>148</v>
      </c>
      <c r="H8791" s="14">
        <v>2500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992</v>
      </c>
      <c r="H8793" s="14">
        <v>280</v>
      </c>
    </row>
    <row r="8794" spans="1:8" ht="19.5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1170</v>
      </c>
      <c r="H8796" s="14">
        <v>18500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1187</v>
      </c>
      <c r="H8800" s="14">
        <v>500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customHeight="1" x14ac:dyDescent="0.25">
      <c r="A8804" s="4">
        <v>45429</v>
      </c>
      <c r="B8804" s="3">
        <v>2748</v>
      </c>
      <c r="C8804" s="10" t="s">
        <v>26</v>
      </c>
      <c r="D8804" s="10" t="s">
        <v>1027</v>
      </c>
      <c r="F8804" s="10" t="s">
        <v>1098</v>
      </c>
      <c r="H8804" s="14">
        <v>3000</v>
      </c>
    </row>
    <row r="8805" spans="1:8" ht="19.5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1092</v>
      </c>
      <c r="F8805" s="10" t="s">
        <v>764</v>
      </c>
      <c r="H8805" s="14">
        <v>2000</v>
      </c>
    </row>
    <row r="8806" spans="1:8" ht="19.5" customHeight="1" x14ac:dyDescent="0.25">
      <c r="A8806" s="4">
        <v>45429</v>
      </c>
      <c r="B8806" s="3">
        <v>2750</v>
      </c>
      <c r="C8806" s="10" t="s">
        <v>72</v>
      </c>
      <c r="D8806" s="10" t="s">
        <v>1027</v>
      </c>
      <c r="E8806" s="10" t="s">
        <v>1172</v>
      </c>
      <c r="F8806" s="10" t="s">
        <v>388</v>
      </c>
      <c r="H8806" s="14">
        <v>12882</v>
      </c>
    </row>
    <row r="8807" spans="1:8" ht="19.5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1092</v>
      </c>
      <c r="F8807" s="10" t="s">
        <v>902</v>
      </c>
      <c r="H8807" s="14">
        <v>20000</v>
      </c>
    </row>
    <row r="8808" spans="1:8" ht="19.5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1498</v>
      </c>
      <c r="F8808" s="10" t="s">
        <v>276</v>
      </c>
      <c r="H8808" s="14">
        <v>5000</v>
      </c>
    </row>
    <row r="8809" spans="1:8" ht="19.5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1092</v>
      </c>
      <c r="F8809" s="10" t="s">
        <v>25</v>
      </c>
      <c r="H8809" s="14">
        <v>40000</v>
      </c>
    </row>
    <row r="8810" spans="1:8" ht="19.5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1070</v>
      </c>
      <c r="H8810" s="14">
        <v>20000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992</v>
      </c>
      <c r="H8815" s="14">
        <v>700</v>
      </c>
    </row>
    <row r="8816" spans="1:8" ht="19.5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customHeight="1" x14ac:dyDescent="0.25">
      <c r="A8817" s="4">
        <v>45431</v>
      </c>
      <c r="B8817" s="3">
        <v>2756</v>
      </c>
      <c r="C8817" s="10" t="s">
        <v>23</v>
      </c>
      <c r="D8817" s="10" t="s">
        <v>1500</v>
      </c>
      <c r="E8817" s="10" t="s">
        <v>1501</v>
      </c>
      <c r="H8817" s="14">
        <v>10300</v>
      </c>
    </row>
    <row r="8818" spans="1:8" ht="19.5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1201</v>
      </c>
      <c r="F8819" s="10" t="s">
        <v>1502</v>
      </c>
      <c r="H8819" s="14">
        <v>600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1503</v>
      </c>
      <c r="F8823" s="10" t="s">
        <v>47</v>
      </c>
      <c r="H8823" s="14">
        <v>260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1092</v>
      </c>
      <c r="F8828" s="10" t="s">
        <v>25</v>
      </c>
      <c r="H8828" s="14">
        <v>70000</v>
      </c>
    </row>
    <row r="8829" spans="1:8" ht="19.5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1092</v>
      </c>
      <c r="F8829" s="10" t="s">
        <v>764</v>
      </c>
      <c r="H8829" s="14">
        <v>60000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1092</v>
      </c>
      <c r="F8834" s="10" t="s">
        <v>25</v>
      </c>
      <c r="H8834" s="14">
        <v>50000</v>
      </c>
    </row>
    <row r="8835" spans="1:8" ht="19.5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1070</v>
      </c>
      <c r="H8835" s="14">
        <v>36200</v>
      </c>
    </row>
    <row r="8836" spans="1:8" ht="19.5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1092</v>
      </c>
      <c r="F8836" s="10" t="s">
        <v>1202</v>
      </c>
      <c r="H8836" s="14">
        <v>30000</v>
      </c>
    </row>
    <row r="8837" spans="1:8" ht="19.5" customHeight="1" x14ac:dyDescent="0.25">
      <c r="A8837" s="4">
        <v>45437</v>
      </c>
      <c r="B8837" s="3">
        <v>2766</v>
      </c>
      <c r="C8837" s="10" t="s">
        <v>23</v>
      </c>
      <c r="D8837" s="10" t="s">
        <v>1500</v>
      </c>
      <c r="E8837" s="10" t="s">
        <v>1501</v>
      </c>
      <c r="H8837" s="14">
        <v>6000</v>
      </c>
    </row>
    <row r="8838" spans="1:8" ht="19.5" customHeight="1" x14ac:dyDescent="0.25">
      <c r="A8838" s="4">
        <v>45438</v>
      </c>
      <c r="B8838" s="3">
        <v>2767</v>
      </c>
      <c r="C8838" s="10" t="s">
        <v>72</v>
      </c>
      <c r="D8838" s="10" t="s">
        <v>1027</v>
      </c>
      <c r="E8838" s="10" t="s">
        <v>1092</v>
      </c>
      <c r="F8838" s="10" t="s">
        <v>131</v>
      </c>
      <c r="H8838" s="14">
        <v>110000</v>
      </c>
    </row>
    <row r="8839" spans="1:8" ht="19.5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1504</v>
      </c>
      <c r="H8839" s="14">
        <v>360</v>
      </c>
    </row>
    <row r="8840" spans="1:8" ht="19.5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customHeight="1" x14ac:dyDescent="0.25">
      <c r="A8845" s="4">
        <v>45440</v>
      </c>
      <c r="B8845" s="3">
        <v>2769</v>
      </c>
      <c r="C8845" s="10" t="s">
        <v>24</v>
      </c>
      <c r="D8845" s="10" t="s">
        <v>1505</v>
      </c>
      <c r="E8845" s="10" t="s">
        <v>54</v>
      </c>
      <c r="H8845" s="14">
        <v>200</v>
      </c>
    </row>
    <row r="8846" spans="1:8" ht="19.5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1505</v>
      </c>
      <c r="H8846" s="14">
        <v>300</v>
      </c>
    </row>
    <row r="8847" spans="1:8" ht="19.5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1190</v>
      </c>
      <c r="F8847" s="10" t="s">
        <v>167</v>
      </c>
      <c r="H8847" s="14">
        <v>19340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customHeight="1" x14ac:dyDescent="0.25">
      <c r="A8849" s="4">
        <v>45440</v>
      </c>
      <c r="B8849" s="3">
        <v>2770</v>
      </c>
      <c r="C8849" s="10" t="s">
        <v>23</v>
      </c>
      <c r="D8849" s="10" t="s">
        <v>1500</v>
      </c>
      <c r="E8849" s="10" t="s">
        <v>1501</v>
      </c>
      <c r="H8849" s="14">
        <v>1000</v>
      </c>
    </row>
    <row r="8850" spans="1:8" ht="19.5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1498</v>
      </c>
      <c r="F8851" s="10" t="s">
        <v>770</v>
      </c>
      <c r="H8851" s="14">
        <v>5000</v>
      </c>
    </row>
    <row r="8852" spans="1:8" ht="19.5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1190</v>
      </c>
      <c r="F8856" s="10" t="s">
        <v>1506</v>
      </c>
      <c r="H8856" s="14">
        <v>160000</v>
      </c>
    </row>
    <row r="8857" spans="1:8" ht="19.5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1498</v>
      </c>
      <c r="F8857" s="10" t="s">
        <v>467</v>
      </c>
      <c r="H8857" s="14">
        <v>4100</v>
      </c>
    </row>
    <row r="8858" spans="1:8" ht="19.5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1498</v>
      </c>
      <c r="F8858" s="10" t="s">
        <v>217</v>
      </c>
      <c r="H8858" s="14">
        <v>3300</v>
      </c>
    </row>
    <row r="8859" spans="1:8" ht="19.5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1498</v>
      </c>
      <c r="F8859" s="10" t="s">
        <v>999</v>
      </c>
      <c r="H8859" s="14">
        <v>3300</v>
      </c>
    </row>
    <row r="8860" spans="1:8" ht="19.5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1498</v>
      </c>
      <c r="F8860" s="10" t="s">
        <v>148</v>
      </c>
      <c r="H8860" s="14">
        <v>2500</v>
      </c>
    </row>
    <row r="8861" spans="1:8" ht="19.5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1190</v>
      </c>
      <c r="F8861" s="10" t="s">
        <v>1506</v>
      </c>
      <c r="H8861" s="14">
        <v>43100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1507</v>
      </c>
      <c r="F8864" s="10" t="s">
        <v>47</v>
      </c>
      <c r="H8864" s="14">
        <v>4000</v>
      </c>
    </row>
    <row r="8865" spans="1:8" ht="19.5" customHeight="1" x14ac:dyDescent="0.25">
      <c r="A8865" s="4">
        <v>45443</v>
      </c>
      <c r="B8865" s="3">
        <v>2779</v>
      </c>
      <c r="C8865" s="10" t="s">
        <v>119</v>
      </c>
      <c r="F8865" s="10" t="s">
        <v>1057</v>
      </c>
      <c r="H8865" s="14">
        <v>1000</v>
      </c>
    </row>
    <row r="8866" spans="1:8" ht="19.5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1172</v>
      </c>
      <c r="F8867" s="10" t="s">
        <v>1113</v>
      </c>
      <c r="H8867" s="14">
        <v>3800</v>
      </c>
    </row>
    <row r="8868" spans="1:8" ht="19.5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1498</v>
      </c>
      <c r="F8868" s="10" t="s">
        <v>30</v>
      </c>
      <c r="H8868" s="14">
        <v>1300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1092</v>
      </c>
      <c r="F8880" s="10" t="s">
        <v>1509</v>
      </c>
      <c r="G8880" s="10">
        <v>17.5</v>
      </c>
      <c r="H8880" s="14">
        <v>13250</v>
      </c>
    </row>
    <row r="8881" spans="1:8" ht="19.5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1092</v>
      </c>
      <c r="F8881" s="10" t="s">
        <v>1186</v>
      </c>
      <c r="G8881" s="10">
        <v>57</v>
      </c>
      <c r="H8881" s="14">
        <v>3180</v>
      </c>
    </row>
    <row r="8882" spans="1:8" ht="19.5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1172</v>
      </c>
      <c r="F8882" s="10" t="s">
        <v>1104</v>
      </c>
      <c r="H8882" s="14">
        <v>4000</v>
      </c>
    </row>
    <row r="8883" spans="1:8" ht="19.5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1092</v>
      </c>
      <c r="F8883" s="10" t="s">
        <v>792</v>
      </c>
      <c r="G8883" s="10">
        <v>20</v>
      </c>
      <c r="H8883" s="14">
        <v>12150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1172</v>
      </c>
      <c r="F8888" s="10" t="s">
        <v>1070</v>
      </c>
      <c r="H8888" s="14">
        <v>30000</v>
      </c>
    </row>
    <row r="8889" spans="1:8" ht="19.5" customHeight="1" x14ac:dyDescent="0.25">
      <c r="A8889" s="4">
        <v>45451</v>
      </c>
      <c r="B8889" s="3">
        <v>2791</v>
      </c>
      <c r="C8889" s="10" t="s">
        <v>24</v>
      </c>
      <c r="D8889" s="10" t="s">
        <v>1205</v>
      </c>
      <c r="H8889" s="14">
        <v>1570</v>
      </c>
    </row>
    <row r="8890" spans="1:8" ht="19.5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1013</v>
      </c>
      <c r="F8891" s="10" t="s">
        <v>25</v>
      </c>
      <c r="H8891" s="14">
        <v>2160</v>
      </c>
    </row>
    <row r="8892" spans="1:8" ht="19.5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1172</v>
      </c>
      <c r="F8892" s="10" t="s">
        <v>1185</v>
      </c>
      <c r="H8892" s="14">
        <v>9900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customHeight="1" x14ac:dyDescent="0.25">
      <c r="A8895" s="4">
        <v>45453</v>
      </c>
      <c r="B8895" s="3">
        <v>2794</v>
      </c>
      <c r="C8895" s="10" t="s">
        <v>23</v>
      </c>
      <c r="D8895" s="10" t="s">
        <v>1510</v>
      </c>
      <c r="H8895" s="14">
        <v>1200</v>
      </c>
    </row>
    <row r="8896" spans="1:8" ht="19.5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1498</v>
      </c>
      <c r="F8896" s="10" t="s">
        <v>273</v>
      </c>
      <c r="H8896" s="14">
        <v>8816</v>
      </c>
    </row>
    <row r="8897" spans="1:8" ht="19.5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1172</v>
      </c>
      <c r="F8898" s="10" t="s">
        <v>1113</v>
      </c>
      <c r="H8898" s="14">
        <v>7200</v>
      </c>
    </row>
    <row r="8899" spans="1:8" ht="19.5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1013</v>
      </c>
      <c r="F8899" s="10" t="s">
        <v>25</v>
      </c>
      <c r="H8899" s="14">
        <v>3705</v>
      </c>
    </row>
    <row r="8900" spans="1:8" ht="19.5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1092</v>
      </c>
      <c r="F8900" s="10" t="s">
        <v>25</v>
      </c>
      <c r="H8900" s="14">
        <v>10000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1013</v>
      </c>
      <c r="F8905" s="10" t="s">
        <v>25</v>
      </c>
      <c r="H8905" s="14">
        <v>2280</v>
      </c>
    </row>
    <row r="8906" spans="1:8" ht="19.5" customHeight="1" x14ac:dyDescent="0.25">
      <c r="A8906" s="4">
        <v>45455</v>
      </c>
      <c r="B8906" s="3">
        <v>2800</v>
      </c>
      <c r="C8906" s="10" t="s">
        <v>24</v>
      </c>
      <c r="D8906" s="10" t="s">
        <v>1205</v>
      </c>
      <c r="H8906" s="14">
        <v>400</v>
      </c>
    </row>
    <row r="8907" spans="1:8" ht="19.5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1092</v>
      </c>
      <c r="F8909" s="10" t="s">
        <v>25</v>
      </c>
      <c r="H8909" s="14">
        <v>14000</v>
      </c>
    </row>
    <row r="8910" spans="1:8" ht="19.5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1092</v>
      </c>
      <c r="F8910" s="10" t="s">
        <v>764</v>
      </c>
      <c r="H8910" s="14">
        <v>60000</v>
      </c>
    </row>
    <row r="8911" spans="1:8" ht="19.5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1092</v>
      </c>
      <c r="F8911" s="10" t="s">
        <v>1202</v>
      </c>
      <c r="H8911" s="14">
        <v>60000</v>
      </c>
    </row>
    <row r="8912" spans="1:8" ht="19.5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1092</v>
      </c>
      <c r="F8912" s="10" t="s">
        <v>764</v>
      </c>
      <c r="H8912" s="14">
        <v>40000</v>
      </c>
    </row>
    <row r="8913" spans="1:8" ht="19.5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1092</v>
      </c>
      <c r="F8913" s="10" t="s">
        <v>1202</v>
      </c>
      <c r="H8913" s="14">
        <v>50000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1013</v>
      </c>
      <c r="F8917" s="10" t="s">
        <v>25</v>
      </c>
      <c r="H8917" s="14">
        <v>2375</v>
      </c>
    </row>
    <row r="8918" spans="1:8" ht="19.5" customHeight="1" x14ac:dyDescent="0.25">
      <c r="A8918" s="4">
        <v>45456</v>
      </c>
      <c r="B8918" s="3">
        <v>2808</v>
      </c>
      <c r="C8918" s="10" t="s">
        <v>24</v>
      </c>
      <c r="D8918" s="10" t="s">
        <v>1205</v>
      </c>
      <c r="H8918" s="14">
        <v>400</v>
      </c>
    </row>
    <row r="8919" spans="1:8" ht="19.5" customHeight="1" x14ac:dyDescent="0.25">
      <c r="A8919" s="4">
        <v>45456</v>
      </c>
      <c r="B8919" s="3">
        <v>2808</v>
      </c>
      <c r="C8919" s="10" t="s">
        <v>24</v>
      </c>
      <c r="D8919" s="10" t="s">
        <v>1205</v>
      </c>
      <c r="H8919" s="14">
        <v>200</v>
      </c>
    </row>
    <row r="8920" spans="1:8" ht="19.5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1511</v>
      </c>
      <c r="F8920" s="10" t="s">
        <v>770</v>
      </c>
      <c r="H8920" s="14">
        <v>10000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1023</v>
      </c>
      <c r="H8923" s="14">
        <v>400</v>
      </c>
    </row>
    <row r="8924" spans="1:8" ht="19.5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1511</v>
      </c>
      <c r="F8925" s="10" t="s">
        <v>217</v>
      </c>
      <c r="H8925" s="14">
        <v>3300</v>
      </c>
    </row>
    <row r="8926" spans="1:8" ht="19.5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1511</v>
      </c>
      <c r="F8926" s="10" t="s">
        <v>467</v>
      </c>
      <c r="H8926" s="14">
        <v>3300</v>
      </c>
    </row>
    <row r="8927" spans="1:8" ht="19.5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1511</v>
      </c>
      <c r="F8927" s="10" t="s">
        <v>999</v>
      </c>
      <c r="H8927" s="14">
        <v>3300</v>
      </c>
    </row>
    <row r="8928" spans="1:8" ht="19.5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1511</v>
      </c>
      <c r="F8928" s="10" t="s">
        <v>30</v>
      </c>
      <c r="H8928" s="14">
        <v>3300</v>
      </c>
    </row>
    <row r="8929" spans="1:8" ht="19.5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1511</v>
      </c>
      <c r="F8929" s="10" t="s">
        <v>148</v>
      </c>
      <c r="H8929" s="14">
        <v>2500</v>
      </c>
    </row>
    <row r="8930" spans="1:8" ht="19.5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1092</v>
      </c>
      <c r="F8930" s="10" t="s">
        <v>25</v>
      </c>
      <c r="H8930" s="14">
        <v>85000</v>
      </c>
    </row>
    <row r="8931" spans="1:8" ht="19.5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1013</v>
      </c>
      <c r="F8931" s="10" t="s">
        <v>25</v>
      </c>
      <c r="H8931" s="14">
        <v>7505</v>
      </c>
    </row>
    <row r="8932" spans="1:8" ht="19.5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1013</v>
      </c>
      <c r="F8932" s="10" t="s">
        <v>25</v>
      </c>
      <c r="H8932" s="14">
        <v>3135</v>
      </c>
    </row>
    <row r="8933" spans="1:8" ht="19.5" customHeight="1" x14ac:dyDescent="0.25">
      <c r="A8933" s="4">
        <v>45459</v>
      </c>
      <c r="B8933" s="3">
        <v>2818</v>
      </c>
      <c r="C8933" s="10" t="s">
        <v>24</v>
      </c>
      <c r="D8933" s="10" t="s">
        <v>1205</v>
      </c>
      <c r="H8933" s="14">
        <v>2000</v>
      </c>
    </row>
    <row r="8934" spans="1:8" ht="19.5" customHeight="1" x14ac:dyDescent="0.25">
      <c r="A8934" s="4">
        <v>45459</v>
      </c>
      <c r="B8934" s="3">
        <v>2818</v>
      </c>
      <c r="C8934" s="10" t="s">
        <v>24</v>
      </c>
      <c r="D8934" s="10" t="s">
        <v>1205</v>
      </c>
      <c r="H8934" s="14">
        <v>400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1512</v>
      </c>
      <c r="F8938" s="10" t="s">
        <v>30</v>
      </c>
      <c r="H8938" s="14">
        <v>1000</v>
      </c>
    </row>
    <row r="8939" spans="1:8" ht="19.5" customHeight="1" x14ac:dyDescent="0.25">
      <c r="A8939" s="4">
        <v>45459</v>
      </c>
      <c r="B8939" s="3">
        <v>2820</v>
      </c>
      <c r="C8939" s="10" t="s">
        <v>23</v>
      </c>
      <c r="D8939" s="10" t="s">
        <v>1513</v>
      </c>
      <c r="E8939" s="10" t="s">
        <v>1514</v>
      </c>
      <c r="H8939" s="14">
        <v>200</v>
      </c>
    </row>
    <row r="8940" spans="1:8" ht="19.5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customHeight="1" x14ac:dyDescent="0.25">
      <c r="A8944" s="4">
        <v>45462</v>
      </c>
      <c r="B8944" s="3">
        <v>2821</v>
      </c>
      <c r="C8944" s="10" t="s">
        <v>23</v>
      </c>
      <c r="D8944" s="10" t="s">
        <v>1513</v>
      </c>
      <c r="E8944" s="10" t="s">
        <v>186</v>
      </c>
      <c r="H8944" s="14">
        <v>1200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1172</v>
      </c>
      <c r="F8948" s="10" t="s">
        <v>1070</v>
      </c>
      <c r="H8948" s="14">
        <v>20000</v>
      </c>
    </row>
    <row r="8949" spans="1:8" ht="19.5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1092</v>
      </c>
      <c r="F8949" s="10" t="s">
        <v>1515</v>
      </c>
      <c r="G8949" s="10">
        <v>33</v>
      </c>
      <c r="H8949" s="14">
        <v>15000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1172</v>
      </c>
      <c r="F8954" s="10" t="s">
        <v>912</v>
      </c>
      <c r="H8954" s="14">
        <v>26000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1516</v>
      </c>
      <c r="F8959" s="10" t="s">
        <v>1012</v>
      </c>
      <c r="H8959" s="14">
        <v>15000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1013</v>
      </c>
      <c r="F8964" s="10" t="s">
        <v>25</v>
      </c>
      <c r="H8964" s="14">
        <v>2280</v>
      </c>
    </row>
    <row r="8965" spans="1:8" ht="19.5" customHeight="1" x14ac:dyDescent="0.25">
      <c r="A8965" s="4">
        <v>45468</v>
      </c>
      <c r="B8965" s="3">
        <v>2830</v>
      </c>
      <c r="C8965" s="10" t="s">
        <v>24</v>
      </c>
      <c r="D8965" s="10" t="s">
        <v>1205</v>
      </c>
      <c r="H8965" s="14">
        <v>1200</v>
      </c>
    </row>
    <row r="8966" spans="1:8" ht="19.5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1092</v>
      </c>
      <c r="F8966" s="10" t="s">
        <v>25</v>
      </c>
      <c r="H8966" s="14">
        <v>100000</v>
      </c>
    </row>
    <row r="8967" spans="1:8" ht="19.5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1013</v>
      </c>
      <c r="F8967" s="10" t="s">
        <v>25</v>
      </c>
      <c r="H8967" s="14">
        <v>2280</v>
      </c>
    </row>
    <row r="8968" spans="1:8" ht="19.5" customHeight="1" x14ac:dyDescent="0.25">
      <c r="A8968" s="4">
        <v>45469</v>
      </c>
      <c r="B8968" s="3">
        <v>2832</v>
      </c>
      <c r="C8968" s="10" t="s">
        <v>23</v>
      </c>
      <c r="D8968" s="10" t="s">
        <v>1205</v>
      </c>
      <c r="H8968" s="14">
        <v>800</v>
      </c>
    </row>
    <row r="8969" spans="1:8" ht="19.5" customHeight="1" x14ac:dyDescent="0.25">
      <c r="A8969" s="4">
        <v>45469</v>
      </c>
      <c r="B8969" s="3">
        <v>2832</v>
      </c>
      <c r="C8969" s="10" t="s">
        <v>23</v>
      </c>
      <c r="D8969" s="10" t="s">
        <v>1205</v>
      </c>
      <c r="H8969" s="14">
        <v>200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1013</v>
      </c>
      <c r="F8978" s="10" t="s">
        <v>25</v>
      </c>
      <c r="H8978" s="14">
        <v>1710</v>
      </c>
    </row>
    <row r="8979" spans="1:8" ht="19.5" customHeight="1" x14ac:dyDescent="0.25">
      <c r="A8979" s="4">
        <v>45471</v>
      </c>
      <c r="B8979" s="3">
        <v>2835</v>
      </c>
      <c r="C8979" s="10" t="s">
        <v>24</v>
      </c>
      <c r="D8979" s="10" t="s">
        <v>1205</v>
      </c>
      <c r="H8979" s="14">
        <v>400</v>
      </c>
    </row>
    <row r="8980" spans="1:8" ht="19.5" customHeight="1" x14ac:dyDescent="0.25">
      <c r="A8980" s="4">
        <v>45471</v>
      </c>
      <c r="B8980" s="3">
        <v>2836</v>
      </c>
      <c r="C8980" s="10" t="s">
        <v>72</v>
      </c>
      <c r="D8980" s="10" t="s">
        <v>1027</v>
      </c>
      <c r="E8980" s="10" t="s">
        <v>1092</v>
      </c>
      <c r="F8980" s="10" t="s">
        <v>131</v>
      </c>
      <c r="H8980" s="14">
        <v>110000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1137</v>
      </c>
      <c r="F8985" s="10" t="s">
        <v>167</v>
      </c>
      <c r="H8985" s="14">
        <v>79330</v>
      </c>
    </row>
    <row r="8986" spans="1:8" ht="19.5" customHeight="1" x14ac:dyDescent="0.25">
      <c r="A8986" s="4">
        <v>45474</v>
      </c>
      <c r="B8986" s="3">
        <v>2839</v>
      </c>
      <c r="C8986" s="10" t="s">
        <v>119</v>
      </c>
      <c r="F8986" s="10" t="s">
        <v>1057</v>
      </c>
      <c r="H8986" s="14">
        <v>1000</v>
      </c>
    </row>
    <row r="8987" spans="1:8" ht="19.5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1511</v>
      </c>
      <c r="F8987" s="10" t="s">
        <v>467</v>
      </c>
      <c r="H8987" s="14">
        <v>3300</v>
      </c>
    </row>
    <row r="8988" spans="1:8" ht="19.5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1511</v>
      </c>
      <c r="F8988" s="10" t="s">
        <v>217</v>
      </c>
      <c r="H8988" s="14">
        <v>3300</v>
      </c>
    </row>
    <row r="8989" spans="1:8" ht="19.5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1511</v>
      </c>
      <c r="F8989" s="10" t="s">
        <v>999</v>
      </c>
      <c r="H8989" s="14">
        <v>3300</v>
      </c>
    </row>
    <row r="8990" spans="1:8" ht="19.5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1511</v>
      </c>
      <c r="F8990" s="10" t="s">
        <v>30</v>
      </c>
      <c r="H8990" s="14">
        <v>3300</v>
      </c>
    </row>
    <row r="8991" spans="1:8" ht="19.5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1511</v>
      </c>
      <c r="F8991" s="10" t="s">
        <v>148</v>
      </c>
      <c r="H8991" s="14">
        <v>2500</v>
      </c>
    </row>
    <row r="8992" spans="1:8" ht="19.5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1092</v>
      </c>
      <c r="F8992" s="10" t="s">
        <v>1202</v>
      </c>
      <c r="H8992" s="14">
        <v>30000</v>
      </c>
    </row>
    <row r="8993" spans="1:8" ht="19.5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1092</v>
      </c>
      <c r="F8993" s="10" t="s">
        <v>764</v>
      </c>
      <c r="H8993" s="14">
        <v>5000</v>
      </c>
    </row>
    <row r="8994" spans="1:8" ht="19.5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1092</v>
      </c>
      <c r="F9003" s="10" t="s">
        <v>902</v>
      </c>
      <c r="H9003" s="14">
        <v>5000</v>
      </c>
    </row>
    <row r="9004" spans="1:8" ht="19.5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customHeight="1" x14ac:dyDescent="0.25">
      <c r="A9006" s="4">
        <v>45480</v>
      </c>
      <c r="B9006" s="3">
        <v>2851</v>
      </c>
      <c r="C9006" s="10" t="s">
        <v>24</v>
      </c>
      <c r="D9006" s="10" t="s">
        <v>1205</v>
      </c>
      <c r="H9006" s="14">
        <v>800</v>
      </c>
    </row>
    <row r="9007" spans="1:8" ht="19.5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1013</v>
      </c>
      <c r="F9011" s="10" t="s">
        <v>25</v>
      </c>
      <c r="H9011" s="14">
        <v>5130</v>
      </c>
    </row>
    <row r="9012" spans="1:8" ht="19.5" customHeight="1" x14ac:dyDescent="0.25">
      <c r="A9012" s="4">
        <v>45482</v>
      </c>
      <c r="B9012" s="3">
        <v>2853</v>
      </c>
      <c r="C9012" s="10" t="s">
        <v>24</v>
      </c>
      <c r="D9012" s="10" t="s">
        <v>1205</v>
      </c>
      <c r="H9012" s="14">
        <v>200</v>
      </c>
    </row>
    <row r="9013" spans="1:8" ht="19.5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1013</v>
      </c>
      <c r="F9018" s="10" t="s">
        <v>25</v>
      </c>
      <c r="H9018" s="14">
        <v>4085</v>
      </c>
    </row>
    <row r="9019" spans="1:8" ht="19.5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1092</v>
      </c>
      <c r="F9019" s="10" t="s">
        <v>25</v>
      </c>
      <c r="H9019" s="14">
        <v>11000</v>
      </c>
    </row>
    <row r="9020" spans="1:8" ht="19.5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1013</v>
      </c>
      <c r="F9020" s="10" t="s">
        <v>25</v>
      </c>
      <c r="H9020" s="14">
        <v>3420</v>
      </c>
    </row>
    <row r="9021" spans="1:8" ht="19.5" customHeight="1" x14ac:dyDescent="0.25">
      <c r="A9021" s="4">
        <v>45484</v>
      </c>
      <c r="B9021" s="3">
        <v>2856</v>
      </c>
      <c r="C9021" s="10" t="s">
        <v>24</v>
      </c>
      <c r="D9021" s="10" t="s">
        <v>1205</v>
      </c>
      <c r="H9021" s="14">
        <v>800</v>
      </c>
    </row>
    <row r="9022" spans="1:8" ht="19.5" customHeight="1" x14ac:dyDescent="0.25">
      <c r="A9022" s="4">
        <v>45484</v>
      </c>
      <c r="B9022" s="3">
        <v>2856</v>
      </c>
      <c r="C9022" s="10" t="s">
        <v>24</v>
      </c>
      <c r="D9022" s="10" t="s">
        <v>1205</v>
      </c>
      <c r="H9022" s="14">
        <v>200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1518</v>
      </c>
      <c r="F9027" s="10" t="s">
        <v>217</v>
      </c>
      <c r="H9027" s="14">
        <v>3300</v>
      </c>
    </row>
    <row r="9028" spans="1:8" ht="19.5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1013</v>
      </c>
      <c r="F9028" s="10" t="s">
        <v>25</v>
      </c>
      <c r="H9028" s="14">
        <v>3515</v>
      </c>
    </row>
    <row r="9029" spans="1:8" ht="19.5" customHeight="1" x14ac:dyDescent="0.25">
      <c r="A9029" s="4">
        <v>45486</v>
      </c>
      <c r="B9029" s="3">
        <v>2859</v>
      </c>
      <c r="C9029" s="10" t="s">
        <v>24</v>
      </c>
      <c r="D9029" s="10" t="s">
        <v>1205</v>
      </c>
      <c r="H9029" s="14">
        <v>1200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1013</v>
      </c>
      <c r="F9034" s="10" t="s">
        <v>25</v>
      </c>
      <c r="H9034" s="14">
        <v>3610</v>
      </c>
    </row>
    <row r="9035" spans="1:8" ht="19.5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1511</v>
      </c>
      <c r="F9037" s="10" t="s">
        <v>273</v>
      </c>
      <c r="H9037" s="14">
        <v>8820</v>
      </c>
    </row>
    <row r="9038" spans="1:8" ht="19.5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994</v>
      </c>
      <c r="F9038" s="10" t="s">
        <v>47</v>
      </c>
      <c r="H9038" s="14">
        <v>1040</v>
      </c>
    </row>
    <row r="9039" spans="1:8" ht="19.5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1518</v>
      </c>
      <c r="F9039" s="10" t="s">
        <v>467</v>
      </c>
      <c r="H9039" s="14">
        <v>3300</v>
      </c>
    </row>
    <row r="9040" spans="1:8" ht="19.5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1518</v>
      </c>
      <c r="F9040" s="10" t="s">
        <v>999</v>
      </c>
      <c r="H9040" s="14">
        <v>3300</v>
      </c>
    </row>
    <row r="9041" spans="1:8" ht="19.5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1518</v>
      </c>
      <c r="F9041" s="10" t="s">
        <v>148</v>
      </c>
      <c r="H9041" s="14">
        <v>2500</v>
      </c>
    </row>
    <row r="9042" spans="1:8" ht="19.5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1518</v>
      </c>
      <c r="F9042" s="10" t="s">
        <v>770</v>
      </c>
      <c r="H9042" s="14">
        <v>5000</v>
      </c>
    </row>
    <row r="9043" spans="1:8" ht="19.5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1518</v>
      </c>
      <c r="F9043" s="10" t="s">
        <v>30</v>
      </c>
      <c r="H9043" s="14">
        <v>3300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1511</v>
      </c>
      <c r="F9048" s="10" t="s">
        <v>1012</v>
      </c>
      <c r="H9048" s="14">
        <v>5000</v>
      </c>
    </row>
    <row r="9049" spans="1:8" ht="19.5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1013</v>
      </c>
      <c r="F9054" s="10" t="s">
        <v>25</v>
      </c>
      <c r="H9054" s="14">
        <v>6080</v>
      </c>
    </row>
    <row r="9055" spans="1:8" ht="19.5" customHeight="1" x14ac:dyDescent="0.25">
      <c r="A9055" s="4">
        <v>45494</v>
      </c>
      <c r="B9055" s="3">
        <v>2871</v>
      </c>
      <c r="C9055" s="10" t="s">
        <v>24</v>
      </c>
      <c r="D9055" s="10" t="s">
        <v>1205</v>
      </c>
      <c r="H9055" s="14">
        <v>400</v>
      </c>
    </row>
    <row r="9056" spans="1:8" ht="19.5" customHeight="1" x14ac:dyDescent="0.25">
      <c r="A9056" s="4">
        <v>45494</v>
      </c>
      <c r="B9056" s="3">
        <v>2871</v>
      </c>
      <c r="C9056" s="10" t="s">
        <v>24</v>
      </c>
      <c r="D9056" s="10" t="s">
        <v>1205</v>
      </c>
      <c r="H9056" s="14">
        <v>200</v>
      </c>
    </row>
    <row r="9057" spans="1:8" ht="19.5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1495</v>
      </c>
      <c r="H9059" s="14">
        <v>150</v>
      </c>
    </row>
    <row r="9060" spans="1:8" ht="19.5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1092</v>
      </c>
      <c r="F9061" s="10" t="s">
        <v>764</v>
      </c>
      <c r="H9061" s="14">
        <v>10000</v>
      </c>
    </row>
    <row r="9062" spans="1:8" ht="19.5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1092</v>
      </c>
      <c r="F9062" s="10" t="s">
        <v>1202</v>
      </c>
      <c r="H9062" s="14">
        <v>5000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1013</v>
      </c>
      <c r="F9068" s="10" t="s">
        <v>25</v>
      </c>
      <c r="H9068" s="14">
        <v>2280</v>
      </c>
    </row>
    <row r="9069" spans="1:8" ht="19.5" customHeight="1" x14ac:dyDescent="0.25">
      <c r="A9069" s="4">
        <v>45495</v>
      </c>
      <c r="B9069" s="3">
        <v>2877</v>
      </c>
      <c r="C9069" s="10" t="s">
        <v>24</v>
      </c>
      <c r="D9069" s="10" t="s">
        <v>1205</v>
      </c>
      <c r="H9069" s="14">
        <v>400</v>
      </c>
    </row>
    <row r="9070" spans="1:8" ht="19.5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992</v>
      </c>
      <c r="H9075" s="14">
        <v>400</v>
      </c>
    </row>
    <row r="9076" spans="1:8" ht="19.5" customHeight="1" x14ac:dyDescent="0.25">
      <c r="A9076" s="4">
        <v>45496</v>
      </c>
      <c r="B9076" s="3">
        <v>2880</v>
      </c>
      <c r="C9076" s="10" t="s">
        <v>24</v>
      </c>
      <c r="D9076" s="10" t="s">
        <v>1205</v>
      </c>
      <c r="H9076" s="14">
        <v>400</v>
      </c>
    </row>
    <row r="9077" spans="1:8" ht="19.5" customHeight="1" x14ac:dyDescent="0.25">
      <c r="A9077" s="4">
        <v>45496</v>
      </c>
      <c r="B9077" s="3">
        <v>2880</v>
      </c>
      <c r="C9077" s="10" t="s">
        <v>24</v>
      </c>
      <c r="D9077" s="10" t="s">
        <v>1205</v>
      </c>
      <c r="H9077" s="14">
        <v>200</v>
      </c>
    </row>
    <row r="9078" spans="1:8" ht="19.5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1013</v>
      </c>
      <c r="F9078" s="10" t="s">
        <v>25</v>
      </c>
      <c r="H9078" s="14">
        <v>2850</v>
      </c>
    </row>
    <row r="9079" spans="1:8" ht="19.5" customHeight="1" x14ac:dyDescent="0.25">
      <c r="A9079" s="4">
        <v>45497</v>
      </c>
      <c r="B9079" s="3">
        <v>2881</v>
      </c>
      <c r="C9079" s="10" t="s">
        <v>24</v>
      </c>
      <c r="D9079" s="10" t="s">
        <v>1205</v>
      </c>
      <c r="H9079" s="14">
        <v>400</v>
      </c>
    </row>
    <row r="9080" spans="1:8" ht="19.5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1519</v>
      </c>
      <c r="F9081" s="10" t="s">
        <v>47</v>
      </c>
      <c r="H9081" s="14">
        <v>300</v>
      </c>
    </row>
    <row r="9082" spans="1:8" ht="19.5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1040</v>
      </c>
      <c r="H9082" s="14">
        <v>600</v>
      </c>
    </row>
    <row r="9083" spans="1:8" ht="19.5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1013</v>
      </c>
      <c r="F9083" s="10" t="s">
        <v>25</v>
      </c>
      <c r="H9083" s="14">
        <v>2250</v>
      </c>
    </row>
    <row r="9084" spans="1:8" ht="19.5" customHeight="1" x14ac:dyDescent="0.25">
      <c r="A9084" s="4">
        <v>45498</v>
      </c>
      <c r="B9084" s="3">
        <v>2883</v>
      </c>
      <c r="C9084" s="10" t="s">
        <v>24</v>
      </c>
      <c r="D9084" s="10" t="s">
        <v>1205</v>
      </c>
      <c r="H9084" s="14">
        <v>400</v>
      </c>
    </row>
    <row r="9085" spans="1:8" ht="19.5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1013</v>
      </c>
      <c r="F9090" s="10" t="s">
        <v>25</v>
      </c>
      <c r="H9090" s="14">
        <v>2280</v>
      </c>
    </row>
    <row r="9091" spans="1:8" ht="19.5" customHeight="1" x14ac:dyDescent="0.25">
      <c r="A9091" s="4">
        <v>45500</v>
      </c>
      <c r="B9091" s="3">
        <v>2885</v>
      </c>
      <c r="C9091" s="10" t="s">
        <v>24</v>
      </c>
      <c r="D9091" s="10" t="s">
        <v>1205</v>
      </c>
      <c r="H9091" s="14">
        <v>400</v>
      </c>
    </row>
    <row r="9092" spans="1:8" ht="19.5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1518</v>
      </c>
      <c r="F9097" s="10" t="s">
        <v>999</v>
      </c>
      <c r="H9097" s="14">
        <v>3300</v>
      </c>
    </row>
    <row r="9098" spans="1:8" ht="19.5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1518</v>
      </c>
      <c r="F9098" s="10" t="s">
        <v>217</v>
      </c>
      <c r="H9098" s="14">
        <v>3300</v>
      </c>
    </row>
    <row r="9099" spans="1:8" ht="19.5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1518</v>
      </c>
      <c r="F9099" s="10" t="s">
        <v>770</v>
      </c>
      <c r="H9099" s="14">
        <v>5000</v>
      </c>
    </row>
    <row r="9100" spans="1:8" ht="19.5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1013</v>
      </c>
      <c r="F9100" s="10" t="s">
        <v>25</v>
      </c>
      <c r="H9100" s="14">
        <v>1710</v>
      </c>
    </row>
    <row r="9101" spans="1:8" ht="19.5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1518</v>
      </c>
      <c r="F9110" s="10" t="s">
        <v>467</v>
      </c>
      <c r="H9110" s="14">
        <v>3300</v>
      </c>
    </row>
    <row r="9111" spans="1:8" ht="19.5" customHeight="1" x14ac:dyDescent="0.25">
      <c r="A9111" s="4">
        <v>45502</v>
      </c>
      <c r="B9111" s="3">
        <v>2894</v>
      </c>
      <c r="C9111" s="10" t="s">
        <v>24</v>
      </c>
      <c r="D9111" s="10" t="s">
        <v>1205</v>
      </c>
      <c r="H9111" s="14">
        <v>400</v>
      </c>
    </row>
    <row r="9112" spans="1:8" ht="19.5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1511</v>
      </c>
      <c r="F9113" s="10" t="s">
        <v>167</v>
      </c>
      <c r="H9113" s="14">
        <v>9640</v>
      </c>
    </row>
    <row r="9114" spans="1:8" ht="19.5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1092</v>
      </c>
      <c r="F9114" s="10" t="s">
        <v>902</v>
      </c>
      <c r="H9114" s="14">
        <v>2000</v>
      </c>
    </row>
    <row r="9115" spans="1:8" ht="19.5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1518</v>
      </c>
      <c r="F9115" s="10" t="s">
        <v>30</v>
      </c>
      <c r="H9115" s="14">
        <v>3300</v>
      </c>
    </row>
    <row r="9116" spans="1:8" ht="19.5" customHeight="1" x14ac:dyDescent="0.25">
      <c r="A9116" s="4">
        <v>45503</v>
      </c>
      <c r="B9116" s="3">
        <v>2897</v>
      </c>
      <c r="C9116" s="10" t="s">
        <v>119</v>
      </c>
      <c r="F9116" s="10" t="s">
        <v>1057</v>
      </c>
      <c r="H9116" s="14">
        <v>1000</v>
      </c>
    </row>
    <row r="9117" spans="1:8" ht="19.5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1518</v>
      </c>
      <c r="F9120" s="10" t="s">
        <v>148</v>
      </c>
      <c r="H9120" s="14">
        <v>2500</v>
      </c>
    </row>
    <row r="9121" spans="1:8" ht="19.5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1013</v>
      </c>
      <c r="F9121" s="10" t="s">
        <v>25</v>
      </c>
      <c r="H9121" s="14">
        <v>1995</v>
      </c>
    </row>
    <row r="9122" spans="1:8" ht="19.5" customHeight="1" x14ac:dyDescent="0.25">
      <c r="A9122" s="4">
        <v>45503</v>
      </c>
      <c r="B9122" s="3">
        <v>2899</v>
      </c>
      <c r="C9122" s="10" t="s">
        <v>24</v>
      </c>
      <c r="D9122" s="10" t="s">
        <v>1205</v>
      </c>
      <c r="H9122" s="14">
        <v>200</v>
      </c>
    </row>
    <row r="9123" spans="1:8" ht="19.5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1092</v>
      </c>
      <c r="F9126" s="10" t="s">
        <v>25</v>
      </c>
      <c r="H9126" s="14">
        <v>10000</v>
      </c>
    </row>
    <row r="9127" spans="1:8" ht="19.5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1092</v>
      </c>
      <c r="F9127" s="10" t="s">
        <v>902</v>
      </c>
      <c r="H9127" s="14">
        <v>20000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customHeight="1" x14ac:dyDescent="0.25">
      <c r="A9130" s="4">
        <v>45505</v>
      </c>
      <c r="B9130" s="3">
        <v>2903</v>
      </c>
      <c r="C9130" s="10" t="s">
        <v>24</v>
      </c>
      <c r="D9130" s="10" t="s">
        <v>1205</v>
      </c>
      <c r="H9130" s="14">
        <v>400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1526</v>
      </c>
      <c r="H9136" s="14">
        <v>250</v>
      </c>
    </row>
    <row r="9137" spans="1:8" ht="19.5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customHeight="1" x14ac:dyDescent="0.25">
      <c r="A9155" s="4">
        <v>45514</v>
      </c>
      <c r="B9155" s="3">
        <v>2911</v>
      </c>
      <c r="C9155" s="10" t="s">
        <v>72</v>
      </c>
      <c r="D9155" s="10" t="s">
        <v>1027</v>
      </c>
      <c r="E9155" s="10" t="s">
        <v>1092</v>
      </c>
      <c r="F9155" s="10" t="s">
        <v>131</v>
      </c>
      <c r="H9155" s="14">
        <v>5000</v>
      </c>
    </row>
    <row r="9156" spans="1:8" ht="19.5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1013</v>
      </c>
      <c r="F9156" s="10" t="s">
        <v>25</v>
      </c>
      <c r="H9156" s="14">
        <v>2470</v>
      </c>
    </row>
    <row r="9157" spans="1:8" ht="19.5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1013</v>
      </c>
      <c r="F9161" s="10" t="s">
        <v>25</v>
      </c>
      <c r="H9161" s="14">
        <v>3515</v>
      </c>
    </row>
    <row r="9162" spans="1:8" ht="19.5" customHeight="1" x14ac:dyDescent="0.25">
      <c r="A9162" s="4">
        <v>45517</v>
      </c>
      <c r="B9162" s="3">
        <v>2914</v>
      </c>
      <c r="C9162" s="10" t="s">
        <v>24</v>
      </c>
      <c r="D9162" s="10" t="s">
        <v>1205</v>
      </c>
      <c r="H9162" s="14">
        <v>600</v>
      </c>
    </row>
    <row r="9163" spans="1:8" ht="19.5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1527</v>
      </c>
      <c r="F9163" s="10" t="s">
        <v>467</v>
      </c>
      <c r="H9163" s="14">
        <v>3300</v>
      </c>
    </row>
    <row r="9164" spans="1:8" ht="19.5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1013</v>
      </c>
      <c r="F9164" s="10" t="s">
        <v>25</v>
      </c>
      <c r="H9164" s="14">
        <v>2850</v>
      </c>
    </row>
    <row r="9165" spans="1:8" ht="19.5" customHeight="1" x14ac:dyDescent="0.25">
      <c r="A9165" s="4">
        <v>45518</v>
      </c>
      <c r="B9165" s="3">
        <v>2916</v>
      </c>
      <c r="C9165" s="10" t="s">
        <v>24</v>
      </c>
      <c r="D9165" s="10" t="s">
        <v>1205</v>
      </c>
      <c r="H9165" s="14">
        <v>400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1527</v>
      </c>
      <c r="H9169" s="14">
        <v>350</v>
      </c>
    </row>
    <row r="9170" spans="1:8" ht="19.5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1527</v>
      </c>
      <c r="H9170" s="14">
        <v>3300</v>
      </c>
    </row>
    <row r="9171" spans="1:8" ht="19.5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1527</v>
      </c>
      <c r="F9171" s="10" t="s">
        <v>217</v>
      </c>
      <c r="H9171" s="14">
        <v>3300</v>
      </c>
    </row>
    <row r="9172" spans="1:8" ht="19.5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1527</v>
      </c>
      <c r="F9172" s="10" t="s">
        <v>30</v>
      </c>
      <c r="H9172" s="14">
        <v>3500</v>
      </c>
    </row>
    <row r="9173" spans="1:8" ht="19.5" customHeight="1" x14ac:dyDescent="0.25">
      <c r="A9173" s="4">
        <v>45519</v>
      </c>
      <c r="B9173" s="3">
        <v>2920</v>
      </c>
      <c r="C9173" s="10" t="s">
        <v>119</v>
      </c>
      <c r="F9173" s="10" t="s">
        <v>1057</v>
      </c>
      <c r="H9173" s="14">
        <v>1000</v>
      </c>
    </row>
    <row r="9174" spans="1:8" ht="19.5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1527</v>
      </c>
      <c r="F9174" s="10" t="s">
        <v>770</v>
      </c>
      <c r="H9174" s="14">
        <v>5000</v>
      </c>
    </row>
    <row r="9175" spans="1:8" ht="19.5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1527</v>
      </c>
      <c r="F9175" s="10" t="s">
        <v>148</v>
      </c>
      <c r="H9175" s="14">
        <v>2500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1013</v>
      </c>
      <c r="F9182" s="10" t="s">
        <v>25</v>
      </c>
      <c r="H9182" s="14">
        <v>2470</v>
      </c>
    </row>
    <row r="9183" spans="1:8" ht="19.5" customHeight="1" x14ac:dyDescent="0.25">
      <c r="A9183" s="4">
        <v>45522</v>
      </c>
      <c r="B9183" s="3">
        <v>2924</v>
      </c>
      <c r="C9183" s="10" t="s">
        <v>24</v>
      </c>
      <c r="D9183" s="10" t="s">
        <v>1205</v>
      </c>
      <c r="H9183" s="14">
        <v>800</v>
      </c>
    </row>
    <row r="9184" spans="1:8" ht="19.5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1013</v>
      </c>
      <c r="F9184" s="10" t="s">
        <v>25</v>
      </c>
      <c r="H9184" s="14">
        <v>2660</v>
      </c>
    </row>
    <row r="9185" spans="1:8" ht="19.5" customHeight="1" x14ac:dyDescent="0.25">
      <c r="A9185" s="4">
        <v>45523</v>
      </c>
      <c r="B9185" s="3">
        <v>2926</v>
      </c>
      <c r="C9185" s="10" t="s">
        <v>24</v>
      </c>
      <c r="D9185" s="10" t="s">
        <v>1205</v>
      </c>
      <c r="H9185" s="14">
        <v>400</v>
      </c>
    </row>
    <row r="9186" spans="1:8" ht="19.5" customHeight="1" x14ac:dyDescent="0.25">
      <c r="A9186" s="4">
        <v>45523</v>
      </c>
      <c r="B9186" s="3">
        <v>2926</v>
      </c>
      <c r="C9186" s="10" t="s">
        <v>24</v>
      </c>
      <c r="D9186" s="10" t="s">
        <v>1205</v>
      </c>
      <c r="H9186" s="14">
        <v>400</v>
      </c>
    </row>
    <row r="9187" spans="1:8" ht="19.5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customHeight="1" x14ac:dyDescent="0.25">
      <c r="A9197" s="4">
        <v>45524</v>
      </c>
      <c r="B9197" s="3">
        <v>2929</v>
      </c>
      <c r="C9197" s="10" t="s">
        <v>24</v>
      </c>
      <c r="D9197" s="10" t="s">
        <v>1205</v>
      </c>
      <c r="H9197" s="14">
        <v>400</v>
      </c>
    </row>
    <row r="9198" spans="1:8" ht="19.5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1092</v>
      </c>
      <c r="F9198" s="10" t="s">
        <v>25</v>
      </c>
      <c r="H9198" s="14">
        <v>40000</v>
      </c>
    </row>
    <row r="9199" spans="1:8" ht="19.5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1013</v>
      </c>
      <c r="F9199" s="10" t="s">
        <v>25</v>
      </c>
      <c r="H9199" s="14">
        <v>4560</v>
      </c>
    </row>
    <row r="9200" spans="1:8" ht="19.5" customHeight="1" x14ac:dyDescent="0.25">
      <c r="A9200" s="4">
        <v>45525</v>
      </c>
      <c r="B9200" s="3">
        <v>2931</v>
      </c>
      <c r="C9200" s="10" t="s">
        <v>24</v>
      </c>
      <c r="D9200" s="10" t="s">
        <v>1205</v>
      </c>
      <c r="H9200" s="14">
        <v>400</v>
      </c>
    </row>
    <row r="9201" spans="1:8" ht="19.5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1518</v>
      </c>
      <c r="F9201" s="10" t="s">
        <v>273</v>
      </c>
      <c r="H9201" s="14">
        <v>8816</v>
      </c>
    </row>
    <row r="9202" spans="1:8" ht="19.5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1013</v>
      </c>
      <c r="F9204" s="10" t="s">
        <v>25</v>
      </c>
      <c r="H9204" s="14">
        <v>3705</v>
      </c>
    </row>
    <row r="9205" spans="1:8" ht="19.5" customHeight="1" x14ac:dyDescent="0.25">
      <c r="A9205" s="4">
        <v>45526</v>
      </c>
      <c r="B9205" s="3">
        <v>2933</v>
      </c>
      <c r="C9205" s="10" t="s">
        <v>24</v>
      </c>
      <c r="D9205" s="10" t="s">
        <v>1205</v>
      </c>
      <c r="H9205" s="14">
        <v>400</v>
      </c>
    </row>
    <row r="9206" spans="1:8" ht="19.5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1013</v>
      </c>
      <c r="F9213" s="10" t="s">
        <v>25</v>
      </c>
      <c r="H9213" s="14">
        <v>5320</v>
      </c>
    </row>
    <row r="9214" spans="1:8" ht="19.5" customHeight="1" x14ac:dyDescent="0.25">
      <c r="A9214" s="4">
        <v>45528</v>
      </c>
      <c r="B9214" s="3">
        <v>2935</v>
      </c>
      <c r="C9214" s="10" t="s">
        <v>24</v>
      </c>
      <c r="D9214" s="10" t="s">
        <v>1205</v>
      </c>
      <c r="H9214" s="14">
        <v>400</v>
      </c>
    </row>
    <row r="9215" spans="1:8" ht="19.5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1013</v>
      </c>
      <c r="F9216" s="10" t="s">
        <v>25</v>
      </c>
      <c r="H9216" s="14">
        <v>4180</v>
      </c>
    </row>
    <row r="9217" spans="1:8" ht="19.5" customHeight="1" x14ac:dyDescent="0.25">
      <c r="A9217" s="4">
        <v>45529</v>
      </c>
      <c r="B9217" s="3">
        <v>2937</v>
      </c>
      <c r="C9217" s="10" t="s">
        <v>24</v>
      </c>
      <c r="D9217" s="10" t="s">
        <v>1205</v>
      </c>
      <c r="H9217" s="14">
        <v>800</v>
      </c>
    </row>
    <row r="9218" spans="1:8" ht="19.5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customHeight="1" x14ac:dyDescent="0.25">
      <c r="A9222" s="4">
        <v>45529</v>
      </c>
      <c r="B9222" s="3">
        <v>2938</v>
      </c>
      <c r="C9222" s="10" t="s">
        <v>24</v>
      </c>
      <c r="D9222" s="10" t="s">
        <v>1205</v>
      </c>
      <c r="H9222" s="14">
        <v>200</v>
      </c>
    </row>
    <row r="9223" spans="1:8" ht="19.5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1013</v>
      </c>
      <c r="F9223" s="10" t="s">
        <v>25</v>
      </c>
      <c r="H9223" s="14">
        <v>4180</v>
      </c>
    </row>
    <row r="9224" spans="1:8" ht="19.5" customHeight="1" x14ac:dyDescent="0.25">
      <c r="A9224" s="4">
        <v>45530</v>
      </c>
      <c r="B9224" s="3">
        <v>2939</v>
      </c>
      <c r="C9224" s="10" t="s">
        <v>24</v>
      </c>
      <c r="D9224" s="10" t="s">
        <v>1205</v>
      </c>
      <c r="H9224" s="14">
        <v>2000</v>
      </c>
    </row>
    <row r="9225" spans="1:8" ht="19.5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customHeight="1" x14ac:dyDescent="0.25">
      <c r="A9230" s="4">
        <v>45530</v>
      </c>
      <c r="B9230" s="3">
        <v>2941</v>
      </c>
      <c r="C9230" s="10" t="s">
        <v>242</v>
      </c>
      <c r="D9230" s="10" t="s">
        <v>1183</v>
      </c>
      <c r="E9230" s="10" t="s">
        <v>1528</v>
      </c>
      <c r="H9230" s="14">
        <v>31500</v>
      </c>
    </row>
    <row r="9231" spans="1:8" ht="19.5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1013</v>
      </c>
      <c r="F9233" s="10" t="s">
        <v>25</v>
      </c>
      <c r="H9233" s="14">
        <v>4940</v>
      </c>
    </row>
    <row r="9234" spans="1:8" ht="19.5" customHeight="1" x14ac:dyDescent="0.25">
      <c r="A9234" s="4">
        <v>45531</v>
      </c>
      <c r="B9234" s="3">
        <v>2942</v>
      </c>
      <c r="C9234" s="10" t="s">
        <v>24</v>
      </c>
      <c r="D9234" s="10" t="s">
        <v>1205</v>
      </c>
      <c r="H9234" s="14">
        <v>400</v>
      </c>
    </row>
    <row r="9235" spans="1:8" ht="19.5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1013</v>
      </c>
      <c r="F9236" s="10" t="s">
        <v>25</v>
      </c>
      <c r="H9236" s="14">
        <v>5510</v>
      </c>
    </row>
    <row r="9237" spans="1:8" ht="19.5" customHeight="1" x14ac:dyDescent="0.25">
      <c r="A9237" s="4">
        <v>45532</v>
      </c>
      <c r="B9237" s="3">
        <v>2944</v>
      </c>
      <c r="C9237" s="10" t="s">
        <v>24</v>
      </c>
      <c r="D9237" s="10" t="s">
        <v>1205</v>
      </c>
      <c r="H9237" s="14">
        <v>400</v>
      </c>
    </row>
    <row r="9238" spans="1:8" ht="19.5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1527</v>
      </c>
      <c r="F9243" s="10" t="s">
        <v>217</v>
      </c>
      <c r="H9243" s="14">
        <v>3300</v>
      </c>
    </row>
    <row r="9244" spans="1:8" ht="19.5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1518</v>
      </c>
      <c r="F9245" s="10" t="s">
        <v>167</v>
      </c>
      <c r="H9245" s="14">
        <v>9700</v>
      </c>
    </row>
    <row r="9246" spans="1:8" ht="19.5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customHeight="1" x14ac:dyDescent="0.25">
      <c r="A9247" s="4">
        <v>45532</v>
      </c>
      <c r="B9247" s="3">
        <v>2947</v>
      </c>
      <c r="C9247" s="10" t="s">
        <v>23</v>
      </c>
      <c r="D9247" s="10" t="s">
        <v>1529</v>
      </c>
      <c r="H9247" s="14">
        <v>500</v>
      </c>
    </row>
    <row r="9248" spans="1:8" ht="19.5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1013</v>
      </c>
      <c r="F9248" s="10" t="s">
        <v>25</v>
      </c>
      <c r="H9248" s="14">
        <v>4750</v>
      </c>
    </row>
    <row r="9249" spans="1:8" ht="19.5" customHeight="1" x14ac:dyDescent="0.25">
      <c r="A9249" s="4">
        <v>45533</v>
      </c>
      <c r="B9249" s="3">
        <v>2948</v>
      </c>
      <c r="C9249" s="10" t="s">
        <v>24</v>
      </c>
      <c r="D9249" s="10" t="s">
        <v>1205</v>
      </c>
      <c r="H9249" s="14">
        <v>400</v>
      </c>
    </row>
    <row r="9250" spans="1:8" ht="19.5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1527</v>
      </c>
      <c r="F9251" s="10" t="s">
        <v>467</v>
      </c>
      <c r="H9251" s="14">
        <v>3300</v>
      </c>
    </row>
    <row r="9252" spans="1:8" ht="19.5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1527</v>
      </c>
      <c r="F9252" s="10" t="s">
        <v>999</v>
      </c>
      <c r="H9252" s="14">
        <v>3300</v>
      </c>
    </row>
    <row r="9253" spans="1:8" ht="19.5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1527</v>
      </c>
      <c r="F9253" s="10" t="s">
        <v>770</v>
      </c>
      <c r="H9253" s="14">
        <v>5000</v>
      </c>
    </row>
    <row r="9254" spans="1:8" ht="19.5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customHeight="1" x14ac:dyDescent="0.25">
      <c r="A9258" s="4">
        <v>45534</v>
      </c>
      <c r="B9258" s="3">
        <v>2954</v>
      </c>
      <c r="C9258" s="10" t="s">
        <v>24</v>
      </c>
      <c r="D9258" s="10" t="s">
        <v>1205</v>
      </c>
      <c r="H9258" s="14">
        <v>400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1092</v>
      </c>
      <c r="F9262" s="10" t="s">
        <v>764</v>
      </c>
      <c r="H9262" s="14">
        <v>15000</v>
      </c>
    </row>
    <row r="9263" spans="1:8" ht="19.5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1527</v>
      </c>
      <c r="F9263" s="10" t="s">
        <v>148</v>
      </c>
      <c r="H9263" s="14">
        <v>2500</v>
      </c>
    </row>
    <row r="9264" spans="1:8" ht="19.5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1013</v>
      </c>
      <c r="F9264" s="10" t="s">
        <v>25</v>
      </c>
      <c r="H9264" s="14">
        <v>4845</v>
      </c>
    </row>
    <row r="9265" spans="1:8" ht="19.5" customHeight="1" x14ac:dyDescent="0.25">
      <c r="A9265" s="4">
        <v>45535</v>
      </c>
      <c r="B9265" s="3">
        <v>2957</v>
      </c>
      <c r="C9265" s="10" t="s">
        <v>24</v>
      </c>
      <c r="D9265" s="10" t="s">
        <v>1205</v>
      </c>
      <c r="H9265" s="14">
        <v>200</v>
      </c>
    </row>
    <row r="9266" spans="1:8" ht="19.5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1013</v>
      </c>
      <c r="H9266" s="14">
        <v>200</v>
      </c>
    </row>
    <row r="9267" spans="1:8" ht="19.5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1013</v>
      </c>
      <c r="F9269" s="10" t="s">
        <v>25</v>
      </c>
      <c r="H9269" s="14">
        <v>5320</v>
      </c>
    </row>
    <row r="9270" spans="1:8" ht="19.5" customHeight="1" x14ac:dyDescent="0.25">
      <c r="A9270" s="4">
        <v>45536</v>
      </c>
      <c r="B9270" s="3">
        <v>2959</v>
      </c>
      <c r="C9270" s="10" t="s">
        <v>24</v>
      </c>
      <c r="D9270" s="10" t="s">
        <v>1205</v>
      </c>
      <c r="H9270" s="14">
        <v>400</v>
      </c>
    </row>
    <row r="9271" spans="1:8" ht="19.5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1527</v>
      </c>
      <c r="F9276" s="10" t="s">
        <v>30</v>
      </c>
      <c r="H9276" s="14">
        <v>2000</v>
      </c>
    </row>
    <row r="9277" spans="1:8" ht="19.5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1013</v>
      </c>
      <c r="F9277" s="10" t="s">
        <v>25</v>
      </c>
      <c r="H9277" s="14">
        <v>5130</v>
      </c>
    </row>
    <row r="9278" spans="1:8" ht="19.5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1013</v>
      </c>
      <c r="F9283" s="10" t="s">
        <v>25</v>
      </c>
      <c r="H9283" s="14">
        <v>3130</v>
      </c>
    </row>
    <row r="9284" spans="1:8" ht="19.5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customHeight="1" x14ac:dyDescent="0.25">
      <c r="A9285" s="4">
        <v>45538</v>
      </c>
      <c r="B9285" s="3">
        <v>2964</v>
      </c>
      <c r="C9285" s="10" t="s">
        <v>24</v>
      </c>
      <c r="D9285" s="10" t="s">
        <v>1205</v>
      </c>
      <c r="H9285" s="14">
        <v>200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1530</v>
      </c>
      <c r="F9289" s="10" t="s">
        <v>273</v>
      </c>
      <c r="H9289" s="14">
        <v>350</v>
      </c>
    </row>
    <row r="9290" spans="1:8" ht="19.5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1092</v>
      </c>
      <c r="F9290" s="10" t="s">
        <v>25</v>
      </c>
      <c r="H9290" s="14">
        <v>20000</v>
      </c>
    </row>
    <row r="9291" spans="1:8" ht="19.5" customHeight="1" x14ac:dyDescent="0.25">
      <c r="A9291" s="4">
        <v>45539</v>
      </c>
      <c r="B9291" s="3">
        <v>2966</v>
      </c>
      <c r="C9291" s="10" t="s">
        <v>24</v>
      </c>
      <c r="D9291" s="10" t="s">
        <v>1205</v>
      </c>
      <c r="H9291" s="14">
        <v>3500</v>
      </c>
    </row>
    <row r="9292" spans="1:8" ht="19.5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1531</v>
      </c>
      <c r="H9293" s="14">
        <v>700</v>
      </c>
    </row>
    <row r="9294" spans="1:8" ht="19.5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1013</v>
      </c>
      <c r="H9296" s="14">
        <v>500</v>
      </c>
    </row>
    <row r="9297" spans="1:8" ht="19.5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1531</v>
      </c>
      <c r="H9302" s="14">
        <v>800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1531</v>
      </c>
      <c r="H9303" s="14">
        <v>700</v>
      </c>
    </row>
    <row r="9304" spans="1:8" ht="19.5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1531</v>
      </c>
      <c r="H9305" s="14">
        <v>400</v>
      </c>
    </row>
    <row r="9306" spans="1:8" ht="19.5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1092</v>
      </c>
      <c r="F9313" s="10" t="s">
        <v>1532</v>
      </c>
      <c r="G9313" s="10">
        <v>17.25</v>
      </c>
      <c r="H9313" s="14">
        <v>13060</v>
      </c>
    </row>
    <row r="9314" spans="1:8" ht="19.5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1092</v>
      </c>
      <c r="F9317" s="10" t="s">
        <v>25</v>
      </c>
      <c r="H9317" s="14">
        <v>11000</v>
      </c>
    </row>
    <row r="9318" spans="1:8" ht="19.5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1092</v>
      </c>
      <c r="F9325" s="10" t="s">
        <v>764</v>
      </c>
      <c r="H9325" s="14">
        <v>5000</v>
      </c>
    </row>
    <row r="9326" spans="1:8" ht="19.5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1092</v>
      </c>
      <c r="F9326" s="10" t="s">
        <v>1202</v>
      </c>
      <c r="H9326" s="14">
        <v>20000</v>
      </c>
    </row>
    <row r="9327" spans="1:8" ht="19.5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1530</v>
      </c>
      <c r="F9339" s="10" t="s">
        <v>276</v>
      </c>
      <c r="H9339" s="14">
        <v>5000</v>
      </c>
    </row>
    <row r="9340" spans="1:8" ht="19.5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1092</v>
      </c>
      <c r="F9343" s="10" t="s">
        <v>25</v>
      </c>
      <c r="H9343" s="14">
        <v>29000</v>
      </c>
    </row>
    <row r="9344" spans="1:8" ht="19.5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1530</v>
      </c>
      <c r="H9347" s="14">
        <v>350</v>
      </c>
    </row>
    <row r="9348" spans="1:8" ht="19.5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1530</v>
      </c>
      <c r="F9348" s="10" t="s">
        <v>30</v>
      </c>
      <c r="H9348" s="14">
        <v>3300</v>
      </c>
    </row>
    <row r="9349" spans="1:8" ht="19.5" customHeight="1" x14ac:dyDescent="0.25">
      <c r="A9349" s="4">
        <v>45550</v>
      </c>
      <c r="B9349" s="3">
        <v>2988</v>
      </c>
      <c r="C9349" s="10" t="s">
        <v>119</v>
      </c>
      <c r="F9349" s="10" t="s">
        <v>1057</v>
      </c>
      <c r="H9349" s="14">
        <v>1000</v>
      </c>
    </row>
    <row r="9350" spans="1:8" ht="19.5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1530</v>
      </c>
      <c r="F9350" s="10" t="s">
        <v>467</v>
      </c>
      <c r="H9350" s="14">
        <v>3300</v>
      </c>
    </row>
    <row r="9351" spans="1:8" ht="19.5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1530</v>
      </c>
      <c r="F9351" s="10" t="s">
        <v>999</v>
      </c>
      <c r="H9351" s="14">
        <v>3300</v>
      </c>
    </row>
    <row r="9352" spans="1:8" ht="19.5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1530</v>
      </c>
      <c r="F9352" s="10" t="s">
        <v>148</v>
      </c>
      <c r="H9352" s="14">
        <v>2500</v>
      </c>
    </row>
    <row r="9353" spans="1:8" ht="19.5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1530</v>
      </c>
      <c r="F9353" s="10" t="s">
        <v>25</v>
      </c>
      <c r="H9353" s="14">
        <v>3300</v>
      </c>
    </row>
    <row r="9354" spans="1:8" ht="19.5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992</v>
      </c>
      <c r="H9357" s="14">
        <v>400</v>
      </c>
    </row>
    <row r="9358" spans="1:8" ht="19.5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1092</v>
      </c>
      <c r="F9374" s="10" t="s">
        <v>764</v>
      </c>
      <c r="H9374" s="14">
        <v>5000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1023</v>
      </c>
      <c r="H9376" s="14">
        <v>100</v>
      </c>
    </row>
    <row r="9377" spans="1:8" ht="19.5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1533</v>
      </c>
      <c r="G9382" s="10">
        <v>1</v>
      </c>
      <c r="H9382" s="14">
        <v>600</v>
      </c>
    </row>
    <row r="9383" spans="1:8" ht="19.5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1527</v>
      </c>
      <c r="F9388" s="10" t="s">
        <v>273</v>
      </c>
      <c r="H9388" s="14">
        <v>9236</v>
      </c>
    </row>
    <row r="9389" spans="1:8" ht="19.5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1092</v>
      </c>
      <c r="F9390" s="10" t="s">
        <v>902</v>
      </c>
      <c r="H9390" s="14">
        <v>1000</v>
      </c>
    </row>
    <row r="9391" spans="1:8" ht="19.5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1534</v>
      </c>
      <c r="H9399" s="14">
        <v>5500</v>
      </c>
    </row>
    <row r="9400" spans="1:8" ht="19.5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1535</v>
      </c>
      <c r="H9400" s="14">
        <v>120</v>
      </c>
    </row>
    <row r="9401" spans="1:8" ht="19.5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1536</v>
      </c>
      <c r="F9404" s="10" t="s">
        <v>1012</v>
      </c>
      <c r="H9404" s="14">
        <v>10000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1527</v>
      </c>
      <c r="F9418" s="10" t="s">
        <v>211</v>
      </c>
      <c r="H9418" s="14">
        <v>9640</v>
      </c>
    </row>
    <row r="9419" spans="1:8" ht="19.5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1201</v>
      </c>
      <c r="H9428" s="14">
        <v>1200</v>
      </c>
    </row>
    <row r="9429" spans="1:8" ht="19.5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1092</v>
      </c>
      <c r="F9429" s="10" t="s">
        <v>764</v>
      </c>
      <c r="H9429" s="14">
        <v>8000</v>
      </c>
    </row>
    <row r="9430" spans="1:8" ht="19.5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1530</v>
      </c>
      <c r="F9430" s="10" t="s">
        <v>999</v>
      </c>
      <c r="H9430" s="14">
        <v>3300</v>
      </c>
    </row>
    <row r="9431" spans="1:8" ht="19.5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1530</v>
      </c>
      <c r="F9431" s="10" t="s">
        <v>467</v>
      </c>
      <c r="H9431" s="14">
        <v>3300</v>
      </c>
    </row>
    <row r="9432" spans="1:8" ht="19.5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1530</v>
      </c>
      <c r="F9432" s="10" t="s">
        <v>148</v>
      </c>
      <c r="H9432" s="14">
        <v>2500</v>
      </c>
    </row>
    <row r="9433" spans="1:8" ht="19.5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1530</v>
      </c>
      <c r="F9433" s="10" t="s">
        <v>30</v>
      </c>
      <c r="H9433" s="14">
        <v>2300</v>
      </c>
    </row>
    <row r="9434" spans="1:8" ht="19.5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1201</v>
      </c>
      <c r="H9434" s="14">
        <v>600</v>
      </c>
    </row>
    <row r="9435" spans="1:8" ht="19.5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1537</v>
      </c>
      <c r="H9438" s="14">
        <v>3000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1201</v>
      </c>
      <c r="H9443" s="14">
        <v>100</v>
      </c>
    </row>
    <row r="9444" spans="1:8" ht="19.5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1530</v>
      </c>
      <c r="F9444" s="10" t="s">
        <v>273</v>
      </c>
      <c r="H9444" s="14">
        <v>350</v>
      </c>
    </row>
    <row r="9445" spans="1:8" ht="19.5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1530</v>
      </c>
      <c r="F9445" s="10" t="s">
        <v>217</v>
      </c>
      <c r="H9445" s="14">
        <v>3300</v>
      </c>
    </row>
    <row r="9446" spans="1:8" ht="19.5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1530</v>
      </c>
      <c r="F9446" s="10" t="s">
        <v>770</v>
      </c>
      <c r="H9446" s="14">
        <v>5000</v>
      </c>
    </row>
    <row r="9447" spans="1:8" ht="19.5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1538</v>
      </c>
      <c r="H9449" s="14">
        <v>160</v>
      </c>
    </row>
    <row r="9450" spans="1:8" ht="19.5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1538</v>
      </c>
      <c r="H9456" s="14">
        <v>300</v>
      </c>
    </row>
    <row r="9457" spans="1:8" ht="19.5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1539</v>
      </c>
      <c r="H9479" s="14">
        <v>1300</v>
      </c>
    </row>
    <row r="9480" spans="1:8" ht="19.5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1530</v>
      </c>
      <c r="F9486" s="10" t="s">
        <v>30</v>
      </c>
      <c r="H9486" s="14">
        <v>3000</v>
      </c>
    </row>
    <row r="9487" spans="1:8" ht="19.5" customHeight="1" x14ac:dyDescent="0.25">
      <c r="A9487" s="4">
        <v>45576</v>
      </c>
      <c r="B9487" s="3">
        <v>3036</v>
      </c>
      <c r="C9487" s="10" t="s">
        <v>119</v>
      </c>
      <c r="F9487" s="10" t="s">
        <v>1057</v>
      </c>
      <c r="H9487" s="14">
        <v>1000</v>
      </c>
    </row>
    <row r="9488" spans="1:8" ht="19.5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1533</v>
      </c>
      <c r="G9490" s="10">
        <v>1</v>
      </c>
      <c r="H9490" s="14">
        <v>600</v>
      </c>
    </row>
    <row r="9491" spans="1:8" ht="19.5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1533</v>
      </c>
      <c r="G9497" s="10">
        <v>1</v>
      </c>
      <c r="H9497" s="14">
        <v>650</v>
      </c>
    </row>
    <row r="9498" spans="1:8" ht="19.5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1533</v>
      </c>
      <c r="G9500" s="10">
        <v>1</v>
      </c>
      <c r="H9500" s="14">
        <v>650</v>
      </c>
    </row>
    <row r="9501" spans="1:8" ht="19.5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1540</v>
      </c>
      <c r="H9515" s="14">
        <v>200</v>
      </c>
    </row>
    <row r="9516" spans="1:8" ht="19.5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1541</v>
      </c>
      <c r="F9517" s="10" t="s">
        <v>467</v>
      </c>
      <c r="H9517" s="14">
        <v>3500</v>
      </c>
    </row>
    <row r="9518" spans="1:8" ht="19.5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1541</v>
      </c>
      <c r="F9518" s="10" t="s">
        <v>999</v>
      </c>
      <c r="H9518" s="14">
        <v>3500</v>
      </c>
    </row>
    <row r="9519" spans="1:8" ht="19.5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1541</v>
      </c>
      <c r="F9519" s="10" t="s">
        <v>770</v>
      </c>
      <c r="H9519" s="14">
        <v>5500</v>
      </c>
    </row>
    <row r="9520" spans="1:8" ht="19.5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1541</v>
      </c>
      <c r="F9520" s="10" t="s">
        <v>217</v>
      </c>
      <c r="H9520" s="14">
        <v>3500</v>
      </c>
    </row>
    <row r="9521" spans="1:8" ht="19.5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1541</v>
      </c>
      <c r="F9521" s="10" t="s">
        <v>148</v>
      </c>
      <c r="H9521" s="14">
        <v>2500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1023</v>
      </c>
      <c r="H9524" s="14">
        <v>600</v>
      </c>
    </row>
    <row r="9525" spans="1:8" ht="19.5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customHeight="1" x14ac:dyDescent="0.25">
      <c r="A9529" s="4">
        <v>45584</v>
      </c>
      <c r="B9529" s="3">
        <v>3051</v>
      </c>
      <c r="C9529" s="10" t="s">
        <v>242</v>
      </c>
      <c r="D9529" s="10" t="s">
        <v>1183</v>
      </c>
      <c r="E9529" s="10" t="s">
        <v>1528</v>
      </c>
      <c r="H9529" s="14">
        <v>10000</v>
      </c>
    </row>
    <row r="9530" spans="1:8" ht="19.5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1530</v>
      </c>
      <c r="F9530" s="10" t="s">
        <v>1012</v>
      </c>
      <c r="H9530" s="14">
        <v>5000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1543</v>
      </c>
      <c r="H9545" s="14">
        <v>3300</v>
      </c>
    </row>
    <row r="9546" spans="1:8" ht="19.5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1544</v>
      </c>
      <c r="F9546" s="10" t="s">
        <v>47</v>
      </c>
      <c r="H9546" s="14">
        <v>1180</v>
      </c>
    </row>
    <row r="9547" spans="1:8" ht="19.5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1540</v>
      </c>
      <c r="H9556" s="14">
        <v>650</v>
      </c>
    </row>
    <row r="9557" spans="1:8" ht="19.5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1543</v>
      </c>
      <c r="H9558" s="14">
        <v>5000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1201</v>
      </c>
      <c r="G9560" s="10">
        <v>8</v>
      </c>
      <c r="H9560" s="14">
        <v>9600</v>
      </c>
    </row>
    <row r="9561" spans="1:8" ht="19.5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1540</v>
      </c>
      <c r="H9568" s="14">
        <v>650</v>
      </c>
    </row>
    <row r="9569" spans="1:8" ht="19.5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1201</v>
      </c>
      <c r="G9570" s="10">
        <v>5</v>
      </c>
      <c r="H9570" s="14">
        <v>7200</v>
      </c>
    </row>
    <row r="9571" spans="1:8" ht="19.5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1543</v>
      </c>
      <c r="H9571" s="14">
        <v>3700</v>
      </c>
    </row>
    <row r="9572" spans="1:8" ht="19.5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1534</v>
      </c>
      <c r="H9572" s="14">
        <v>7600</v>
      </c>
    </row>
    <row r="9573" spans="1:8" ht="19.5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1201</v>
      </c>
      <c r="F9577" s="10" t="s">
        <v>47</v>
      </c>
      <c r="H9577" s="14">
        <v>1680</v>
      </c>
    </row>
    <row r="9578" spans="1:8" ht="19.5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1545</v>
      </c>
      <c r="F9578" s="10" t="s">
        <v>47</v>
      </c>
      <c r="H9578" s="14">
        <v>510</v>
      </c>
    </row>
    <row r="9579" spans="1:8" ht="19.5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1201</v>
      </c>
      <c r="G9579" s="10">
        <v>12</v>
      </c>
      <c r="H9579" s="14">
        <v>14400</v>
      </c>
    </row>
    <row r="9580" spans="1:8" ht="19.5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992</v>
      </c>
      <c r="H9581" s="14">
        <v>800</v>
      </c>
    </row>
    <row r="9582" spans="1:8" ht="19.5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1092</v>
      </c>
      <c r="F9585" s="10" t="s">
        <v>1202</v>
      </c>
      <c r="H9585" s="14">
        <v>13000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1150</v>
      </c>
      <c r="F9586" s="10" t="s">
        <v>47</v>
      </c>
      <c r="H9586" s="14">
        <v>100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1543</v>
      </c>
      <c r="H9590" s="14">
        <v>3000</v>
      </c>
    </row>
    <row r="9591" spans="1:8" ht="19.5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1541</v>
      </c>
      <c r="F9592" s="10" t="s">
        <v>217</v>
      </c>
      <c r="H9592" s="14">
        <v>3760</v>
      </c>
    </row>
    <row r="9593" spans="1:8" ht="19.5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1541</v>
      </c>
      <c r="F9593" s="10" t="s">
        <v>999</v>
      </c>
      <c r="H9593" s="14">
        <v>3760</v>
      </c>
    </row>
    <row r="9594" spans="1:8" ht="19.5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1530</v>
      </c>
      <c r="F9594" s="10" t="s">
        <v>211</v>
      </c>
      <c r="H9594" s="14">
        <v>9640</v>
      </c>
    </row>
    <row r="9595" spans="1:8" ht="19.5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1541</v>
      </c>
      <c r="H9595" s="14">
        <v>350</v>
      </c>
    </row>
    <row r="9596" spans="1:8" ht="19.5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1201</v>
      </c>
      <c r="G9599" s="10">
        <v>10</v>
      </c>
      <c r="H9599" s="14">
        <v>12000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1201</v>
      </c>
      <c r="G9605" s="10">
        <v>3</v>
      </c>
      <c r="H9605" s="14">
        <v>7200</v>
      </c>
    </row>
    <row r="9606" spans="1:8" ht="19.5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1533</v>
      </c>
      <c r="H9609" s="14">
        <v>600</v>
      </c>
    </row>
    <row r="9610" spans="1:8" ht="19.5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1541</v>
      </c>
      <c r="F9612" s="10" t="s">
        <v>770</v>
      </c>
      <c r="H9612" s="14">
        <v>5500</v>
      </c>
    </row>
    <row r="9613" spans="1:8" ht="19.5" customHeight="1" x14ac:dyDescent="0.25">
      <c r="A9613" s="4">
        <v>45592</v>
      </c>
      <c r="B9613" s="3">
        <v>3078</v>
      </c>
      <c r="C9613" s="10" t="s">
        <v>119</v>
      </c>
      <c r="F9613" s="10" t="s">
        <v>1057</v>
      </c>
      <c r="H9613" s="14">
        <v>1000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1533</v>
      </c>
      <c r="G9614" s="10">
        <v>1</v>
      </c>
      <c r="H9614" s="14">
        <v>600</v>
      </c>
    </row>
    <row r="9615" spans="1:8" ht="19.5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1201</v>
      </c>
      <c r="G9619" s="10">
        <v>9</v>
      </c>
      <c r="H9619" s="14">
        <v>10800</v>
      </c>
    </row>
    <row r="9620" spans="1:8" ht="19.5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980</v>
      </c>
      <c r="E9623" s="10" t="s">
        <v>857</v>
      </c>
      <c r="H9623" s="14">
        <v>10000</v>
      </c>
    </row>
    <row r="9624" spans="1:8" ht="19.5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1546</v>
      </c>
      <c r="H9624" s="14">
        <v>50</v>
      </c>
    </row>
    <row r="9625" spans="1:8" ht="19.5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1541</v>
      </c>
      <c r="F9626" s="10" t="s">
        <v>467</v>
      </c>
      <c r="H9626" s="14">
        <v>3760</v>
      </c>
    </row>
    <row r="9627" spans="1:8" ht="19.5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customHeight="1" x14ac:dyDescent="0.25">
      <c r="A9632" s="4">
        <v>45594</v>
      </c>
      <c r="B9632" s="3">
        <v>3084</v>
      </c>
      <c r="C9632" s="10" t="s">
        <v>23</v>
      </c>
      <c r="D9632" s="10" t="s">
        <v>1547</v>
      </c>
      <c r="H9632" s="14">
        <v>14000</v>
      </c>
    </row>
    <row r="9633" spans="1:8" ht="19.5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1092</v>
      </c>
      <c r="F9639" s="10" t="s">
        <v>1548</v>
      </c>
      <c r="H9639" s="14">
        <v>1500</v>
      </c>
    </row>
    <row r="9640" spans="1:8" ht="19.5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1201</v>
      </c>
      <c r="G9642" s="10">
        <v>25</v>
      </c>
      <c r="H9642" s="14">
        <v>30000</v>
      </c>
    </row>
    <row r="9643" spans="1:8" ht="19.5" customHeight="1" x14ac:dyDescent="0.25">
      <c r="A9643" s="4">
        <v>45595</v>
      </c>
      <c r="B9643" s="3">
        <v>3088</v>
      </c>
      <c r="C9643" s="10" t="s">
        <v>23</v>
      </c>
      <c r="D9643" s="10" t="s">
        <v>1547</v>
      </c>
      <c r="H9643" s="14">
        <v>16000</v>
      </c>
    </row>
    <row r="9644" spans="1:8" ht="19.5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1533</v>
      </c>
      <c r="G9645" s="10">
        <v>2</v>
      </c>
      <c r="H9645" s="14">
        <v>1200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customHeight="1" x14ac:dyDescent="0.25">
      <c r="A9650" s="4">
        <v>45596</v>
      </c>
      <c r="B9650" s="3">
        <v>3090</v>
      </c>
      <c r="C9650" s="10" t="s">
        <v>23</v>
      </c>
      <c r="D9650" s="10" t="s">
        <v>1547</v>
      </c>
      <c r="H9650" s="14">
        <v>16800</v>
      </c>
    </row>
    <row r="9651" spans="1:8" ht="19.5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1541</v>
      </c>
      <c r="F9653" s="10" t="s">
        <v>30</v>
      </c>
      <c r="H9653" s="14">
        <v>3260</v>
      </c>
    </row>
    <row r="9654" spans="1:8" ht="19.5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1023</v>
      </c>
      <c r="H9657" s="14">
        <v>100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1549</v>
      </c>
      <c r="H9658" s="14">
        <v>6500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1023</v>
      </c>
      <c r="H9660" s="14">
        <v>500</v>
      </c>
    </row>
    <row r="9661" spans="1:8" ht="19.5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1092</v>
      </c>
      <c r="F9662" s="10" t="s">
        <v>764</v>
      </c>
      <c r="H9662" s="14">
        <v>2000</v>
      </c>
    </row>
    <row r="9663" spans="1:8" ht="19.5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1092</v>
      </c>
      <c r="F9663" s="10" t="s">
        <v>1202</v>
      </c>
      <c r="H9663" s="14">
        <v>2000</v>
      </c>
    </row>
    <row r="9664" spans="1:8" ht="19.5" customHeight="1" x14ac:dyDescent="0.25">
      <c r="A9664" s="4">
        <v>45597</v>
      </c>
      <c r="B9664" s="3">
        <v>9096</v>
      </c>
      <c r="C9664" s="10" t="s">
        <v>302</v>
      </c>
      <c r="D9664" s="10" t="s">
        <v>274</v>
      </c>
      <c r="E9664" s="10" t="s">
        <v>1092</v>
      </c>
      <c r="F9664" s="10" t="s">
        <v>1548</v>
      </c>
      <c r="H9664" s="14">
        <v>1500</v>
      </c>
    </row>
    <row r="9665" spans="1:8" ht="19.5" customHeight="1" x14ac:dyDescent="0.25">
      <c r="A9665" s="4">
        <v>45597</v>
      </c>
      <c r="B9665" s="3">
        <v>3097</v>
      </c>
      <c r="C9665" s="10" t="s">
        <v>23</v>
      </c>
      <c r="D9665" s="10" t="s">
        <v>192</v>
      </c>
      <c r="E9665" s="10" t="s">
        <v>1534</v>
      </c>
      <c r="H9665" s="14">
        <v>7000</v>
      </c>
    </row>
    <row r="9666" spans="1:8" ht="19.5" customHeight="1" x14ac:dyDescent="0.25">
      <c r="A9666" s="4">
        <v>45597</v>
      </c>
      <c r="B9666" s="3">
        <v>3097</v>
      </c>
      <c r="C9666" s="10" t="s">
        <v>24</v>
      </c>
      <c r="D9666" s="10" t="s">
        <v>174</v>
      </c>
      <c r="G9666" s="10">
        <v>23</v>
      </c>
      <c r="H9666" s="14">
        <v>9200</v>
      </c>
    </row>
    <row r="9667" spans="1:8" ht="19.5" customHeight="1" x14ac:dyDescent="0.25">
      <c r="A9667" s="4">
        <v>45597</v>
      </c>
      <c r="B9667" s="3">
        <v>3097</v>
      </c>
      <c r="C9667" s="10" t="s">
        <v>926</v>
      </c>
      <c r="D9667" s="10" t="s">
        <v>441</v>
      </c>
      <c r="E9667" s="10" t="s">
        <v>1201</v>
      </c>
      <c r="G9667" s="10">
        <v>12</v>
      </c>
      <c r="H9667" s="14">
        <v>14400</v>
      </c>
    </row>
    <row r="9668" spans="1:8" ht="19.5" customHeight="1" x14ac:dyDescent="0.25">
      <c r="A9668" s="4">
        <v>45598</v>
      </c>
      <c r="B9668" s="3">
        <v>3098</v>
      </c>
      <c r="C9668" s="10" t="s">
        <v>23</v>
      </c>
      <c r="D9668" s="10" t="s">
        <v>192</v>
      </c>
      <c r="E9668" s="10" t="s">
        <v>211</v>
      </c>
      <c r="H9668" s="14">
        <v>15000</v>
      </c>
    </row>
    <row r="9669" spans="1:8" ht="19.5" customHeight="1" x14ac:dyDescent="0.25">
      <c r="A9669" s="4">
        <v>45598</v>
      </c>
      <c r="B9669" s="3">
        <v>3098</v>
      </c>
      <c r="C9669" s="10" t="s">
        <v>926</v>
      </c>
      <c r="D9669" s="10" t="s">
        <v>441</v>
      </c>
      <c r="H9669" s="14">
        <v>920</v>
      </c>
    </row>
    <row r="9670" spans="1:8" ht="19.5" customHeight="1" x14ac:dyDescent="0.25">
      <c r="A9670" s="4">
        <v>45598</v>
      </c>
      <c r="B9670" s="3">
        <v>3098</v>
      </c>
      <c r="C9670" s="10" t="s">
        <v>23</v>
      </c>
      <c r="D9670" s="10" t="s">
        <v>74</v>
      </c>
      <c r="F9670" s="10" t="s">
        <v>47</v>
      </c>
      <c r="H9670" s="14">
        <v>14440</v>
      </c>
    </row>
    <row r="9671" spans="1:8" ht="19.5" customHeight="1" x14ac:dyDescent="0.25">
      <c r="A9671" s="4">
        <v>45598</v>
      </c>
      <c r="B9671" s="3">
        <v>3098</v>
      </c>
      <c r="C9671" s="10" t="s">
        <v>23</v>
      </c>
      <c r="D9671" s="10" t="s">
        <v>372</v>
      </c>
      <c r="F9671" s="10" t="s">
        <v>47</v>
      </c>
      <c r="H9671" s="14">
        <v>1930</v>
      </c>
    </row>
    <row r="9672" spans="1:8" ht="19.5" customHeight="1" x14ac:dyDescent="0.25">
      <c r="A9672" s="4">
        <v>45598</v>
      </c>
      <c r="B9672" s="3">
        <v>3099</v>
      </c>
      <c r="C9672" s="10" t="s">
        <v>26</v>
      </c>
      <c r="D9672" s="10" t="s">
        <v>216</v>
      </c>
      <c r="E9672" s="10" t="s">
        <v>1541</v>
      </c>
      <c r="F9672" s="10" t="s">
        <v>148</v>
      </c>
      <c r="H9672" s="14">
        <v>2500</v>
      </c>
    </row>
    <row r="9673" spans="1:8" ht="19.5" customHeight="1" x14ac:dyDescent="0.25">
      <c r="A9673" s="4">
        <v>45598</v>
      </c>
      <c r="B9673" s="3">
        <v>3100</v>
      </c>
      <c r="C9673" s="10" t="s">
        <v>23</v>
      </c>
      <c r="D9673" s="10" t="s">
        <v>372</v>
      </c>
      <c r="E9673" s="10" t="s">
        <v>333</v>
      </c>
      <c r="H9673" s="14">
        <v>4200</v>
      </c>
    </row>
    <row r="9674" spans="1:8" ht="19.5" customHeight="1" x14ac:dyDescent="0.25">
      <c r="A9674" s="4">
        <v>45598</v>
      </c>
      <c r="B9674" s="3">
        <v>3100</v>
      </c>
      <c r="C9674" s="10" t="s">
        <v>23</v>
      </c>
      <c r="D9674" s="10" t="s">
        <v>859</v>
      </c>
      <c r="H9674" s="14">
        <v>1500</v>
      </c>
    </row>
    <row r="9675" spans="1:8" ht="19.5" customHeight="1" x14ac:dyDescent="0.25">
      <c r="A9675" s="4">
        <v>45598</v>
      </c>
      <c r="B9675" s="3">
        <v>3100</v>
      </c>
      <c r="C9675" s="10" t="s">
        <v>23</v>
      </c>
      <c r="D9675" s="10" t="s">
        <v>22</v>
      </c>
      <c r="H9675" s="14">
        <v>100</v>
      </c>
    </row>
    <row r="9676" spans="1:8" ht="19.5" customHeight="1" x14ac:dyDescent="0.25">
      <c r="A9676" s="4">
        <v>45598</v>
      </c>
      <c r="B9676" s="3">
        <v>3100</v>
      </c>
      <c r="C9676" s="10" t="s">
        <v>23</v>
      </c>
      <c r="D9676" s="10" t="s">
        <v>64</v>
      </c>
      <c r="H9676" s="14">
        <v>70</v>
      </c>
    </row>
    <row r="9677" spans="1:8" ht="19.5" customHeight="1" x14ac:dyDescent="0.25">
      <c r="A9677" s="4">
        <v>45598</v>
      </c>
      <c r="B9677" s="3">
        <v>3101</v>
      </c>
      <c r="C9677" s="10" t="s">
        <v>23</v>
      </c>
      <c r="D9677" s="10" t="s">
        <v>839</v>
      </c>
      <c r="H9677" s="14">
        <v>1800</v>
      </c>
    </row>
    <row r="9678" spans="1:8" ht="19.5" customHeight="1" x14ac:dyDescent="0.25">
      <c r="A9678" s="4">
        <v>45598</v>
      </c>
      <c r="B9678" s="3">
        <v>3101</v>
      </c>
      <c r="C9678" s="10" t="s">
        <v>23</v>
      </c>
      <c r="D9678" s="10" t="s">
        <v>20</v>
      </c>
      <c r="E9678" s="10" t="s">
        <v>350</v>
      </c>
      <c r="H9678" s="14">
        <v>900</v>
      </c>
    </row>
    <row r="9679" spans="1:8" ht="19.5" customHeight="1" x14ac:dyDescent="0.25">
      <c r="A9679" s="4">
        <v>45598</v>
      </c>
      <c r="B9679" s="3">
        <v>3101</v>
      </c>
      <c r="C9679" s="10" t="s">
        <v>23</v>
      </c>
      <c r="D9679" s="10" t="s">
        <v>20</v>
      </c>
      <c r="E9679" s="10" t="s">
        <v>44</v>
      </c>
      <c r="H9679" s="14">
        <v>340</v>
      </c>
    </row>
    <row r="9680" spans="1:8" ht="19.5" customHeight="1" x14ac:dyDescent="0.25">
      <c r="A9680" s="4">
        <v>45598</v>
      </c>
      <c r="B9680" s="3">
        <v>3101</v>
      </c>
      <c r="C9680" s="10" t="s">
        <v>172</v>
      </c>
      <c r="D9680" s="10" t="s">
        <v>295</v>
      </c>
      <c r="H9680" s="14">
        <v>100</v>
      </c>
    </row>
    <row r="9681" spans="1:8" ht="19.5" customHeight="1" x14ac:dyDescent="0.25">
      <c r="A9681" s="4">
        <v>45598</v>
      </c>
      <c r="B9681" s="3">
        <v>3102</v>
      </c>
      <c r="C9681" s="10" t="s">
        <v>24</v>
      </c>
      <c r="D9681" s="10" t="s">
        <v>174</v>
      </c>
      <c r="G9681" s="10">
        <v>25</v>
      </c>
      <c r="H9681" s="14">
        <v>10000</v>
      </c>
    </row>
    <row r="9682" spans="1:8" ht="19.5" customHeight="1" x14ac:dyDescent="0.25">
      <c r="A9682" s="4">
        <v>45598</v>
      </c>
      <c r="B9682" s="3">
        <v>3102</v>
      </c>
      <c r="C9682" s="10" t="s">
        <v>23</v>
      </c>
      <c r="D9682" s="10" t="s">
        <v>192</v>
      </c>
      <c r="E9682" s="10" t="s">
        <v>1534</v>
      </c>
      <c r="H9682" s="14">
        <v>4700</v>
      </c>
    </row>
    <row r="9683" spans="1:8" ht="19.5" customHeight="1" x14ac:dyDescent="0.25">
      <c r="A9683" s="4">
        <v>45598</v>
      </c>
      <c r="B9683" s="3">
        <v>3102</v>
      </c>
      <c r="C9683" s="10" t="s">
        <v>24</v>
      </c>
      <c r="D9683" s="10" t="s">
        <v>60</v>
      </c>
      <c r="E9683" s="10" t="s">
        <v>350</v>
      </c>
      <c r="H9683" s="14">
        <v>400</v>
      </c>
    </row>
    <row r="9684" spans="1:8" ht="19.5" customHeight="1" x14ac:dyDescent="0.25">
      <c r="A9684" s="4">
        <v>45598</v>
      </c>
      <c r="B9684" s="3">
        <v>3102</v>
      </c>
      <c r="C9684" s="10" t="s">
        <v>23</v>
      </c>
      <c r="D9684" s="10" t="s">
        <v>192</v>
      </c>
      <c r="E9684" s="10" t="s">
        <v>826</v>
      </c>
      <c r="H9684" s="14">
        <v>500</v>
      </c>
    </row>
    <row r="9685" spans="1:8" ht="19.5" customHeight="1" x14ac:dyDescent="0.25">
      <c r="A9685" s="4">
        <v>45598</v>
      </c>
      <c r="B9685" s="3">
        <v>3103</v>
      </c>
      <c r="C9685" s="10" t="s">
        <v>23</v>
      </c>
      <c r="D9685" s="10" t="s">
        <v>265</v>
      </c>
      <c r="E9685" s="10" t="s">
        <v>900</v>
      </c>
      <c r="H9685" s="14">
        <v>1200</v>
      </c>
    </row>
    <row r="9686" spans="1:8" ht="19.5" customHeight="1" x14ac:dyDescent="0.25">
      <c r="A9686" s="4">
        <v>45598</v>
      </c>
      <c r="B9686" s="3">
        <v>3103</v>
      </c>
      <c r="C9686" s="10" t="s">
        <v>172</v>
      </c>
      <c r="D9686" s="10" t="s">
        <v>296</v>
      </c>
      <c r="G9686" s="10">
        <v>16</v>
      </c>
      <c r="H9686" s="14">
        <v>2000</v>
      </c>
    </row>
    <row r="9687" spans="1:8" ht="19.5" customHeight="1" x14ac:dyDescent="0.25">
      <c r="A9687" s="4">
        <v>45598</v>
      </c>
      <c r="B9687" s="3">
        <v>3103</v>
      </c>
      <c r="C9687" s="10" t="s">
        <v>23</v>
      </c>
      <c r="D9687" s="10" t="s">
        <v>407</v>
      </c>
      <c r="H9687" s="14">
        <v>200</v>
      </c>
    </row>
    <row r="9688" spans="1:8" ht="19.5" customHeight="1" x14ac:dyDescent="0.25">
      <c r="A9688" s="4">
        <v>45599</v>
      </c>
      <c r="B9688" s="3">
        <v>3104</v>
      </c>
      <c r="C9688" s="10" t="s">
        <v>23</v>
      </c>
      <c r="D9688" s="10" t="s">
        <v>372</v>
      </c>
      <c r="E9688" s="10" t="s">
        <v>1550</v>
      </c>
      <c r="F9688" s="10" t="s">
        <v>47</v>
      </c>
      <c r="H9688" s="14">
        <v>340</v>
      </c>
    </row>
    <row r="9689" spans="1:8" ht="19.5" customHeight="1" x14ac:dyDescent="0.25">
      <c r="A9689" s="4">
        <v>45599</v>
      </c>
      <c r="B9689" s="3">
        <v>3104</v>
      </c>
      <c r="C9689" s="10" t="s">
        <v>23</v>
      </c>
      <c r="D9689" s="10" t="s">
        <v>372</v>
      </c>
      <c r="E9689" s="10" t="s">
        <v>1551</v>
      </c>
      <c r="F9689" s="10" t="s">
        <v>47</v>
      </c>
      <c r="H9689" s="14">
        <v>780</v>
      </c>
    </row>
    <row r="9690" spans="1:8" ht="19.5" customHeight="1" x14ac:dyDescent="0.25">
      <c r="A9690" s="4">
        <v>45599</v>
      </c>
      <c r="B9690" s="3">
        <v>3104</v>
      </c>
      <c r="C9690" s="10" t="s">
        <v>23</v>
      </c>
      <c r="D9690" s="10" t="s">
        <v>29</v>
      </c>
      <c r="E9690" s="10" t="s">
        <v>1552</v>
      </c>
      <c r="F9690" s="10" t="s">
        <v>47</v>
      </c>
      <c r="H9690" s="14">
        <v>280</v>
      </c>
    </row>
    <row r="9691" spans="1:8" ht="19.5" customHeight="1" x14ac:dyDescent="0.25">
      <c r="A9691" s="4">
        <v>45599</v>
      </c>
      <c r="B9691" s="3">
        <v>3104</v>
      </c>
      <c r="C9691" s="10" t="s">
        <v>172</v>
      </c>
      <c r="D9691" s="10" t="s">
        <v>1553</v>
      </c>
      <c r="H9691" s="14">
        <v>150</v>
      </c>
    </row>
    <row r="9692" spans="1:8" ht="19.5" customHeight="1" x14ac:dyDescent="0.25">
      <c r="A9692" s="4">
        <v>45599</v>
      </c>
      <c r="B9692" s="3">
        <v>3105</v>
      </c>
      <c r="C9692" s="10" t="s">
        <v>24</v>
      </c>
      <c r="D9692" s="10" t="s">
        <v>174</v>
      </c>
      <c r="G9692" s="10">
        <v>29</v>
      </c>
      <c r="H9692" s="14">
        <v>11600</v>
      </c>
    </row>
    <row r="9693" spans="1:8" ht="19.5" customHeight="1" x14ac:dyDescent="0.25">
      <c r="A9693" s="4">
        <v>45599</v>
      </c>
      <c r="B9693" s="3">
        <v>3105</v>
      </c>
      <c r="C9693" s="10" t="s">
        <v>23</v>
      </c>
      <c r="D9693" s="10" t="s">
        <v>192</v>
      </c>
      <c r="E9693" s="10" t="s">
        <v>1534</v>
      </c>
      <c r="H9693" s="14">
        <v>4000</v>
      </c>
    </row>
    <row r="9694" spans="1:8" ht="19.5" customHeight="1" x14ac:dyDescent="0.25">
      <c r="A9694" s="4">
        <v>45599</v>
      </c>
      <c r="B9694" s="3">
        <v>3105</v>
      </c>
      <c r="C9694" s="10" t="s">
        <v>23</v>
      </c>
      <c r="D9694" s="10" t="s">
        <v>22</v>
      </c>
      <c r="H9694" s="14">
        <v>200</v>
      </c>
    </row>
    <row r="9695" spans="1:8" ht="19.5" customHeight="1" x14ac:dyDescent="0.25">
      <c r="A9695" s="4">
        <v>45599</v>
      </c>
      <c r="B9695" s="3">
        <v>3105</v>
      </c>
      <c r="C9695" s="10" t="s">
        <v>24</v>
      </c>
      <c r="D9695" s="10" t="s">
        <v>60</v>
      </c>
      <c r="E9695" s="10" t="s">
        <v>350</v>
      </c>
      <c r="H9695" s="14">
        <v>300</v>
      </c>
    </row>
    <row r="9696" spans="1:8" ht="19.5" customHeight="1" x14ac:dyDescent="0.25">
      <c r="A9696" s="4">
        <v>45599</v>
      </c>
      <c r="B9696" s="3">
        <v>3106</v>
      </c>
      <c r="C9696" s="10" t="s">
        <v>23</v>
      </c>
      <c r="D9696" s="10" t="s">
        <v>265</v>
      </c>
      <c r="E9696" s="10" t="s">
        <v>900</v>
      </c>
      <c r="G9696" s="10">
        <v>3</v>
      </c>
      <c r="H9696" s="14">
        <v>1800</v>
      </c>
    </row>
    <row r="9697" spans="1:8" ht="19.5" customHeight="1" x14ac:dyDescent="0.25">
      <c r="A9697" s="4">
        <v>45599</v>
      </c>
      <c r="B9697" s="3">
        <v>3106</v>
      </c>
      <c r="C9697" s="10" t="s">
        <v>172</v>
      </c>
      <c r="D9697" s="10" t="s">
        <v>296</v>
      </c>
      <c r="G9697" s="10">
        <v>8</v>
      </c>
      <c r="H9697" s="14">
        <v>1000</v>
      </c>
    </row>
    <row r="9698" spans="1:8" ht="19.5" customHeight="1" x14ac:dyDescent="0.25">
      <c r="A9698" s="4">
        <v>45599</v>
      </c>
      <c r="B9698" s="3">
        <v>3106</v>
      </c>
      <c r="C9698" s="10" t="s">
        <v>23</v>
      </c>
      <c r="D9698" s="10" t="s">
        <v>74</v>
      </c>
      <c r="F9698" s="10" t="s">
        <v>47</v>
      </c>
      <c r="H9698" s="14">
        <v>1070</v>
      </c>
    </row>
    <row r="9699" spans="1:8" ht="19.5" customHeight="1" x14ac:dyDescent="0.25">
      <c r="A9699" s="4">
        <v>45599</v>
      </c>
      <c r="B9699" s="3">
        <v>3106</v>
      </c>
      <c r="C9699" s="10" t="s">
        <v>926</v>
      </c>
      <c r="D9699" s="10" t="s">
        <v>1554</v>
      </c>
      <c r="E9699" s="10" t="s">
        <v>1201</v>
      </c>
      <c r="G9699" s="10">
        <v>5</v>
      </c>
      <c r="H9699" s="14">
        <v>6000</v>
      </c>
    </row>
    <row r="9700" spans="1:8" ht="19.5" customHeight="1" x14ac:dyDescent="0.25">
      <c r="A9700" s="4">
        <v>45600</v>
      </c>
      <c r="B9700" s="3">
        <v>3107</v>
      </c>
      <c r="C9700" s="10" t="s">
        <v>23</v>
      </c>
      <c r="D9700" s="10" t="s">
        <v>372</v>
      </c>
      <c r="E9700" s="10" t="s">
        <v>1555</v>
      </c>
      <c r="F9700" s="10" t="s">
        <v>47</v>
      </c>
      <c r="H9700" s="14">
        <v>1000</v>
      </c>
    </row>
    <row r="9701" spans="1:8" ht="19.5" customHeight="1" x14ac:dyDescent="0.25">
      <c r="A9701" s="4">
        <v>45600</v>
      </c>
      <c r="B9701" s="3">
        <v>3107</v>
      </c>
      <c r="C9701" s="10" t="s">
        <v>23</v>
      </c>
      <c r="D9701" s="10" t="s">
        <v>20</v>
      </c>
      <c r="E9701" s="10" t="s">
        <v>350</v>
      </c>
      <c r="H9701" s="14">
        <v>900</v>
      </c>
    </row>
    <row r="9702" spans="1:8" ht="19.5" customHeight="1" x14ac:dyDescent="0.25">
      <c r="A9702" s="4">
        <v>45600</v>
      </c>
      <c r="B9702" s="3">
        <v>3107</v>
      </c>
      <c r="C9702" s="10" t="s">
        <v>23</v>
      </c>
      <c r="D9702" s="10" t="s">
        <v>20</v>
      </c>
      <c r="E9702" s="10" t="s">
        <v>44</v>
      </c>
      <c r="H9702" s="14">
        <v>340</v>
      </c>
    </row>
    <row r="9703" spans="1:8" ht="19.5" customHeight="1" x14ac:dyDescent="0.25">
      <c r="A9703" s="4">
        <v>45600</v>
      </c>
      <c r="B9703" s="3">
        <v>3107</v>
      </c>
      <c r="C9703" s="10" t="s">
        <v>172</v>
      </c>
      <c r="D9703" s="10" t="s">
        <v>295</v>
      </c>
      <c r="H9703" s="14">
        <v>100</v>
      </c>
    </row>
    <row r="9704" spans="1:8" ht="19.5" customHeight="1" x14ac:dyDescent="0.25">
      <c r="A9704" s="4">
        <v>45600</v>
      </c>
      <c r="B9704" s="3">
        <v>3108</v>
      </c>
      <c r="C9704" s="10" t="s">
        <v>24</v>
      </c>
      <c r="D9704" s="10" t="s">
        <v>174</v>
      </c>
      <c r="G9704" s="10">
        <v>25</v>
      </c>
      <c r="H9704" s="14">
        <v>10000</v>
      </c>
    </row>
    <row r="9705" spans="1:8" ht="19.5" customHeight="1" x14ac:dyDescent="0.25">
      <c r="A9705" s="4">
        <v>45600</v>
      </c>
      <c r="B9705" s="3">
        <v>3108</v>
      </c>
      <c r="C9705" s="10" t="s">
        <v>23</v>
      </c>
      <c r="D9705" s="10" t="s">
        <v>265</v>
      </c>
      <c r="E9705" s="10" t="s">
        <v>900</v>
      </c>
      <c r="H9705" s="14">
        <v>1200</v>
      </c>
    </row>
    <row r="9706" spans="1:8" ht="19.5" customHeight="1" x14ac:dyDescent="0.25">
      <c r="A9706" s="4">
        <v>45600</v>
      </c>
      <c r="B9706" s="3">
        <v>3108</v>
      </c>
      <c r="C9706" s="10" t="s">
        <v>23</v>
      </c>
      <c r="D9706" s="10" t="s">
        <v>64</v>
      </c>
      <c r="E9706" s="10" t="s">
        <v>1556</v>
      </c>
      <c r="H9706" s="14">
        <v>1300</v>
      </c>
    </row>
    <row r="9707" spans="1:8" ht="19.5" customHeight="1" x14ac:dyDescent="0.25">
      <c r="A9707" s="4">
        <v>45600</v>
      </c>
      <c r="B9707" s="3">
        <v>3109</v>
      </c>
      <c r="C9707" s="10" t="s">
        <v>23</v>
      </c>
      <c r="D9707" s="10" t="s">
        <v>192</v>
      </c>
      <c r="H9707" s="14">
        <v>500</v>
      </c>
    </row>
    <row r="9708" spans="1:8" ht="19.5" customHeight="1" x14ac:dyDescent="0.25">
      <c r="A9708" s="4">
        <v>45600</v>
      </c>
      <c r="B9708" s="3">
        <v>3109</v>
      </c>
      <c r="C9708" s="10" t="s">
        <v>23</v>
      </c>
      <c r="D9708" s="10" t="s">
        <v>22</v>
      </c>
      <c r="H9708" s="14">
        <v>130</v>
      </c>
    </row>
    <row r="9709" spans="1:8" ht="19.5" customHeight="1" x14ac:dyDescent="0.25">
      <c r="A9709" s="4">
        <v>45600</v>
      </c>
      <c r="B9709" s="3">
        <v>3109</v>
      </c>
      <c r="C9709" s="10" t="s">
        <v>23</v>
      </c>
      <c r="D9709" s="10" t="s">
        <v>192</v>
      </c>
      <c r="E9709" s="10" t="s">
        <v>826</v>
      </c>
      <c r="H9709" s="14">
        <v>200</v>
      </c>
    </row>
    <row r="9710" spans="1:8" ht="19.5" customHeight="1" x14ac:dyDescent="0.25">
      <c r="A9710" s="4">
        <v>45600</v>
      </c>
      <c r="B9710" s="3">
        <v>3109</v>
      </c>
      <c r="C9710" s="10" t="s">
        <v>23</v>
      </c>
      <c r="D9710" s="10" t="s">
        <v>22</v>
      </c>
      <c r="H9710" s="14">
        <v>140</v>
      </c>
    </row>
    <row r="9711" spans="1:8" ht="19.5" customHeight="1" x14ac:dyDescent="0.25">
      <c r="A9711" s="4">
        <v>45600</v>
      </c>
      <c r="B9711" s="3">
        <v>3110</v>
      </c>
      <c r="C9711" s="10" t="s">
        <v>23</v>
      </c>
      <c r="D9711" s="10" t="s">
        <v>192</v>
      </c>
      <c r="E9711" s="10" t="s">
        <v>1557</v>
      </c>
      <c r="H9711" s="14">
        <v>2500</v>
      </c>
    </row>
    <row r="9712" spans="1:8" ht="19.5" customHeight="1" x14ac:dyDescent="0.25">
      <c r="A9712" s="4">
        <v>45600</v>
      </c>
      <c r="B9712" s="3">
        <v>3110</v>
      </c>
      <c r="C9712" s="10" t="s">
        <v>23</v>
      </c>
      <c r="D9712" s="10" t="s">
        <v>64</v>
      </c>
      <c r="E9712" s="10" t="s">
        <v>206</v>
      </c>
      <c r="H9712" s="14">
        <v>500</v>
      </c>
    </row>
    <row r="9713" spans="1:8" ht="19.5" customHeight="1" x14ac:dyDescent="0.25">
      <c r="A9713" s="4">
        <v>45600</v>
      </c>
      <c r="B9713" s="3">
        <v>3110</v>
      </c>
      <c r="C9713" s="10" t="s">
        <v>926</v>
      </c>
      <c r="D9713" s="10" t="s">
        <v>1554</v>
      </c>
      <c r="E9713" s="10" t="s">
        <v>1201</v>
      </c>
      <c r="G9713" s="10">
        <v>9</v>
      </c>
      <c r="H9713" s="14">
        <v>10800</v>
      </c>
    </row>
    <row r="9714" spans="1:8" ht="19.5" customHeight="1" x14ac:dyDescent="0.25">
      <c r="A9714" s="4">
        <v>45600</v>
      </c>
      <c r="B9714" s="3">
        <v>3110</v>
      </c>
      <c r="C9714" s="10" t="s">
        <v>23</v>
      </c>
      <c r="D9714" s="10" t="s">
        <v>64</v>
      </c>
      <c r="H9714" s="14">
        <v>200</v>
      </c>
    </row>
    <row r="9715" spans="1:8" ht="19.5" customHeight="1" x14ac:dyDescent="0.25">
      <c r="A9715" s="4">
        <v>45600</v>
      </c>
      <c r="B9715" s="3">
        <v>3111</v>
      </c>
      <c r="C9715" s="10" t="s">
        <v>72</v>
      </c>
      <c r="D9715" s="10" t="s">
        <v>40</v>
      </c>
      <c r="E9715" s="10" t="s">
        <v>20</v>
      </c>
      <c r="F9715" s="10" t="s">
        <v>1202</v>
      </c>
      <c r="H9715" s="14">
        <v>4000</v>
      </c>
    </row>
    <row r="9716" spans="1:8" ht="19.5" customHeight="1" x14ac:dyDescent="0.25">
      <c r="A9716" s="4">
        <v>45600</v>
      </c>
      <c r="B9716" s="3">
        <v>3112</v>
      </c>
      <c r="C9716" s="10" t="s">
        <v>72</v>
      </c>
      <c r="D9716" s="10" t="s">
        <v>40</v>
      </c>
      <c r="E9716" s="10" t="s">
        <v>20</v>
      </c>
      <c r="F9716" s="10" t="s">
        <v>764</v>
      </c>
      <c r="H9716" s="14">
        <v>4000</v>
      </c>
    </row>
    <row r="9717" spans="1:8" ht="19.5" customHeight="1" x14ac:dyDescent="0.25">
      <c r="A9717" s="4">
        <v>45600</v>
      </c>
      <c r="B9717" s="3">
        <v>3113</v>
      </c>
      <c r="C9717" s="10" t="s">
        <v>172</v>
      </c>
      <c r="D9717" s="10" t="s">
        <v>296</v>
      </c>
      <c r="G9717" s="10">
        <v>10</v>
      </c>
      <c r="H9717" s="14">
        <v>1250</v>
      </c>
    </row>
    <row r="9718" spans="1:8" ht="19.5" customHeight="1" x14ac:dyDescent="0.25">
      <c r="A9718" s="4">
        <v>45600</v>
      </c>
      <c r="B9718" s="3">
        <v>3113</v>
      </c>
      <c r="C9718" s="10" t="s">
        <v>172</v>
      </c>
      <c r="D9718" s="10" t="s">
        <v>1553</v>
      </c>
      <c r="H9718" s="14">
        <v>100</v>
      </c>
    </row>
    <row r="9719" spans="1:8" ht="19.5" customHeight="1" x14ac:dyDescent="0.25">
      <c r="A9719" s="4">
        <v>45600</v>
      </c>
      <c r="B9719" s="3">
        <v>3113</v>
      </c>
      <c r="C9719" s="10" t="s">
        <v>23</v>
      </c>
      <c r="D9719" s="10" t="s">
        <v>29</v>
      </c>
      <c r="H9719" s="14">
        <v>390</v>
      </c>
    </row>
    <row r="9720" spans="1:8" ht="19.5" customHeight="1" x14ac:dyDescent="0.25">
      <c r="A9720" s="4">
        <v>45600</v>
      </c>
      <c r="B9720" s="3">
        <v>3113</v>
      </c>
      <c r="C9720" s="10" t="s">
        <v>24</v>
      </c>
      <c r="D9720" s="10" t="s">
        <v>60</v>
      </c>
      <c r="E9720" s="10" t="s">
        <v>350</v>
      </c>
      <c r="H9720" s="14">
        <v>300</v>
      </c>
    </row>
    <row r="9721" spans="1:8" ht="19.5" customHeight="1" x14ac:dyDescent="0.25">
      <c r="A9721" s="4">
        <v>45600</v>
      </c>
      <c r="B9721" s="3">
        <v>3114</v>
      </c>
      <c r="C9721" s="10" t="s">
        <v>23</v>
      </c>
      <c r="D9721" s="10" t="s">
        <v>192</v>
      </c>
      <c r="E9721" s="10" t="s">
        <v>211</v>
      </c>
      <c r="H9721" s="14">
        <v>15000</v>
      </c>
    </row>
    <row r="9722" spans="1:8" ht="19.5" customHeight="1" x14ac:dyDescent="0.25">
      <c r="A9722" s="4">
        <v>45601</v>
      </c>
      <c r="B9722" s="3">
        <v>3115</v>
      </c>
      <c r="C9722" s="10" t="s">
        <v>23</v>
      </c>
      <c r="D9722" s="10" t="s">
        <v>192</v>
      </c>
      <c r="E9722" s="10" t="s">
        <v>1558</v>
      </c>
      <c r="H9722" s="14">
        <v>600</v>
      </c>
    </row>
    <row r="9723" spans="1:8" ht="19.5" customHeight="1" x14ac:dyDescent="0.25">
      <c r="A9723" s="4">
        <v>45601</v>
      </c>
      <c r="B9723" s="3">
        <v>3115</v>
      </c>
      <c r="C9723" s="10" t="s">
        <v>24</v>
      </c>
      <c r="D9723" s="10" t="s">
        <v>60</v>
      </c>
      <c r="E9723" s="10" t="s">
        <v>900</v>
      </c>
      <c r="H9723" s="14">
        <v>200</v>
      </c>
    </row>
    <row r="9724" spans="1:8" ht="19.5" customHeight="1" x14ac:dyDescent="0.25">
      <c r="A9724" s="4">
        <v>45601</v>
      </c>
      <c r="B9724" s="3">
        <v>3115</v>
      </c>
      <c r="C9724" s="10" t="s">
        <v>23</v>
      </c>
      <c r="D9724" s="10" t="s">
        <v>564</v>
      </c>
      <c r="H9724" s="14">
        <v>50</v>
      </c>
    </row>
    <row r="9725" spans="1:8" ht="19.5" customHeight="1" x14ac:dyDescent="0.25">
      <c r="A9725" s="4">
        <v>45601</v>
      </c>
      <c r="B9725" s="3">
        <v>3115</v>
      </c>
      <c r="C9725" s="10" t="s">
        <v>23</v>
      </c>
      <c r="D9725" s="10" t="s">
        <v>1559</v>
      </c>
      <c r="H9725" s="14">
        <v>2000</v>
      </c>
    </row>
    <row r="9726" spans="1:8" ht="19.5" customHeight="1" x14ac:dyDescent="0.25">
      <c r="A9726" s="4">
        <v>45601</v>
      </c>
      <c r="B9726" s="3">
        <v>3116</v>
      </c>
      <c r="C9726" s="10" t="s">
        <v>72</v>
      </c>
      <c r="D9726" s="10" t="s">
        <v>40</v>
      </c>
      <c r="E9726" s="10" t="s">
        <v>20</v>
      </c>
      <c r="F9726" s="10" t="s">
        <v>764</v>
      </c>
      <c r="H9726" s="14">
        <v>4000</v>
      </c>
    </row>
    <row r="9727" spans="1:8" ht="19.5" customHeight="1" x14ac:dyDescent="0.25">
      <c r="A9727" s="4">
        <v>45601</v>
      </c>
      <c r="B9727" s="3">
        <v>3117</v>
      </c>
      <c r="C9727" s="10" t="s">
        <v>23</v>
      </c>
      <c r="D9727" s="10" t="s">
        <v>372</v>
      </c>
      <c r="H9727" s="14">
        <v>460</v>
      </c>
    </row>
    <row r="9728" spans="1:8" ht="19.5" customHeight="1" x14ac:dyDescent="0.25">
      <c r="A9728" s="4">
        <v>45601</v>
      </c>
      <c r="B9728" s="3">
        <v>3117</v>
      </c>
      <c r="C9728" s="10" t="s">
        <v>23</v>
      </c>
      <c r="D9728" s="10" t="s">
        <v>372</v>
      </c>
      <c r="H9728" s="14">
        <v>700</v>
      </c>
    </row>
    <row r="9729" spans="1:8" ht="19.5" customHeight="1" x14ac:dyDescent="0.25">
      <c r="A9729" s="4">
        <v>45601</v>
      </c>
      <c r="B9729" s="3">
        <v>3117</v>
      </c>
      <c r="C9729" s="10" t="s">
        <v>23</v>
      </c>
      <c r="D9729" s="10" t="s">
        <v>29</v>
      </c>
      <c r="H9729" s="14">
        <v>50</v>
      </c>
    </row>
    <row r="9730" spans="1:8" ht="19.5" customHeight="1" x14ac:dyDescent="0.25">
      <c r="A9730" s="4">
        <v>45601</v>
      </c>
      <c r="B9730" s="3">
        <v>3117</v>
      </c>
      <c r="C9730" s="10" t="s">
        <v>23</v>
      </c>
      <c r="D9730" s="10" t="s">
        <v>372</v>
      </c>
      <c r="H9730" s="14">
        <v>565</v>
      </c>
    </row>
    <row r="9731" spans="1:8" ht="19.5" customHeight="1" x14ac:dyDescent="0.25">
      <c r="A9731" s="4">
        <v>45601</v>
      </c>
      <c r="B9731" s="3">
        <v>3118</v>
      </c>
      <c r="C9731" s="10" t="s">
        <v>23</v>
      </c>
      <c r="D9731" s="10" t="s">
        <v>372</v>
      </c>
      <c r="E9731" s="10" t="s">
        <v>1560</v>
      </c>
      <c r="F9731" s="10" t="s">
        <v>47</v>
      </c>
      <c r="H9731" s="14">
        <v>850</v>
      </c>
    </row>
    <row r="9732" spans="1:8" ht="19.5" customHeight="1" x14ac:dyDescent="0.25">
      <c r="A9732" s="4">
        <v>45601</v>
      </c>
      <c r="B9732" s="3">
        <v>3118</v>
      </c>
      <c r="C9732" s="10" t="s">
        <v>23</v>
      </c>
      <c r="D9732" s="10" t="s">
        <v>372</v>
      </c>
      <c r="F9732" s="10" t="s">
        <v>47</v>
      </c>
      <c r="H9732" s="14">
        <v>6440</v>
      </c>
    </row>
    <row r="9733" spans="1:8" ht="19.5" customHeight="1" x14ac:dyDescent="0.25">
      <c r="A9733" s="4">
        <v>45601</v>
      </c>
      <c r="B9733" s="3">
        <v>3118</v>
      </c>
      <c r="C9733" s="10" t="s">
        <v>172</v>
      </c>
      <c r="D9733" s="10" t="s">
        <v>74</v>
      </c>
      <c r="E9733" s="10" t="s">
        <v>991</v>
      </c>
      <c r="H9733" s="14">
        <v>6650</v>
      </c>
    </row>
    <row r="9734" spans="1:8" ht="19.5" customHeight="1" x14ac:dyDescent="0.25">
      <c r="A9734" s="4">
        <v>45601</v>
      </c>
      <c r="B9734" s="3">
        <v>3118</v>
      </c>
      <c r="C9734" s="10" t="s">
        <v>23</v>
      </c>
      <c r="D9734" s="10" t="s">
        <v>265</v>
      </c>
      <c r="E9734" s="10" t="s">
        <v>900</v>
      </c>
      <c r="H9734" s="14">
        <v>600</v>
      </c>
    </row>
    <row r="9735" spans="1:8" ht="19.5" customHeight="1" x14ac:dyDescent="0.25">
      <c r="A9735" s="4">
        <v>45601</v>
      </c>
      <c r="B9735" s="3">
        <v>3119</v>
      </c>
      <c r="C9735" s="10" t="s">
        <v>24</v>
      </c>
      <c r="D9735" s="10" t="s">
        <v>174</v>
      </c>
      <c r="G9735" s="10">
        <v>25</v>
      </c>
      <c r="H9735" s="14">
        <v>10000</v>
      </c>
    </row>
    <row r="9736" spans="1:8" ht="19.5" customHeight="1" x14ac:dyDescent="0.25">
      <c r="A9736" s="4">
        <v>45601</v>
      </c>
      <c r="B9736" s="3">
        <v>3119</v>
      </c>
      <c r="C9736" s="10" t="s">
        <v>926</v>
      </c>
      <c r="D9736" s="10" t="s">
        <v>1554</v>
      </c>
      <c r="E9736" s="10" t="s">
        <v>1201</v>
      </c>
      <c r="G9736" s="10">
        <v>9</v>
      </c>
      <c r="H9736" s="14">
        <v>10800</v>
      </c>
    </row>
    <row r="9737" spans="1:8" ht="19.5" customHeight="1" x14ac:dyDescent="0.25">
      <c r="A9737" s="4">
        <v>45601</v>
      </c>
      <c r="B9737" s="3">
        <v>3119</v>
      </c>
      <c r="C9737" s="10" t="s">
        <v>926</v>
      </c>
      <c r="D9737" s="10" t="s">
        <v>58</v>
      </c>
      <c r="H9737" s="14">
        <v>3300</v>
      </c>
    </row>
    <row r="9738" spans="1:8" ht="19.5" customHeight="1" x14ac:dyDescent="0.25">
      <c r="A9738" s="4">
        <v>45601</v>
      </c>
      <c r="B9738" s="3">
        <v>3119</v>
      </c>
      <c r="C9738" s="10" t="s">
        <v>926</v>
      </c>
      <c r="D9738" s="10" t="s">
        <v>935</v>
      </c>
      <c r="E9738" s="10" t="s">
        <v>48</v>
      </c>
      <c r="H9738" s="14">
        <v>200</v>
      </c>
    </row>
    <row r="9739" spans="1:8" ht="19.5" customHeight="1" x14ac:dyDescent="0.25">
      <c r="A9739" s="4">
        <v>45601</v>
      </c>
      <c r="B9739" s="3">
        <v>3120</v>
      </c>
      <c r="C9739" s="10" t="s">
        <v>172</v>
      </c>
      <c r="D9739" s="10" t="s">
        <v>296</v>
      </c>
      <c r="G9739" s="10">
        <v>8</v>
      </c>
      <c r="H9739" s="14">
        <v>1000</v>
      </c>
    </row>
    <row r="9740" spans="1:8" ht="19.5" customHeight="1" x14ac:dyDescent="0.25">
      <c r="A9740" s="4">
        <v>45601</v>
      </c>
      <c r="B9740" s="3">
        <v>3120</v>
      </c>
      <c r="C9740" s="10" t="s">
        <v>23</v>
      </c>
      <c r="D9740" s="10" t="s">
        <v>192</v>
      </c>
      <c r="E9740" s="10" t="s">
        <v>211</v>
      </c>
      <c r="H9740" s="14">
        <v>500</v>
      </c>
    </row>
    <row r="9741" spans="1:8" ht="19.5" customHeight="1" x14ac:dyDescent="0.25">
      <c r="A9741" s="4">
        <v>45601</v>
      </c>
      <c r="B9741" s="3">
        <v>3120</v>
      </c>
      <c r="C9741" s="10" t="s">
        <v>23</v>
      </c>
      <c r="D9741" s="10" t="s">
        <v>192</v>
      </c>
      <c r="H9741" s="14">
        <v>300</v>
      </c>
    </row>
    <row r="9742" spans="1:8" ht="19.5" customHeight="1" x14ac:dyDescent="0.25">
      <c r="A9742" s="4">
        <v>45601</v>
      </c>
      <c r="B9742" s="3">
        <v>3120</v>
      </c>
      <c r="C9742" s="10" t="s">
        <v>24</v>
      </c>
      <c r="D9742" s="10" t="s">
        <v>60</v>
      </c>
      <c r="E9742" s="10" t="s">
        <v>350</v>
      </c>
      <c r="H9742" s="14">
        <v>400</v>
      </c>
    </row>
    <row r="9743" spans="1:8" ht="19.5" customHeight="1" x14ac:dyDescent="0.25">
      <c r="A9743" s="4">
        <v>45601</v>
      </c>
      <c r="B9743" s="3">
        <v>3121</v>
      </c>
      <c r="C9743" s="10" t="s">
        <v>72</v>
      </c>
      <c r="D9743" s="10" t="s">
        <v>40</v>
      </c>
      <c r="E9743" s="10" t="s">
        <v>1092</v>
      </c>
      <c r="F9743" s="10" t="s">
        <v>902</v>
      </c>
      <c r="H9743" s="14">
        <v>2000</v>
      </c>
    </row>
    <row r="9744" spans="1:8" ht="19.5" customHeight="1" x14ac:dyDescent="0.25">
      <c r="A9744" s="4">
        <v>45601</v>
      </c>
      <c r="B9744" s="3">
        <v>3122</v>
      </c>
      <c r="C9744" s="10" t="s">
        <v>23</v>
      </c>
      <c r="D9744" s="10" t="s">
        <v>839</v>
      </c>
      <c r="H9744" s="14">
        <v>2700</v>
      </c>
    </row>
    <row r="9745" spans="1:8" ht="19.5" customHeight="1" x14ac:dyDescent="0.25">
      <c r="A9745" s="4">
        <v>45601</v>
      </c>
      <c r="B9745" s="3">
        <v>3123</v>
      </c>
      <c r="C9745" s="10" t="s">
        <v>72</v>
      </c>
      <c r="D9745" s="10" t="s">
        <v>40</v>
      </c>
      <c r="E9745" s="10" t="s">
        <v>20</v>
      </c>
      <c r="F9745" s="10" t="s">
        <v>1202</v>
      </c>
      <c r="H9745" s="14">
        <v>3000</v>
      </c>
    </row>
    <row r="9746" spans="1:8" ht="19.5" customHeight="1" x14ac:dyDescent="0.25">
      <c r="A9746" s="4">
        <v>45602</v>
      </c>
      <c r="B9746" s="3">
        <v>3124</v>
      </c>
      <c r="C9746" s="10" t="s">
        <v>23</v>
      </c>
      <c r="D9746" s="10" t="s">
        <v>20</v>
      </c>
      <c r="E9746" s="10" t="s">
        <v>350</v>
      </c>
      <c r="H9746" s="14">
        <v>900</v>
      </c>
    </row>
    <row r="9747" spans="1:8" ht="19.5" customHeight="1" x14ac:dyDescent="0.25">
      <c r="A9747" s="4">
        <v>45602</v>
      </c>
      <c r="B9747" s="3">
        <v>3124</v>
      </c>
      <c r="C9747" s="10" t="s">
        <v>23</v>
      </c>
      <c r="D9747" s="10" t="s">
        <v>20</v>
      </c>
      <c r="E9747" s="10" t="s">
        <v>44</v>
      </c>
      <c r="H9747" s="14">
        <v>340</v>
      </c>
    </row>
    <row r="9748" spans="1:8" ht="19.5" customHeight="1" x14ac:dyDescent="0.25">
      <c r="A9748" s="4">
        <v>45602</v>
      </c>
      <c r="B9748" s="3">
        <v>3124</v>
      </c>
      <c r="C9748" s="10" t="s">
        <v>172</v>
      </c>
      <c r="D9748" s="10" t="s">
        <v>295</v>
      </c>
      <c r="H9748" s="14">
        <v>100</v>
      </c>
    </row>
    <row r="9749" spans="1:8" ht="19.5" customHeight="1" x14ac:dyDescent="0.25">
      <c r="A9749" s="4">
        <v>45602</v>
      </c>
      <c r="B9749" s="3">
        <v>3124</v>
      </c>
      <c r="C9749" s="10" t="s">
        <v>23</v>
      </c>
      <c r="D9749" s="10" t="s">
        <v>372</v>
      </c>
      <c r="H9749" s="14">
        <v>520</v>
      </c>
    </row>
    <row r="9750" spans="1:8" ht="19.5" customHeight="1" x14ac:dyDescent="0.25">
      <c r="A9750" s="4">
        <v>45602</v>
      </c>
      <c r="B9750" s="3">
        <v>3125</v>
      </c>
      <c r="C9750" s="10" t="s">
        <v>23</v>
      </c>
      <c r="D9750" s="10" t="s">
        <v>265</v>
      </c>
      <c r="E9750" s="10" t="s">
        <v>900</v>
      </c>
      <c r="H9750" s="14">
        <v>600</v>
      </c>
    </row>
    <row r="9751" spans="1:8" ht="19.5" customHeight="1" x14ac:dyDescent="0.25">
      <c r="A9751" s="4">
        <v>45602</v>
      </c>
      <c r="B9751" s="3">
        <v>3125</v>
      </c>
      <c r="C9751" s="10" t="s">
        <v>24</v>
      </c>
      <c r="D9751" s="10" t="s">
        <v>174</v>
      </c>
      <c r="G9751" s="10">
        <v>4</v>
      </c>
      <c r="H9751" s="14">
        <v>1600</v>
      </c>
    </row>
    <row r="9752" spans="1:8" ht="19.5" customHeight="1" x14ac:dyDescent="0.25">
      <c r="A9752" s="4">
        <v>45602</v>
      </c>
      <c r="B9752" s="3">
        <v>3125</v>
      </c>
      <c r="C9752" s="10" t="s">
        <v>172</v>
      </c>
      <c r="D9752" s="10" t="s">
        <v>296</v>
      </c>
      <c r="G9752" s="10">
        <v>6</v>
      </c>
      <c r="H9752" s="14">
        <v>750</v>
      </c>
    </row>
    <row r="9753" spans="1:8" ht="19.5" customHeight="1" x14ac:dyDescent="0.25">
      <c r="A9753" s="4">
        <v>45602</v>
      </c>
      <c r="B9753" s="3">
        <v>3125</v>
      </c>
      <c r="C9753" s="10" t="s">
        <v>23</v>
      </c>
      <c r="D9753" s="10" t="s">
        <v>372</v>
      </c>
      <c r="E9753" s="10" t="s">
        <v>1561</v>
      </c>
      <c r="F9753" s="10" t="s">
        <v>47</v>
      </c>
      <c r="H9753" s="14">
        <v>470</v>
      </c>
    </row>
    <row r="9754" spans="1:8" ht="19.5" customHeight="1" x14ac:dyDescent="0.25">
      <c r="A9754" s="4">
        <v>45602</v>
      </c>
      <c r="B9754" s="3">
        <v>3126</v>
      </c>
      <c r="C9754" s="10" t="s">
        <v>23</v>
      </c>
      <c r="D9754" s="10" t="s">
        <v>372</v>
      </c>
      <c r="E9754" s="10" t="s">
        <v>1560</v>
      </c>
      <c r="H9754" s="14">
        <v>150</v>
      </c>
    </row>
    <row r="9755" spans="1:8" ht="19.5" customHeight="1" x14ac:dyDescent="0.25">
      <c r="A9755" s="4">
        <v>45602</v>
      </c>
      <c r="B9755" s="3">
        <v>3126</v>
      </c>
      <c r="C9755" s="10" t="s">
        <v>24</v>
      </c>
      <c r="D9755" s="10" t="s">
        <v>60</v>
      </c>
      <c r="E9755" s="10" t="s">
        <v>350</v>
      </c>
      <c r="H9755" s="14">
        <v>300</v>
      </c>
    </row>
    <row r="9756" spans="1:8" ht="19.5" customHeight="1" x14ac:dyDescent="0.25">
      <c r="A9756" s="4">
        <v>45602</v>
      </c>
      <c r="B9756" s="3">
        <v>3126</v>
      </c>
      <c r="C9756" s="10" t="s">
        <v>23</v>
      </c>
      <c r="D9756" s="10" t="s">
        <v>64</v>
      </c>
      <c r="E9756" s="10" t="s">
        <v>1145</v>
      </c>
      <c r="H9756" s="14">
        <v>160</v>
      </c>
    </row>
    <row r="9757" spans="1:8" ht="19.5" customHeight="1" x14ac:dyDescent="0.25">
      <c r="A9757" s="4">
        <v>45602</v>
      </c>
      <c r="B9757" s="3">
        <v>3126</v>
      </c>
      <c r="C9757" s="10" t="s">
        <v>70</v>
      </c>
      <c r="D9757" s="10" t="s">
        <v>37</v>
      </c>
      <c r="E9757" s="10" t="s">
        <v>1541</v>
      </c>
      <c r="H9757" s="14">
        <v>4690</v>
      </c>
    </row>
    <row r="9758" spans="1:8" ht="19.5" customHeight="1" x14ac:dyDescent="0.25">
      <c r="A9758" s="4">
        <v>45603</v>
      </c>
      <c r="B9758" s="3">
        <v>3127</v>
      </c>
      <c r="C9758" s="10" t="s">
        <v>172</v>
      </c>
      <c r="D9758" s="10" t="s">
        <v>296</v>
      </c>
      <c r="G9758" s="10">
        <v>11</v>
      </c>
      <c r="H9758" s="14">
        <v>1370</v>
      </c>
    </row>
    <row r="9759" spans="1:8" ht="19.5" customHeight="1" x14ac:dyDescent="0.25">
      <c r="A9759" s="4">
        <v>45603</v>
      </c>
      <c r="B9759" s="3">
        <v>3127</v>
      </c>
      <c r="C9759" s="10" t="s">
        <v>172</v>
      </c>
      <c r="D9759" s="10" t="s">
        <v>22</v>
      </c>
      <c r="E9759" s="10" t="s">
        <v>991</v>
      </c>
      <c r="H9759" s="14">
        <v>100</v>
      </c>
    </row>
    <row r="9760" spans="1:8" ht="19.5" customHeight="1" x14ac:dyDescent="0.25">
      <c r="A9760" s="4">
        <v>45603</v>
      </c>
      <c r="B9760" s="3">
        <v>3127</v>
      </c>
      <c r="C9760" s="10" t="s">
        <v>24</v>
      </c>
      <c r="D9760" s="10" t="s">
        <v>174</v>
      </c>
      <c r="G9760" s="10">
        <v>14</v>
      </c>
      <c r="H9760" s="14">
        <v>5600</v>
      </c>
    </row>
    <row r="9761" spans="1:8" ht="19.5" customHeight="1" x14ac:dyDescent="0.25">
      <c r="A9761" s="4">
        <v>45603</v>
      </c>
      <c r="B9761" s="3">
        <v>3127</v>
      </c>
      <c r="C9761" s="10" t="s">
        <v>24</v>
      </c>
      <c r="D9761" s="10" t="s">
        <v>60</v>
      </c>
      <c r="E9761" s="10" t="s">
        <v>350</v>
      </c>
      <c r="H9761" s="14">
        <v>400</v>
      </c>
    </row>
    <row r="9762" spans="1:8" ht="19.5" customHeight="1" x14ac:dyDescent="0.25">
      <c r="A9762" s="4">
        <v>45603</v>
      </c>
      <c r="B9762" s="3">
        <v>3128</v>
      </c>
      <c r="C9762" s="10" t="s">
        <v>72</v>
      </c>
      <c r="D9762" s="10" t="s">
        <v>40</v>
      </c>
      <c r="E9762" s="10" t="s">
        <v>20</v>
      </c>
      <c r="F9762" s="10" t="s">
        <v>1202</v>
      </c>
      <c r="H9762" s="14">
        <v>3000</v>
      </c>
    </row>
    <row r="9763" spans="1:8" ht="19.5" customHeight="1" x14ac:dyDescent="0.25">
      <c r="A9763" s="4">
        <v>45603</v>
      </c>
      <c r="B9763" s="3">
        <v>3128</v>
      </c>
      <c r="C9763" s="10" t="s">
        <v>72</v>
      </c>
      <c r="D9763" s="10" t="s">
        <v>40</v>
      </c>
      <c r="E9763" s="10" t="s">
        <v>716</v>
      </c>
      <c r="F9763" s="10" t="s">
        <v>1202</v>
      </c>
      <c r="H9763" s="14">
        <v>2500</v>
      </c>
    </row>
    <row r="9764" spans="1:8" ht="19.5" customHeight="1" x14ac:dyDescent="0.25">
      <c r="A9764" s="4">
        <v>45603</v>
      </c>
      <c r="B9764" s="3">
        <v>3129</v>
      </c>
      <c r="C9764" s="10" t="s">
        <v>926</v>
      </c>
      <c r="D9764" s="10" t="s">
        <v>1554</v>
      </c>
      <c r="E9764" s="10" t="s">
        <v>1201</v>
      </c>
      <c r="G9764" s="10">
        <v>10</v>
      </c>
      <c r="H9764" s="14">
        <v>12000</v>
      </c>
    </row>
    <row r="9765" spans="1:8" ht="19.5" customHeight="1" x14ac:dyDescent="0.25">
      <c r="A9765" s="4">
        <v>45603</v>
      </c>
      <c r="B9765" s="3">
        <v>3129</v>
      </c>
      <c r="C9765" s="10" t="s">
        <v>23</v>
      </c>
      <c r="D9765" s="10" t="s">
        <v>372</v>
      </c>
      <c r="F9765" s="10" t="s">
        <v>47</v>
      </c>
      <c r="H9765" s="14">
        <v>140</v>
      </c>
    </row>
    <row r="9766" spans="1:8" ht="19.5" customHeight="1" x14ac:dyDescent="0.25">
      <c r="A9766" s="4">
        <v>45603</v>
      </c>
      <c r="B9766" s="3">
        <v>3129</v>
      </c>
      <c r="C9766" s="10" t="s">
        <v>23</v>
      </c>
      <c r="D9766" s="10" t="s">
        <v>372</v>
      </c>
      <c r="H9766" s="14">
        <v>150</v>
      </c>
    </row>
    <row r="9767" spans="1:8" ht="19.5" customHeight="1" x14ac:dyDescent="0.25">
      <c r="A9767" s="4">
        <v>45603</v>
      </c>
      <c r="B9767" s="3">
        <v>3129</v>
      </c>
      <c r="C9767" s="10" t="s">
        <v>23</v>
      </c>
      <c r="D9767" s="10" t="s">
        <v>848</v>
      </c>
      <c r="H9767" s="14">
        <v>1890</v>
      </c>
    </row>
    <row r="9768" spans="1:8" ht="19.5" customHeight="1" x14ac:dyDescent="0.25">
      <c r="A9768" s="4">
        <v>45603</v>
      </c>
      <c r="B9768" s="3">
        <v>3130</v>
      </c>
      <c r="C9768" s="10" t="s">
        <v>23</v>
      </c>
      <c r="D9768" s="10" t="s">
        <v>265</v>
      </c>
      <c r="E9768" s="10" t="s">
        <v>900</v>
      </c>
      <c r="H9768" s="14">
        <v>600</v>
      </c>
    </row>
    <row r="9769" spans="1:8" ht="19.5" customHeight="1" x14ac:dyDescent="0.25">
      <c r="A9769" s="4">
        <v>45603</v>
      </c>
      <c r="B9769" s="3">
        <v>3130</v>
      </c>
      <c r="C9769" s="10" t="s">
        <v>23</v>
      </c>
      <c r="D9769" s="10" t="s">
        <v>372</v>
      </c>
      <c r="E9769" s="10" t="s">
        <v>211</v>
      </c>
      <c r="H9769" s="14">
        <v>6200</v>
      </c>
    </row>
    <row r="9770" spans="1:8" ht="19.5" customHeight="1" x14ac:dyDescent="0.25">
      <c r="A9770" s="4">
        <v>45603</v>
      </c>
      <c r="B9770" s="3">
        <v>3130</v>
      </c>
      <c r="C9770" s="10" t="s">
        <v>23</v>
      </c>
      <c r="D9770" s="10" t="s">
        <v>192</v>
      </c>
      <c r="E9770" s="10" t="s">
        <v>211</v>
      </c>
      <c r="H9770" s="14">
        <v>1040</v>
      </c>
    </row>
    <row r="9771" spans="1:8" ht="19.5" customHeight="1" x14ac:dyDescent="0.25">
      <c r="A9771" s="4">
        <v>45603</v>
      </c>
      <c r="B9771" s="3">
        <v>3130</v>
      </c>
      <c r="C9771" s="10" t="s">
        <v>23</v>
      </c>
      <c r="D9771" s="10" t="s">
        <v>192</v>
      </c>
      <c r="E9771" s="10" t="s">
        <v>211</v>
      </c>
      <c r="H9771" s="14">
        <v>500</v>
      </c>
    </row>
    <row r="9772" spans="1:8" ht="19.5" customHeight="1" x14ac:dyDescent="0.25">
      <c r="A9772" s="4">
        <v>45603</v>
      </c>
      <c r="B9772" s="3">
        <v>3131</v>
      </c>
      <c r="C9772" s="10" t="s">
        <v>72</v>
      </c>
      <c r="D9772" s="10" t="s">
        <v>40</v>
      </c>
      <c r="E9772" s="10" t="s">
        <v>20</v>
      </c>
      <c r="F9772" s="10" t="s">
        <v>764</v>
      </c>
      <c r="H9772" s="14">
        <v>3920</v>
      </c>
    </row>
    <row r="9773" spans="1:8" ht="19.5" customHeight="1" x14ac:dyDescent="0.25">
      <c r="A9773" s="4">
        <v>45603</v>
      </c>
      <c r="B9773" s="3">
        <v>3131</v>
      </c>
      <c r="C9773" s="10" t="s">
        <v>72</v>
      </c>
      <c r="D9773" s="10" t="s">
        <v>40</v>
      </c>
      <c r="E9773" s="10" t="s">
        <v>716</v>
      </c>
      <c r="F9773" s="10" t="s">
        <v>764</v>
      </c>
      <c r="H9773" s="14">
        <v>3000</v>
      </c>
    </row>
    <row r="9774" spans="1:8" ht="19.5" customHeight="1" x14ac:dyDescent="0.25">
      <c r="A9774" s="4">
        <v>45603</v>
      </c>
      <c r="B9774" s="3">
        <v>3132</v>
      </c>
      <c r="C9774" s="10" t="s">
        <v>23</v>
      </c>
      <c r="D9774" s="10" t="s">
        <v>192</v>
      </c>
      <c r="E9774" s="10" t="s">
        <v>211</v>
      </c>
      <c r="H9774" s="14">
        <v>20000</v>
      </c>
    </row>
    <row r="9775" spans="1:8" ht="19.5" customHeight="1" x14ac:dyDescent="0.25">
      <c r="A9775" s="4">
        <v>45603</v>
      </c>
      <c r="B9775" s="3">
        <v>3132</v>
      </c>
      <c r="C9775" s="10" t="s">
        <v>23</v>
      </c>
      <c r="D9775" s="10" t="s">
        <v>192</v>
      </c>
      <c r="H9775" s="14">
        <v>150</v>
      </c>
    </row>
    <row r="9776" spans="1:8" ht="19.5" customHeight="1" x14ac:dyDescent="0.25">
      <c r="A9776" s="4">
        <v>45603</v>
      </c>
      <c r="B9776" s="3">
        <v>3132</v>
      </c>
      <c r="C9776" s="10" t="s">
        <v>23</v>
      </c>
      <c r="D9776" s="10" t="s">
        <v>192</v>
      </c>
      <c r="H9776" s="14">
        <v>500</v>
      </c>
    </row>
    <row r="9777" spans="1:8" ht="19.5" customHeight="1" x14ac:dyDescent="0.25">
      <c r="A9777" s="4">
        <v>45603</v>
      </c>
      <c r="B9777" s="3">
        <v>3132</v>
      </c>
      <c r="C9777" s="10" t="s">
        <v>23</v>
      </c>
      <c r="D9777" s="10" t="s">
        <v>64</v>
      </c>
      <c r="E9777" s="10" t="s">
        <v>1145</v>
      </c>
      <c r="H9777" s="14">
        <v>500</v>
      </c>
    </row>
    <row r="9778" spans="1:8" ht="19.5" customHeight="1" x14ac:dyDescent="0.25">
      <c r="A9778" s="4">
        <v>45604</v>
      </c>
      <c r="B9778" s="3">
        <v>3133</v>
      </c>
      <c r="C9778" s="10" t="s">
        <v>23</v>
      </c>
      <c r="D9778" s="10" t="s">
        <v>20</v>
      </c>
      <c r="E9778" s="10" t="s">
        <v>350</v>
      </c>
      <c r="H9778" s="14">
        <v>900</v>
      </c>
    </row>
    <row r="9779" spans="1:8" ht="19.5" customHeight="1" x14ac:dyDescent="0.25">
      <c r="A9779" s="4">
        <v>45604</v>
      </c>
      <c r="B9779" s="3">
        <v>3133</v>
      </c>
      <c r="C9779" s="10" t="s">
        <v>23</v>
      </c>
      <c r="D9779" s="10" t="s">
        <v>20</v>
      </c>
      <c r="E9779" s="10" t="s">
        <v>44</v>
      </c>
      <c r="H9779" s="14">
        <v>340</v>
      </c>
    </row>
    <row r="9780" spans="1:8" ht="19.5" customHeight="1" x14ac:dyDescent="0.25">
      <c r="A9780" s="4">
        <v>45604</v>
      </c>
      <c r="B9780" s="3">
        <v>3133</v>
      </c>
      <c r="C9780" s="10" t="s">
        <v>172</v>
      </c>
      <c r="D9780" s="10" t="s">
        <v>295</v>
      </c>
      <c r="H9780" s="14">
        <v>100</v>
      </c>
    </row>
    <row r="9781" spans="1:8" ht="19.5" customHeight="1" x14ac:dyDescent="0.25">
      <c r="A9781" s="4">
        <v>45604</v>
      </c>
      <c r="B9781" s="3">
        <v>3133</v>
      </c>
      <c r="C9781" s="10" t="s">
        <v>23</v>
      </c>
      <c r="D9781" s="10" t="s">
        <v>295</v>
      </c>
      <c r="H9781" s="14">
        <v>100</v>
      </c>
    </row>
    <row r="9782" spans="1:8" ht="19.5" customHeight="1" x14ac:dyDescent="0.25">
      <c r="A9782" s="4">
        <v>45604</v>
      </c>
      <c r="B9782" s="3">
        <v>3134</v>
      </c>
      <c r="C9782" s="10" t="s">
        <v>24</v>
      </c>
      <c r="D9782" s="10" t="s">
        <v>174</v>
      </c>
      <c r="G9782" s="10">
        <v>8</v>
      </c>
      <c r="H9782" s="14">
        <v>3200</v>
      </c>
    </row>
    <row r="9783" spans="1:8" ht="19.5" customHeight="1" x14ac:dyDescent="0.25">
      <c r="A9783" s="4">
        <v>45604</v>
      </c>
      <c r="B9783" s="3">
        <v>3134</v>
      </c>
      <c r="C9783" s="10" t="s">
        <v>23</v>
      </c>
      <c r="D9783" s="10" t="s">
        <v>29</v>
      </c>
      <c r="E9783" s="10" t="s">
        <v>361</v>
      </c>
      <c r="H9783" s="14">
        <v>300</v>
      </c>
    </row>
    <row r="9784" spans="1:8" ht="19.5" customHeight="1" x14ac:dyDescent="0.25">
      <c r="A9784" s="4">
        <v>45604</v>
      </c>
      <c r="B9784" s="3">
        <v>3134</v>
      </c>
      <c r="C9784" s="10" t="s">
        <v>23</v>
      </c>
      <c r="D9784" s="10" t="s">
        <v>192</v>
      </c>
      <c r="E9784" s="10" t="s">
        <v>826</v>
      </c>
      <c r="H9784" s="14">
        <v>160</v>
      </c>
    </row>
    <row r="9785" spans="1:8" ht="19.5" customHeight="1" x14ac:dyDescent="0.25">
      <c r="A9785" s="4">
        <v>45604</v>
      </c>
      <c r="B9785" s="3">
        <v>3134</v>
      </c>
      <c r="C9785" s="10" t="s">
        <v>23</v>
      </c>
      <c r="D9785" s="10" t="s">
        <v>564</v>
      </c>
      <c r="H9785" s="14">
        <v>100</v>
      </c>
    </row>
    <row r="9786" spans="1:8" ht="19.5" customHeight="1" x14ac:dyDescent="0.25">
      <c r="A9786" s="4">
        <v>45604</v>
      </c>
      <c r="B9786" s="3">
        <v>3135</v>
      </c>
      <c r="C9786" s="10" t="s">
        <v>72</v>
      </c>
      <c r="D9786" s="10" t="s">
        <v>40</v>
      </c>
      <c r="E9786" s="10" t="s">
        <v>716</v>
      </c>
      <c r="F9786" s="10" t="s">
        <v>764</v>
      </c>
      <c r="H9786" s="14">
        <v>6900</v>
      </c>
    </row>
    <row r="9787" spans="1:8" ht="19.5" customHeight="1" x14ac:dyDescent="0.25">
      <c r="A9787" s="4">
        <v>45604</v>
      </c>
      <c r="B9787" s="3">
        <v>3136</v>
      </c>
      <c r="C9787" s="10" t="s">
        <v>72</v>
      </c>
      <c r="D9787" s="10" t="s">
        <v>40</v>
      </c>
      <c r="E9787" s="10" t="s">
        <v>716</v>
      </c>
      <c r="F9787" s="10" t="s">
        <v>1202</v>
      </c>
      <c r="H9787" s="14">
        <v>5830</v>
      </c>
    </row>
    <row r="9788" spans="1:8" ht="19.5" customHeight="1" x14ac:dyDescent="0.25">
      <c r="A9788" s="4">
        <v>45604</v>
      </c>
      <c r="B9788" s="3">
        <v>3137</v>
      </c>
      <c r="C9788" s="10" t="s">
        <v>172</v>
      </c>
      <c r="D9788" s="10" t="s">
        <v>296</v>
      </c>
      <c r="G9788" s="10">
        <v>9</v>
      </c>
      <c r="H9788" s="14">
        <v>1120</v>
      </c>
    </row>
    <row r="9789" spans="1:8" ht="19.5" customHeight="1" x14ac:dyDescent="0.25">
      <c r="A9789" s="4">
        <v>45604</v>
      </c>
      <c r="B9789" s="3">
        <v>3137</v>
      </c>
      <c r="C9789" s="10" t="s">
        <v>24</v>
      </c>
      <c r="D9789" s="10" t="s">
        <v>60</v>
      </c>
      <c r="E9789" s="10" t="s">
        <v>350</v>
      </c>
      <c r="H9789" s="14">
        <v>300</v>
      </c>
    </row>
    <row r="9790" spans="1:8" ht="19.5" customHeight="1" x14ac:dyDescent="0.25">
      <c r="A9790" s="4">
        <v>45604</v>
      </c>
      <c r="B9790" s="3">
        <v>3137</v>
      </c>
      <c r="C9790" s="10" t="s">
        <v>23</v>
      </c>
      <c r="D9790" s="10" t="s">
        <v>372</v>
      </c>
      <c r="F9790" s="10" t="s">
        <v>47</v>
      </c>
      <c r="H9790" s="14">
        <v>5000</v>
      </c>
    </row>
    <row r="9791" spans="1:8" ht="19.5" customHeight="1" x14ac:dyDescent="0.25">
      <c r="A9791" s="4">
        <v>45605</v>
      </c>
      <c r="B9791" s="3">
        <v>3138</v>
      </c>
      <c r="C9791" s="10" t="s">
        <v>23</v>
      </c>
      <c r="D9791" s="10" t="s">
        <v>192</v>
      </c>
      <c r="E9791" s="10" t="s">
        <v>1558</v>
      </c>
      <c r="H9791" s="14">
        <v>300</v>
      </c>
    </row>
    <row r="9792" spans="1:8" ht="19.5" customHeight="1" x14ac:dyDescent="0.25">
      <c r="A9792" s="4">
        <v>45605</v>
      </c>
      <c r="B9792" s="3">
        <v>3138</v>
      </c>
      <c r="C9792" s="10" t="s">
        <v>23</v>
      </c>
      <c r="D9792" s="10" t="s">
        <v>372</v>
      </c>
      <c r="H9792" s="14">
        <v>500</v>
      </c>
    </row>
    <row r="9793" spans="1:8" ht="19.5" customHeight="1" x14ac:dyDescent="0.25">
      <c r="A9793" s="4">
        <v>45605</v>
      </c>
      <c r="B9793" s="3">
        <v>3138</v>
      </c>
      <c r="C9793" s="10" t="s">
        <v>23</v>
      </c>
      <c r="D9793" s="10" t="s">
        <v>372</v>
      </c>
      <c r="H9793" s="14">
        <v>1440</v>
      </c>
    </row>
    <row r="9794" spans="1:8" ht="19.5" customHeight="1" x14ac:dyDescent="0.25">
      <c r="A9794" s="4">
        <v>45605</v>
      </c>
      <c r="B9794" s="3">
        <v>3138</v>
      </c>
      <c r="C9794" s="10" t="s">
        <v>23</v>
      </c>
      <c r="D9794" s="10" t="s">
        <v>372</v>
      </c>
      <c r="E9794" s="10" t="s">
        <v>605</v>
      </c>
      <c r="H9794" s="14">
        <v>5900</v>
      </c>
    </row>
    <row r="9795" spans="1:8" ht="19.5" customHeight="1" x14ac:dyDescent="0.25">
      <c r="A9795" s="4">
        <v>45605</v>
      </c>
      <c r="B9795" s="3">
        <v>3139</v>
      </c>
      <c r="C9795" s="10" t="s">
        <v>24</v>
      </c>
      <c r="D9795" s="10" t="s">
        <v>174</v>
      </c>
      <c r="G9795" s="10">
        <v>16</v>
      </c>
      <c r="H9795" s="14">
        <v>6400</v>
      </c>
    </row>
    <row r="9796" spans="1:8" ht="19.5" customHeight="1" x14ac:dyDescent="0.25">
      <c r="A9796" s="4">
        <v>45605</v>
      </c>
      <c r="B9796" s="3">
        <v>3139</v>
      </c>
      <c r="C9796" s="10" t="s">
        <v>23</v>
      </c>
      <c r="D9796" s="10" t="s">
        <v>265</v>
      </c>
      <c r="E9796" s="10" t="s">
        <v>900</v>
      </c>
      <c r="H9796" s="14">
        <v>600</v>
      </c>
    </row>
    <row r="9797" spans="1:8" ht="19.5" customHeight="1" x14ac:dyDescent="0.25">
      <c r="A9797" s="4">
        <v>45605</v>
      </c>
      <c r="B9797" s="3">
        <v>3139</v>
      </c>
      <c r="C9797" s="10" t="s">
        <v>24</v>
      </c>
      <c r="D9797" s="10" t="s">
        <v>60</v>
      </c>
      <c r="E9797" s="10" t="s">
        <v>350</v>
      </c>
      <c r="H9797" s="14">
        <v>300</v>
      </c>
    </row>
    <row r="9798" spans="1:8" ht="19.5" customHeight="1" x14ac:dyDescent="0.25">
      <c r="A9798" s="4">
        <v>45605</v>
      </c>
      <c r="B9798" s="3">
        <v>3139</v>
      </c>
      <c r="C9798" s="10" t="s">
        <v>23</v>
      </c>
      <c r="D9798" s="10" t="s">
        <v>372</v>
      </c>
      <c r="E9798" s="10" t="s">
        <v>1562</v>
      </c>
      <c r="H9798" s="14">
        <v>250</v>
      </c>
    </row>
    <row r="9799" spans="1:8" ht="19.5" customHeight="1" x14ac:dyDescent="0.25">
      <c r="A9799" s="4">
        <v>45605</v>
      </c>
      <c r="B9799" s="3">
        <v>3140</v>
      </c>
      <c r="C9799" s="10" t="s">
        <v>172</v>
      </c>
      <c r="D9799" s="10" t="s">
        <v>296</v>
      </c>
      <c r="G9799" s="10">
        <v>9</v>
      </c>
      <c r="H9799" s="14">
        <v>1120</v>
      </c>
    </row>
    <row r="9800" spans="1:8" ht="19.5" customHeight="1" x14ac:dyDescent="0.25">
      <c r="A9800" s="4">
        <v>45605</v>
      </c>
      <c r="B9800" s="3">
        <v>3140</v>
      </c>
      <c r="C9800" s="10" t="s">
        <v>23</v>
      </c>
      <c r="D9800" s="10" t="s">
        <v>22</v>
      </c>
      <c r="H9800" s="14">
        <v>100</v>
      </c>
    </row>
    <row r="9801" spans="1:8" ht="19.5" customHeight="1" x14ac:dyDescent="0.25">
      <c r="A9801" s="4">
        <v>45605</v>
      </c>
      <c r="B9801" s="3">
        <v>3140</v>
      </c>
      <c r="C9801" s="10" t="s">
        <v>23</v>
      </c>
      <c r="D9801" s="10" t="s">
        <v>372</v>
      </c>
      <c r="E9801" s="10" t="s">
        <v>1560</v>
      </c>
      <c r="H9801" s="14">
        <v>1670</v>
      </c>
    </row>
    <row r="9802" spans="1:8" ht="19.5" customHeight="1" x14ac:dyDescent="0.25">
      <c r="A9802" s="4">
        <v>45605</v>
      </c>
      <c r="B9802" s="3">
        <v>3141</v>
      </c>
      <c r="C9802" s="10" t="s">
        <v>72</v>
      </c>
      <c r="D9802" s="10" t="s">
        <v>40</v>
      </c>
      <c r="E9802" s="10" t="s">
        <v>716</v>
      </c>
      <c r="F9802" s="10" t="s">
        <v>1202</v>
      </c>
      <c r="H9802" s="14">
        <v>7990</v>
      </c>
    </row>
    <row r="9803" spans="1:8" ht="19.5" customHeight="1" x14ac:dyDescent="0.25">
      <c r="A9803" s="4">
        <v>45605</v>
      </c>
      <c r="B9803" s="3">
        <v>3142</v>
      </c>
      <c r="C9803" s="10" t="s">
        <v>72</v>
      </c>
      <c r="D9803" s="10" t="s">
        <v>40</v>
      </c>
      <c r="E9803" s="10" t="s">
        <v>716</v>
      </c>
      <c r="F9803" s="10" t="s">
        <v>764</v>
      </c>
      <c r="H9803" s="14">
        <v>8770</v>
      </c>
    </row>
    <row r="9804" spans="1:8" ht="19.5" customHeight="1" x14ac:dyDescent="0.25">
      <c r="A9804" s="4">
        <v>45606</v>
      </c>
      <c r="B9804" s="3">
        <v>3143</v>
      </c>
      <c r="C9804" s="10" t="s">
        <v>24</v>
      </c>
      <c r="D9804" s="10" t="s">
        <v>513</v>
      </c>
      <c r="E9804" s="10" t="s">
        <v>1563</v>
      </c>
      <c r="H9804" s="14">
        <v>3000</v>
      </c>
    </row>
    <row r="9805" spans="1:8" ht="19.5" customHeight="1" x14ac:dyDescent="0.25">
      <c r="A9805" s="4">
        <v>45606</v>
      </c>
      <c r="B9805" s="3">
        <v>3143</v>
      </c>
      <c r="C9805" s="10" t="s">
        <v>23</v>
      </c>
      <c r="D9805" s="10" t="s">
        <v>407</v>
      </c>
      <c r="H9805" s="14">
        <v>200</v>
      </c>
    </row>
    <row r="9806" spans="1:8" ht="19.5" customHeight="1" x14ac:dyDescent="0.25">
      <c r="A9806" s="4">
        <v>45606</v>
      </c>
      <c r="B9806" s="3">
        <v>3143</v>
      </c>
      <c r="C9806" s="10" t="s">
        <v>23</v>
      </c>
      <c r="D9806" s="10" t="s">
        <v>20</v>
      </c>
      <c r="E9806" s="10" t="s">
        <v>350</v>
      </c>
      <c r="H9806" s="14">
        <v>900</v>
      </c>
    </row>
    <row r="9807" spans="1:8" ht="19.5" customHeight="1" x14ac:dyDescent="0.25">
      <c r="A9807" s="4">
        <v>45606</v>
      </c>
      <c r="B9807" s="3">
        <v>3143</v>
      </c>
      <c r="C9807" s="10" t="s">
        <v>23</v>
      </c>
      <c r="D9807" s="10" t="s">
        <v>20</v>
      </c>
      <c r="E9807" s="10" t="s">
        <v>44</v>
      </c>
      <c r="H9807" s="14">
        <v>340</v>
      </c>
    </row>
    <row r="9808" spans="1:8" ht="19.5" customHeight="1" x14ac:dyDescent="0.25">
      <c r="A9808" s="4">
        <v>45606</v>
      </c>
      <c r="B9808" s="3">
        <v>3144</v>
      </c>
      <c r="C9808" s="10" t="s">
        <v>23</v>
      </c>
      <c r="D9808" s="10" t="s">
        <v>192</v>
      </c>
      <c r="E9808" s="10" t="s">
        <v>1564</v>
      </c>
      <c r="H9808" s="14">
        <v>12000</v>
      </c>
    </row>
    <row r="9809" spans="1:8" ht="19.5" customHeight="1" x14ac:dyDescent="0.25">
      <c r="A9809" s="4">
        <v>45606</v>
      </c>
      <c r="B9809" s="3">
        <v>3144</v>
      </c>
      <c r="C9809" s="10" t="s">
        <v>172</v>
      </c>
      <c r="D9809" s="10" t="s">
        <v>295</v>
      </c>
      <c r="H9809" s="14">
        <v>100</v>
      </c>
    </row>
    <row r="9810" spans="1:8" ht="19.5" customHeight="1" x14ac:dyDescent="0.25">
      <c r="A9810" s="4">
        <v>45606</v>
      </c>
      <c r="B9810" s="3">
        <v>3144</v>
      </c>
      <c r="C9810" s="10" t="s">
        <v>24</v>
      </c>
      <c r="D9810" s="10" t="s">
        <v>174</v>
      </c>
      <c r="G9810" s="10">
        <v>27</v>
      </c>
      <c r="H9810" s="14">
        <v>10800</v>
      </c>
    </row>
    <row r="9811" spans="1:8" ht="19.5" customHeight="1" x14ac:dyDescent="0.25">
      <c r="A9811" s="4">
        <v>45606</v>
      </c>
      <c r="B9811" s="3">
        <v>3144</v>
      </c>
      <c r="C9811" s="10" t="s">
        <v>23</v>
      </c>
      <c r="D9811" s="10" t="s">
        <v>22</v>
      </c>
      <c r="H9811" s="14">
        <v>100</v>
      </c>
    </row>
    <row r="9812" spans="1:8" ht="19.5" customHeight="1" x14ac:dyDescent="0.25">
      <c r="A9812" s="4">
        <v>45606</v>
      </c>
      <c r="B9812" s="3">
        <v>3145</v>
      </c>
      <c r="C9812" s="10" t="s">
        <v>24</v>
      </c>
      <c r="D9812" s="10" t="s">
        <v>513</v>
      </c>
      <c r="E9812" s="10" t="s">
        <v>279</v>
      </c>
      <c r="H9812" s="14">
        <v>100</v>
      </c>
    </row>
    <row r="9813" spans="1:8" ht="19.5" customHeight="1" x14ac:dyDescent="0.25">
      <c r="A9813" s="4">
        <v>45606</v>
      </c>
      <c r="B9813" s="3">
        <v>3145</v>
      </c>
      <c r="C9813" s="10" t="s">
        <v>23</v>
      </c>
      <c r="D9813" s="10" t="s">
        <v>848</v>
      </c>
      <c r="E9813" s="10" t="s">
        <v>192</v>
      </c>
      <c r="H9813" s="14">
        <v>10000</v>
      </c>
    </row>
    <row r="9814" spans="1:8" ht="19.5" customHeight="1" x14ac:dyDescent="0.25">
      <c r="A9814" s="4">
        <v>45606</v>
      </c>
      <c r="B9814" s="3">
        <v>3145</v>
      </c>
      <c r="C9814" s="10" t="s">
        <v>23</v>
      </c>
      <c r="D9814" s="10" t="s">
        <v>372</v>
      </c>
      <c r="E9814" s="10" t="s">
        <v>1565</v>
      </c>
      <c r="H9814" s="14">
        <v>600</v>
      </c>
    </row>
    <row r="9815" spans="1:8" ht="19.5" customHeight="1" x14ac:dyDescent="0.25">
      <c r="A9815" s="4">
        <v>45606</v>
      </c>
      <c r="B9815" s="3">
        <v>3145</v>
      </c>
      <c r="C9815" s="10" t="s">
        <v>24</v>
      </c>
      <c r="D9815" s="10" t="s">
        <v>60</v>
      </c>
      <c r="E9815" s="10" t="s">
        <v>350</v>
      </c>
      <c r="H9815" s="14">
        <v>400</v>
      </c>
    </row>
    <row r="9816" spans="1:8" ht="19.5" customHeight="1" x14ac:dyDescent="0.25">
      <c r="A9816" s="4">
        <v>45606</v>
      </c>
      <c r="B9816" s="3">
        <v>3146</v>
      </c>
      <c r="C9816" s="10" t="s">
        <v>23</v>
      </c>
      <c r="D9816" s="10" t="s">
        <v>265</v>
      </c>
      <c r="E9816" s="10" t="s">
        <v>900</v>
      </c>
      <c r="H9816" s="14">
        <v>1200</v>
      </c>
    </row>
    <row r="9817" spans="1:8" ht="19.5" customHeight="1" x14ac:dyDescent="0.25">
      <c r="A9817" s="4">
        <v>45606</v>
      </c>
      <c r="B9817" s="3">
        <v>3146</v>
      </c>
      <c r="C9817" s="10" t="s">
        <v>24</v>
      </c>
      <c r="D9817" s="10" t="s">
        <v>513</v>
      </c>
      <c r="E9817" s="10" t="s">
        <v>992</v>
      </c>
      <c r="H9817" s="14">
        <v>400</v>
      </c>
    </row>
    <row r="9818" spans="1:8" ht="19.5" customHeight="1" x14ac:dyDescent="0.25">
      <c r="A9818" s="4">
        <v>45606</v>
      </c>
      <c r="B9818" s="3">
        <v>3146</v>
      </c>
      <c r="C9818" s="10" t="s">
        <v>23</v>
      </c>
      <c r="D9818" s="10" t="s">
        <v>192</v>
      </c>
      <c r="E9818" s="10" t="s">
        <v>826</v>
      </c>
      <c r="H9818" s="14">
        <v>200</v>
      </c>
    </row>
    <row r="9819" spans="1:8" ht="19.5" customHeight="1" x14ac:dyDescent="0.25">
      <c r="A9819" s="4">
        <v>45606</v>
      </c>
      <c r="B9819" s="3">
        <v>3146</v>
      </c>
      <c r="C9819" s="10" t="s">
        <v>23</v>
      </c>
      <c r="D9819" s="10" t="s">
        <v>192</v>
      </c>
      <c r="H9819" s="14">
        <v>1500</v>
      </c>
    </row>
    <row r="9820" spans="1:8" ht="19.5" customHeight="1" x14ac:dyDescent="0.25">
      <c r="A9820" s="4">
        <v>45606</v>
      </c>
      <c r="B9820" s="3">
        <v>3147</v>
      </c>
      <c r="C9820" s="10" t="s">
        <v>72</v>
      </c>
      <c r="D9820" s="10" t="s">
        <v>40</v>
      </c>
      <c r="E9820" s="10" t="s">
        <v>716</v>
      </c>
      <c r="F9820" s="10" t="s">
        <v>764</v>
      </c>
      <c r="H9820" s="14">
        <v>8580</v>
      </c>
    </row>
    <row r="9821" spans="1:8" ht="19.5" customHeight="1" x14ac:dyDescent="0.25">
      <c r="A9821" s="4">
        <v>45606</v>
      </c>
      <c r="B9821" s="3">
        <v>3148</v>
      </c>
      <c r="C9821" s="10" t="s">
        <v>72</v>
      </c>
      <c r="D9821" s="10" t="s">
        <v>40</v>
      </c>
      <c r="E9821" s="10" t="s">
        <v>716</v>
      </c>
      <c r="F9821" s="10" t="s">
        <v>1202</v>
      </c>
      <c r="H9821" s="14">
        <v>8500</v>
      </c>
    </row>
    <row r="9822" spans="1:8" ht="19.5" customHeight="1" x14ac:dyDescent="0.25">
      <c r="A9822" s="4">
        <v>45607</v>
      </c>
      <c r="B9822" s="3">
        <v>3149</v>
      </c>
      <c r="C9822" s="10" t="s">
        <v>26</v>
      </c>
      <c r="D9822" s="10" t="s">
        <v>274</v>
      </c>
      <c r="E9822" s="10" t="s">
        <v>1566</v>
      </c>
      <c r="F9822" s="10" t="s">
        <v>217</v>
      </c>
      <c r="H9822" s="14">
        <v>3500</v>
      </c>
    </row>
    <row r="9823" spans="1:8" ht="19.5" customHeight="1" x14ac:dyDescent="0.25">
      <c r="A9823" s="4">
        <v>45607</v>
      </c>
      <c r="B9823" s="3">
        <v>3150</v>
      </c>
      <c r="C9823" s="10" t="s">
        <v>23</v>
      </c>
      <c r="D9823" s="10" t="s">
        <v>372</v>
      </c>
      <c r="E9823" s="10" t="s">
        <v>1561</v>
      </c>
      <c r="F9823" s="10" t="s">
        <v>47</v>
      </c>
      <c r="H9823" s="14">
        <v>120</v>
      </c>
    </row>
    <row r="9824" spans="1:8" ht="19.5" customHeight="1" x14ac:dyDescent="0.25">
      <c r="A9824" s="4">
        <v>45607</v>
      </c>
      <c r="B9824" s="3">
        <v>3150</v>
      </c>
      <c r="C9824" s="10" t="s">
        <v>23</v>
      </c>
      <c r="D9824" s="10" t="s">
        <v>372</v>
      </c>
      <c r="E9824" s="10" t="s">
        <v>1165</v>
      </c>
      <c r="F9824" s="10" t="s">
        <v>47</v>
      </c>
      <c r="H9824" s="14">
        <v>1410</v>
      </c>
    </row>
    <row r="9825" spans="1:8" ht="19.5" customHeight="1" x14ac:dyDescent="0.25">
      <c r="A9825" s="4">
        <v>45607</v>
      </c>
      <c r="B9825" s="3">
        <v>3150</v>
      </c>
      <c r="C9825" s="10" t="s">
        <v>24</v>
      </c>
      <c r="D9825" s="10" t="s">
        <v>174</v>
      </c>
      <c r="G9825" s="10">
        <v>22</v>
      </c>
      <c r="H9825" s="14">
        <v>8800</v>
      </c>
    </row>
    <row r="9826" spans="1:8" ht="19.5" customHeight="1" x14ac:dyDescent="0.25">
      <c r="A9826" s="4">
        <v>45607</v>
      </c>
      <c r="B9826" s="3">
        <v>3150</v>
      </c>
      <c r="C9826" s="10" t="s">
        <v>23</v>
      </c>
      <c r="D9826" s="10" t="s">
        <v>22</v>
      </c>
      <c r="H9826" s="14">
        <v>200</v>
      </c>
    </row>
    <row r="9827" spans="1:8" ht="19.5" customHeight="1" x14ac:dyDescent="0.25">
      <c r="A9827" s="4">
        <v>45607</v>
      </c>
      <c r="B9827" s="3">
        <v>3151</v>
      </c>
      <c r="C9827" s="10" t="s">
        <v>172</v>
      </c>
      <c r="D9827" s="10" t="s">
        <v>296</v>
      </c>
      <c r="G9827" s="10">
        <v>9</v>
      </c>
      <c r="H9827" s="14">
        <v>1120</v>
      </c>
    </row>
    <row r="9828" spans="1:8" ht="19.5" customHeight="1" x14ac:dyDescent="0.25">
      <c r="A9828" s="4">
        <v>45607</v>
      </c>
      <c r="B9828" s="3">
        <v>3151</v>
      </c>
      <c r="C9828" s="10" t="s">
        <v>23</v>
      </c>
      <c r="D9828" s="10" t="s">
        <v>265</v>
      </c>
      <c r="E9828" s="10" t="s">
        <v>900</v>
      </c>
      <c r="H9828" s="14">
        <v>600</v>
      </c>
    </row>
    <row r="9829" spans="1:8" ht="19.5" customHeight="1" x14ac:dyDescent="0.25">
      <c r="A9829" s="4">
        <v>45607</v>
      </c>
      <c r="B9829" s="3">
        <v>3151</v>
      </c>
      <c r="C9829" s="10" t="s">
        <v>23</v>
      </c>
      <c r="D9829" s="10" t="s">
        <v>407</v>
      </c>
      <c r="H9829" s="14">
        <v>400</v>
      </c>
    </row>
    <row r="9830" spans="1:8" ht="19.5" customHeight="1" x14ac:dyDescent="0.25">
      <c r="A9830" s="4">
        <v>45607</v>
      </c>
      <c r="B9830" s="3">
        <v>3151</v>
      </c>
      <c r="C9830" s="10" t="s">
        <v>24</v>
      </c>
      <c r="D9830" s="10" t="s">
        <v>60</v>
      </c>
      <c r="E9830" s="10" t="s">
        <v>350</v>
      </c>
      <c r="H9830" s="14">
        <v>400</v>
      </c>
    </row>
    <row r="9831" spans="1:8" ht="19.5" customHeight="1" x14ac:dyDescent="0.25">
      <c r="A9831" s="4">
        <v>45607</v>
      </c>
      <c r="B9831" s="3">
        <v>3151</v>
      </c>
      <c r="C9831" s="10" t="s">
        <v>70</v>
      </c>
      <c r="D9831" s="10" t="s">
        <v>582</v>
      </c>
      <c r="H9831" s="14">
        <v>350</v>
      </c>
    </row>
    <row r="9832" spans="1:8" ht="19.5" customHeight="1" x14ac:dyDescent="0.25">
      <c r="A9832" s="4">
        <v>45607</v>
      </c>
      <c r="B9832" s="3">
        <v>3152</v>
      </c>
      <c r="C9832" s="10" t="s">
        <v>72</v>
      </c>
      <c r="D9832" s="10" t="s">
        <v>40</v>
      </c>
      <c r="E9832" s="10" t="s">
        <v>716</v>
      </c>
      <c r="F9832" s="10" t="s">
        <v>764</v>
      </c>
      <c r="H9832" s="14">
        <v>8830</v>
      </c>
    </row>
    <row r="9833" spans="1:8" ht="19.5" customHeight="1" x14ac:dyDescent="0.25">
      <c r="A9833" s="4">
        <v>45607</v>
      </c>
      <c r="B9833" s="3">
        <v>3153</v>
      </c>
      <c r="C9833" s="10" t="s">
        <v>72</v>
      </c>
      <c r="D9833" s="10" t="s">
        <v>40</v>
      </c>
      <c r="E9833" s="10" t="s">
        <v>716</v>
      </c>
      <c r="F9833" s="10" t="s">
        <v>1202</v>
      </c>
      <c r="H9833" s="14">
        <v>8600</v>
      </c>
    </row>
    <row r="9834" spans="1:8" ht="19.5" customHeight="1" x14ac:dyDescent="0.25">
      <c r="A9834" s="4">
        <v>45608</v>
      </c>
      <c r="B9834" s="3">
        <v>3154</v>
      </c>
      <c r="C9834" s="10" t="s">
        <v>23</v>
      </c>
      <c r="D9834" s="10" t="s">
        <v>20</v>
      </c>
      <c r="E9834" s="10" t="s">
        <v>350</v>
      </c>
      <c r="H9834" s="14">
        <v>900</v>
      </c>
    </row>
    <row r="9835" spans="1:8" ht="19.5" customHeight="1" x14ac:dyDescent="0.25">
      <c r="A9835" s="4">
        <v>45608</v>
      </c>
      <c r="B9835" s="3">
        <v>3154</v>
      </c>
      <c r="C9835" s="10" t="s">
        <v>23</v>
      </c>
      <c r="D9835" s="10" t="s">
        <v>20</v>
      </c>
      <c r="E9835" s="10" t="s">
        <v>44</v>
      </c>
      <c r="H9835" s="14">
        <v>340</v>
      </c>
    </row>
    <row r="9836" spans="1:8" ht="19.5" customHeight="1" x14ac:dyDescent="0.25">
      <c r="A9836" s="4">
        <v>45608</v>
      </c>
      <c r="B9836" s="3">
        <v>3154</v>
      </c>
      <c r="C9836" s="10" t="s">
        <v>172</v>
      </c>
      <c r="D9836" s="10" t="s">
        <v>295</v>
      </c>
      <c r="H9836" s="14">
        <v>100</v>
      </c>
    </row>
    <row r="9837" spans="1:8" ht="19.5" customHeight="1" x14ac:dyDescent="0.25">
      <c r="A9837" s="4">
        <v>45608</v>
      </c>
      <c r="B9837" s="3">
        <v>3154</v>
      </c>
      <c r="C9837" s="10" t="s">
        <v>23</v>
      </c>
      <c r="D9837" s="10" t="s">
        <v>64</v>
      </c>
      <c r="H9837" s="14">
        <v>200</v>
      </c>
    </row>
    <row r="9838" spans="1:8" ht="19.5" customHeight="1" x14ac:dyDescent="0.25">
      <c r="A9838" s="4">
        <v>45608</v>
      </c>
      <c r="B9838" s="3">
        <v>3155</v>
      </c>
      <c r="C9838" s="10" t="s">
        <v>24</v>
      </c>
      <c r="D9838" s="10" t="s">
        <v>174</v>
      </c>
      <c r="G9838" s="10">
        <v>23</v>
      </c>
      <c r="H9838" s="14">
        <v>9200</v>
      </c>
    </row>
    <row r="9839" spans="1:8" ht="19.5" customHeight="1" x14ac:dyDescent="0.25">
      <c r="A9839" s="4">
        <v>45608</v>
      </c>
      <c r="B9839" s="3">
        <v>3155</v>
      </c>
      <c r="C9839" s="10" t="s">
        <v>24</v>
      </c>
      <c r="D9839" s="10" t="s">
        <v>175</v>
      </c>
      <c r="H9839" s="14">
        <v>550</v>
      </c>
    </row>
    <row r="9840" spans="1:8" ht="19.5" customHeight="1" x14ac:dyDescent="0.25">
      <c r="A9840" s="4">
        <v>45608</v>
      </c>
      <c r="B9840" s="3">
        <v>3155</v>
      </c>
      <c r="C9840" s="10" t="s">
        <v>24</v>
      </c>
      <c r="D9840" s="10" t="s">
        <v>60</v>
      </c>
      <c r="E9840" s="10" t="s">
        <v>350</v>
      </c>
      <c r="H9840" s="14">
        <v>300</v>
      </c>
    </row>
    <row r="9841" spans="1:8" ht="19.5" customHeight="1" x14ac:dyDescent="0.25">
      <c r="A9841" s="4">
        <v>45608</v>
      </c>
      <c r="B9841" s="3">
        <v>3155</v>
      </c>
      <c r="C9841" s="10" t="s">
        <v>23</v>
      </c>
      <c r="D9841" s="10" t="s">
        <v>22</v>
      </c>
      <c r="H9841" s="14">
        <v>200</v>
      </c>
    </row>
    <row r="9842" spans="1:8" ht="19.5" customHeight="1" x14ac:dyDescent="0.25">
      <c r="A9842" s="4">
        <v>45608</v>
      </c>
      <c r="B9842" s="3">
        <v>3156</v>
      </c>
      <c r="C9842" s="10" t="s">
        <v>72</v>
      </c>
      <c r="D9842" s="10" t="s">
        <v>40</v>
      </c>
      <c r="E9842" s="10" t="s">
        <v>716</v>
      </c>
      <c r="F9842" s="10" t="s">
        <v>764</v>
      </c>
      <c r="H9842" s="14">
        <v>8490</v>
      </c>
    </row>
    <row r="9843" spans="1:8" ht="19.5" customHeight="1" x14ac:dyDescent="0.25">
      <c r="A9843" s="4">
        <v>45608</v>
      </c>
      <c r="B9843" s="3">
        <v>3157</v>
      </c>
      <c r="C9843" s="10" t="s">
        <v>72</v>
      </c>
      <c r="D9843" s="10" t="s">
        <v>40</v>
      </c>
      <c r="E9843" s="10" t="s">
        <v>716</v>
      </c>
      <c r="F9843" s="10" t="s">
        <v>1202</v>
      </c>
      <c r="H9843" s="14">
        <v>8830</v>
      </c>
    </row>
    <row r="9844" spans="1:8" ht="19.5" customHeight="1" x14ac:dyDescent="0.25">
      <c r="A9844" s="4">
        <v>45608</v>
      </c>
      <c r="B9844" s="3">
        <v>3158</v>
      </c>
      <c r="C9844" s="10" t="s">
        <v>172</v>
      </c>
      <c r="D9844" s="10" t="s">
        <v>296</v>
      </c>
      <c r="G9844" s="10">
        <v>5</v>
      </c>
      <c r="H9844" s="14">
        <v>620</v>
      </c>
    </row>
    <row r="9845" spans="1:8" ht="19.5" customHeight="1" x14ac:dyDescent="0.25">
      <c r="A9845" s="4">
        <v>45608</v>
      </c>
      <c r="B9845" s="3">
        <v>3158</v>
      </c>
      <c r="C9845" s="10" t="s">
        <v>24</v>
      </c>
      <c r="D9845" s="10" t="s">
        <v>513</v>
      </c>
      <c r="E9845" s="10" t="s">
        <v>279</v>
      </c>
      <c r="H9845" s="14">
        <v>500</v>
      </c>
    </row>
    <row r="9846" spans="1:8" ht="19.5" customHeight="1" x14ac:dyDescent="0.25">
      <c r="A9846" s="4">
        <v>45608</v>
      </c>
      <c r="B9846" s="3">
        <v>3158</v>
      </c>
      <c r="C9846" s="10" t="s">
        <v>23</v>
      </c>
      <c r="D9846" s="10" t="s">
        <v>265</v>
      </c>
      <c r="E9846" s="10" t="s">
        <v>900</v>
      </c>
      <c r="H9846" s="14">
        <v>600</v>
      </c>
    </row>
    <row r="9847" spans="1:8" ht="19.5" customHeight="1" x14ac:dyDescent="0.25">
      <c r="A9847" s="4">
        <v>45608</v>
      </c>
      <c r="B9847" s="3">
        <v>3158</v>
      </c>
      <c r="C9847" s="10" t="s">
        <v>23</v>
      </c>
      <c r="D9847" s="10" t="s">
        <v>192</v>
      </c>
      <c r="E9847" s="10" t="s">
        <v>211</v>
      </c>
      <c r="H9847" s="14">
        <v>400</v>
      </c>
    </row>
    <row r="9848" spans="1:8" ht="19.5" customHeight="1" x14ac:dyDescent="0.25">
      <c r="A9848" s="4">
        <v>45609</v>
      </c>
      <c r="B9848" s="3">
        <v>3159</v>
      </c>
      <c r="C9848" s="10" t="s">
        <v>23</v>
      </c>
      <c r="D9848" s="10" t="s">
        <v>64</v>
      </c>
      <c r="E9848" s="10" t="s">
        <v>1556</v>
      </c>
      <c r="H9848" s="14">
        <v>360</v>
      </c>
    </row>
    <row r="9849" spans="1:8" ht="19.5" customHeight="1" x14ac:dyDescent="0.25">
      <c r="A9849" s="4">
        <v>45609</v>
      </c>
      <c r="B9849" s="3">
        <v>3159</v>
      </c>
      <c r="C9849" s="10" t="s">
        <v>23</v>
      </c>
      <c r="D9849" s="10" t="s">
        <v>22</v>
      </c>
      <c r="E9849" s="10" t="s">
        <v>1567</v>
      </c>
      <c r="H9849" s="14">
        <v>160</v>
      </c>
    </row>
    <row r="9850" spans="1:8" ht="19.5" customHeight="1" x14ac:dyDescent="0.25">
      <c r="A9850" s="4">
        <v>45609</v>
      </c>
      <c r="B9850" s="3">
        <v>3159</v>
      </c>
      <c r="C9850" s="10" t="s">
        <v>23</v>
      </c>
      <c r="D9850" s="10" t="s">
        <v>58</v>
      </c>
      <c r="E9850" s="10" t="s">
        <v>758</v>
      </c>
      <c r="H9850" s="14">
        <v>200</v>
      </c>
    </row>
    <row r="9851" spans="1:8" ht="19.5" customHeight="1" x14ac:dyDescent="0.25">
      <c r="A9851" s="4">
        <v>45609</v>
      </c>
      <c r="B9851" s="3">
        <v>3159</v>
      </c>
      <c r="C9851" s="10" t="s">
        <v>23</v>
      </c>
      <c r="D9851" s="10" t="s">
        <v>935</v>
      </c>
      <c r="E9851" s="10" t="s">
        <v>48</v>
      </c>
      <c r="H9851" s="14">
        <v>900</v>
      </c>
    </row>
    <row r="9852" spans="1:8" ht="19.5" customHeight="1" x14ac:dyDescent="0.25">
      <c r="A9852" s="4">
        <v>45609</v>
      </c>
      <c r="B9852" s="3">
        <v>3160</v>
      </c>
      <c r="C9852" s="10" t="s">
        <v>926</v>
      </c>
      <c r="D9852" s="10" t="s">
        <v>58</v>
      </c>
      <c r="H9852" s="14">
        <v>11450</v>
      </c>
    </row>
    <row r="9853" spans="1:8" ht="19.5" customHeight="1" x14ac:dyDescent="0.25">
      <c r="A9853" s="4">
        <v>45609</v>
      </c>
      <c r="B9853" s="3">
        <v>3160</v>
      </c>
      <c r="C9853" s="10" t="s">
        <v>172</v>
      </c>
      <c r="D9853" s="10" t="s">
        <v>74</v>
      </c>
      <c r="E9853" s="10" t="s">
        <v>1568</v>
      </c>
      <c r="H9853" s="14">
        <v>2920</v>
      </c>
    </row>
    <row r="9854" spans="1:8" ht="19.5" customHeight="1" x14ac:dyDescent="0.25">
      <c r="A9854" s="4">
        <v>45609</v>
      </c>
      <c r="B9854" s="3">
        <v>3160</v>
      </c>
      <c r="C9854" s="10" t="s">
        <v>24</v>
      </c>
      <c r="D9854" s="10" t="s">
        <v>174</v>
      </c>
      <c r="G9854" s="10">
        <v>7</v>
      </c>
      <c r="H9854" s="14">
        <v>2800</v>
      </c>
    </row>
    <row r="9855" spans="1:8" ht="19.5" customHeight="1" x14ac:dyDescent="0.25">
      <c r="A9855" s="4">
        <v>45609</v>
      </c>
      <c r="B9855" s="3">
        <v>3160</v>
      </c>
      <c r="C9855" s="10" t="s">
        <v>24</v>
      </c>
      <c r="D9855" s="10" t="s">
        <v>175</v>
      </c>
      <c r="H9855" s="14">
        <v>800</v>
      </c>
    </row>
    <row r="9856" spans="1:8" ht="19.5" customHeight="1" x14ac:dyDescent="0.25">
      <c r="A9856" s="4">
        <v>45609</v>
      </c>
      <c r="B9856" s="3">
        <v>3161</v>
      </c>
      <c r="C9856" s="10" t="s">
        <v>72</v>
      </c>
      <c r="D9856" s="10" t="s">
        <v>40</v>
      </c>
      <c r="E9856" s="10" t="s">
        <v>716</v>
      </c>
      <c r="F9856" s="10" t="s">
        <v>764</v>
      </c>
      <c r="H9856" s="14">
        <v>7560</v>
      </c>
    </row>
    <row r="9857" spans="1:8" ht="19.5" customHeight="1" x14ac:dyDescent="0.25">
      <c r="A9857" s="4">
        <v>45609</v>
      </c>
      <c r="B9857" s="3">
        <v>3162</v>
      </c>
      <c r="C9857" s="10" t="s">
        <v>72</v>
      </c>
      <c r="D9857" s="10" t="s">
        <v>40</v>
      </c>
      <c r="E9857" s="10" t="s">
        <v>716</v>
      </c>
      <c r="F9857" s="10" t="s">
        <v>1202</v>
      </c>
      <c r="H9857" s="14">
        <v>8070</v>
      </c>
    </row>
    <row r="9858" spans="1:8" ht="19.5" customHeight="1" x14ac:dyDescent="0.25">
      <c r="A9858" s="4">
        <v>45609</v>
      </c>
      <c r="B9858" s="3">
        <v>3163</v>
      </c>
      <c r="C9858" s="10" t="s">
        <v>72</v>
      </c>
      <c r="D9858" s="10" t="s">
        <v>40</v>
      </c>
      <c r="E9858" s="10" t="s">
        <v>211</v>
      </c>
      <c r="F9858" s="10" t="s">
        <v>902</v>
      </c>
      <c r="H9858" s="14">
        <v>4170</v>
      </c>
    </row>
    <row r="9859" spans="1:8" ht="19.5" customHeight="1" x14ac:dyDescent="0.25">
      <c r="A9859" s="4">
        <v>45609</v>
      </c>
      <c r="B9859" s="3">
        <v>3163</v>
      </c>
      <c r="C9859" s="10" t="s">
        <v>23</v>
      </c>
      <c r="D9859" s="10" t="s">
        <v>64</v>
      </c>
      <c r="E9859" s="10" t="s">
        <v>211</v>
      </c>
      <c r="H9859" s="14">
        <v>1500</v>
      </c>
    </row>
    <row r="9860" spans="1:8" ht="19.5" customHeight="1" x14ac:dyDescent="0.25">
      <c r="A9860" s="4">
        <v>45609</v>
      </c>
      <c r="B9860" s="3">
        <v>3164</v>
      </c>
      <c r="C9860" s="10" t="s">
        <v>172</v>
      </c>
      <c r="D9860" s="10" t="s">
        <v>296</v>
      </c>
      <c r="G9860" s="10">
        <v>9</v>
      </c>
      <c r="H9860" s="14">
        <v>1120</v>
      </c>
    </row>
    <row r="9861" spans="1:8" ht="19.5" customHeight="1" x14ac:dyDescent="0.25">
      <c r="A9861" s="4">
        <v>45609</v>
      </c>
      <c r="B9861" s="3">
        <v>3164</v>
      </c>
      <c r="C9861" s="10" t="s">
        <v>24</v>
      </c>
      <c r="D9861" s="10" t="s">
        <v>60</v>
      </c>
      <c r="E9861" s="10" t="s">
        <v>350</v>
      </c>
      <c r="H9861" s="14">
        <v>400</v>
      </c>
    </row>
    <row r="9862" spans="1:8" ht="19.5" customHeight="1" x14ac:dyDescent="0.25">
      <c r="A9862" s="4">
        <v>45610</v>
      </c>
      <c r="B9862" s="3">
        <v>3165</v>
      </c>
      <c r="C9862" s="10" t="s">
        <v>24</v>
      </c>
      <c r="D9862" s="10" t="s">
        <v>174</v>
      </c>
      <c r="G9862" s="10">
        <v>8</v>
      </c>
      <c r="H9862" s="14">
        <v>3200</v>
      </c>
    </row>
    <row r="9863" spans="1:8" ht="19.5" customHeight="1" x14ac:dyDescent="0.25">
      <c r="A9863" s="4">
        <v>45610</v>
      </c>
      <c r="B9863" s="3">
        <v>3165</v>
      </c>
      <c r="C9863" s="10" t="s">
        <v>23</v>
      </c>
      <c r="D9863" s="10" t="s">
        <v>20</v>
      </c>
      <c r="E9863" s="10" t="s">
        <v>350</v>
      </c>
      <c r="H9863" s="14">
        <v>900</v>
      </c>
    </row>
    <row r="9864" spans="1:8" ht="19.5" customHeight="1" x14ac:dyDescent="0.25">
      <c r="A9864" s="4">
        <v>45610</v>
      </c>
      <c r="B9864" s="3">
        <v>3165</v>
      </c>
      <c r="C9864" s="10" t="s">
        <v>23</v>
      </c>
      <c r="D9864" s="10" t="s">
        <v>20</v>
      </c>
      <c r="E9864" s="10" t="s">
        <v>44</v>
      </c>
      <c r="H9864" s="14">
        <v>340</v>
      </c>
    </row>
    <row r="9865" spans="1:8" ht="19.5" customHeight="1" x14ac:dyDescent="0.25">
      <c r="A9865" s="4">
        <v>45610</v>
      </c>
      <c r="B9865" s="3">
        <v>3165</v>
      </c>
      <c r="C9865" s="10" t="s">
        <v>172</v>
      </c>
      <c r="D9865" s="10" t="s">
        <v>295</v>
      </c>
      <c r="H9865" s="14">
        <v>100</v>
      </c>
    </row>
    <row r="9866" spans="1:8" ht="19.5" customHeight="1" x14ac:dyDescent="0.25">
      <c r="A9866" s="4">
        <v>45610</v>
      </c>
      <c r="B9866" s="3">
        <v>3166</v>
      </c>
      <c r="C9866" s="10" t="s">
        <v>926</v>
      </c>
      <c r="D9866" s="10" t="s">
        <v>58</v>
      </c>
      <c r="H9866" s="14">
        <v>11070</v>
      </c>
    </row>
    <row r="9867" spans="1:8" ht="19.5" customHeight="1" x14ac:dyDescent="0.25">
      <c r="A9867" s="4">
        <v>45610</v>
      </c>
      <c r="B9867" s="3">
        <v>3166</v>
      </c>
      <c r="C9867" s="10" t="s">
        <v>172</v>
      </c>
      <c r="D9867" s="10" t="s">
        <v>74</v>
      </c>
      <c r="E9867" s="10" t="s">
        <v>1560</v>
      </c>
      <c r="H9867" s="14">
        <v>140</v>
      </c>
    </row>
    <row r="9868" spans="1:8" ht="19.5" customHeight="1" x14ac:dyDescent="0.25">
      <c r="A9868" s="4">
        <v>45610</v>
      </c>
      <c r="B9868" s="3">
        <v>3166</v>
      </c>
      <c r="C9868" s="10" t="s">
        <v>23</v>
      </c>
      <c r="D9868" s="10" t="s">
        <v>372</v>
      </c>
      <c r="E9868" s="10" t="s">
        <v>994</v>
      </c>
      <c r="H9868" s="14">
        <v>410</v>
      </c>
    </row>
    <row r="9869" spans="1:8" ht="19.5" customHeight="1" x14ac:dyDescent="0.25">
      <c r="A9869" s="4">
        <v>45610</v>
      </c>
      <c r="B9869" s="3">
        <v>3166</v>
      </c>
      <c r="C9869" s="10" t="s">
        <v>23</v>
      </c>
      <c r="D9869" s="10" t="s">
        <v>1559</v>
      </c>
      <c r="H9869" s="14">
        <v>420</v>
      </c>
    </row>
    <row r="9870" spans="1:8" ht="19.5" customHeight="1" x14ac:dyDescent="0.25">
      <c r="A9870" s="4">
        <v>45610</v>
      </c>
      <c r="B9870" s="3">
        <v>3167</v>
      </c>
      <c r="C9870" s="10" t="s">
        <v>172</v>
      </c>
      <c r="D9870" s="10" t="s">
        <v>74</v>
      </c>
      <c r="E9870" s="10" t="s">
        <v>991</v>
      </c>
      <c r="F9870" s="10" t="s">
        <v>47</v>
      </c>
      <c r="H9870" s="14">
        <v>6100</v>
      </c>
    </row>
    <row r="9871" spans="1:8" ht="19.5" customHeight="1" x14ac:dyDescent="0.25">
      <c r="A9871" s="4">
        <v>45610</v>
      </c>
      <c r="B9871" s="3">
        <v>3167</v>
      </c>
      <c r="C9871" s="10" t="s">
        <v>23</v>
      </c>
      <c r="D9871" s="10" t="s">
        <v>407</v>
      </c>
      <c r="H9871" s="14">
        <v>110</v>
      </c>
    </row>
    <row r="9872" spans="1:8" ht="19.5" customHeight="1" x14ac:dyDescent="0.25">
      <c r="A9872" s="4">
        <v>45610</v>
      </c>
      <c r="B9872" s="3">
        <v>3167</v>
      </c>
      <c r="C9872" s="10" t="s">
        <v>172</v>
      </c>
      <c r="D9872" s="10" t="s">
        <v>20</v>
      </c>
      <c r="H9872" s="14">
        <v>200</v>
      </c>
    </row>
    <row r="9873" spans="1:8" ht="19.5" customHeight="1" x14ac:dyDescent="0.25">
      <c r="A9873" s="4">
        <v>45610</v>
      </c>
      <c r="B9873" s="3">
        <v>3167</v>
      </c>
      <c r="C9873" s="10" t="s">
        <v>24</v>
      </c>
      <c r="D9873" s="10" t="s">
        <v>60</v>
      </c>
      <c r="E9873" s="10" t="s">
        <v>350</v>
      </c>
      <c r="H9873" s="14">
        <v>400</v>
      </c>
    </row>
    <row r="9874" spans="1:8" ht="19.5" customHeight="1" x14ac:dyDescent="0.25">
      <c r="A9874" s="4">
        <v>45610</v>
      </c>
      <c r="B9874" s="3">
        <v>3168</v>
      </c>
      <c r="C9874" s="10" t="s">
        <v>72</v>
      </c>
      <c r="D9874" s="10" t="s">
        <v>40</v>
      </c>
      <c r="E9874" s="10" t="s">
        <v>716</v>
      </c>
      <c r="F9874" s="10" t="s">
        <v>764</v>
      </c>
      <c r="H9874" s="14">
        <v>6370</v>
      </c>
    </row>
    <row r="9875" spans="1:8" ht="19.5" customHeight="1" x14ac:dyDescent="0.25">
      <c r="A9875" s="4">
        <v>45610</v>
      </c>
      <c r="B9875" s="3">
        <v>3168</v>
      </c>
      <c r="C9875" s="10" t="s">
        <v>72</v>
      </c>
      <c r="D9875" s="10" t="s">
        <v>40</v>
      </c>
      <c r="E9875" s="10" t="s">
        <v>20</v>
      </c>
      <c r="F9875" s="10" t="s">
        <v>764</v>
      </c>
      <c r="H9875" s="14">
        <v>2000</v>
      </c>
    </row>
    <row r="9876" spans="1:8" ht="19.5" customHeight="1" x14ac:dyDescent="0.25">
      <c r="A9876" s="4">
        <v>45610</v>
      </c>
      <c r="B9876" s="3">
        <v>3169</v>
      </c>
      <c r="C9876" s="10" t="s">
        <v>72</v>
      </c>
      <c r="D9876" s="10" t="s">
        <v>40</v>
      </c>
      <c r="E9876" s="10" t="s">
        <v>716</v>
      </c>
      <c r="F9876" s="10" t="s">
        <v>1202</v>
      </c>
      <c r="H9876" s="14">
        <v>8080</v>
      </c>
    </row>
    <row r="9877" spans="1:8" ht="19.5" customHeight="1" x14ac:dyDescent="0.25">
      <c r="A9877" s="4">
        <v>45610</v>
      </c>
      <c r="B9877" s="3">
        <v>3170</v>
      </c>
      <c r="C9877" s="10" t="s">
        <v>72</v>
      </c>
      <c r="D9877" s="10" t="s">
        <v>40</v>
      </c>
      <c r="E9877" s="10" t="s">
        <v>211</v>
      </c>
      <c r="F9877" s="10" t="s">
        <v>902</v>
      </c>
      <c r="H9877" s="14">
        <v>8600</v>
      </c>
    </row>
    <row r="9878" spans="1:8" ht="19.5" customHeight="1" x14ac:dyDescent="0.25">
      <c r="A9878" s="4">
        <v>45610</v>
      </c>
      <c r="B9878" s="3">
        <v>3170</v>
      </c>
      <c r="C9878" s="10" t="s">
        <v>72</v>
      </c>
      <c r="D9878" s="10" t="s">
        <v>40</v>
      </c>
      <c r="E9878" s="10" t="s">
        <v>1023</v>
      </c>
      <c r="F9878" s="10" t="s">
        <v>902</v>
      </c>
      <c r="H9878" s="14">
        <v>100</v>
      </c>
    </row>
    <row r="9879" spans="1:8" ht="19.5" customHeight="1" x14ac:dyDescent="0.25">
      <c r="A9879" s="4">
        <v>45610</v>
      </c>
      <c r="B9879" s="3">
        <v>3171</v>
      </c>
      <c r="C9879" s="10" t="s">
        <v>23</v>
      </c>
      <c r="D9879" s="10" t="s">
        <v>848</v>
      </c>
      <c r="E9879" s="10" t="s">
        <v>718</v>
      </c>
      <c r="H9879" s="14">
        <v>30000</v>
      </c>
    </row>
    <row r="9880" spans="1:8" ht="19.5" customHeight="1" x14ac:dyDescent="0.25">
      <c r="A9880" s="4">
        <v>45610</v>
      </c>
      <c r="B9880" s="3">
        <v>3171</v>
      </c>
      <c r="C9880" s="10" t="s">
        <v>24</v>
      </c>
      <c r="D9880" s="10" t="s">
        <v>60</v>
      </c>
      <c r="E9880" s="10" t="s">
        <v>48</v>
      </c>
      <c r="H9880" s="14">
        <v>300</v>
      </c>
    </row>
    <row r="9881" spans="1:8" ht="19.5" customHeight="1" x14ac:dyDescent="0.25">
      <c r="A9881" s="4">
        <v>45610</v>
      </c>
      <c r="B9881" s="3">
        <v>3171</v>
      </c>
      <c r="C9881" s="10" t="s">
        <v>23</v>
      </c>
      <c r="D9881" s="10" t="s">
        <v>192</v>
      </c>
      <c r="E9881" s="10" t="s">
        <v>826</v>
      </c>
      <c r="H9881" s="14">
        <v>400</v>
      </c>
    </row>
    <row r="9882" spans="1:8" ht="19.5" customHeight="1" x14ac:dyDescent="0.25">
      <c r="A9882" s="4">
        <v>45610</v>
      </c>
      <c r="B9882" s="3">
        <v>3171</v>
      </c>
      <c r="C9882" s="10" t="s">
        <v>24</v>
      </c>
      <c r="D9882" s="10" t="s">
        <v>175</v>
      </c>
      <c r="H9882" s="14">
        <v>300</v>
      </c>
    </row>
    <row r="9883" spans="1:8" ht="19.5" customHeight="1" x14ac:dyDescent="0.25">
      <c r="A9883" s="4">
        <v>45611</v>
      </c>
      <c r="B9883" s="3">
        <v>3172</v>
      </c>
      <c r="C9883" s="10" t="s">
        <v>302</v>
      </c>
      <c r="D9883" s="10" t="s">
        <v>274</v>
      </c>
      <c r="E9883" s="10" t="s">
        <v>1092</v>
      </c>
      <c r="F9883" s="10" t="s">
        <v>422</v>
      </c>
      <c r="H9883" s="14">
        <v>5000</v>
      </c>
    </row>
    <row r="9884" spans="1:8" ht="19.5" customHeight="1" x14ac:dyDescent="0.25">
      <c r="A9884" s="4">
        <v>45611</v>
      </c>
      <c r="B9884" s="3">
        <v>3173</v>
      </c>
      <c r="C9884" s="10" t="s">
        <v>926</v>
      </c>
      <c r="D9884" s="10" t="s">
        <v>1554</v>
      </c>
      <c r="H9884" s="14">
        <v>700</v>
      </c>
    </row>
    <row r="9885" spans="1:8" ht="19.5" customHeight="1" x14ac:dyDescent="0.25">
      <c r="A9885" s="4">
        <v>45611</v>
      </c>
      <c r="B9885" s="3">
        <v>3173</v>
      </c>
      <c r="C9885" s="10" t="s">
        <v>23</v>
      </c>
      <c r="D9885" s="10" t="s">
        <v>192</v>
      </c>
      <c r="E9885" s="10" t="s">
        <v>48</v>
      </c>
      <c r="H9885" s="14">
        <v>200</v>
      </c>
    </row>
    <row r="9886" spans="1:8" ht="19.5" customHeight="1" x14ac:dyDescent="0.25">
      <c r="A9886" s="4">
        <v>45611</v>
      </c>
      <c r="B9886" s="3">
        <v>3173</v>
      </c>
      <c r="C9886" s="10" t="s">
        <v>24</v>
      </c>
      <c r="D9886" s="10" t="s">
        <v>174</v>
      </c>
      <c r="G9886" s="10">
        <v>7</v>
      </c>
      <c r="H9886" s="14">
        <v>2800</v>
      </c>
    </row>
    <row r="9887" spans="1:8" ht="19.5" customHeight="1" x14ac:dyDescent="0.25">
      <c r="A9887" s="4">
        <v>45611</v>
      </c>
      <c r="B9887" s="3">
        <v>3173</v>
      </c>
      <c r="C9887" s="10" t="s">
        <v>172</v>
      </c>
      <c r="D9887" s="10" t="s">
        <v>296</v>
      </c>
      <c r="G9887" s="10">
        <v>9</v>
      </c>
      <c r="H9887" s="14">
        <v>1120</v>
      </c>
    </row>
    <row r="9888" spans="1:8" ht="19.5" customHeight="1" x14ac:dyDescent="0.25">
      <c r="A9888" s="4">
        <v>45611</v>
      </c>
      <c r="B9888" s="3">
        <v>3174</v>
      </c>
      <c r="C9888" s="10" t="s">
        <v>72</v>
      </c>
      <c r="D9888" s="10" t="s">
        <v>40</v>
      </c>
      <c r="E9888" s="10" t="s">
        <v>716</v>
      </c>
      <c r="F9888" s="10" t="s">
        <v>764</v>
      </c>
      <c r="H9888" s="14">
        <v>7890</v>
      </c>
    </row>
    <row r="9889" spans="1:8" ht="19.5" customHeight="1" x14ac:dyDescent="0.25">
      <c r="A9889" s="4">
        <v>45611</v>
      </c>
      <c r="B9889" s="3">
        <v>3175</v>
      </c>
      <c r="C9889" s="10" t="s">
        <v>72</v>
      </c>
      <c r="D9889" s="10" t="s">
        <v>40</v>
      </c>
      <c r="E9889" s="10" t="s">
        <v>716</v>
      </c>
      <c r="F9889" s="10" t="s">
        <v>1202</v>
      </c>
      <c r="H9889" s="14">
        <v>7790</v>
      </c>
    </row>
    <row r="9890" spans="1:8" ht="19.5" customHeight="1" x14ac:dyDescent="0.25">
      <c r="A9890" s="4">
        <v>45611</v>
      </c>
      <c r="B9890" s="3">
        <v>3176</v>
      </c>
      <c r="C9890" s="10" t="s">
        <v>23</v>
      </c>
      <c r="D9890" s="10" t="s">
        <v>265</v>
      </c>
      <c r="E9890" s="10" t="s">
        <v>1533</v>
      </c>
      <c r="H9890" s="14">
        <v>1200</v>
      </c>
    </row>
    <row r="9891" spans="1:8" ht="19.5" customHeight="1" x14ac:dyDescent="0.25">
      <c r="A9891" s="4">
        <v>45611</v>
      </c>
      <c r="B9891" s="3">
        <v>3176</v>
      </c>
      <c r="C9891" s="10" t="s">
        <v>23</v>
      </c>
      <c r="D9891" s="10" t="s">
        <v>265</v>
      </c>
      <c r="E9891" s="10" t="s">
        <v>476</v>
      </c>
      <c r="H9891" s="14">
        <v>800</v>
      </c>
    </row>
    <row r="9892" spans="1:8" ht="19.5" customHeight="1" x14ac:dyDescent="0.25">
      <c r="A9892" s="4">
        <v>45611</v>
      </c>
      <c r="B9892" s="3">
        <v>3176</v>
      </c>
      <c r="C9892" s="10" t="s">
        <v>23</v>
      </c>
      <c r="D9892" s="10" t="s">
        <v>64</v>
      </c>
      <c r="E9892" s="10" t="s">
        <v>1145</v>
      </c>
      <c r="H9892" s="14">
        <v>800</v>
      </c>
    </row>
    <row r="9893" spans="1:8" ht="19.5" customHeight="1" x14ac:dyDescent="0.25">
      <c r="A9893" s="4">
        <v>45611</v>
      </c>
      <c r="B9893" s="3">
        <v>3176</v>
      </c>
      <c r="C9893" s="10" t="s">
        <v>23</v>
      </c>
      <c r="D9893" s="10" t="s">
        <v>407</v>
      </c>
      <c r="E9893" s="10" t="s">
        <v>1023</v>
      </c>
      <c r="H9893" s="14">
        <v>400</v>
      </c>
    </row>
    <row r="9894" spans="1:8" ht="19.5" customHeight="1" x14ac:dyDescent="0.25">
      <c r="A9894" s="4">
        <v>45612</v>
      </c>
      <c r="B9894" s="3">
        <v>3177</v>
      </c>
      <c r="C9894" s="10" t="s">
        <v>23</v>
      </c>
      <c r="D9894" s="10" t="s">
        <v>20</v>
      </c>
      <c r="E9894" s="10" t="s">
        <v>350</v>
      </c>
      <c r="H9894" s="14">
        <v>900</v>
      </c>
    </row>
    <row r="9895" spans="1:8" ht="19.5" customHeight="1" x14ac:dyDescent="0.25">
      <c r="A9895" s="4">
        <v>45612</v>
      </c>
      <c r="B9895" s="3">
        <v>3177</v>
      </c>
      <c r="C9895" s="10" t="s">
        <v>23</v>
      </c>
      <c r="D9895" s="10" t="s">
        <v>20</v>
      </c>
      <c r="E9895" s="10" t="s">
        <v>44</v>
      </c>
      <c r="H9895" s="14">
        <v>340</v>
      </c>
    </row>
    <row r="9896" spans="1:8" ht="19.5" customHeight="1" x14ac:dyDescent="0.25">
      <c r="A9896" s="4">
        <v>45612</v>
      </c>
      <c r="B9896" s="3">
        <v>3177</v>
      </c>
      <c r="C9896" s="10" t="s">
        <v>23</v>
      </c>
      <c r="D9896" s="10" t="s">
        <v>64</v>
      </c>
      <c r="E9896" s="10" t="s">
        <v>1570</v>
      </c>
      <c r="H9896" s="14">
        <v>500</v>
      </c>
    </row>
    <row r="9897" spans="1:8" ht="19.5" customHeight="1" x14ac:dyDescent="0.25">
      <c r="A9897" s="4">
        <v>45612</v>
      </c>
      <c r="B9897" s="3">
        <v>3177</v>
      </c>
      <c r="C9897" s="10" t="s">
        <v>172</v>
      </c>
      <c r="D9897" s="10" t="s">
        <v>295</v>
      </c>
      <c r="H9897" s="14">
        <v>100</v>
      </c>
    </row>
    <row r="9898" spans="1:8" ht="19.5" customHeight="1" x14ac:dyDescent="0.25">
      <c r="A9898" s="4">
        <v>45612</v>
      </c>
      <c r="B9898" s="3">
        <v>3178</v>
      </c>
      <c r="C9898" s="10" t="s">
        <v>926</v>
      </c>
      <c r="D9898" s="10" t="s">
        <v>107</v>
      </c>
      <c r="F9898" s="10" t="s">
        <v>47</v>
      </c>
      <c r="H9898" s="14">
        <v>62290</v>
      </c>
    </row>
    <row r="9899" spans="1:8" ht="19.5" customHeight="1" x14ac:dyDescent="0.25">
      <c r="A9899" s="4">
        <v>45612</v>
      </c>
      <c r="B9899" s="3">
        <v>3178</v>
      </c>
      <c r="C9899" s="10" t="s">
        <v>23</v>
      </c>
      <c r="D9899" s="10" t="s">
        <v>372</v>
      </c>
      <c r="E9899" s="10" t="s">
        <v>1560</v>
      </c>
      <c r="F9899" s="10" t="s">
        <v>47</v>
      </c>
      <c r="H9899" s="14">
        <v>840</v>
      </c>
    </row>
    <row r="9900" spans="1:8" ht="19.5" customHeight="1" x14ac:dyDescent="0.25">
      <c r="A9900" s="4">
        <v>45612</v>
      </c>
      <c r="B9900" s="3">
        <v>3178</v>
      </c>
      <c r="C9900" s="10" t="s">
        <v>23</v>
      </c>
      <c r="D9900" s="10" t="s">
        <v>192</v>
      </c>
      <c r="E9900" s="10" t="s">
        <v>826</v>
      </c>
      <c r="H9900" s="14">
        <v>1300</v>
      </c>
    </row>
    <row r="9901" spans="1:8" ht="19.5" customHeight="1" x14ac:dyDescent="0.25">
      <c r="A9901" s="4">
        <v>45612</v>
      </c>
      <c r="B9901" s="3">
        <v>3178</v>
      </c>
      <c r="C9901" s="10" t="s">
        <v>172</v>
      </c>
      <c r="D9901" s="10" t="s">
        <v>296</v>
      </c>
      <c r="G9901" s="10">
        <v>9</v>
      </c>
      <c r="H9901" s="14">
        <v>1120</v>
      </c>
    </row>
    <row r="9902" spans="1:8" ht="19.5" customHeight="1" x14ac:dyDescent="0.25">
      <c r="A9902" s="4">
        <v>45612</v>
      </c>
      <c r="B9902" s="3">
        <v>3179</v>
      </c>
      <c r="C9902" s="10" t="s">
        <v>23</v>
      </c>
      <c r="D9902" s="10" t="s">
        <v>192</v>
      </c>
      <c r="E9902" s="10" t="s">
        <v>211</v>
      </c>
      <c r="H9902" s="14">
        <v>10000</v>
      </c>
    </row>
    <row r="9903" spans="1:8" ht="19.5" customHeight="1" x14ac:dyDescent="0.25">
      <c r="A9903" s="4">
        <v>45612</v>
      </c>
      <c r="B9903" s="3">
        <v>3179</v>
      </c>
      <c r="C9903" s="10" t="s">
        <v>926</v>
      </c>
      <c r="D9903" s="10" t="s">
        <v>45</v>
      </c>
      <c r="E9903" s="10" t="s">
        <v>1571</v>
      </c>
      <c r="F9903" s="10" t="s">
        <v>1572</v>
      </c>
      <c r="H9903" s="14">
        <v>21000</v>
      </c>
    </row>
    <row r="9904" spans="1:8" ht="19.5" customHeight="1" x14ac:dyDescent="0.25">
      <c r="A9904" s="4">
        <v>45612</v>
      </c>
      <c r="B9904" s="3">
        <v>3179</v>
      </c>
      <c r="C9904" s="10" t="s">
        <v>24</v>
      </c>
      <c r="D9904" s="10" t="s">
        <v>175</v>
      </c>
      <c r="H9904" s="14">
        <v>1000</v>
      </c>
    </row>
    <row r="9905" spans="1:8" ht="19.5" customHeight="1" x14ac:dyDescent="0.25">
      <c r="A9905" s="4">
        <v>45612</v>
      </c>
      <c r="B9905" s="3">
        <v>3179</v>
      </c>
      <c r="C9905" s="10" t="s">
        <v>24</v>
      </c>
      <c r="D9905" s="10" t="s">
        <v>60</v>
      </c>
      <c r="E9905" s="10" t="s">
        <v>350</v>
      </c>
      <c r="H9905" s="14">
        <v>400</v>
      </c>
    </row>
    <row r="9906" spans="1:8" ht="19.5" customHeight="1" x14ac:dyDescent="0.25">
      <c r="A9906" s="4">
        <v>45612</v>
      </c>
      <c r="B9906" s="3">
        <v>3180</v>
      </c>
      <c r="C9906" s="10" t="s">
        <v>24</v>
      </c>
      <c r="D9906" s="10" t="s">
        <v>174</v>
      </c>
      <c r="G9906" s="10">
        <v>10</v>
      </c>
      <c r="H9906" s="14">
        <v>4000</v>
      </c>
    </row>
    <row r="9907" spans="1:8" ht="19.5" customHeight="1" x14ac:dyDescent="0.25">
      <c r="A9907" s="4">
        <v>45612</v>
      </c>
      <c r="B9907" s="3">
        <v>3180</v>
      </c>
      <c r="C9907" s="10" t="s">
        <v>23</v>
      </c>
      <c r="D9907" s="10" t="s">
        <v>265</v>
      </c>
      <c r="E9907" s="10" t="s">
        <v>1533</v>
      </c>
      <c r="H9907" s="14">
        <v>1200</v>
      </c>
    </row>
    <row r="9908" spans="1:8" ht="19.5" customHeight="1" x14ac:dyDescent="0.25">
      <c r="A9908" s="4">
        <v>45612</v>
      </c>
      <c r="B9908" s="3">
        <v>3180</v>
      </c>
      <c r="C9908" s="10" t="s">
        <v>23</v>
      </c>
      <c r="D9908" s="10" t="s">
        <v>265</v>
      </c>
      <c r="E9908" s="10" t="s">
        <v>343</v>
      </c>
      <c r="H9908" s="14">
        <v>800</v>
      </c>
    </row>
    <row r="9909" spans="1:8" ht="19.5" customHeight="1" x14ac:dyDescent="0.25">
      <c r="A9909" s="4">
        <v>45612</v>
      </c>
      <c r="B9909" s="3">
        <v>3180</v>
      </c>
      <c r="C9909" s="10" t="s">
        <v>24</v>
      </c>
      <c r="D9909" s="10" t="s">
        <v>857</v>
      </c>
      <c r="G9909" s="10">
        <v>5</v>
      </c>
      <c r="H9909" s="14">
        <v>3000</v>
      </c>
    </row>
    <row r="9910" spans="1:8" ht="19.5" customHeight="1" x14ac:dyDescent="0.25">
      <c r="A9910" s="4">
        <v>45612</v>
      </c>
      <c r="B9910" s="3">
        <v>3181</v>
      </c>
      <c r="C9910" s="10" t="s">
        <v>72</v>
      </c>
      <c r="D9910" s="10" t="s">
        <v>40</v>
      </c>
      <c r="E9910" s="10" t="s">
        <v>716</v>
      </c>
      <c r="F9910" s="10" t="s">
        <v>764</v>
      </c>
      <c r="H9910" s="14">
        <v>8100</v>
      </c>
    </row>
    <row r="9911" spans="1:8" ht="19.5" customHeight="1" x14ac:dyDescent="0.25">
      <c r="A9911" s="4">
        <v>45612</v>
      </c>
      <c r="B9911" s="3">
        <v>3182</v>
      </c>
      <c r="C9911" s="10" t="s">
        <v>72</v>
      </c>
      <c r="D9911" s="10" t="s">
        <v>40</v>
      </c>
      <c r="E9911" s="10" t="s">
        <v>716</v>
      </c>
      <c r="F9911" s="10" t="s">
        <v>1202</v>
      </c>
      <c r="H9911" s="14">
        <v>8180</v>
      </c>
    </row>
    <row r="9912" spans="1:8" ht="19.5" customHeight="1" x14ac:dyDescent="0.25">
      <c r="A9912" s="4">
        <v>45612</v>
      </c>
      <c r="B9912" s="3">
        <v>3183</v>
      </c>
      <c r="C9912" s="10" t="s">
        <v>72</v>
      </c>
      <c r="D9912" s="10" t="s">
        <v>40</v>
      </c>
      <c r="E9912" s="10" t="s">
        <v>211</v>
      </c>
      <c r="F9912" s="10" t="s">
        <v>902</v>
      </c>
      <c r="H9912" s="14">
        <v>7200</v>
      </c>
    </row>
    <row r="9913" spans="1:8" ht="19.5" customHeight="1" x14ac:dyDescent="0.25">
      <c r="A9913" s="4">
        <v>45612</v>
      </c>
      <c r="B9913" s="3">
        <v>3183</v>
      </c>
      <c r="C9913" s="10" t="s">
        <v>72</v>
      </c>
      <c r="D9913" s="10" t="s">
        <v>40</v>
      </c>
      <c r="E9913" s="10" t="s">
        <v>1023</v>
      </c>
      <c r="F9913" s="10" t="s">
        <v>902</v>
      </c>
      <c r="H9913" s="14">
        <v>100</v>
      </c>
    </row>
    <row r="9914" spans="1:8" ht="19.5" customHeight="1" x14ac:dyDescent="0.25">
      <c r="A9914" s="4">
        <v>45612</v>
      </c>
      <c r="B9914" s="3">
        <v>3184</v>
      </c>
      <c r="C9914" s="10" t="s">
        <v>72</v>
      </c>
      <c r="D9914" s="10" t="s">
        <v>1027</v>
      </c>
      <c r="E9914" s="10" t="s">
        <v>1092</v>
      </c>
      <c r="F9914" s="10" t="s">
        <v>131</v>
      </c>
      <c r="H9914" s="14">
        <v>25000</v>
      </c>
    </row>
    <row r="9915" spans="1:8" ht="19.5" customHeight="1" x14ac:dyDescent="0.25">
      <c r="A9915" s="4">
        <v>45612</v>
      </c>
      <c r="B9915" s="3">
        <v>3185</v>
      </c>
      <c r="C9915" s="10" t="s">
        <v>926</v>
      </c>
      <c r="D9915" s="10" t="s">
        <v>58</v>
      </c>
      <c r="H9915" s="14">
        <v>11000</v>
      </c>
    </row>
    <row r="9916" spans="1:8" ht="19.5" customHeight="1" x14ac:dyDescent="0.25">
      <c r="A9916" s="4">
        <v>45612</v>
      </c>
      <c r="B9916" s="3">
        <v>3185</v>
      </c>
      <c r="C9916" s="10" t="s">
        <v>23</v>
      </c>
      <c r="D9916" s="10" t="s">
        <v>758</v>
      </c>
      <c r="H9916" s="14">
        <v>100</v>
      </c>
    </row>
    <row r="9917" spans="1:8" ht="19.5" customHeight="1" x14ac:dyDescent="0.25">
      <c r="A9917" s="4">
        <v>45612</v>
      </c>
      <c r="B9917" s="3">
        <v>3185</v>
      </c>
      <c r="C9917" s="10" t="s">
        <v>926</v>
      </c>
      <c r="D9917" s="10" t="s">
        <v>935</v>
      </c>
      <c r="E9917" s="10" t="s">
        <v>48</v>
      </c>
      <c r="H9917" s="14">
        <v>900</v>
      </c>
    </row>
    <row r="9918" spans="1:8" ht="19.5" customHeight="1" x14ac:dyDescent="0.25">
      <c r="A9918" s="4">
        <v>45613</v>
      </c>
      <c r="B9918" s="3">
        <v>3186</v>
      </c>
      <c r="C9918" s="10" t="s">
        <v>23</v>
      </c>
      <c r="D9918" s="10" t="s">
        <v>372</v>
      </c>
      <c r="E9918" s="10" t="s">
        <v>1137</v>
      </c>
      <c r="F9918" s="10" t="s">
        <v>47</v>
      </c>
      <c r="H9918" s="14">
        <v>1050</v>
      </c>
    </row>
    <row r="9919" spans="1:8" ht="19.5" customHeight="1" x14ac:dyDescent="0.25">
      <c r="A9919" s="4">
        <v>45613</v>
      </c>
      <c r="B9919" s="3">
        <v>3186</v>
      </c>
      <c r="C9919" s="10" t="s">
        <v>23</v>
      </c>
      <c r="D9919" s="10" t="s">
        <v>192</v>
      </c>
      <c r="E9919" s="10" t="s">
        <v>211</v>
      </c>
      <c r="H9919" s="14">
        <v>300</v>
      </c>
    </row>
    <row r="9920" spans="1:8" ht="19.5" customHeight="1" x14ac:dyDescent="0.25">
      <c r="A9920" s="4">
        <v>45613</v>
      </c>
      <c r="B9920" s="3">
        <v>3186</v>
      </c>
      <c r="C9920" s="10" t="s">
        <v>23</v>
      </c>
      <c r="D9920" s="10" t="s">
        <v>1559</v>
      </c>
      <c r="H9920" s="14">
        <v>160</v>
      </c>
    </row>
    <row r="9921" spans="1:8" ht="19.5" customHeight="1" x14ac:dyDescent="0.25">
      <c r="A9921" s="4">
        <v>45613</v>
      </c>
      <c r="B9921" s="3">
        <v>3186</v>
      </c>
      <c r="C9921" s="10" t="s">
        <v>172</v>
      </c>
      <c r="D9921" s="10" t="s">
        <v>296</v>
      </c>
      <c r="G9921" s="10">
        <v>9</v>
      </c>
      <c r="H9921" s="14">
        <v>1120</v>
      </c>
    </row>
    <row r="9922" spans="1:8" ht="19.5" customHeight="1" x14ac:dyDescent="0.25">
      <c r="A9922" s="4">
        <v>45613</v>
      </c>
      <c r="B9922" s="3">
        <v>3187</v>
      </c>
      <c r="C9922" s="10" t="s">
        <v>26</v>
      </c>
      <c r="D9922" s="10" t="s">
        <v>274</v>
      </c>
      <c r="E9922" s="10" t="s">
        <v>1566</v>
      </c>
      <c r="F9922" s="10" t="s">
        <v>999</v>
      </c>
      <c r="H9922" s="14">
        <v>3500</v>
      </c>
    </row>
    <row r="9923" spans="1:8" ht="19.5" customHeight="1" x14ac:dyDescent="0.25">
      <c r="A9923" s="4">
        <v>45613</v>
      </c>
      <c r="B9923" s="3">
        <v>3188</v>
      </c>
      <c r="C9923" s="10" t="s">
        <v>926</v>
      </c>
      <c r="D9923" s="10" t="s">
        <v>58</v>
      </c>
      <c r="H9923" s="14">
        <v>7870</v>
      </c>
    </row>
    <row r="9924" spans="1:8" ht="19.5" customHeight="1" x14ac:dyDescent="0.25">
      <c r="A9924" s="4">
        <v>45613</v>
      </c>
      <c r="B9924" s="3">
        <v>3188</v>
      </c>
      <c r="C9924" s="10" t="s">
        <v>926</v>
      </c>
      <c r="D9924" s="10" t="s">
        <v>58</v>
      </c>
      <c r="E9924" s="10" t="s">
        <v>1573</v>
      </c>
      <c r="H9924" s="14">
        <v>100</v>
      </c>
    </row>
    <row r="9925" spans="1:8" ht="19.5" customHeight="1" x14ac:dyDescent="0.25">
      <c r="A9925" s="4">
        <v>45613</v>
      </c>
      <c r="B9925" s="3">
        <v>3188</v>
      </c>
      <c r="C9925" s="10" t="s">
        <v>926</v>
      </c>
      <c r="D9925" s="10" t="s">
        <v>58</v>
      </c>
      <c r="E9925" s="10" t="s">
        <v>1164</v>
      </c>
      <c r="H9925" s="14">
        <v>900</v>
      </c>
    </row>
    <row r="9926" spans="1:8" ht="19.5" customHeight="1" x14ac:dyDescent="0.25">
      <c r="A9926" s="4">
        <v>45613</v>
      </c>
      <c r="B9926" s="3">
        <v>3188</v>
      </c>
      <c r="C9926" s="10" t="s">
        <v>23</v>
      </c>
      <c r="D9926" s="10" t="s">
        <v>372</v>
      </c>
      <c r="E9926" s="10" t="s">
        <v>277</v>
      </c>
      <c r="H9926" s="14">
        <v>1590</v>
      </c>
    </row>
    <row r="9927" spans="1:8" ht="19.5" customHeight="1" x14ac:dyDescent="0.25">
      <c r="A9927" s="4">
        <v>45613</v>
      </c>
      <c r="B9927" s="3">
        <v>3189</v>
      </c>
      <c r="C9927" s="10" t="s">
        <v>72</v>
      </c>
      <c r="D9927" s="10" t="s">
        <v>40</v>
      </c>
      <c r="E9927" s="10" t="s">
        <v>716</v>
      </c>
      <c r="F9927" s="10" t="s">
        <v>764</v>
      </c>
      <c r="H9927" s="14">
        <v>7880</v>
      </c>
    </row>
    <row r="9928" spans="1:8" ht="19.5" customHeight="1" x14ac:dyDescent="0.25">
      <c r="A9928" s="4">
        <v>45613</v>
      </c>
      <c r="B9928" s="3">
        <v>3190</v>
      </c>
      <c r="C9928" s="10" t="s">
        <v>72</v>
      </c>
      <c r="D9928" s="10" t="s">
        <v>40</v>
      </c>
      <c r="E9928" s="10" t="s">
        <v>716</v>
      </c>
      <c r="F9928" s="10" t="s">
        <v>1202</v>
      </c>
      <c r="H9928" s="14">
        <v>7000</v>
      </c>
    </row>
    <row r="9929" spans="1:8" ht="19.5" customHeight="1" x14ac:dyDescent="0.25">
      <c r="A9929" s="4">
        <v>45613</v>
      </c>
      <c r="B9929" s="3">
        <v>3191</v>
      </c>
      <c r="C9929" s="10" t="s">
        <v>72</v>
      </c>
      <c r="D9929" s="10" t="s">
        <v>40</v>
      </c>
      <c r="E9929" s="10" t="s">
        <v>211</v>
      </c>
      <c r="F9929" s="10" t="s">
        <v>902</v>
      </c>
      <c r="H9929" s="14">
        <v>7650</v>
      </c>
    </row>
    <row r="9930" spans="1:8" ht="19.5" customHeight="1" x14ac:dyDescent="0.25">
      <c r="A9930" s="4">
        <v>45613</v>
      </c>
      <c r="B9930" s="3">
        <v>3191</v>
      </c>
      <c r="C9930" s="10" t="s">
        <v>72</v>
      </c>
      <c r="D9930" s="10" t="s">
        <v>40</v>
      </c>
      <c r="E9930" s="10" t="s">
        <v>1023</v>
      </c>
      <c r="F9930" s="10" t="s">
        <v>902</v>
      </c>
      <c r="H9930" s="14">
        <v>100</v>
      </c>
    </row>
    <row r="9931" spans="1:8" ht="19.5" customHeight="1" x14ac:dyDescent="0.25">
      <c r="A9931" s="4">
        <v>45613</v>
      </c>
      <c r="B9931" s="3">
        <v>3192</v>
      </c>
      <c r="C9931" s="10" t="s">
        <v>24</v>
      </c>
      <c r="D9931" s="10" t="s">
        <v>174</v>
      </c>
      <c r="G9931" s="10">
        <v>10</v>
      </c>
      <c r="H9931" s="14">
        <v>4000</v>
      </c>
    </row>
    <row r="9932" spans="1:8" ht="19.5" customHeight="1" x14ac:dyDescent="0.25">
      <c r="A9932" s="4">
        <v>45613</v>
      </c>
      <c r="B9932" s="3">
        <v>3192</v>
      </c>
      <c r="C9932" s="10" t="s">
        <v>23</v>
      </c>
      <c r="D9932" s="10" t="s">
        <v>372</v>
      </c>
      <c r="E9932" s="10" t="s">
        <v>1147</v>
      </c>
      <c r="F9932" s="10" t="s">
        <v>47</v>
      </c>
      <c r="H9932" s="14">
        <v>6850</v>
      </c>
    </row>
    <row r="9933" spans="1:8" ht="19.5" customHeight="1" x14ac:dyDescent="0.25">
      <c r="A9933" s="4">
        <v>45613</v>
      </c>
      <c r="B9933" s="3">
        <v>3192</v>
      </c>
      <c r="C9933" s="10" t="s">
        <v>24</v>
      </c>
      <c r="D9933" s="10" t="s">
        <v>857</v>
      </c>
      <c r="G9933" s="10">
        <v>4</v>
      </c>
      <c r="H9933" s="14">
        <v>2400</v>
      </c>
    </row>
    <row r="9934" spans="1:8" ht="19.5" customHeight="1" x14ac:dyDescent="0.25">
      <c r="A9934" s="4">
        <v>45613</v>
      </c>
      <c r="B9934" s="3">
        <v>3192</v>
      </c>
      <c r="C9934" s="10" t="s">
        <v>24</v>
      </c>
      <c r="D9934" s="10" t="s">
        <v>60</v>
      </c>
      <c r="E9934" s="10" t="s">
        <v>350</v>
      </c>
      <c r="H9934" s="14">
        <v>400</v>
      </c>
    </row>
    <row r="9935" spans="1:8" ht="19.5" customHeight="1" x14ac:dyDescent="0.25">
      <c r="A9935" s="4">
        <v>45613</v>
      </c>
      <c r="B9935" s="3">
        <v>3193</v>
      </c>
      <c r="C9935" s="10" t="s">
        <v>23</v>
      </c>
      <c r="D9935" s="10" t="s">
        <v>265</v>
      </c>
      <c r="E9935" s="10" t="s">
        <v>1533</v>
      </c>
      <c r="H9935" s="14">
        <v>1200</v>
      </c>
    </row>
    <row r="9936" spans="1:8" ht="19.5" customHeight="1" x14ac:dyDescent="0.25">
      <c r="A9936" s="4">
        <v>45613</v>
      </c>
      <c r="B9936" s="3">
        <v>3193</v>
      </c>
      <c r="C9936" s="10" t="s">
        <v>23</v>
      </c>
      <c r="D9936" s="10" t="s">
        <v>265</v>
      </c>
      <c r="E9936" s="10" t="s">
        <v>343</v>
      </c>
      <c r="H9936" s="14">
        <v>800</v>
      </c>
    </row>
    <row r="9937" spans="1:8" ht="19.5" customHeight="1" x14ac:dyDescent="0.25">
      <c r="A9937" s="4">
        <v>45613</v>
      </c>
      <c r="B9937" s="3">
        <v>3193</v>
      </c>
      <c r="C9937" s="10" t="s">
        <v>23</v>
      </c>
      <c r="D9937" s="10" t="s">
        <v>372</v>
      </c>
      <c r="E9937" s="10" t="s">
        <v>1574</v>
      </c>
      <c r="H9937" s="14">
        <v>50</v>
      </c>
    </row>
    <row r="9938" spans="1:8" ht="19.5" customHeight="1" x14ac:dyDescent="0.25">
      <c r="A9938" s="4">
        <v>45613</v>
      </c>
      <c r="B9938" s="3">
        <v>3193</v>
      </c>
      <c r="C9938" s="10" t="s">
        <v>23</v>
      </c>
      <c r="D9938" s="10" t="s">
        <v>22</v>
      </c>
      <c r="H9938" s="14">
        <v>20</v>
      </c>
    </row>
    <row r="9939" spans="1:8" ht="19.5" customHeight="1" x14ac:dyDescent="0.25">
      <c r="A9939" s="4">
        <v>45613</v>
      </c>
      <c r="B9939" s="3">
        <v>3194</v>
      </c>
      <c r="C9939" s="10" t="s">
        <v>72</v>
      </c>
      <c r="D9939" s="10" t="s">
        <v>40</v>
      </c>
      <c r="E9939" s="10" t="s">
        <v>1092</v>
      </c>
      <c r="F9939" s="10" t="s">
        <v>1202</v>
      </c>
      <c r="H9939" s="14">
        <v>10000</v>
      </c>
    </row>
    <row r="9940" spans="1:8" ht="19.5" customHeight="1" x14ac:dyDescent="0.25">
      <c r="A9940" s="4">
        <v>45613</v>
      </c>
      <c r="B9940" s="3">
        <v>3195</v>
      </c>
      <c r="C9940" s="10" t="s">
        <v>72</v>
      </c>
      <c r="D9940" s="10" t="s">
        <v>40</v>
      </c>
      <c r="E9940" s="10" t="s">
        <v>1092</v>
      </c>
      <c r="F9940" s="10" t="s">
        <v>764</v>
      </c>
      <c r="H9940" s="14">
        <v>10000</v>
      </c>
    </row>
    <row r="9941" spans="1:8" ht="19.5" customHeight="1" x14ac:dyDescent="0.25">
      <c r="A9941" s="4">
        <v>45614</v>
      </c>
      <c r="B9941" s="3">
        <v>3196</v>
      </c>
      <c r="C9941" s="10" t="s">
        <v>72</v>
      </c>
      <c r="D9941" s="10" t="s">
        <v>40</v>
      </c>
      <c r="E9941" s="10" t="s">
        <v>716</v>
      </c>
      <c r="F9941" s="10" t="s">
        <v>764</v>
      </c>
      <c r="H9941" s="14">
        <v>5230</v>
      </c>
    </row>
    <row r="9942" spans="1:8" ht="19.5" customHeight="1" x14ac:dyDescent="0.25">
      <c r="A9942" s="4">
        <v>45614</v>
      </c>
      <c r="B9942" s="3">
        <v>3197</v>
      </c>
      <c r="C9942" s="10" t="s">
        <v>72</v>
      </c>
      <c r="D9942" s="10" t="s">
        <v>40</v>
      </c>
      <c r="E9942" s="10" t="s">
        <v>716</v>
      </c>
      <c r="F9942" s="10" t="s">
        <v>1202</v>
      </c>
      <c r="H9942" s="14">
        <v>8360</v>
      </c>
    </row>
    <row r="9943" spans="1:8" ht="19.5" customHeight="1" x14ac:dyDescent="0.25">
      <c r="A9943" s="4">
        <v>45614</v>
      </c>
      <c r="B9943" s="3">
        <v>3198</v>
      </c>
      <c r="C9943" s="10" t="s">
        <v>72</v>
      </c>
      <c r="D9943" s="10" t="s">
        <v>40</v>
      </c>
      <c r="E9943" s="10" t="s">
        <v>211</v>
      </c>
      <c r="F9943" s="10" t="s">
        <v>902</v>
      </c>
      <c r="H9943" s="14">
        <v>8120</v>
      </c>
    </row>
    <row r="9944" spans="1:8" ht="19.5" customHeight="1" x14ac:dyDescent="0.25">
      <c r="A9944" s="4">
        <v>45614</v>
      </c>
      <c r="B9944" s="3">
        <v>3198</v>
      </c>
      <c r="C9944" s="10" t="s">
        <v>72</v>
      </c>
      <c r="D9944" s="10" t="s">
        <v>40</v>
      </c>
      <c r="E9944" s="10" t="s">
        <v>1023</v>
      </c>
      <c r="F9944" s="10" t="s">
        <v>902</v>
      </c>
      <c r="H9944" s="14">
        <v>100</v>
      </c>
    </row>
    <row r="9945" spans="1:8" ht="19.5" customHeight="1" x14ac:dyDescent="0.25">
      <c r="A9945" s="4">
        <v>45614</v>
      </c>
      <c r="B9945" s="3">
        <v>3199</v>
      </c>
      <c r="C9945" s="10" t="s">
        <v>23</v>
      </c>
      <c r="D9945" s="10" t="s">
        <v>20</v>
      </c>
      <c r="E9945" s="10" t="s">
        <v>350</v>
      </c>
      <c r="H9945" s="14">
        <v>900</v>
      </c>
    </row>
    <row r="9946" spans="1:8" ht="19.5" customHeight="1" x14ac:dyDescent="0.25">
      <c r="A9946" s="4">
        <v>45614</v>
      </c>
      <c r="B9946" s="3">
        <v>3199</v>
      </c>
      <c r="C9946" s="10" t="s">
        <v>23</v>
      </c>
      <c r="D9946" s="10" t="s">
        <v>20</v>
      </c>
      <c r="E9946" s="10" t="s">
        <v>44</v>
      </c>
      <c r="H9946" s="14">
        <v>340</v>
      </c>
    </row>
    <row r="9947" spans="1:8" ht="19.5" customHeight="1" x14ac:dyDescent="0.25">
      <c r="A9947" s="4">
        <v>45614</v>
      </c>
      <c r="B9947" s="3">
        <v>3199</v>
      </c>
      <c r="C9947" s="10" t="s">
        <v>23</v>
      </c>
      <c r="D9947" s="10" t="s">
        <v>1575</v>
      </c>
      <c r="H9947" s="14">
        <v>100</v>
      </c>
    </row>
    <row r="9948" spans="1:8" ht="19.5" customHeight="1" x14ac:dyDescent="0.25">
      <c r="A9948" s="4">
        <v>45614</v>
      </c>
      <c r="B9948" s="3">
        <v>3199</v>
      </c>
      <c r="C9948" s="10" t="s">
        <v>172</v>
      </c>
      <c r="D9948" s="10" t="s">
        <v>295</v>
      </c>
      <c r="H9948" s="14">
        <v>100</v>
      </c>
    </row>
    <row r="9949" spans="1:8" ht="19.5" customHeight="1" x14ac:dyDescent="0.25">
      <c r="A9949" s="4">
        <v>45614</v>
      </c>
      <c r="B9949" s="3">
        <v>3200</v>
      </c>
      <c r="C9949" s="10" t="s">
        <v>23</v>
      </c>
      <c r="D9949" s="10" t="s">
        <v>265</v>
      </c>
      <c r="E9949" s="10" t="s">
        <v>1533</v>
      </c>
      <c r="H9949" s="14">
        <v>1200</v>
      </c>
    </row>
    <row r="9950" spans="1:8" ht="19.5" customHeight="1" x14ac:dyDescent="0.25">
      <c r="A9950" s="4">
        <v>45614</v>
      </c>
      <c r="B9950" s="3">
        <v>3200</v>
      </c>
      <c r="C9950" s="10" t="s">
        <v>23</v>
      </c>
      <c r="D9950" s="10" t="s">
        <v>265</v>
      </c>
      <c r="E9950" s="10" t="s">
        <v>343</v>
      </c>
      <c r="H9950" s="14">
        <v>800</v>
      </c>
    </row>
    <row r="9951" spans="1:8" ht="19.5" customHeight="1" x14ac:dyDescent="0.25">
      <c r="A9951" s="4">
        <v>45614</v>
      </c>
      <c r="B9951" s="3">
        <v>3200</v>
      </c>
      <c r="C9951" s="10" t="s">
        <v>24</v>
      </c>
      <c r="D9951" s="10" t="s">
        <v>175</v>
      </c>
      <c r="H9951" s="14">
        <v>450</v>
      </c>
    </row>
    <row r="9952" spans="1:8" ht="19.5" customHeight="1" x14ac:dyDescent="0.25">
      <c r="A9952" s="4">
        <v>45614</v>
      </c>
      <c r="B9952" s="3">
        <v>3200</v>
      </c>
      <c r="C9952" s="10" t="s">
        <v>172</v>
      </c>
      <c r="D9952" s="10" t="s">
        <v>296</v>
      </c>
      <c r="G9952" s="10">
        <v>9</v>
      </c>
      <c r="H9952" s="14">
        <v>1120</v>
      </c>
    </row>
    <row r="9953" spans="1:8" ht="19.5" customHeight="1" x14ac:dyDescent="0.25">
      <c r="A9953" s="4">
        <v>45614</v>
      </c>
      <c r="B9953" s="3">
        <v>3201</v>
      </c>
      <c r="C9953" s="10" t="s">
        <v>24</v>
      </c>
      <c r="D9953" s="10" t="s">
        <v>174</v>
      </c>
      <c r="G9953" s="10">
        <v>10</v>
      </c>
      <c r="H9953" s="14">
        <v>4000</v>
      </c>
    </row>
    <row r="9954" spans="1:8" ht="19.5" customHeight="1" x14ac:dyDescent="0.25">
      <c r="A9954" s="4">
        <v>45614</v>
      </c>
      <c r="B9954" s="3">
        <v>3201</v>
      </c>
      <c r="C9954" s="10" t="s">
        <v>23</v>
      </c>
      <c r="D9954" s="10" t="s">
        <v>192</v>
      </c>
      <c r="E9954" s="10" t="s">
        <v>56</v>
      </c>
      <c r="H9954" s="14">
        <v>60</v>
      </c>
    </row>
    <row r="9955" spans="1:8" ht="19.5" customHeight="1" x14ac:dyDescent="0.25">
      <c r="A9955" s="4">
        <v>45614</v>
      </c>
      <c r="B9955" s="3">
        <v>3201</v>
      </c>
      <c r="C9955" s="10" t="s">
        <v>24</v>
      </c>
      <c r="D9955" s="10" t="s">
        <v>60</v>
      </c>
      <c r="E9955" s="10" t="s">
        <v>350</v>
      </c>
      <c r="H9955" s="14">
        <v>400</v>
      </c>
    </row>
    <row r="9956" spans="1:8" ht="19.5" customHeight="1" x14ac:dyDescent="0.25">
      <c r="A9956" s="4">
        <v>45614</v>
      </c>
      <c r="B9956" s="3">
        <v>3201</v>
      </c>
      <c r="C9956" s="10" t="s">
        <v>926</v>
      </c>
      <c r="D9956" s="10" t="s">
        <v>58</v>
      </c>
      <c r="E9956" s="10" t="s">
        <v>1573</v>
      </c>
      <c r="H9956" s="14">
        <v>100</v>
      </c>
    </row>
    <row r="9957" spans="1:8" ht="19.5" customHeight="1" x14ac:dyDescent="0.25">
      <c r="A9957" s="4">
        <v>45614</v>
      </c>
      <c r="B9957" s="3">
        <v>3202</v>
      </c>
      <c r="C9957" s="10" t="s">
        <v>26</v>
      </c>
      <c r="D9957" s="10" t="s">
        <v>274</v>
      </c>
      <c r="E9957" s="10" t="s">
        <v>1566</v>
      </c>
      <c r="F9957" s="10" t="s">
        <v>467</v>
      </c>
      <c r="H9957" s="14">
        <v>4380</v>
      </c>
    </row>
    <row r="9958" spans="1:8" ht="19.5" customHeight="1" x14ac:dyDescent="0.25">
      <c r="A9958" s="4">
        <v>45614</v>
      </c>
      <c r="B9958" s="3">
        <v>3203</v>
      </c>
      <c r="C9958" s="10" t="s">
        <v>926</v>
      </c>
      <c r="D9958" s="10" t="s">
        <v>58</v>
      </c>
      <c r="H9958" s="14">
        <v>9200</v>
      </c>
    </row>
    <row r="9959" spans="1:8" ht="19.5" customHeight="1" x14ac:dyDescent="0.25">
      <c r="A9959" s="4">
        <v>45614</v>
      </c>
      <c r="B9959" s="3">
        <v>3203</v>
      </c>
      <c r="C9959" s="10" t="s">
        <v>926</v>
      </c>
      <c r="D9959" s="10" t="s">
        <v>58</v>
      </c>
      <c r="E9959" s="10" t="s">
        <v>1164</v>
      </c>
      <c r="H9959" s="14">
        <v>900</v>
      </c>
    </row>
    <row r="9960" spans="1:8" ht="19.5" customHeight="1" x14ac:dyDescent="0.25">
      <c r="A9960" s="4">
        <v>45614</v>
      </c>
      <c r="B9960" s="3">
        <v>3203</v>
      </c>
      <c r="C9960" s="10" t="s">
        <v>23</v>
      </c>
      <c r="D9960" s="10" t="s">
        <v>22</v>
      </c>
      <c r="H9960" s="14">
        <v>50</v>
      </c>
    </row>
    <row r="9961" spans="1:8" ht="19.5" customHeight="1" x14ac:dyDescent="0.25">
      <c r="A9961" s="4">
        <v>45614</v>
      </c>
      <c r="B9961" s="3">
        <v>3203</v>
      </c>
      <c r="C9961" s="10" t="s">
        <v>23</v>
      </c>
      <c r="D9961" s="10" t="s">
        <v>372</v>
      </c>
      <c r="E9961" s="10" t="s">
        <v>277</v>
      </c>
      <c r="H9961" s="14">
        <v>2650</v>
      </c>
    </row>
    <row r="9962" spans="1:8" ht="19.5" customHeight="1" x14ac:dyDescent="0.25">
      <c r="A9962" s="4">
        <v>45615</v>
      </c>
      <c r="B9962" s="3">
        <v>3204</v>
      </c>
      <c r="C9962" s="10" t="s">
        <v>23</v>
      </c>
      <c r="D9962" s="10" t="s">
        <v>372</v>
      </c>
      <c r="E9962" s="10" t="s">
        <v>1165</v>
      </c>
      <c r="H9962" s="14">
        <v>6770</v>
      </c>
    </row>
    <row r="9963" spans="1:8" ht="19.5" customHeight="1" x14ac:dyDescent="0.25">
      <c r="A9963" s="4">
        <v>45615</v>
      </c>
      <c r="B9963" s="3">
        <v>3204</v>
      </c>
      <c r="C9963" s="10" t="s">
        <v>23</v>
      </c>
      <c r="D9963" s="10" t="s">
        <v>372</v>
      </c>
      <c r="E9963" s="10" t="s">
        <v>277</v>
      </c>
      <c r="H9963" s="14">
        <v>2650</v>
      </c>
    </row>
    <row r="9964" spans="1:8" ht="19.5" customHeight="1" x14ac:dyDescent="0.25">
      <c r="A9964" s="4">
        <v>45615</v>
      </c>
      <c r="B9964" s="3">
        <v>3204</v>
      </c>
      <c r="C9964" s="10" t="s">
        <v>23</v>
      </c>
      <c r="D9964" s="10" t="s">
        <v>372</v>
      </c>
      <c r="F9964" s="10" t="s">
        <v>47</v>
      </c>
      <c r="H9964" s="14">
        <v>570</v>
      </c>
    </row>
    <row r="9965" spans="1:8" ht="19.5" customHeight="1" x14ac:dyDescent="0.25">
      <c r="A9965" s="4">
        <v>45615</v>
      </c>
      <c r="B9965" s="3">
        <v>3204</v>
      </c>
      <c r="C9965" s="10" t="s">
        <v>23</v>
      </c>
      <c r="D9965" s="10" t="s">
        <v>372</v>
      </c>
      <c r="F9965" s="10" t="s">
        <v>47</v>
      </c>
      <c r="H9965" s="14">
        <v>2020</v>
      </c>
    </row>
    <row r="9966" spans="1:8" ht="19.5" customHeight="1" x14ac:dyDescent="0.25">
      <c r="A9966" s="4">
        <v>45615</v>
      </c>
      <c r="B9966" s="3">
        <v>3205</v>
      </c>
      <c r="C9966" s="10" t="s">
        <v>23</v>
      </c>
      <c r="D9966" s="10" t="s">
        <v>372</v>
      </c>
      <c r="E9966" s="10" t="s">
        <v>1129</v>
      </c>
      <c r="F9966" s="10" t="s">
        <v>47</v>
      </c>
      <c r="H9966" s="14">
        <v>4570</v>
      </c>
    </row>
    <row r="9967" spans="1:8" ht="19.5" customHeight="1" x14ac:dyDescent="0.25">
      <c r="A9967" s="4">
        <v>45615</v>
      </c>
      <c r="B9967" s="3">
        <v>3205</v>
      </c>
      <c r="C9967" s="10" t="s">
        <v>23</v>
      </c>
      <c r="D9967" s="10" t="s">
        <v>372</v>
      </c>
      <c r="F9967" s="10" t="s">
        <v>47</v>
      </c>
      <c r="H9967" s="14">
        <v>170</v>
      </c>
    </row>
    <row r="9968" spans="1:8" ht="19.5" customHeight="1" x14ac:dyDescent="0.25">
      <c r="A9968" s="4">
        <v>45615</v>
      </c>
      <c r="B9968" s="3">
        <v>3205</v>
      </c>
      <c r="C9968" s="10" t="s">
        <v>24</v>
      </c>
      <c r="D9968" s="10" t="s">
        <v>174</v>
      </c>
      <c r="G9968" s="10">
        <v>10</v>
      </c>
      <c r="H9968" s="14">
        <v>4000</v>
      </c>
    </row>
    <row r="9969" spans="1:8" ht="19.5" customHeight="1" x14ac:dyDescent="0.25">
      <c r="A9969" s="4">
        <v>45615</v>
      </c>
      <c r="B9969" s="3">
        <v>3205</v>
      </c>
      <c r="C9969" s="10" t="s">
        <v>24</v>
      </c>
      <c r="D9969" s="10" t="s">
        <v>60</v>
      </c>
      <c r="E9969" s="10" t="s">
        <v>350</v>
      </c>
      <c r="H9969" s="14">
        <v>300</v>
      </c>
    </row>
    <row r="9970" spans="1:8" ht="19.5" customHeight="1" x14ac:dyDescent="0.25">
      <c r="A9970" s="4">
        <v>45615</v>
      </c>
      <c r="B9970" s="3">
        <v>3206</v>
      </c>
      <c r="C9970" s="10" t="s">
        <v>172</v>
      </c>
      <c r="D9970" s="10" t="s">
        <v>296</v>
      </c>
      <c r="G9970" s="10">
        <v>9</v>
      </c>
      <c r="H9970" s="14">
        <v>1120</v>
      </c>
    </row>
    <row r="9971" spans="1:8" ht="19.5" customHeight="1" x14ac:dyDescent="0.25">
      <c r="A9971" s="4">
        <v>45615</v>
      </c>
      <c r="B9971" s="3">
        <v>3206</v>
      </c>
      <c r="C9971" s="10" t="s">
        <v>23</v>
      </c>
      <c r="D9971" s="10" t="s">
        <v>265</v>
      </c>
      <c r="E9971" s="10" t="s">
        <v>1533</v>
      </c>
      <c r="H9971" s="14">
        <v>1200</v>
      </c>
    </row>
    <row r="9972" spans="1:8" ht="19.5" customHeight="1" x14ac:dyDescent="0.25">
      <c r="A9972" s="4">
        <v>45615</v>
      </c>
      <c r="B9972" s="3">
        <v>3206</v>
      </c>
      <c r="C9972" s="10" t="s">
        <v>23</v>
      </c>
      <c r="D9972" s="10" t="s">
        <v>265</v>
      </c>
      <c r="E9972" s="10" t="s">
        <v>343</v>
      </c>
      <c r="H9972" s="14">
        <v>800</v>
      </c>
    </row>
    <row r="9973" spans="1:8" ht="19.5" customHeight="1" x14ac:dyDescent="0.25">
      <c r="A9973" s="4">
        <v>45615</v>
      </c>
      <c r="B9973" s="3">
        <v>3206</v>
      </c>
      <c r="C9973" s="10" t="s">
        <v>23</v>
      </c>
      <c r="D9973" s="10" t="s">
        <v>564</v>
      </c>
      <c r="E9973" s="10" t="s">
        <v>1576</v>
      </c>
      <c r="H9973" s="14">
        <v>550</v>
      </c>
    </row>
    <row r="9974" spans="1:8" ht="19.5" customHeight="1" x14ac:dyDescent="0.25">
      <c r="A9974" s="4">
        <v>45615</v>
      </c>
      <c r="B9974" s="3">
        <v>3207</v>
      </c>
      <c r="C9974" s="10" t="s">
        <v>72</v>
      </c>
      <c r="D9974" s="10" t="s">
        <v>40</v>
      </c>
      <c r="E9974" s="10" t="s">
        <v>716</v>
      </c>
      <c r="F9974" s="10" t="s">
        <v>764</v>
      </c>
      <c r="H9974" s="14">
        <v>8390</v>
      </c>
    </row>
    <row r="9975" spans="1:8" ht="19.5" customHeight="1" x14ac:dyDescent="0.25">
      <c r="A9975" s="4">
        <v>45615</v>
      </c>
      <c r="B9975" s="3">
        <v>3208</v>
      </c>
      <c r="C9975" s="10" t="s">
        <v>72</v>
      </c>
      <c r="D9975" s="10" t="s">
        <v>40</v>
      </c>
      <c r="E9975" s="10" t="s">
        <v>716</v>
      </c>
      <c r="F9975" s="10" t="s">
        <v>1202</v>
      </c>
      <c r="H9975" s="14">
        <v>6380</v>
      </c>
    </row>
    <row r="9976" spans="1:8" ht="19.5" customHeight="1" x14ac:dyDescent="0.25">
      <c r="A9976" s="4">
        <v>45615</v>
      </c>
      <c r="B9976" s="3">
        <v>3209</v>
      </c>
      <c r="C9976" s="10" t="s">
        <v>72</v>
      </c>
      <c r="D9976" s="10" t="s">
        <v>40</v>
      </c>
      <c r="E9976" s="10" t="s">
        <v>211</v>
      </c>
      <c r="F9976" s="10" t="s">
        <v>902</v>
      </c>
      <c r="H9976" s="14">
        <v>9180</v>
      </c>
    </row>
    <row r="9977" spans="1:8" ht="19.5" customHeight="1" x14ac:dyDescent="0.25">
      <c r="A9977" s="4">
        <v>45615</v>
      </c>
      <c r="B9977" s="3">
        <v>3209</v>
      </c>
      <c r="C9977" s="10" t="s">
        <v>72</v>
      </c>
      <c r="D9977" s="10" t="s">
        <v>40</v>
      </c>
      <c r="E9977" s="10" t="s">
        <v>1023</v>
      </c>
      <c r="F9977" s="10" t="s">
        <v>902</v>
      </c>
      <c r="H9977" s="14">
        <v>100</v>
      </c>
    </row>
    <row r="9978" spans="1:8" ht="19.5" customHeight="1" x14ac:dyDescent="0.25">
      <c r="A9978" s="4">
        <v>45615</v>
      </c>
      <c r="B9978" s="3">
        <v>3210</v>
      </c>
      <c r="C9978" s="10" t="s">
        <v>23</v>
      </c>
      <c r="D9978" s="10" t="s">
        <v>407</v>
      </c>
      <c r="H9978" s="14">
        <v>100</v>
      </c>
    </row>
    <row r="9979" spans="1:8" ht="19.5" customHeight="1" x14ac:dyDescent="0.25">
      <c r="A9979" s="4">
        <v>45615</v>
      </c>
      <c r="B9979" s="3">
        <v>3210</v>
      </c>
      <c r="C9979" s="10" t="s">
        <v>24</v>
      </c>
      <c r="D9979" s="10" t="s">
        <v>175</v>
      </c>
      <c r="H9979" s="14">
        <v>825</v>
      </c>
    </row>
    <row r="9980" spans="1:8" ht="19.5" customHeight="1" x14ac:dyDescent="0.25">
      <c r="A9980" s="4">
        <v>45615</v>
      </c>
      <c r="B9980" s="3">
        <v>3210</v>
      </c>
      <c r="C9980" s="10" t="s">
        <v>24</v>
      </c>
      <c r="D9980" s="10" t="s">
        <v>63</v>
      </c>
      <c r="H9980" s="14">
        <v>300</v>
      </c>
    </row>
    <row r="9981" spans="1:8" ht="19.5" customHeight="1" x14ac:dyDescent="0.25">
      <c r="A9981" s="4">
        <v>45615</v>
      </c>
      <c r="B9981" s="3">
        <v>3211</v>
      </c>
      <c r="C9981" s="10" t="s">
        <v>26</v>
      </c>
      <c r="D9981" s="10" t="s">
        <v>274</v>
      </c>
      <c r="E9981" s="10" t="s">
        <v>1566</v>
      </c>
      <c r="F9981" s="10" t="s">
        <v>770</v>
      </c>
      <c r="H9981" s="14">
        <v>5500</v>
      </c>
    </row>
    <row r="9982" spans="1:8" ht="19.5" customHeight="1" x14ac:dyDescent="0.25">
      <c r="A9982" s="4">
        <v>45615</v>
      </c>
      <c r="B9982" s="3">
        <v>3212</v>
      </c>
      <c r="C9982" s="10" t="s">
        <v>26</v>
      </c>
      <c r="D9982" s="10" t="s">
        <v>274</v>
      </c>
      <c r="E9982" s="10" t="s">
        <v>1566</v>
      </c>
      <c r="F9982" s="10" t="s">
        <v>30</v>
      </c>
      <c r="H9982" s="14">
        <v>3000</v>
      </c>
    </row>
    <row r="9983" spans="1:8" ht="19.5" customHeight="1" x14ac:dyDescent="0.25">
      <c r="A9983" s="4">
        <v>45616</v>
      </c>
      <c r="B9983" s="3">
        <v>3213</v>
      </c>
      <c r="C9983" s="10" t="s">
        <v>24</v>
      </c>
      <c r="D9983" s="10" t="s">
        <v>174</v>
      </c>
      <c r="G9983" s="10">
        <v>12</v>
      </c>
      <c r="H9983" s="14">
        <v>4800</v>
      </c>
    </row>
    <row r="9984" spans="1:8" ht="19.5" customHeight="1" x14ac:dyDescent="0.25">
      <c r="A9984" s="4">
        <v>45616</v>
      </c>
      <c r="B9984" s="3">
        <v>3213</v>
      </c>
      <c r="C9984" s="10" t="s">
        <v>926</v>
      </c>
      <c r="D9984" s="10" t="s">
        <v>45</v>
      </c>
      <c r="E9984" s="10" t="s">
        <v>441</v>
      </c>
      <c r="H9984" s="14">
        <v>700</v>
      </c>
    </row>
    <row r="9985" spans="1:8" ht="19.5" customHeight="1" x14ac:dyDescent="0.25">
      <c r="A9985" s="4">
        <v>45616</v>
      </c>
      <c r="B9985" s="3">
        <v>3213</v>
      </c>
      <c r="C9985" s="10" t="s">
        <v>23</v>
      </c>
      <c r="D9985" s="10" t="s">
        <v>564</v>
      </c>
      <c r="E9985" s="10" t="s">
        <v>1577</v>
      </c>
      <c r="H9985" s="14">
        <v>100</v>
      </c>
    </row>
    <row r="9986" spans="1:8" ht="19.5" customHeight="1" x14ac:dyDescent="0.25">
      <c r="A9986" s="4">
        <v>45616</v>
      </c>
      <c r="B9986" s="3">
        <v>3213</v>
      </c>
      <c r="C9986" s="10" t="s">
        <v>23</v>
      </c>
      <c r="D9986" s="10" t="s">
        <v>22</v>
      </c>
      <c r="H9986" s="14">
        <v>200</v>
      </c>
    </row>
    <row r="9987" spans="1:8" ht="19.5" customHeight="1" x14ac:dyDescent="0.25">
      <c r="A9987" s="4">
        <v>45616</v>
      </c>
      <c r="B9987" s="3">
        <v>3214</v>
      </c>
      <c r="C9987" s="10" t="s">
        <v>72</v>
      </c>
      <c r="D9987" s="10" t="s">
        <v>40</v>
      </c>
      <c r="E9987" s="10" t="s">
        <v>716</v>
      </c>
      <c r="F9987" s="10" t="s">
        <v>764</v>
      </c>
      <c r="H9987" s="14">
        <v>8800</v>
      </c>
    </row>
    <row r="9988" spans="1:8" ht="19.5" customHeight="1" x14ac:dyDescent="0.25">
      <c r="A9988" s="4">
        <v>45616</v>
      </c>
      <c r="B9988" s="3">
        <v>3215</v>
      </c>
      <c r="C9988" s="10" t="s">
        <v>72</v>
      </c>
      <c r="D9988" s="10" t="s">
        <v>40</v>
      </c>
      <c r="E9988" s="10" t="s">
        <v>716</v>
      </c>
      <c r="F9988" s="10" t="s">
        <v>1202</v>
      </c>
      <c r="H9988" s="14">
        <v>5920</v>
      </c>
    </row>
    <row r="9989" spans="1:8" ht="19.5" customHeight="1" x14ac:dyDescent="0.25">
      <c r="A9989" s="4">
        <v>45616</v>
      </c>
      <c r="B9989" s="3">
        <v>3216</v>
      </c>
      <c r="C9989" s="10" t="s">
        <v>72</v>
      </c>
      <c r="D9989" s="10" t="s">
        <v>40</v>
      </c>
      <c r="E9989" s="10" t="s">
        <v>211</v>
      </c>
      <c r="F9989" s="10" t="s">
        <v>902</v>
      </c>
      <c r="H9989" s="14">
        <v>7990</v>
      </c>
    </row>
    <row r="9990" spans="1:8" ht="19.5" customHeight="1" x14ac:dyDescent="0.25">
      <c r="A9990" s="4">
        <v>45616</v>
      </c>
      <c r="B9990" s="3">
        <v>3216</v>
      </c>
      <c r="C9990" s="10" t="s">
        <v>72</v>
      </c>
      <c r="D9990" s="10" t="s">
        <v>40</v>
      </c>
      <c r="E9990" s="10" t="s">
        <v>1023</v>
      </c>
      <c r="F9990" s="10" t="s">
        <v>902</v>
      </c>
      <c r="H9990" s="14">
        <v>100</v>
      </c>
    </row>
    <row r="9991" spans="1:8" ht="19.5" customHeight="1" x14ac:dyDescent="0.25">
      <c r="A9991" s="4">
        <v>45616</v>
      </c>
      <c r="B9991" s="3">
        <v>3217</v>
      </c>
      <c r="C9991" s="10" t="s">
        <v>926</v>
      </c>
      <c r="D9991" s="10" t="s">
        <v>45</v>
      </c>
      <c r="E9991" s="10" t="s">
        <v>1578</v>
      </c>
      <c r="F9991" s="10" t="s">
        <v>1579</v>
      </c>
      <c r="H9991" s="14">
        <v>49000</v>
      </c>
    </row>
    <row r="9992" spans="1:8" ht="19.5" customHeight="1" x14ac:dyDescent="0.25">
      <c r="A9992" s="4">
        <v>45616</v>
      </c>
      <c r="B9992" s="3">
        <v>3218</v>
      </c>
      <c r="C9992" s="10" t="s">
        <v>23</v>
      </c>
      <c r="D9992" s="10" t="s">
        <v>265</v>
      </c>
      <c r="E9992" s="10" t="s">
        <v>1533</v>
      </c>
      <c r="H9992" s="14">
        <v>1200</v>
      </c>
    </row>
    <row r="9993" spans="1:8" ht="19.5" customHeight="1" x14ac:dyDescent="0.25">
      <c r="A9993" s="4">
        <v>45616</v>
      </c>
      <c r="B9993" s="3">
        <v>3218</v>
      </c>
      <c r="C9993" s="10" t="s">
        <v>23</v>
      </c>
      <c r="D9993" s="10" t="s">
        <v>265</v>
      </c>
      <c r="E9993" s="10" t="s">
        <v>343</v>
      </c>
      <c r="H9993" s="14">
        <v>800</v>
      </c>
    </row>
    <row r="9994" spans="1:8" ht="19.5" customHeight="1" x14ac:dyDescent="0.25">
      <c r="A9994" s="4">
        <v>45616</v>
      </c>
      <c r="B9994" s="3">
        <v>3218</v>
      </c>
      <c r="C9994" s="10" t="s">
        <v>172</v>
      </c>
      <c r="D9994" s="10" t="s">
        <v>296</v>
      </c>
      <c r="G9994" s="10">
        <v>9</v>
      </c>
      <c r="H9994" s="14">
        <v>1120</v>
      </c>
    </row>
    <row r="9995" spans="1:8" ht="19.5" customHeight="1" x14ac:dyDescent="0.25">
      <c r="A9995" s="4">
        <v>45616</v>
      </c>
      <c r="B9995" s="3">
        <v>3218</v>
      </c>
      <c r="C9995" s="10" t="s">
        <v>24</v>
      </c>
      <c r="D9995" s="10" t="s">
        <v>60</v>
      </c>
      <c r="E9995" s="10" t="s">
        <v>350</v>
      </c>
      <c r="H9995" s="14">
        <v>300</v>
      </c>
    </row>
    <row r="9996" spans="1:8" ht="19.5" customHeight="1" x14ac:dyDescent="0.25">
      <c r="A9996" s="4">
        <v>45616</v>
      </c>
      <c r="B9996" s="3">
        <v>3219</v>
      </c>
      <c r="C9996" s="10" t="s">
        <v>23</v>
      </c>
      <c r="D9996" s="10" t="s">
        <v>20</v>
      </c>
      <c r="E9996" s="10" t="s">
        <v>350</v>
      </c>
      <c r="H9996" s="14">
        <v>900</v>
      </c>
    </row>
    <row r="9997" spans="1:8" ht="19.5" customHeight="1" x14ac:dyDescent="0.25">
      <c r="A9997" s="4">
        <v>45616</v>
      </c>
      <c r="B9997" s="3">
        <v>3219</v>
      </c>
      <c r="C9997" s="10" t="s">
        <v>23</v>
      </c>
      <c r="D9997" s="10" t="s">
        <v>20</v>
      </c>
      <c r="E9997" s="10" t="s">
        <v>44</v>
      </c>
      <c r="H9997" s="14">
        <v>340</v>
      </c>
    </row>
    <row r="9998" spans="1:8" ht="19.5" customHeight="1" x14ac:dyDescent="0.25">
      <c r="A9998" s="4">
        <v>45616</v>
      </c>
      <c r="B9998" s="3">
        <v>3219</v>
      </c>
      <c r="C9998" s="10" t="s">
        <v>172</v>
      </c>
      <c r="D9998" s="10" t="s">
        <v>295</v>
      </c>
      <c r="H9998" s="14">
        <v>100</v>
      </c>
    </row>
    <row r="9999" spans="1:8" ht="19.5" customHeight="1" x14ac:dyDescent="0.25">
      <c r="A9999" s="4">
        <v>45616</v>
      </c>
      <c r="B9999" s="3">
        <v>3219</v>
      </c>
      <c r="C9999" s="10" t="s">
        <v>1580</v>
      </c>
      <c r="F9999" s="10" t="s">
        <v>1581</v>
      </c>
      <c r="H9999" s="14">
        <v>15000</v>
      </c>
    </row>
    <row r="10000" spans="1:8" ht="19.5" customHeight="1" x14ac:dyDescent="0.25">
      <c r="A10000" s="4">
        <v>45617</v>
      </c>
      <c r="B10000" s="3">
        <v>3220</v>
      </c>
      <c r="C10000" s="10" t="s">
        <v>26</v>
      </c>
      <c r="D10000" s="10" t="s">
        <v>274</v>
      </c>
      <c r="E10000" s="10" t="s">
        <v>1566</v>
      </c>
      <c r="F10000" s="10" t="s">
        <v>148</v>
      </c>
      <c r="H10000" s="14">
        <v>2500</v>
      </c>
    </row>
    <row r="10001" spans="1:8" ht="19.5" customHeight="1" x14ac:dyDescent="0.25">
      <c r="A10001" s="4">
        <v>45617</v>
      </c>
      <c r="B10001" s="3">
        <v>3221</v>
      </c>
      <c r="C10001" s="10" t="s">
        <v>72</v>
      </c>
      <c r="D10001" s="10" t="s">
        <v>40</v>
      </c>
      <c r="E10001" s="10" t="s">
        <v>716</v>
      </c>
      <c r="F10001" s="10" t="s">
        <v>764</v>
      </c>
      <c r="H10001" s="14">
        <v>9180</v>
      </c>
    </row>
    <row r="10002" spans="1:8" ht="19.5" customHeight="1" x14ac:dyDescent="0.25">
      <c r="A10002" s="4">
        <v>45617</v>
      </c>
      <c r="B10002" s="3">
        <v>3222</v>
      </c>
      <c r="C10002" s="10" t="s">
        <v>72</v>
      </c>
      <c r="D10002" s="10" t="s">
        <v>40</v>
      </c>
      <c r="E10002" s="10" t="s">
        <v>716</v>
      </c>
      <c r="F10002" s="10" t="s">
        <v>1202</v>
      </c>
      <c r="H10002" s="14">
        <v>7200</v>
      </c>
    </row>
    <row r="10003" spans="1:8" ht="19.5" customHeight="1" x14ac:dyDescent="0.25">
      <c r="A10003" s="4">
        <v>45617</v>
      </c>
      <c r="B10003" s="3">
        <v>3223</v>
      </c>
      <c r="C10003" s="10" t="s">
        <v>72</v>
      </c>
      <c r="D10003" s="10" t="s">
        <v>40</v>
      </c>
      <c r="E10003" s="10" t="s">
        <v>211</v>
      </c>
      <c r="F10003" s="10" t="s">
        <v>902</v>
      </c>
      <c r="H10003" s="14">
        <v>4600</v>
      </c>
    </row>
    <row r="10004" spans="1:8" ht="19.5" customHeight="1" x14ac:dyDescent="0.25">
      <c r="A10004" s="4">
        <v>45617</v>
      </c>
      <c r="B10004" s="3">
        <v>3224</v>
      </c>
      <c r="C10004" s="10" t="s">
        <v>23</v>
      </c>
      <c r="D10004" s="10" t="s">
        <v>265</v>
      </c>
      <c r="E10004" s="10" t="s">
        <v>1533</v>
      </c>
      <c r="H10004" s="14">
        <v>1200</v>
      </c>
    </row>
    <row r="10005" spans="1:8" ht="19.5" customHeight="1" x14ac:dyDescent="0.25">
      <c r="A10005" s="4">
        <v>45617</v>
      </c>
      <c r="B10005" s="3">
        <v>3224</v>
      </c>
      <c r="C10005" s="10" t="s">
        <v>23</v>
      </c>
      <c r="D10005" s="10" t="s">
        <v>265</v>
      </c>
      <c r="E10005" s="10" t="s">
        <v>343</v>
      </c>
      <c r="H10005" s="14">
        <v>800</v>
      </c>
    </row>
    <row r="10006" spans="1:8" ht="19.5" customHeight="1" x14ac:dyDescent="0.25">
      <c r="A10006" s="4">
        <v>45617</v>
      </c>
      <c r="B10006" s="3">
        <v>3224</v>
      </c>
      <c r="C10006" s="10" t="s">
        <v>172</v>
      </c>
      <c r="D10006" s="10" t="s">
        <v>296</v>
      </c>
      <c r="G10006" s="10">
        <v>9</v>
      </c>
      <c r="H10006" s="14">
        <v>1120</v>
      </c>
    </row>
    <row r="10007" spans="1:8" ht="19.5" customHeight="1" x14ac:dyDescent="0.25">
      <c r="A10007" s="4">
        <v>45617</v>
      </c>
      <c r="B10007" s="3">
        <v>3224</v>
      </c>
      <c r="C10007" s="10" t="s">
        <v>24</v>
      </c>
      <c r="D10007" s="10" t="s">
        <v>60</v>
      </c>
      <c r="E10007" s="10" t="s">
        <v>350</v>
      </c>
      <c r="H10007" s="14">
        <v>300</v>
      </c>
    </row>
    <row r="10008" spans="1:8" ht="19.5" customHeight="1" x14ac:dyDescent="0.25">
      <c r="A10008" s="4">
        <v>45617</v>
      </c>
      <c r="B10008" s="3">
        <v>3225</v>
      </c>
      <c r="C10008" s="10" t="s">
        <v>24</v>
      </c>
      <c r="D10008" s="10" t="s">
        <v>174</v>
      </c>
      <c r="G10008" s="10">
        <v>9</v>
      </c>
      <c r="H10008" s="14">
        <v>3600</v>
      </c>
    </row>
    <row r="10009" spans="1:8" ht="19.5" customHeight="1" x14ac:dyDescent="0.25">
      <c r="A10009" s="4">
        <v>45617</v>
      </c>
      <c r="B10009" s="3">
        <v>3225</v>
      </c>
      <c r="C10009" s="10" t="s">
        <v>23</v>
      </c>
      <c r="D10009" s="10" t="s">
        <v>22</v>
      </c>
      <c r="H10009" s="14">
        <v>40</v>
      </c>
    </row>
    <row r="10010" spans="1:8" ht="19.5" customHeight="1" x14ac:dyDescent="0.25">
      <c r="A10010" s="4">
        <v>45617</v>
      </c>
      <c r="B10010" s="3">
        <v>3225</v>
      </c>
      <c r="C10010" s="10" t="s">
        <v>23</v>
      </c>
      <c r="D10010" s="10" t="s">
        <v>192</v>
      </c>
      <c r="E10010" s="10" t="s">
        <v>58</v>
      </c>
      <c r="H10010" s="14">
        <v>900</v>
      </c>
    </row>
    <row r="10011" spans="1:8" ht="19.5" customHeight="1" x14ac:dyDescent="0.25">
      <c r="A10011" s="4">
        <v>45617</v>
      </c>
      <c r="B10011" s="3">
        <v>3225</v>
      </c>
      <c r="C10011" s="10" t="s">
        <v>23</v>
      </c>
      <c r="D10011" s="10" t="s">
        <v>372</v>
      </c>
      <c r="E10011" s="10" t="s">
        <v>1582</v>
      </c>
      <c r="H10011" s="14">
        <v>200</v>
      </c>
    </row>
    <row r="10012" spans="1:8" ht="19.5" customHeight="1" x14ac:dyDescent="0.25">
      <c r="A10012" s="4">
        <v>45617</v>
      </c>
      <c r="B10012" s="3">
        <v>3226</v>
      </c>
      <c r="C10012" s="10" t="s">
        <v>24</v>
      </c>
      <c r="D10012" s="10" t="s">
        <v>63</v>
      </c>
      <c r="H10012" s="14">
        <v>2450</v>
      </c>
    </row>
    <row r="10013" spans="1:8" ht="19.5" customHeight="1" x14ac:dyDescent="0.25">
      <c r="A10013" s="4">
        <v>45617</v>
      </c>
      <c r="B10013" s="3">
        <v>3226</v>
      </c>
      <c r="C10013" s="10" t="s">
        <v>24</v>
      </c>
      <c r="D10013" s="10" t="s">
        <v>175</v>
      </c>
      <c r="H10013" s="14">
        <v>650</v>
      </c>
    </row>
    <row r="10014" spans="1:8" ht="19.5" customHeight="1" x14ac:dyDescent="0.25">
      <c r="A10014" s="4">
        <v>45618</v>
      </c>
      <c r="B10014" s="3">
        <v>3227</v>
      </c>
      <c r="C10014" s="10" t="s">
        <v>23</v>
      </c>
      <c r="D10014" s="10" t="s">
        <v>20</v>
      </c>
      <c r="E10014" s="10" t="s">
        <v>350</v>
      </c>
      <c r="H10014" s="14">
        <v>900</v>
      </c>
    </row>
    <row r="10015" spans="1:8" ht="19.5" customHeight="1" x14ac:dyDescent="0.25">
      <c r="A10015" s="4">
        <v>45618</v>
      </c>
      <c r="B10015" s="3">
        <v>3227</v>
      </c>
      <c r="C10015" s="10" t="s">
        <v>23</v>
      </c>
      <c r="D10015" s="10" t="s">
        <v>20</v>
      </c>
      <c r="E10015" s="10" t="s">
        <v>44</v>
      </c>
      <c r="H10015" s="14">
        <v>340</v>
      </c>
    </row>
    <row r="10016" spans="1:8" ht="19.5" customHeight="1" x14ac:dyDescent="0.25">
      <c r="A10016" s="4">
        <v>45618</v>
      </c>
      <c r="B10016" s="3">
        <v>3227</v>
      </c>
      <c r="C10016" s="10" t="s">
        <v>172</v>
      </c>
      <c r="D10016" s="10" t="s">
        <v>295</v>
      </c>
      <c r="H10016" s="14">
        <v>100</v>
      </c>
    </row>
    <row r="10017" spans="1:8" ht="19.5" customHeight="1" x14ac:dyDescent="0.25">
      <c r="A10017" s="4">
        <v>45618</v>
      </c>
      <c r="B10017" s="3">
        <v>3227</v>
      </c>
      <c r="C10017" s="10" t="s">
        <v>926</v>
      </c>
      <c r="D10017" s="10" t="s">
        <v>45</v>
      </c>
      <c r="E10017" s="10" t="s">
        <v>1044</v>
      </c>
      <c r="H10017" s="14">
        <v>700</v>
      </c>
    </row>
    <row r="10018" spans="1:8" ht="19.5" customHeight="1" x14ac:dyDescent="0.25">
      <c r="A10018" s="4">
        <v>45618</v>
      </c>
      <c r="B10018" s="3">
        <v>3228</v>
      </c>
      <c r="C10018" s="10" t="s">
        <v>23</v>
      </c>
      <c r="D10018" s="10" t="s">
        <v>372</v>
      </c>
      <c r="E10018" s="10" t="s">
        <v>277</v>
      </c>
      <c r="H10018" s="14">
        <v>1590</v>
      </c>
    </row>
    <row r="10019" spans="1:8" ht="19.5" customHeight="1" x14ac:dyDescent="0.25">
      <c r="A10019" s="4">
        <v>45618</v>
      </c>
      <c r="B10019" s="3">
        <v>3228</v>
      </c>
      <c r="C10019" s="10" t="s">
        <v>24</v>
      </c>
      <c r="D10019" s="10" t="s">
        <v>174</v>
      </c>
      <c r="G10019" s="10">
        <v>6</v>
      </c>
      <c r="H10019" s="14">
        <v>1200</v>
      </c>
    </row>
    <row r="10020" spans="1:8" ht="19.5" customHeight="1" x14ac:dyDescent="0.25">
      <c r="A10020" s="4">
        <v>45618</v>
      </c>
      <c r="B10020" s="3">
        <v>3228</v>
      </c>
      <c r="C10020" s="10" t="s">
        <v>24</v>
      </c>
      <c r="D10020" s="10" t="s">
        <v>63</v>
      </c>
      <c r="H10020" s="14">
        <v>1750</v>
      </c>
    </row>
    <row r="10021" spans="1:8" ht="19.5" customHeight="1" x14ac:dyDescent="0.25">
      <c r="A10021" s="4">
        <v>45618</v>
      </c>
      <c r="B10021" s="3">
        <v>3228</v>
      </c>
      <c r="C10021" s="10" t="s">
        <v>24</v>
      </c>
      <c r="D10021" s="10" t="s">
        <v>63</v>
      </c>
      <c r="H10021" s="14">
        <v>150</v>
      </c>
    </row>
    <row r="10022" spans="1:8" ht="19.5" customHeight="1" x14ac:dyDescent="0.25">
      <c r="A10022" s="4">
        <v>45618</v>
      </c>
      <c r="B10022" s="3">
        <v>3229</v>
      </c>
      <c r="C10022" s="10" t="s">
        <v>23</v>
      </c>
      <c r="D10022" s="10" t="s">
        <v>192</v>
      </c>
      <c r="E10022" s="10" t="s">
        <v>211</v>
      </c>
      <c r="H10022" s="14">
        <v>10000</v>
      </c>
    </row>
    <row r="10023" spans="1:8" ht="19.5" customHeight="1" x14ac:dyDescent="0.25">
      <c r="A10023" s="4">
        <v>45618</v>
      </c>
      <c r="B10023" s="3">
        <v>3229</v>
      </c>
      <c r="C10023" s="10" t="s">
        <v>23</v>
      </c>
      <c r="D10023" s="10" t="s">
        <v>22</v>
      </c>
      <c r="E10023" s="10" t="s">
        <v>1583</v>
      </c>
      <c r="H10023" s="14">
        <v>350</v>
      </c>
    </row>
    <row r="10024" spans="1:8" ht="19.5" customHeight="1" x14ac:dyDescent="0.25">
      <c r="A10024" s="4">
        <v>45618</v>
      </c>
      <c r="B10024" s="3">
        <v>3229</v>
      </c>
      <c r="C10024" s="10" t="s">
        <v>23</v>
      </c>
      <c r="D10024" s="10" t="s">
        <v>192</v>
      </c>
      <c r="E10024" s="10" t="s">
        <v>354</v>
      </c>
      <c r="H10024" s="14">
        <v>700</v>
      </c>
    </row>
    <row r="10025" spans="1:8" ht="19.5" customHeight="1" x14ac:dyDescent="0.25">
      <c r="A10025" s="4">
        <v>45618</v>
      </c>
      <c r="B10025" s="3">
        <v>3229</v>
      </c>
      <c r="C10025" s="10" t="s">
        <v>23</v>
      </c>
      <c r="D10025" s="10" t="s">
        <v>22</v>
      </c>
      <c r="H10025" s="14">
        <v>30</v>
      </c>
    </row>
    <row r="10026" spans="1:8" ht="19.5" customHeight="1" x14ac:dyDescent="0.25">
      <c r="A10026" s="4">
        <v>45618</v>
      </c>
      <c r="B10026" s="3">
        <v>3230</v>
      </c>
      <c r="C10026" s="10" t="s">
        <v>72</v>
      </c>
      <c r="D10026" s="10" t="s">
        <v>40</v>
      </c>
      <c r="E10026" s="10" t="s">
        <v>716</v>
      </c>
      <c r="F10026" s="10" t="s">
        <v>764</v>
      </c>
      <c r="H10026" s="14">
        <v>8000</v>
      </c>
    </row>
    <row r="10027" spans="1:8" ht="19.5" customHeight="1" x14ac:dyDescent="0.25">
      <c r="A10027" s="4">
        <v>45618</v>
      </c>
      <c r="B10027" s="3">
        <v>3231</v>
      </c>
      <c r="C10027" s="10" t="s">
        <v>72</v>
      </c>
      <c r="D10027" s="10" t="s">
        <v>40</v>
      </c>
      <c r="E10027" s="10" t="s">
        <v>716</v>
      </c>
      <c r="F10027" s="10" t="s">
        <v>1202</v>
      </c>
      <c r="H10027" s="14">
        <v>5670</v>
      </c>
    </row>
    <row r="10028" spans="1:8" ht="19.5" customHeight="1" x14ac:dyDescent="0.25">
      <c r="A10028" s="4">
        <v>45618</v>
      </c>
      <c r="B10028" s="3">
        <v>3232</v>
      </c>
      <c r="C10028" s="10" t="s">
        <v>24</v>
      </c>
      <c r="D10028" s="10" t="s">
        <v>175</v>
      </c>
      <c r="H10028" s="14">
        <v>50</v>
      </c>
    </row>
    <row r="10029" spans="1:8" ht="19.5" customHeight="1" x14ac:dyDescent="0.25">
      <c r="A10029" s="4">
        <v>45618</v>
      </c>
      <c r="B10029" s="3">
        <v>3232</v>
      </c>
      <c r="C10029" s="10" t="s">
        <v>23</v>
      </c>
      <c r="D10029" s="10" t="s">
        <v>64</v>
      </c>
      <c r="E10029" s="10" t="s">
        <v>206</v>
      </c>
      <c r="H10029" s="14">
        <v>1000</v>
      </c>
    </row>
    <row r="10030" spans="1:8" ht="19.5" customHeight="1" x14ac:dyDescent="0.25">
      <c r="A10030" s="4">
        <v>45618</v>
      </c>
      <c r="B10030" s="3">
        <v>3232</v>
      </c>
      <c r="C10030" s="10" t="s">
        <v>24</v>
      </c>
      <c r="D10030" s="10" t="s">
        <v>60</v>
      </c>
      <c r="E10030" s="10" t="s">
        <v>350</v>
      </c>
      <c r="H10030" s="14">
        <v>300</v>
      </c>
    </row>
    <row r="10031" spans="1:8" ht="19.5" customHeight="1" x14ac:dyDescent="0.25">
      <c r="A10031" s="4">
        <v>45619</v>
      </c>
      <c r="B10031" s="3">
        <v>3233</v>
      </c>
      <c r="C10031" s="10" t="s">
        <v>24</v>
      </c>
      <c r="D10031" s="10" t="s">
        <v>174</v>
      </c>
      <c r="G10031" s="10">
        <v>5</v>
      </c>
      <c r="H10031" s="14">
        <v>2000</v>
      </c>
    </row>
    <row r="10032" spans="1:8" ht="19.5" customHeight="1" x14ac:dyDescent="0.25">
      <c r="A10032" s="4">
        <v>45619</v>
      </c>
      <c r="B10032" s="3">
        <v>3233</v>
      </c>
      <c r="C10032" s="10" t="s">
        <v>24</v>
      </c>
      <c r="D10032" s="10" t="s">
        <v>513</v>
      </c>
      <c r="E10032" s="10" t="s">
        <v>857</v>
      </c>
      <c r="H10032" s="14">
        <v>960</v>
      </c>
    </row>
    <row r="10033" spans="1:8" ht="19.5" customHeight="1" x14ac:dyDescent="0.25">
      <c r="A10033" s="4">
        <v>45619</v>
      </c>
      <c r="B10033" s="3">
        <v>3233</v>
      </c>
      <c r="C10033" s="10" t="s">
        <v>23</v>
      </c>
      <c r="D10033" s="10" t="s">
        <v>372</v>
      </c>
      <c r="H10033" s="14">
        <v>100</v>
      </c>
    </row>
    <row r="10034" spans="1:8" ht="19.5" customHeight="1" x14ac:dyDescent="0.25">
      <c r="A10034" s="4">
        <v>45619</v>
      </c>
      <c r="B10034" s="3">
        <v>3233</v>
      </c>
      <c r="C10034" s="10" t="s">
        <v>23</v>
      </c>
      <c r="D10034" s="10" t="s">
        <v>192</v>
      </c>
      <c r="H10034" s="14">
        <v>140</v>
      </c>
    </row>
    <row r="10035" spans="1:8" ht="19.5" customHeight="1" x14ac:dyDescent="0.25">
      <c r="A10035" s="4">
        <v>45619</v>
      </c>
      <c r="B10035" s="3">
        <v>3234</v>
      </c>
      <c r="C10035" s="10" t="s">
        <v>23</v>
      </c>
      <c r="D10035" s="10" t="s">
        <v>192</v>
      </c>
      <c r="E10035" s="10" t="s">
        <v>1584</v>
      </c>
      <c r="H10035" s="14">
        <v>650</v>
      </c>
    </row>
    <row r="10036" spans="1:8" ht="19.5" customHeight="1" x14ac:dyDescent="0.25">
      <c r="A10036" s="4">
        <v>45619</v>
      </c>
      <c r="B10036" s="3">
        <v>3234</v>
      </c>
      <c r="C10036" s="10" t="s">
        <v>24</v>
      </c>
      <c r="D10036" s="10" t="s">
        <v>63</v>
      </c>
      <c r="H10036" s="14">
        <v>700</v>
      </c>
    </row>
    <row r="10037" spans="1:8" ht="19.5" customHeight="1" x14ac:dyDescent="0.25">
      <c r="A10037" s="4">
        <v>45619</v>
      </c>
      <c r="B10037" s="3">
        <v>3234</v>
      </c>
      <c r="C10037" s="10" t="s">
        <v>24</v>
      </c>
      <c r="D10037" s="10" t="s">
        <v>175</v>
      </c>
      <c r="H10037" s="14">
        <v>950</v>
      </c>
    </row>
    <row r="10038" spans="1:8" ht="19.5" customHeight="1" x14ac:dyDescent="0.25">
      <c r="A10038" s="4">
        <v>45619</v>
      </c>
      <c r="B10038" s="3">
        <v>3234</v>
      </c>
      <c r="C10038" s="10" t="s">
        <v>24</v>
      </c>
      <c r="D10038" s="10" t="s">
        <v>60</v>
      </c>
      <c r="E10038" s="10" t="s">
        <v>350</v>
      </c>
      <c r="H10038" s="14">
        <v>400</v>
      </c>
    </row>
    <row r="10039" spans="1:8" ht="19.5" customHeight="1" x14ac:dyDescent="0.25">
      <c r="A10039" s="4">
        <v>45619</v>
      </c>
      <c r="B10039" s="3">
        <v>3235</v>
      </c>
      <c r="C10039" s="10" t="s">
        <v>72</v>
      </c>
      <c r="D10039" s="10" t="s">
        <v>40</v>
      </c>
      <c r="E10039" s="10" t="s">
        <v>716</v>
      </c>
      <c r="F10039" s="10" t="s">
        <v>764</v>
      </c>
      <c r="H10039" s="14">
        <v>8520</v>
      </c>
    </row>
    <row r="10040" spans="1:8" ht="19.5" customHeight="1" x14ac:dyDescent="0.25">
      <c r="A10040" s="4">
        <v>45619</v>
      </c>
      <c r="B10040" s="3">
        <v>3236</v>
      </c>
      <c r="C10040" s="10" t="s">
        <v>72</v>
      </c>
      <c r="D10040" s="10" t="s">
        <v>40</v>
      </c>
      <c r="E10040" s="10" t="s">
        <v>716</v>
      </c>
      <c r="F10040" s="10" t="s">
        <v>1202</v>
      </c>
      <c r="H10040" s="14">
        <v>6530</v>
      </c>
    </row>
    <row r="10041" spans="1:8" ht="19.5" customHeight="1" x14ac:dyDescent="0.25">
      <c r="A10041" s="4">
        <v>45619</v>
      </c>
      <c r="B10041" s="3">
        <v>3237</v>
      </c>
      <c r="C10041" s="10" t="s">
        <v>72</v>
      </c>
      <c r="D10041" s="10" t="s">
        <v>40</v>
      </c>
      <c r="E10041" s="10" t="s">
        <v>211</v>
      </c>
      <c r="F10041" s="10" t="s">
        <v>902</v>
      </c>
      <c r="H10041" s="14">
        <v>6820</v>
      </c>
    </row>
    <row r="10042" spans="1:8" ht="19.5" customHeight="1" x14ac:dyDescent="0.25">
      <c r="A10042" s="4">
        <v>45619</v>
      </c>
      <c r="B10042" s="3">
        <v>3237</v>
      </c>
      <c r="C10042" s="10" t="s">
        <v>72</v>
      </c>
      <c r="D10042" s="10" t="s">
        <v>40</v>
      </c>
      <c r="E10042" s="10" t="s">
        <v>1023</v>
      </c>
      <c r="F10042" s="10" t="s">
        <v>902</v>
      </c>
      <c r="H10042" s="14">
        <v>100</v>
      </c>
    </row>
    <row r="10043" spans="1:8" ht="19.5" customHeight="1" x14ac:dyDescent="0.25">
      <c r="A10043" s="4">
        <v>45619</v>
      </c>
      <c r="B10043" s="3">
        <v>3238</v>
      </c>
      <c r="C10043" s="10" t="s">
        <v>72</v>
      </c>
      <c r="D10043" s="10" t="s">
        <v>40</v>
      </c>
      <c r="E10043" s="10" t="s">
        <v>1092</v>
      </c>
      <c r="F10043" s="10" t="s">
        <v>25</v>
      </c>
      <c r="H10043" s="14">
        <v>10000</v>
      </c>
    </row>
    <row r="10044" spans="1:8" ht="19.5" customHeight="1" x14ac:dyDescent="0.25">
      <c r="A10044" s="4">
        <v>45619</v>
      </c>
      <c r="B10044" s="3">
        <v>3239</v>
      </c>
      <c r="C10044" s="10" t="s">
        <v>23</v>
      </c>
      <c r="D10044" s="10" t="s">
        <v>265</v>
      </c>
      <c r="E10044" s="10" t="s">
        <v>1533</v>
      </c>
      <c r="H10044" s="14">
        <v>1200</v>
      </c>
    </row>
    <row r="10045" spans="1:8" ht="19.5" customHeight="1" x14ac:dyDescent="0.25">
      <c r="A10045" s="4">
        <v>45619</v>
      </c>
      <c r="B10045" s="3">
        <v>3239</v>
      </c>
      <c r="C10045" s="10" t="s">
        <v>23</v>
      </c>
      <c r="D10045" s="10" t="s">
        <v>265</v>
      </c>
      <c r="E10045" s="10" t="s">
        <v>343</v>
      </c>
      <c r="H10045" s="14">
        <v>800</v>
      </c>
    </row>
    <row r="10046" spans="1:8" ht="19.5" customHeight="1" x14ac:dyDescent="0.25">
      <c r="A10046" s="4">
        <v>45619</v>
      </c>
      <c r="B10046" s="3">
        <v>3239</v>
      </c>
      <c r="C10046" s="10" t="s">
        <v>23</v>
      </c>
      <c r="D10046" s="10" t="s">
        <v>22</v>
      </c>
      <c r="H10046" s="14">
        <v>20</v>
      </c>
    </row>
    <row r="10047" spans="1:8" ht="19.5" customHeight="1" x14ac:dyDescent="0.25">
      <c r="A10047" s="4">
        <v>45619</v>
      </c>
      <c r="B10047" s="3">
        <v>3240</v>
      </c>
      <c r="C10047" s="10" t="s">
        <v>926</v>
      </c>
      <c r="D10047" s="10" t="s">
        <v>45</v>
      </c>
      <c r="E10047" s="10" t="s">
        <v>1578</v>
      </c>
      <c r="F10047" s="10" t="s">
        <v>1579</v>
      </c>
      <c r="H10047" s="14">
        <v>35000</v>
      </c>
    </row>
    <row r="10048" spans="1:8" ht="19.5" customHeight="1" x14ac:dyDescent="0.25">
      <c r="A10048" s="4">
        <v>45620</v>
      </c>
      <c r="B10048" s="3">
        <v>3241</v>
      </c>
      <c r="C10048" s="10" t="s">
        <v>926</v>
      </c>
      <c r="D10048" s="10" t="s">
        <v>45</v>
      </c>
      <c r="E10048" s="10" t="s">
        <v>1578</v>
      </c>
      <c r="F10048" s="10" t="s">
        <v>1579</v>
      </c>
      <c r="H10048" s="14">
        <v>14000</v>
      </c>
    </row>
    <row r="10049" spans="1:8" ht="19.5" customHeight="1" x14ac:dyDescent="0.25">
      <c r="A10049" s="4">
        <v>45620</v>
      </c>
      <c r="B10049" s="3">
        <v>3242</v>
      </c>
      <c r="C10049" s="10" t="s">
        <v>23</v>
      </c>
      <c r="D10049" s="10" t="s">
        <v>20</v>
      </c>
      <c r="E10049" s="10" t="s">
        <v>350</v>
      </c>
      <c r="H10049" s="14">
        <v>900</v>
      </c>
    </row>
    <row r="10050" spans="1:8" ht="19.5" customHeight="1" x14ac:dyDescent="0.25">
      <c r="A10050" s="4">
        <v>45620</v>
      </c>
      <c r="B10050" s="3">
        <v>3242</v>
      </c>
      <c r="C10050" s="10" t="s">
        <v>23</v>
      </c>
      <c r="D10050" s="10" t="s">
        <v>20</v>
      </c>
      <c r="E10050" s="10" t="s">
        <v>44</v>
      </c>
      <c r="H10050" s="14">
        <v>340</v>
      </c>
    </row>
    <row r="10051" spans="1:8" ht="19.5" customHeight="1" x14ac:dyDescent="0.25">
      <c r="A10051" s="4">
        <v>45620</v>
      </c>
      <c r="B10051" s="3">
        <v>3242</v>
      </c>
      <c r="C10051" s="10" t="s">
        <v>172</v>
      </c>
      <c r="D10051" s="10" t="s">
        <v>295</v>
      </c>
      <c r="H10051" s="14">
        <v>100</v>
      </c>
    </row>
    <row r="10052" spans="1:8" ht="19.5" customHeight="1" x14ac:dyDescent="0.25">
      <c r="A10052" s="4">
        <v>45620</v>
      </c>
      <c r="B10052" s="3">
        <v>3242</v>
      </c>
      <c r="C10052" s="10" t="s">
        <v>1580</v>
      </c>
      <c r="F10052" s="10" t="s">
        <v>1581</v>
      </c>
      <c r="H10052" s="14">
        <v>10000</v>
      </c>
    </row>
    <row r="10053" spans="1:8" ht="19.5" customHeight="1" x14ac:dyDescent="0.25">
      <c r="A10053" s="4">
        <v>45620</v>
      </c>
      <c r="B10053" s="3">
        <v>3243</v>
      </c>
      <c r="C10053" s="10" t="s">
        <v>72</v>
      </c>
      <c r="D10053" s="10" t="s">
        <v>40</v>
      </c>
      <c r="E10053" s="10" t="s">
        <v>716</v>
      </c>
      <c r="F10053" s="10" t="s">
        <v>764</v>
      </c>
      <c r="H10053" s="14">
        <v>7560</v>
      </c>
    </row>
    <row r="10054" spans="1:8" ht="19.5" customHeight="1" x14ac:dyDescent="0.25">
      <c r="A10054" s="4">
        <v>45620</v>
      </c>
      <c r="B10054" s="3">
        <v>3244</v>
      </c>
      <c r="C10054" s="10" t="s">
        <v>72</v>
      </c>
      <c r="D10054" s="10" t="s">
        <v>40</v>
      </c>
      <c r="E10054" s="10" t="s">
        <v>716</v>
      </c>
      <c r="F10054" s="10" t="s">
        <v>1202</v>
      </c>
      <c r="H10054" s="14">
        <v>7190</v>
      </c>
    </row>
    <row r="10055" spans="1:8" ht="19.5" customHeight="1" x14ac:dyDescent="0.25">
      <c r="A10055" s="4">
        <v>45620</v>
      </c>
      <c r="B10055" s="3">
        <v>3245</v>
      </c>
      <c r="C10055" s="10" t="s">
        <v>72</v>
      </c>
      <c r="D10055" s="10" t="s">
        <v>40</v>
      </c>
      <c r="E10055" s="10" t="s">
        <v>211</v>
      </c>
      <c r="F10055" s="10" t="s">
        <v>902</v>
      </c>
      <c r="H10055" s="14">
        <v>6130</v>
      </c>
    </row>
    <row r="10056" spans="1:8" ht="19.5" customHeight="1" x14ac:dyDescent="0.25">
      <c r="A10056" s="4">
        <v>45620</v>
      </c>
      <c r="B10056" s="3">
        <v>3245</v>
      </c>
      <c r="C10056" s="10" t="s">
        <v>72</v>
      </c>
      <c r="D10056" s="10" t="s">
        <v>40</v>
      </c>
      <c r="E10056" s="10" t="s">
        <v>1023</v>
      </c>
      <c r="F10056" s="10" t="s">
        <v>902</v>
      </c>
      <c r="H10056" s="14">
        <v>100</v>
      </c>
    </row>
    <row r="10057" spans="1:8" ht="19.5" customHeight="1" x14ac:dyDescent="0.25">
      <c r="A10057" s="4">
        <v>45620</v>
      </c>
      <c r="B10057" s="3">
        <v>3246</v>
      </c>
      <c r="C10057" s="10" t="s">
        <v>24</v>
      </c>
      <c r="D10057" s="10" t="s">
        <v>63</v>
      </c>
      <c r="H10057" s="14">
        <v>1750</v>
      </c>
    </row>
    <row r="10058" spans="1:8" ht="19.5" customHeight="1" x14ac:dyDescent="0.25">
      <c r="A10058" s="4">
        <v>45620</v>
      </c>
      <c r="B10058" s="3">
        <v>3246</v>
      </c>
      <c r="C10058" s="10" t="s">
        <v>24</v>
      </c>
      <c r="D10058" s="10" t="s">
        <v>63</v>
      </c>
      <c r="H10058" s="14">
        <v>300</v>
      </c>
    </row>
    <row r="10059" spans="1:8" ht="19.5" customHeight="1" x14ac:dyDescent="0.25">
      <c r="A10059" s="4">
        <v>45620</v>
      </c>
      <c r="B10059" s="3">
        <v>3246</v>
      </c>
      <c r="C10059" s="10" t="s">
        <v>23</v>
      </c>
      <c r="D10059" s="10" t="s">
        <v>372</v>
      </c>
      <c r="E10059" s="10" t="s">
        <v>277</v>
      </c>
      <c r="H10059" s="14">
        <v>2710</v>
      </c>
    </row>
    <row r="10060" spans="1:8" ht="19.5" customHeight="1" x14ac:dyDescent="0.25">
      <c r="A10060" s="4">
        <v>45620</v>
      </c>
      <c r="B10060" s="3">
        <v>3246</v>
      </c>
      <c r="C10060" s="10" t="s">
        <v>23</v>
      </c>
      <c r="D10060" s="10" t="s">
        <v>64</v>
      </c>
      <c r="E10060" s="10" t="s">
        <v>1145</v>
      </c>
      <c r="H10060" s="14">
        <v>250</v>
      </c>
    </row>
    <row r="10061" spans="1:8" ht="19.5" customHeight="1" x14ac:dyDescent="0.25">
      <c r="A10061" s="4">
        <v>45620</v>
      </c>
      <c r="B10061" s="3">
        <v>3247</v>
      </c>
      <c r="C10061" s="10" t="s">
        <v>24</v>
      </c>
      <c r="D10061" s="10" t="s">
        <v>174</v>
      </c>
      <c r="G10061" s="10">
        <v>6</v>
      </c>
      <c r="H10061" s="14">
        <v>2400</v>
      </c>
    </row>
    <row r="10062" spans="1:8" ht="19.5" customHeight="1" x14ac:dyDescent="0.25">
      <c r="A10062" s="4">
        <v>45620</v>
      </c>
      <c r="B10062" s="3">
        <v>3247</v>
      </c>
      <c r="C10062" s="10" t="s">
        <v>23</v>
      </c>
      <c r="D10062" s="10" t="s">
        <v>192</v>
      </c>
      <c r="E10062" s="10" t="s">
        <v>56</v>
      </c>
      <c r="H10062" s="14">
        <v>200</v>
      </c>
    </row>
    <row r="10063" spans="1:8" ht="19.5" customHeight="1" x14ac:dyDescent="0.25">
      <c r="A10063" s="4">
        <v>45620</v>
      </c>
      <c r="B10063" s="3">
        <v>3247</v>
      </c>
      <c r="C10063" s="10" t="s">
        <v>24</v>
      </c>
      <c r="D10063" s="10" t="s">
        <v>175</v>
      </c>
      <c r="H10063" s="14">
        <v>400</v>
      </c>
    </row>
    <row r="10064" spans="1:8" ht="19.5" customHeight="1" x14ac:dyDescent="0.25">
      <c r="A10064" s="4">
        <v>45620</v>
      </c>
      <c r="B10064" s="3">
        <v>3247</v>
      </c>
      <c r="C10064" s="10" t="s">
        <v>172</v>
      </c>
      <c r="D10064" s="10" t="s">
        <v>296</v>
      </c>
      <c r="G10064" s="10">
        <v>9</v>
      </c>
      <c r="H10064" s="14">
        <v>1120</v>
      </c>
    </row>
    <row r="10065" spans="1:8" ht="19.5" customHeight="1" x14ac:dyDescent="0.25">
      <c r="A10065" s="4">
        <v>45620</v>
      </c>
      <c r="B10065" s="3">
        <v>3248</v>
      </c>
      <c r="C10065" s="10" t="s">
        <v>23</v>
      </c>
      <c r="D10065" s="10" t="s">
        <v>265</v>
      </c>
      <c r="E10065" s="10" t="s">
        <v>1533</v>
      </c>
      <c r="H10065" s="14">
        <v>1200</v>
      </c>
    </row>
    <row r="10066" spans="1:8" ht="19.5" customHeight="1" x14ac:dyDescent="0.25">
      <c r="A10066" s="4">
        <v>45620</v>
      </c>
      <c r="B10066" s="3">
        <v>3248</v>
      </c>
      <c r="C10066" s="10" t="s">
        <v>23</v>
      </c>
      <c r="D10066" s="10" t="s">
        <v>265</v>
      </c>
      <c r="E10066" s="10" t="s">
        <v>343</v>
      </c>
      <c r="H10066" s="14">
        <v>800</v>
      </c>
    </row>
    <row r="10067" spans="1:8" ht="19.5" customHeight="1" x14ac:dyDescent="0.25">
      <c r="A10067" s="4">
        <v>45621</v>
      </c>
      <c r="B10067" s="3">
        <v>3249</v>
      </c>
      <c r="C10067" s="10" t="s">
        <v>24</v>
      </c>
      <c r="D10067" s="10" t="s">
        <v>174</v>
      </c>
      <c r="H10067" s="14">
        <v>1600</v>
      </c>
    </row>
    <row r="10068" spans="1:8" ht="19.5" customHeight="1" x14ac:dyDescent="0.25">
      <c r="A10068" s="4">
        <v>45621</v>
      </c>
      <c r="B10068" s="3">
        <v>3249</v>
      </c>
      <c r="C10068" s="10" t="s">
        <v>24</v>
      </c>
      <c r="D10068" s="10" t="s">
        <v>175</v>
      </c>
      <c r="H10068" s="14">
        <v>875</v>
      </c>
    </row>
    <row r="10069" spans="1:8" ht="19.5" customHeight="1" x14ac:dyDescent="0.25">
      <c r="A10069" s="4">
        <v>45621</v>
      </c>
      <c r="B10069" s="3">
        <v>3249</v>
      </c>
      <c r="C10069" s="10" t="s">
        <v>23</v>
      </c>
      <c r="D10069" s="10" t="s">
        <v>372</v>
      </c>
      <c r="E10069" s="10" t="s">
        <v>277</v>
      </c>
      <c r="H10069" s="14">
        <v>1640</v>
      </c>
    </row>
    <row r="10070" spans="1:8" ht="19.5" customHeight="1" x14ac:dyDescent="0.25">
      <c r="A10070" s="4">
        <v>45621</v>
      </c>
      <c r="B10070" s="3">
        <v>3249</v>
      </c>
      <c r="C10070" s="10" t="s">
        <v>23</v>
      </c>
      <c r="D10070" s="10" t="s">
        <v>372</v>
      </c>
      <c r="F10070" s="10" t="s">
        <v>47</v>
      </c>
      <c r="H10070" s="14">
        <v>1240</v>
      </c>
    </row>
    <row r="10071" spans="1:8" ht="19.5" customHeight="1" x14ac:dyDescent="0.25">
      <c r="A10071" s="4">
        <v>45621</v>
      </c>
      <c r="B10071" s="3">
        <v>3250</v>
      </c>
      <c r="C10071" s="10" t="s">
        <v>72</v>
      </c>
      <c r="D10071" s="10" t="s">
        <v>40</v>
      </c>
      <c r="E10071" s="10" t="s">
        <v>716</v>
      </c>
      <c r="F10071" s="10" t="s">
        <v>764</v>
      </c>
      <c r="H10071" s="14">
        <v>8120</v>
      </c>
    </row>
    <row r="10072" spans="1:8" ht="19.5" customHeight="1" x14ac:dyDescent="0.25">
      <c r="A10072" s="4">
        <v>45621</v>
      </c>
      <c r="B10072" s="3">
        <v>3251</v>
      </c>
      <c r="C10072" s="10" t="s">
        <v>72</v>
      </c>
      <c r="D10072" s="10" t="s">
        <v>40</v>
      </c>
      <c r="E10072" s="10" t="s">
        <v>716</v>
      </c>
      <c r="F10072" s="10" t="s">
        <v>1202</v>
      </c>
      <c r="H10072" s="14">
        <v>6620</v>
      </c>
    </row>
    <row r="10073" spans="1:8" ht="19.5" customHeight="1" x14ac:dyDescent="0.25">
      <c r="A10073" s="4">
        <v>45621</v>
      </c>
      <c r="B10073" s="3">
        <v>3252</v>
      </c>
      <c r="C10073" s="10" t="s">
        <v>23</v>
      </c>
      <c r="D10073" s="10" t="s">
        <v>29</v>
      </c>
      <c r="E10073" s="10" t="s">
        <v>361</v>
      </c>
      <c r="H10073" s="14">
        <v>250</v>
      </c>
    </row>
    <row r="10074" spans="1:8" ht="19.5" customHeight="1" x14ac:dyDescent="0.25">
      <c r="A10074" s="4">
        <v>45621</v>
      </c>
      <c r="B10074" s="3">
        <v>3252</v>
      </c>
      <c r="C10074" s="10" t="s">
        <v>23</v>
      </c>
      <c r="D10074" s="10" t="s">
        <v>265</v>
      </c>
      <c r="E10074" s="10" t="s">
        <v>1533</v>
      </c>
      <c r="H10074" s="14">
        <v>600</v>
      </c>
    </row>
    <row r="10075" spans="1:8" ht="19.5" customHeight="1" x14ac:dyDescent="0.25">
      <c r="A10075" s="4">
        <v>45621</v>
      </c>
      <c r="B10075" s="3">
        <v>3252</v>
      </c>
      <c r="C10075" s="10" t="s">
        <v>23</v>
      </c>
      <c r="D10075" s="10" t="s">
        <v>265</v>
      </c>
      <c r="E10075" s="10" t="s">
        <v>343</v>
      </c>
      <c r="H10075" s="14">
        <v>800</v>
      </c>
    </row>
    <row r="10076" spans="1:8" ht="19.5" customHeight="1" x14ac:dyDescent="0.25">
      <c r="A10076" s="4">
        <v>45621</v>
      </c>
      <c r="B10076" s="3">
        <v>3252</v>
      </c>
      <c r="C10076" s="10" t="s">
        <v>23</v>
      </c>
      <c r="D10076" s="10" t="s">
        <v>407</v>
      </c>
      <c r="H10076" s="14">
        <v>200</v>
      </c>
    </row>
    <row r="10077" spans="1:8" ht="19.5" customHeight="1" x14ac:dyDescent="0.25">
      <c r="A10077" s="4">
        <v>45621</v>
      </c>
      <c r="B10077" s="3">
        <v>3253</v>
      </c>
      <c r="C10077" s="10" t="s">
        <v>72</v>
      </c>
      <c r="D10077" s="10" t="s">
        <v>40</v>
      </c>
      <c r="E10077" s="10" t="s">
        <v>211</v>
      </c>
      <c r="F10077" s="10" t="s">
        <v>902</v>
      </c>
      <c r="H10077" s="14">
        <v>8210</v>
      </c>
    </row>
    <row r="10078" spans="1:8" ht="19.5" customHeight="1" x14ac:dyDescent="0.25">
      <c r="A10078" s="4">
        <v>45621</v>
      </c>
      <c r="B10078" s="3">
        <v>3253</v>
      </c>
      <c r="C10078" s="10" t="s">
        <v>72</v>
      </c>
      <c r="D10078" s="10" t="s">
        <v>40</v>
      </c>
      <c r="E10078" s="10" t="s">
        <v>1023</v>
      </c>
      <c r="F10078" s="10" t="s">
        <v>902</v>
      </c>
      <c r="H10078" s="14">
        <v>100</v>
      </c>
    </row>
    <row r="10079" spans="1:8" ht="19.5" customHeight="1" x14ac:dyDescent="0.25">
      <c r="A10079" s="4">
        <v>45621</v>
      </c>
      <c r="B10079" s="3">
        <v>3254</v>
      </c>
      <c r="C10079" s="10" t="s">
        <v>172</v>
      </c>
      <c r="D10079" s="10" t="s">
        <v>296</v>
      </c>
      <c r="G10079" s="10">
        <v>9</v>
      </c>
      <c r="H10079" s="14">
        <v>1120</v>
      </c>
    </row>
    <row r="10080" spans="1:8" ht="19.5" customHeight="1" x14ac:dyDescent="0.25">
      <c r="A10080" s="4">
        <v>45621</v>
      </c>
      <c r="B10080" s="3">
        <v>3254</v>
      </c>
      <c r="C10080" s="10" t="s">
        <v>24</v>
      </c>
      <c r="D10080" s="10" t="s">
        <v>63</v>
      </c>
      <c r="H10080" s="14">
        <v>1050</v>
      </c>
    </row>
    <row r="10081" spans="1:8" ht="19.5" customHeight="1" x14ac:dyDescent="0.25">
      <c r="A10081" s="4">
        <v>45621</v>
      </c>
      <c r="B10081" s="3">
        <v>3254</v>
      </c>
      <c r="C10081" s="10" t="s">
        <v>24</v>
      </c>
      <c r="D10081" s="10" t="s">
        <v>63</v>
      </c>
      <c r="H10081" s="14">
        <v>600</v>
      </c>
    </row>
    <row r="10082" spans="1:8" ht="19.5" customHeight="1" x14ac:dyDescent="0.25">
      <c r="A10082" s="4">
        <v>45621</v>
      </c>
      <c r="B10082" s="3">
        <v>3254</v>
      </c>
      <c r="C10082" s="10" t="s">
        <v>926</v>
      </c>
      <c r="D10082" s="10" t="s">
        <v>963</v>
      </c>
      <c r="H10082" s="14">
        <v>8000</v>
      </c>
    </row>
    <row r="10083" spans="1:8" ht="19.5" customHeight="1" x14ac:dyDescent="0.25">
      <c r="A10083" s="4">
        <v>45622</v>
      </c>
      <c r="B10083" s="3">
        <v>3255</v>
      </c>
      <c r="C10083" s="10" t="s">
        <v>23</v>
      </c>
      <c r="D10083" s="10" t="s">
        <v>20</v>
      </c>
      <c r="E10083" s="10" t="s">
        <v>350</v>
      </c>
      <c r="H10083" s="14">
        <v>900</v>
      </c>
    </row>
    <row r="10084" spans="1:8" ht="19.5" customHeight="1" x14ac:dyDescent="0.25">
      <c r="A10084" s="4">
        <v>45622</v>
      </c>
      <c r="B10084" s="3">
        <v>3255</v>
      </c>
      <c r="C10084" s="10" t="s">
        <v>23</v>
      </c>
      <c r="D10084" s="10" t="s">
        <v>20</v>
      </c>
      <c r="E10084" s="10" t="s">
        <v>44</v>
      </c>
      <c r="H10084" s="14">
        <v>340</v>
      </c>
    </row>
    <row r="10085" spans="1:8" ht="19.5" customHeight="1" x14ac:dyDescent="0.25">
      <c r="A10085" s="4">
        <v>45622</v>
      </c>
      <c r="B10085" s="3">
        <v>3255</v>
      </c>
      <c r="C10085" s="10" t="s">
        <v>172</v>
      </c>
      <c r="D10085" s="10" t="s">
        <v>295</v>
      </c>
      <c r="H10085" s="14">
        <v>100</v>
      </c>
    </row>
    <row r="10086" spans="1:8" ht="19.5" customHeight="1" x14ac:dyDescent="0.25">
      <c r="A10086" s="4">
        <v>45622</v>
      </c>
      <c r="B10086" s="3">
        <v>3255</v>
      </c>
      <c r="C10086" s="10" t="s">
        <v>23</v>
      </c>
      <c r="D10086" s="10" t="s">
        <v>64</v>
      </c>
      <c r="E10086" s="10" t="s">
        <v>1145</v>
      </c>
      <c r="H10086" s="14">
        <v>250</v>
      </c>
    </row>
    <row r="10087" spans="1:8" ht="19.5" customHeight="1" x14ac:dyDescent="0.25">
      <c r="A10087" s="4">
        <v>45622</v>
      </c>
      <c r="B10087" s="3">
        <v>3256</v>
      </c>
      <c r="C10087" s="10" t="s">
        <v>72</v>
      </c>
      <c r="D10087" s="10" t="s">
        <v>40</v>
      </c>
      <c r="E10087" s="10" t="s">
        <v>716</v>
      </c>
      <c r="F10087" s="10" t="s">
        <v>764</v>
      </c>
      <c r="H10087" s="14">
        <v>7580</v>
      </c>
    </row>
    <row r="10088" spans="1:8" ht="19.5" customHeight="1" x14ac:dyDescent="0.25">
      <c r="A10088" s="4">
        <v>45622</v>
      </c>
      <c r="B10088" s="3">
        <v>3257</v>
      </c>
      <c r="C10088" s="10" t="s">
        <v>72</v>
      </c>
      <c r="D10088" s="10" t="s">
        <v>40</v>
      </c>
      <c r="E10088" s="10" t="s">
        <v>716</v>
      </c>
      <c r="F10088" s="10" t="s">
        <v>1202</v>
      </c>
      <c r="H10088" s="14">
        <v>5270</v>
      </c>
    </row>
    <row r="10089" spans="1:8" ht="19.5" customHeight="1" x14ac:dyDescent="0.25">
      <c r="A10089" s="4">
        <v>45622</v>
      </c>
      <c r="B10089" s="3">
        <v>3258</v>
      </c>
      <c r="C10089" s="10" t="s">
        <v>72</v>
      </c>
      <c r="D10089" s="10" t="s">
        <v>40</v>
      </c>
      <c r="E10089" s="10" t="s">
        <v>211</v>
      </c>
      <c r="F10089" s="10" t="s">
        <v>902</v>
      </c>
      <c r="H10089" s="14">
        <v>6210</v>
      </c>
    </row>
    <row r="10090" spans="1:8" ht="19.5" customHeight="1" x14ac:dyDescent="0.25">
      <c r="A10090" s="4">
        <v>45622</v>
      </c>
      <c r="B10090" s="3">
        <v>3258</v>
      </c>
      <c r="C10090" s="10" t="s">
        <v>72</v>
      </c>
      <c r="D10090" s="10" t="s">
        <v>40</v>
      </c>
      <c r="E10090" s="10" t="s">
        <v>1023</v>
      </c>
      <c r="F10090" s="10" t="s">
        <v>902</v>
      </c>
      <c r="H10090" s="14">
        <v>100</v>
      </c>
    </row>
    <row r="10091" spans="1:8" ht="19.5" customHeight="1" x14ac:dyDescent="0.25">
      <c r="A10091" s="4">
        <v>45622</v>
      </c>
      <c r="B10091" s="3">
        <v>3259</v>
      </c>
      <c r="C10091" s="10" t="s">
        <v>24</v>
      </c>
      <c r="D10091" s="10" t="s">
        <v>174</v>
      </c>
      <c r="H10091" s="14">
        <v>2400</v>
      </c>
    </row>
    <row r="10092" spans="1:8" ht="19.5" customHeight="1" x14ac:dyDescent="0.25">
      <c r="A10092" s="4">
        <v>45622</v>
      </c>
      <c r="B10092" s="3">
        <v>3259</v>
      </c>
      <c r="C10092" s="10" t="s">
        <v>23</v>
      </c>
      <c r="D10092" s="10" t="s">
        <v>192</v>
      </c>
      <c r="E10092" s="10" t="s">
        <v>354</v>
      </c>
      <c r="H10092" s="14">
        <v>900</v>
      </c>
    </row>
    <row r="10093" spans="1:8" ht="19.5" customHeight="1" x14ac:dyDescent="0.25">
      <c r="A10093" s="4">
        <v>45622</v>
      </c>
      <c r="B10093" s="3">
        <v>3259</v>
      </c>
      <c r="C10093" s="10" t="s">
        <v>926</v>
      </c>
      <c r="D10093" s="10" t="s">
        <v>45</v>
      </c>
      <c r="E10093" s="10" t="s">
        <v>1044</v>
      </c>
      <c r="H10093" s="14">
        <v>700</v>
      </c>
    </row>
    <row r="10094" spans="1:8" ht="19.5" customHeight="1" x14ac:dyDescent="0.25">
      <c r="A10094" s="4">
        <v>45622</v>
      </c>
      <c r="B10094" s="3">
        <v>3259</v>
      </c>
      <c r="C10094" s="10" t="s">
        <v>926</v>
      </c>
      <c r="D10094" s="10" t="s">
        <v>58</v>
      </c>
      <c r="E10094" s="10" t="s">
        <v>1573</v>
      </c>
      <c r="H10094" s="14">
        <v>100</v>
      </c>
    </row>
    <row r="10095" spans="1:8" ht="19.5" customHeight="1" x14ac:dyDescent="0.25">
      <c r="A10095" s="4">
        <v>45622</v>
      </c>
      <c r="B10095" s="3">
        <v>3260</v>
      </c>
      <c r="C10095" s="10" t="s">
        <v>172</v>
      </c>
      <c r="D10095" s="10" t="s">
        <v>296</v>
      </c>
      <c r="G10095" s="10">
        <v>9</v>
      </c>
      <c r="H10095" s="14">
        <v>1120</v>
      </c>
    </row>
    <row r="10096" spans="1:8" ht="19.5" customHeight="1" x14ac:dyDescent="0.25">
      <c r="A10096" s="4">
        <v>45622</v>
      </c>
      <c r="B10096" s="3">
        <v>3260</v>
      </c>
      <c r="C10096" s="10" t="s">
        <v>23</v>
      </c>
      <c r="D10096" s="10" t="s">
        <v>265</v>
      </c>
      <c r="E10096" s="10" t="s">
        <v>1533</v>
      </c>
      <c r="H10096" s="14">
        <v>600</v>
      </c>
    </row>
    <row r="10097" spans="1:8" ht="19.5" customHeight="1" x14ac:dyDescent="0.25">
      <c r="A10097" s="4">
        <v>45622</v>
      </c>
      <c r="B10097" s="3">
        <v>3260</v>
      </c>
      <c r="C10097" s="10" t="s">
        <v>23</v>
      </c>
      <c r="D10097" s="10" t="s">
        <v>265</v>
      </c>
      <c r="E10097" s="10" t="s">
        <v>343</v>
      </c>
      <c r="H10097" s="14">
        <v>800</v>
      </c>
    </row>
    <row r="10098" spans="1:8" ht="19.5" customHeight="1" x14ac:dyDescent="0.25">
      <c r="A10098" s="4">
        <v>45622</v>
      </c>
      <c r="B10098" s="3">
        <v>3260</v>
      </c>
      <c r="C10098" s="10" t="s">
        <v>926</v>
      </c>
      <c r="D10098" s="10" t="s">
        <v>58</v>
      </c>
      <c r="H10098" s="14">
        <v>10980</v>
      </c>
    </row>
    <row r="10099" spans="1:8" ht="19.5" customHeight="1" x14ac:dyDescent="0.25">
      <c r="A10099" s="4">
        <v>45622</v>
      </c>
      <c r="B10099" s="3">
        <v>3261</v>
      </c>
      <c r="C10099" s="10" t="s">
        <v>24</v>
      </c>
      <c r="D10099" s="10" t="s">
        <v>175</v>
      </c>
      <c r="H10099" s="14">
        <v>450</v>
      </c>
    </row>
    <row r="10100" spans="1:8" ht="19.5" customHeight="1" x14ac:dyDescent="0.25">
      <c r="A10100" s="4">
        <v>45623</v>
      </c>
      <c r="B10100" s="3">
        <v>3262</v>
      </c>
      <c r="C10100" s="10" t="s">
        <v>72</v>
      </c>
      <c r="D10100" s="10" t="s">
        <v>40</v>
      </c>
      <c r="E10100" s="10" t="s">
        <v>716</v>
      </c>
      <c r="F10100" s="10" t="s">
        <v>764</v>
      </c>
      <c r="H10100" s="14">
        <v>7580</v>
      </c>
    </row>
    <row r="10101" spans="1:8" ht="19.5" customHeight="1" x14ac:dyDescent="0.25">
      <c r="A10101" s="4">
        <v>45623</v>
      </c>
      <c r="B10101" s="3">
        <v>3263</v>
      </c>
      <c r="C10101" s="10" t="s">
        <v>72</v>
      </c>
      <c r="D10101" s="10" t="s">
        <v>40</v>
      </c>
      <c r="E10101" s="10" t="s">
        <v>716</v>
      </c>
      <c r="F10101" s="10" t="s">
        <v>1202</v>
      </c>
      <c r="H10101" s="14">
        <v>6800</v>
      </c>
    </row>
    <row r="10102" spans="1:8" ht="19.5" customHeight="1" x14ac:dyDescent="0.25">
      <c r="A10102" s="4">
        <v>45623</v>
      </c>
      <c r="B10102" s="3">
        <v>3264</v>
      </c>
      <c r="C10102" s="10" t="s">
        <v>23</v>
      </c>
      <c r="D10102" s="10" t="s">
        <v>372</v>
      </c>
      <c r="E10102" s="10" t="s">
        <v>116</v>
      </c>
      <c r="F10102" s="10" t="s">
        <v>47</v>
      </c>
      <c r="H10102" s="14">
        <v>1700</v>
      </c>
    </row>
    <row r="10103" spans="1:8" ht="19.5" customHeight="1" x14ac:dyDescent="0.25">
      <c r="A10103" s="4">
        <v>45623</v>
      </c>
      <c r="B10103" s="3">
        <v>3264</v>
      </c>
      <c r="C10103" s="10" t="s">
        <v>23</v>
      </c>
      <c r="D10103" s="10" t="s">
        <v>64</v>
      </c>
      <c r="E10103" s="10" t="s">
        <v>1556</v>
      </c>
      <c r="H10103" s="14">
        <v>520</v>
      </c>
    </row>
    <row r="10104" spans="1:8" ht="19.5" customHeight="1" x14ac:dyDescent="0.25">
      <c r="A10104" s="4">
        <v>45623</v>
      </c>
      <c r="B10104" s="3">
        <v>3264</v>
      </c>
      <c r="C10104" s="10" t="s">
        <v>23</v>
      </c>
      <c r="H10104" s="14">
        <v>100</v>
      </c>
    </row>
    <row r="10105" spans="1:8" ht="19.5" customHeight="1" x14ac:dyDescent="0.25">
      <c r="A10105" s="4">
        <v>45623</v>
      </c>
      <c r="B10105" s="3">
        <v>3264</v>
      </c>
      <c r="C10105" s="10" t="s">
        <v>24</v>
      </c>
      <c r="D10105" s="10" t="s">
        <v>63</v>
      </c>
      <c r="H10105" s="14">
        <v>350</v>
      </c>
    </row>
    <row r="10106" spans="1:8" ht="19.5" customHeight="1" x14ac:dyDescent="0.25">
      <c r="A10106" s="4">
        <v>45623</v>
      </c>
      <c r="B10106" s="3">
        <v>3265</v>
      </c>
      <c r="C10106" s="10" t="s">
        <v>24</v>
      </c>
      <c r="D10106" s="10" t="s">
        <v>175</v>
      </c>
      <c r="H10106" s="14">
        <v>500</v>
      </c>
    </row>
    <row r="10107" spans="1:8" ht="19.5" customHeight="1" x14ac:dyDescent="0.25">
      <c r="A10107" s="4">
        <v>45623</v>
      </c>
      <c r="B10107" s="3">
        <v>3265</v>
      </c>
      <c r="C10107" s="10" t="s">
        <v>172</v>
      </c>
      <c r="D10107" s="10" t="s">
        <v>296</v>
      </c>
      <c r="G10107" s="10">
        <v>9</v>
      </c>
      <c r="H10107" s="14">
        <v>1120</v>
      </c>
    </row>
    <row r="10108" spans="1:8" ht="19.5" customHeight="1" x14ac:dyDescent="0.25">
      <c r="A10108" s="4">
        <v>45623</v>
      </c>
      <c r="B10108" s="3">
        <v>3265</v>
      </c>
      <c r="C10108" s="10" t="s">
        <v>23</v>
      </c>
      <c r="D10108" s="10" t="s">
        <v>265</v>
      </c>
      <c r="E10108" s="10" t="s">
        <v>1533</v>
      </c>
      <c r="H10108" s="14">
        <v>600</v>
      </c>
    </row>
    <row r="10109" spans="1:8" ht="19.5" customHeight="1" x14ac:dyDescent="0.25">
      <c r="A10109" s="4">
        <v>45623</v>
      </c>
      <c r="B10109" s="3">
        <v>3265</v>
      </c>
      <c r="C10109" s="10" t="s">
        <v>23</v>
      </c>
      <c r="D10109" s="10" t="s">
        <v>265</v>
      </c>
      <c r="E10109" s="10" t="s">
        <v>343</v>
      </c>
      <c r="H10109" s="14">
        <v>400</v>
      </c>
    </row>
    <row r="10110" spans="1:8" ht="19.5" customHeight="1" x14ac:dyDescent="0.25">
      <c r="A10110" s="4">
        <v>45623</v>
      </c>
      <c r="B10110" s="3">
        <v>3266</v>
      </c>
      <c r="C10110" s="10" t="s">
        <v>24</v>
      </c>
      <c r="D10110" s="10" t="s">
        <v>174</v>
      </c>
      <c r="G10110" s="10">
        <v>6</v>
      </c>
      <c r="H10110" s="14">
        <v>2400</v>
      </c>
    </row>
    <row r="10111" spans="1:8" ht="19.5" customHeight="1" x14ac:dyDescent="0.25">
      <c r="A10111" s="4">
        <v>45623</v>
      </c>
      <c r="B10111" s="3">
        <v>3266</v>
      </c>
      <c r="C10111" s="10" t="s">
        <v>23</v>
      </c>
      <c r="D10111" s="10" t="s">
        <v>192</v>
      </c>
      <c r="H10111" s="14">
        <v>300</v>
      </c>
    </row>
    <row r="10112" spans="1:8" ht="19.5" customHeight="1" x14ac:dyDescent="0.25">
      <c r="A10112" s="4">
        <v>45623</v>
      </c>
      <c r="B10112" s="3">
        <v>3266</v>
      </c>
      <c r="C10112" s="10" t="s">
        <v>23</v>
      </c>
      <c r="D10112" s="10" t="s">
        <v>564</v>
      </c>
      <c r="H10112" s="14">
        <v>200</v>
      </c>
    </row>
    <row r="10113" spans="1:8" ht="19.5" customHeight="1" x14ac:dyDescent="0.25">
      <c r="A10113" s="4">
        <v>45623</v>
      </c>
      <c r="B10113" s="3">
        <v>3266</v>
      </c>
      <c r="C10113" s="10" t="s">
        <v>23</v>
      </c>
      <c r="D10113" s="10" t="s">
        <v>1559</v>
      </c>
      <c r="H10113" s="14">
        <v>500</v>
      </c>
    </row>
    <row r="10114" spans="1:8" ht="19.5" customHeight="1" x14ac:dyDescent="0.25">
      <c r="A10114" s="4">
        <v>45623</v>
      </c>
      <c r="B10114" s="3">
        <v>3267</v>
      </c>
      <c r="C10114" s="10" t="s">
        <v>72</v>
      </c>
      <c r="D10114" s="10" t="s">
        <v>157</v>
      </c>
      <c r="E10114" s="10" t="s">
        <v>269</v>
      </c>
      <c r="F10114" s="10" t="s">
        <v>25</v>
      </c>
      <c r="H10114" s="14">
        <v>8000</v>
      </c>
    </row>
    <row r="10115" spans="1:8" ht="19.5" customHeight="1" x14ac:dyDescent="0.25">
      <c r="A10115" s="4">
        <v>45623</v>
      </c>
      <c r="B10115" s="3">
        <v>3268</v>
      </c>
      <c r="C10115" s="10" t="s">
        <v>70</v>
      </c>
      <c r="D10115" s="10" t="s">
        <v>37</v>
      </c>
      <c r="E10115" s="10" t="s">
        <v>1541</v>
      </c>
      <c r="F10115" s="10" t="s">
        <v>1137</v>
      </c>
      <c r="H10115" s="14">
        <v>9650</v>
      </c>
    </row>
    <row r="10116" spans="1:8" ht="19.5" customHeight="1" x14ac:dyDescent="0.25">
      <c r="A10116" s="4">
        <v>45624</v>
      </c>
      <c r="B10116" s="3">
        <v>3269</v>
      </c>
      <c r="C10116" s="10" t="s">
        <v>72</v>
      </c>
      <c r="D10116" s="10" t="s">
        <v>157</v>
      </c>
      <c r="E10116" s="10" t="s">
        <v>978</v>
      </c>
      <c r="F10116" s="10" t="s">
        <v>25</v>
      </c>
      <c r="H10116" s="14">
        <v>9960</v>
      </c>
    </row>
    <row r="10117" spans="1:8" ht="19.5" customHeight="1" x14ac:dyDescent="0.25">
      <c r="A10117" s="4">
        <v>45624</v>
      </c>
      <c r="B10117" s="3">
        <v>3270</v>
      </c>
      <c r="C10117" s="10" t="s">
        <v>72</v>
      </c>
      <c r="D10117" s="10" t="s">
        <v>40</v>
      </c>
      <c r="E10117" s="10" t="s">
        <v>716</v>
      </c>
      <c r="F10117" s="10" t="s">
        <v>764</v>
      </c>
      <c r="H10117" s="14">
        <v>8780</v>
      </c>
    </row>
    <row r="10118" spans="1:8" ht="19.5" customHeight="1" x14ac:dyDescent="0.25">
      <c r="A10118" s="4">
        <v>45624</v>
      </c>
      <c r="B10118" s="3">
        <v>3271</v>
      </c>
      <c r="C10118" s="10" t="s">
        <v>72</v>
      </c>
      <c r="D10118" s="10" t="s">
        <v>40</v>
      </c>
      <c r="E10118" s="10" t="s">
        <v>716</v>
      </c>
      <c r="F10118" s="10" t="s">
        <v>1202</v>
      </c>
      <c r="H10118" s="14">
        <v>5980</v>
      </c>
    </row>
    <row r="10119" spans="1:8" ht="19.5" customHeight="1" x14ac:dyDescent="0.25">
      <c r="A10119" s="4">
        <v>45624</v>
      </c>
      <c r="B10119" s="3">
        <v>3272</v>
      </c>
      <c r="C10119" s="10" t="s">
        <v>72</v>
      </c>
      <c r="D10119" s="10" t="s">
        <v>40</v>
      </c>
      <c r="E10119" s="10" t="s">
        <v>211</v>
      </c>
      <c r="F10119" s="10" t="s">
        <v>902</v>
      </c>
      <c r="H10119" s="14">
        <v>9280</v>
      </c>
    </row>
    <row r="10120" spans="1:8" ht="19.5" customHeight="1" x14ac:dyDescent="0.25">
      <c r="A10120" s="4">
        <v>45624</v>
      </c>
      <c r="B10120" s="3">
        <v>3272</v>
      </c>
      <c r="C10120" s="10" t="s">
        <v>72</v>
      </c>
      <c r="D10120" s="10" t="s">
        <v>40</v>
      </c>
      <c r="E10120" s="10" t="s">
        <v>1023</v>
      </c>
      <c r="F10120" s="10" t="s">
        <v>902</v>
      </c>
      <c r="H10120" s="14">
        <v>100</v>
      </c>
    </row>
    <row r="10121" spans="1:8" ht="19.5" customHeight="1" x14ac:dyDescent="0.25">
      <c r="A10121" s="4">
        <v>45624</v>
      </c>
      <c r="B10121" s="3">
        <v>3273</v>
      </c>
      <c r="C10121" s="10" t="s">
        <v>23</v>
      </c>
      <c r="D10121" s="10" t="s">
        <v>20</v>
      </c>
      <c r="E10121" s="10" t="s">
        <v>350</v>
      </c>
      <c r="H10121" s="14">
        <v>900</v>
      </c>
    </row>
    <row r="10122" spans="1:8" ht="19.5" customHeight="1" x14ac:dyDescent="0.25">
      <c r="A10122" s="4">
        <v>45624</v>
      </c>
      <c r="B10122" s="3">
        <v>3273</v>
      </c>
      <c r="C10122" s="10" t="s">
        <v>23</v>
      </c>
      <c r="D10122" s="10" t="s">
        <v>20</v>
      </c>
      <c r="E10122" s="10" t="s">
        <v>44</v>
      </c>
      <c r="H10122" s="14">
        <v>340</v>
      </c>
    </row>
    <row r="10123" spans="1:8" ht="19.5" customHeight="1" x14ac:dyDescent="0.25">
      <c r="A10123" s="4">
        <v>45624</v>
      </c>
      <c r="B10123" s="3">
        <v>3273</v>
      </c>
      <c r="C10123" s="10" t="s">
        <v>172</v>
      </c>
      <c r="D10123" s="10" t="s">
        <v>295</v>
      </c>
      <c r="H10123" s="14">
        <v>100</v>
      </c>
    </row>
    <row r="10124" spans="1:8" ht="19.5" customHeight="1" x14ac:dyDescent="0.25">
      <c r="A10124" s="4">
        <v>45624</v>
      </c>
      <c r="B10124" s="3">
        <v>3273</v>
      </c>
      <c r="C10124" s="10" t="s">
        <v>23</v>
      </c>
      <c r="D10124" s="10" t="s">
        <v>265</v>
      </c>
      <c r="E10124" s="10" t="s">
        <v>900</v>
      </c>
      <c r="H10124" s="14">
        <v>600</v>
      </c>
    </row>
    <row r="10125" spans="1:8" ht="19.5" customHeight="1" x14ac:dyDescent="0.25">
      <c r="A10125" s="4">
        <v>45624</v>
      </c>
      <c r="B10125" s="3">
        <v>3274</v>
      </c>
      <c r="C10125" s="10" t="s">
        <v>24</v>
      </c>
      <c r="D10125" s="10" t="s">
        <v>174</v>
      </c>
      <c r="G10125" s="10">
        <v>7</v>
      </c>
      <c r="H10125" s="14">
        <v>2800</v>
      </c>
    </row>
    <row r="10126" spans="1:8" ht="19.5" customHeight="1" x14ac:dyDescent="0.25">
      <c r="A10126" s="4">
        <v>45624</v>
      </c>
      <c r="B10126" s="3">
        <v>3274</v>
      </c>
      <c r="C10126" s="10" t="s">
        <v>23</v>
      </c>
      <c r="D10126" s="10" t="s">
        <v>372</v>
      </c>
      <c r="E10126" s="10" t="s">
        <v>277</v>
      </c>
      <c r="H10126" s="14">
        <v>2710</v>
      </c>
    </row>
    <row r="10127" spans="1:8" ht="19.5" customHeight="1" x14ac:dyDescent="0.25">
      <c r="A10127" s="4">
        <v>45624</v>
      </c>
      <c r="B10127" s="3">
        <v>3274</v>
      </c>
      <c r="C10127" s="10" t="s">
        <v>23</v>
      </c>
      <c r="D10127" s="10" t="s">
        <v>265</v>
      </c>
      <c r="E10127" s="10" t="s">
        <v>1533</v>
      </c>
      <c r="H10127" s="14">
        <v>600</v>
      </c>
    </row>
    <row r="10128" spans="1:8" ht="19.5" customHeight="1" x14ac:dyDescent="0.25">
      <c r="A10128" s="4">
        <v>45624</v>
      </c>
      <c r="B10128" s="3">
        <v>3274</v>
      </c>
      <c r="C10128" s="10" t="s">
        <v>23</v>
      </c>
      <c r="D10128" s="10" t="s">
        <v>265</v>
      </c>
      <c r="E10128" s="10" t="s">
        <v>343</v>
      </c>
      <c r="H10128" s="14">
        <v>400</v>
      </c>
    </row>
    <row r="10129" spans="1:8" ht="19.5" customHeight="1" x14ac:dyDescent="0.25">
      <c r="A10129" s="4">
        <v>45624</v>
      </c>
      <c r="B10129" s="3">
        <v>3275</v>
      </c>
      <c r="C10129" s="10" t="s">
        <v>24</v>
      </c>
      <c r="D10129" s="10" t="s">
        <v>63</v>
      </c>
      <c r="H10129" s="14">
        <v>150</v>
      </c>
    </row>
    <row r="10130" spans="1:8" ht="19.5" customHeight="1" x14ac:dyDescent="0.25">
      <c r="A10130" s="4">
        <v>45624</v>
      </c>
      <c r="B10130" s="3">
        <v>3275</v>
      </c>
      <c r="C10130" s="10" t="s">
        <v>24</v>
      </c>
      <c r="D10130" s="10" t="s">
        <v>175</v>
      </c>
      <c r="H10130" s="14">
        <v>720</v>
      </c>
    </row>
    <row r="10131" spans="1:8" ht="19.5" customHeight="1" x14ac:dyDescent="0.25">
      <c r="A10131" s="4">
        <v>45625</v>
      </c>
      <c r="B10131" s="3">
        <v>3276</v>
      </c>
      <c r="C10131" s="10" t="s">
        <v>72</v>
      </c>
      <c r="D10131" s="10" t="s">
        <v>157</v>
      </c>
      <c r="E10131" s="10" t="s">
        <v>978</v>
      </c>
      <c r="F10131" s="10" t="s">
        <v>25</v>
      </c>
      <c r="H10131" s="14">
        <v>8140</v>
      </c>
    </row>
    <row r="10132" spans="1:8" ht="19.5" customHeight="1" x14ac:dyDescent="0.25">
      <c r="A10132" s="4">
        <v>45625</v>
      </c>
      <c r="B10132" s="3">
        <v>3277</v>
      </c>
      <c r="C10132" s="10" t="s">
        <v>72</v>
      </c>
      <c r="D10132" s="10" t="s">
        <v>40</v>
      </c>
      <c r="E10132" s="10" t="s">
        <v>716</v>
      </c>
      <c r="F10132" s="10" t="s">
        <v>764</v>
      </c>
      <c r="H10132" s="14">
        <v>7410</v>
      </c>
    </row>
    <row r="10133" spans="1:8" ht="19.5" customHeight="1" x14ac:dyDescent="0.25">
      <c r="A10133" s="4">
        <v>45625</v>
      </c>
      <c r="B10133" s="3">
        <v>3278</v>
      </c>
      <c r="C10133" s="10" t="s">
        <v>72</v>
      </c>
      <c r="D10133" s="10" t="s">
        <v>40</v>
      </c>
      <c r="E10133" s="10" t="s">
        <v>716</v>
      </c>
      <c r="F10133" s="10" t="s">
        <v>1202</v>
      </c>
      <c r="H10133" s="14">
        <v>5460</v>
      </c>
    </row>
    <row r="10134" spans="1:8" ht="19.5" customHeight="1" x14ac:dyDescent="0.25">
      <c r="A10134" s="4">
        <v>45625</v>
      </c>
      <c r="B10134" s="3">
        <v>3279</v>
      </c>
      <c r="C10134" s="10" t="s">
        <v>24</v>
      </c>
      <c r="D10134" s="10" t="s">
        <v>174</v>
      </c>
      <c r="H10134" s="14">
        <v>3600</v>
      </c>
    </row>
    <row r="10135" spans="1:8" ht="19.5" customHeight="1" x14ac:dyDescent="0.25">
      <c r="A10135" s="4">
        <v>45625</v>
      </c>
      <c r="B10135" s="3">
        <v>3279</v>
      </c>
      <c r="C10135" s="10" t="s">
        <v>23</v>
      </c>
      <c r="D10135" s="10" t="s">
        <v>22</v>
      </c>
      <c r="H10135" s="14">
        <v>70</v>
      </c>
    </row>
    <row r="10136" spans="1:8" ht="19.5" customHeight="1" x14ac:dyDescent="0.25">
      <c r="A10136" s="4">
        <v>45625</v>
      </c>
      <c r="B10136" s="3">
        <v>3280</v>
      </c>
      <c r="C10136" s="10" t="s">
        <v>72</v>
      </c>
      <c r="D10136" s="10" t="s">
        <v>1027</v>
      </c>
      <c r="E10136" s="10" t="s">
        <v>269</v>
      </c>
      <c r="F10136" s="10" t="s">
        <v>131</v>
      </c>
      <c r="H10136" s="14">
        <v>5000</v>
      </c>
    </row>
    <row r="10137" spans="1:8" ht="19.5" customHeight="1" x14ac:dyDescent="0.25">
      <c r="A10137" s="4">
        <v>45626</v>
      </c>
      <c r="B10137" s="3">
        <v>3281</v>
      </c>
      <c r="C10137" s="10" t="s">
        <v>72</v>
      </c>
      <c r="D10137" s="10" t="s">
        <v>157</v>
      </c>
      <c r="E10137" s="10" t="s">
        <v>978</v>
      </c>
      <c r="F10137" s="10" t="s">
        <v>25</v>
      </c>
      <c r="H10137" s="14">
        <v>12260</v>
      </c>
    </row>
    <row r="10138" spans="1:8" ht="19.5" customHeight="1" x14ac:dyDescent="0.25">
      <c r="A10138" s="4">
        <v>45626</v>
      </c>
      <c r="B10138" s="3">
        <v>3282</v>
      </c>
      <c r="C10138" s="10" t="s">
        <v>72</v>
      </c>
      <c r="D10138" s="10" t="s">
        <v>40</v>
      </c>
      <c r="E10138" s="10" t="s">
        <v>716</v>
      </c>
      <c r="F10138" s="10" t="s">
        <v>764</v>
      </c>
      <c r="H10138" s="14">
        <v>6000</v>
      </c>
    </row>
    <row r="10139" spans="1:8" ht="19.5" customHeight="1" x14ac:dyDescent="0.25">
      <c r="A10139" s="4">
        <v>45626</v>
      </c>
      <c r="B10139" s="3">
        <v>3283</v>
      </c>
      <c r="C10139" s="10" t="s">
        <v>72</v>
      </c>
      <c r="D10139" s="10" t="s">
        <v>40</v>
      </c>
      <c r="E10139" s="10" t="s">
        <v>716</v>
      </c>
      <c r="F10139" s="10" t="s">
        <v>1202</v>
      </c>
      <c r="H10139" s="14">
        <v>5470</v>
      </c>
    </row>
    <row r="10140" spans="1:8" ht="19.5" customHeight="1" x14ac:dyDescent="0.25">
      <c r="A10140" s="4">
        <v>45626</v>
      </c>
      <c r="B10140" s="3">
        <v>3284</v>
      </c>
      <c r="C10140" s="10" t="s">
        <v>72</v>
      </c>
      <c r="D10140" s="10" t="s">
        <v>40</v>
      </c>
      <c r="E10140" s="10" t="s">
        <v>211</v>
      </c>
      <c r="F10140" s="10" t="s">
        <v>902</v>
      </c>
      <c r="H10140" s="14">
        <v>2620</v>
      </c>
    </row>
    <row r="10141" spans="1:8" ht="19.5" customHeight="1" x14ac:dyDescent="0.25">
      <c r="A10141" s="4">
        <v>45626</v>
      </c>
      <c r="B10141" s="3">
        <v>3285</v>
      </c>
      <c r="C10141" s="10" t="s">
        <v>24</v>
      </c>
      <c r="D10141" s="10" t="s">
        <v>174</v>
      </c>
      <c r="H10141" s="14">
        <v>3200</v>
      </c>
    </row>
    <row r="10142" spans="1:8" ht="19.5" customHeight="1" x14ac:dyDescent="0.25">
      <c r="A10142" s="4">
        <v>45626</v>
      </c>
      <c r="B10142" s="3">
        <v>3285</v>
      </c>
      <c r="C10142" s="10" t="s">
        <v>23</v>
      </c>
      <c r="D10142" s="10" t="s">
        <v>20</v>
      </c>
      <c r="E10142" s="10" t="s">
        <v>350</v>
      </c>
      <c r="H10142" s="14">
        <v>900</v>
      </c>
    </row>
    <row r="10143" spans="1:8" ht="19.5" customHeight="1" x14ac:dyDescent="0.25">
      <c r="A10143" s="4">
        <v>45626</v>
      </c>
      <c r="B10143" s="3">
        <v>3285</v>
      </c>
      <c r="C10143" s="10" t="s">
        <v>23</v>
      </c>
      <c r="D10143" s="10" t="s">
        <v>20</v>
      </c>
      <c r="E10143" s="10" t="s">
        <v>44</v>
      </c>
      <c r="H10143" s="14">
        <v>340</v>
      </c>
    </row>
    <row r="10144" spans="1:8" ht="19.5" customHeight="1" x14ac:dyDescent="0.25">
      <c r="A10144" s="4">
        <v>45626</v>
      </c>
      <c r="B10144" s="3">
        <v>3285</v>
      </c>
      <c r="C10144" s="10" t="s">
        <v>172</v>
      </c>
      <c r="D10144" s="10" t="s">
        <v>295</v>
      </c>
      <c r="H10144" s="14">
        <v>100</v>
      </c>
    </row>
    <row r="10145" spans="1:8" ht="19.5" customHeight="1" x14ac:dyDescent="0.25">
      <c r="A10145" s="4">
        <v>45626</v>
      </c>
      <c r="B10145" s="3">
        <v>3286</v>
      </c>
      <c r="C10145" s="10" t="s">
        <v>23</v>
      </c>
      <c r="D10145" s="10" t="s">
        <v>265</v>
      </c>
      <c r="E10145" s="10" t="s">
        <v>1533</v>
      </c>
      <c r="H10145" s="14">
        <v>600</v>
      </c>
    </row>
    <row r="10146" spans="1:8" ht="19.5" customHeight="1" x14ac:dyDescent="0.25">
      <c r="A10146" s="4">
        <v>45626</v>
      </c>
      <c r="B10146" s="3">
        <v>3286</v>
      </c>
      <c r="C10146" s="10" t="s">
        <v>23</v>
      </c>
      <c r="D10146" s="10" t="s">
        <v>265</v>
      </c>
      <c r="E10146" s="10" t="s">
        <v>343</v>
      </c>
      <c r="H10146" s="14">
        <v>400</v>
      </c>
    </row>
    <row r="10147" spans="1:8" ht="19.5" customHeight="1" x14ac:dyDescent="0.25">
      <c r="A10147" s="4">
        <v>45626</v>
      </c>
      <c r="B10147" s="3">
        <v>3286</v>
      </c>
      <c r="C10147" s="10" t="s">
        <v>70</v>
      </c>
      <c r="D10147" s="10" t="s">
        <v>191</v>
      </c>
      <c r="H10147" s="14">
        <v>350</v>
      </c>
    </row>
    <row r="10148" spans="1:8" ht="19.5" customHeight="1" x14ac:dyDescent="0.25">
      <c r="A10148" s="4">
        <v>45626</v>
      </c>
      <c r="B10148" s="3">
        <v>3286</v>
      </c>
      <c r="C10148" s="10" t="s">
        <v>23</v>
      </c>
      <c r="D10148" s="10" t="s">
        <v>372</v>
      </c>
      <c r="E10148" s="10" t="s">
        <v>1586</v>
      </c>
      <c r="F10148" s="10" t="s">
        <v>47</v>
      </c>
      <c r="H10148" s="14">
        <v>16800</v>
      </c>
    </row>
    <row r="10149" spans="1:8" ht="19.5" customHeight="1" x14ac:dyDescent="0.25">
      <c r="A10149" s="4">
        <v>45626</v>
      </c>
      <c r="B10149" s="3">
        <v>3287</v>
      </c>
      <c r="C10149" s="10" t="s">
        <v>23</v>
      </c>
      <c r="D10149" s="10" t="s">
        <v>372</v>
      </c>
      <c r="E10149" s="10" t="s">
        <v>211</v>
      </c>
      <c r="H10149" s="14">
        <v>1500</v>
      </c>
    </row>
    <row r="10150" spans="1:8" ht="19.5" customHeight="1" x14ac:dyDescent="0.25">
      <c r="A10150" s="4">
        <v>45626</v>
      </c>
      <c r="B10150" s="3">
        <v>3287</v>
      </c>
      <c r="C10150" s="10" t="s">
        <v>926</v>
      </c>
      <c r="D10150" s="10" t="s">
        <v>1587</v>
      </c>
      <c r="E10150" s="10" t="s">
        <v>935</v>
      </c>
      <c r="H10150" s="14">
        <v>100</v>
      </c>
    </row>
    <row r="10151" spans="1:8" ht="19.5" customHeight="1" x14ac:dyDescent="0.25">
      <c r="A10151" s="4">
        <v>45626</v>
      </c>
      <c r="B10151" s="3">
        <v>3287</v>
      </c>
      <c r="C10151" s="10" t="s">
        <v>23</v>
      </c>
      <c r="D10151" s="10" t="s">
        <v>192</v>
      </c>
      <c r="E10151" s="10" t="s">
        <v>1588</v>
      </c>
      <c r="H10151" s="14">
        <v>700</v>
      </c>
    </row>
    <row r="10152" spans="1:8" ht="19.5" customHeight="1" x14ac:dyDescent="0.25">
      <c r="A10152" s="4">
        <v>45626</v>
      </c>
      <c r="B10152" s="3">
        <v>3287</v>
      </c>
      <c r="C10152" s="10" t="s">
        <v>24</v>
      </c>
      <c r="D10152" s="10" t="s">
        <v>63</v>
      </c>
      <c r="H10152" s="14">
        <v>150</v>
      </c>
    </row>
    <row r="10153" spans="1:8" ht="19.5" customHeight="1" x14ac:dyDescent="0.25">
      <c r="A10153" s="4">
        <v>45626</v>
      </c>
      <c r="B10153" s="3">
        <v>3288</v>
      </c>
      <c r="C10153" s="10" t="s">
        <v>26</v>
      </c>
      <c r="D10153" s="10" t="s">
        <v>434</v>
      </c>
      <c r="E10153" s="10" t="s">
        <v>1566</v>
      </c>
      <c r="F10153" s="10" t="s">
        <v>999</v>
      </c>
      <c r="H10153" s="14">
        <v>3760</v>
      </c>
    </row>
    <row r="10154" spans="1:8" ht="19.5" customHeight="1" x14ac:dyDescent="0.25">
      <c r="A10154" s="4">
        <v>45626</v>
      </c>
      <c r="B10154" s="3">
        <v>3289</v>
      </c>
      <c r="C10154" s="10" t="s">
        <v>26</v>
      </c>
      <c r="D10154" s="10" t="s">
        <v>434</v>
      </c>
      <c r="E10154" s="10" t="s">
        <v>1566</v>
      </c>
      <c r="F10154" s="10" t="s">
        <v>770</v>
      </c>
      <c r="H10154" s="14">
        <v>5500</v>
      </c>
    </row>
    <row r="10155" spans="1:8" ht="19.5" customHeight="1" x14ac:dyDescent="0.25">
      <c r="A10155" s="4">
        <v>45626</v>
      </c>
      <c r="B10155" s="3">
        <v>3289</v>
      </c>
      <c r="C10155" s="10" t="s">
        <v>1580</v>
      </c>
      <c r="F10155" s="10" t="s">
        <v>1057</v>
      </c>
      <c r="H10155" s="14">
        <v>1000</v>
      </c>
    </row>
    <row r="10156" spans="1:8" ht="19.5" customHeight="1" x14ac:dyDescent="0.25">
      <c r="A10156" s="4">
        <v>45626</v>
      </c>
      <c r="B10156" s="3">
        <v>3290</v>
      </c>
      <c r="C10156" s="10" t="s">
        <v>172</v>
      </c>
      <c r="D10156" s="10" t="s">
        <v>296</v>
      </c>
      <c r="G10156" s="10">
        <v>9</v>
      </c>
      <c r="H10156" s="14">
        <v>1120</v>
      </c>
    </row>
    <row r="10157" spans="1:8" ht="19.5" customHeight="1" x14ac:dyDescent="0.25">
      <c r="A10157" s="4">
        <v>45626</v>
      </c>
      <c r="B10157" s="3">
        <v>3290</v>
      </c>
      <c r="C10157" s="10" t="s">
        <v>24</v>
      </c>
      <c r="D10157" s="10" t="s">
        <v>175</v>
      </c>
      <c r="H10157" s="14">
        <v>670</v>
      </c>
    </row>
    <row r="10158" spans="1:8" ht="19.5" customHeight="1" x14ac:dyDescent="0.25">
      <c r="A10158" s="4">
        <v>45626</v>
      </c>
      <c r="B10158" s="3">
        <v>3290</v>
      </c>
      <c r="C10158" s="10" t="s">
        <v>24</v>
      </c>
      <c r="D10158" s="10" t="s">
        <v>60</v>
      </c>
      <c r="E10158" s="10" t="s">
        <v>890</v>
      </c>
      <c r="H10158" s="14">
        <v>300</v>
      </c>
    </row>
    <row r="10159" spans="1:8" ht="19.5" customHeight="1" x14ac:dyDescent="0.25">
      <c r="A10159" s="4">
        <v>45626</v>
      </c>
      <c r="B10159" s="3">
        <v>3290</v>
      </c>
      <c r="C10159" s="10" t="s">
        <v>23</v>
      </c>
      <c r="D10159" s="10" t="s">
        <v>64</v>
      </c>
      <c r="E10159" s="10" t="s">
        <v>1145</v>
      </c>
      <c r="H10159" s="14">
        <v>200</v>
      </c>
    </row>
    <row r="10160" spans="1:8" ht="19.5" customHeight="1" x14ac:dyDescent="0.25">
      <c r="A10160" s="4">
        <v>45626</v>
      </c>
      <c r="B10160" s="3">
        <v>3291</v>
      </c>
      <c r="C10160" s="10" t="s">
        <v>926</v>
      </c>
      <c r="D10160" s="10" t="s">
        <v>1587</v>
      </c>
      <c r="H10160" s="14">
        <v>29737</v>
      </c>
    </row>
    <row r="10161" spans="1:1" ht="19.5" customHeight="1" x14ac:dyDescent="0.25">
      <c r="A10161" s="4">
        <v>45626</v>
      </c>
    </row>
    <row r="10162" spans="1:1" ht="19.5" customHeight="1" x14ac:dyDescent="0.25">
      <c r="A10162" s="4">
        <v>45626</v>
      </c>
    </row>
    <row r="10163" spans="1:1" ht="19.5" customHeight="1" x14ac:dyDescent="0.25">
      <c r="A10163" s="4">
        <v>45626</v>
      </c>
    </row>
    <row r="10164" spans="1:1" ht="19.5" customHeight="1" x14ac:dyDescent="0.25">
      <c r="A10164" s="4">
        <v>45626</v>
      </c>
    </row>
    <row r="10165" spans="1:1" ht="19.5" customHeight="1" x14ac:dyDescent="0.25">
      <c r="A10165" s="4">
        <v>45626</v>
      </c>
    </row>
    <row r="10166" spans="1:1" ht="19.5" customHeight="1" x14ac:dyDescent="0.25">
      <c r="A10166" s="4">
        <v>45626</v>
      </c>
    </row>
    <row r="10167" spans="1:1" ht="19.5" customHeight="1" x14ac:dyDescent="0.25">
      <c r="A10167" s="4">
        <v>45626</v>
      </c>
    </row>
    <row r="10168" spans="1:1" ht="19.5" customHeight="1" x14ac:dyDescent="0.25">
      <c r="A10168" s="4">
        <v>45626</v>
      </c>
    </row>
    <row r="10169" spans="1:1" ht="19.5" customHeight="1" x14ac:dyDescent="0.25">
      <c r="A10169" s="4">
        <v>45626</v>
      </c>
    </row>
    <row r="10170" spans="1:1" ht="19.5" customHeight="1" x14ac:dyDescent="0.25">
      <c r="A10170" s="4">
        <v>45626</v>
      </c>
    </row>
    <row r="10171" spans="1:1" ht="19.5" customHeight="1" x14ac:dyDescent="0.25">
      <c r="A10171" s="4">
        <v>45626</v>
      </c>
    </row>
    <row r="10172" spans="1:1" ht="19.5" customHeight="1" x14ac:dyDescent="0.25">
      <c r="A10172" s="4">
        <v>45626</v>
      </c>
    </row>
    <row r="10173" spans="1:1" ht="19.5" customHeight="1" x14ac:dyDescent="0.25">
      <c r="A10173" s="4">
        <v>45626</v>
      </c>
    </row>
    <row r="10174" spans="1:1" ht="19.5" customHeight="1" x14ac:dyDescent="0.25">
      <c r="A10174" s="4">
        <v>45626</v>
      </c>
    </row>
    <row r="10175" spans="1:1" ht="19.5" customHeight="1" x14ac:dyDescent="0.25">
      <c r="A10175" s="4">
        <v>45626</v>
      </c>
    </row>
    <row r="10176" spans="1:1" ht="19.5" customHeight="1" x14ac:dyDescent="0.25">
      <c r="A10176" s="4">
        <v>45626</v>
      </c>
    </row>
    <row r="10177" spans="1:1" ht="19.5" customHeight="1" x14ac:dyDescent="0.25">
      <c r="A10177" s="4">
        <v>45626</v>
      </c>
    </row>
    <row r="10178" spans="1:1" ht="19.5" customHeight="1" x14ac:dyDescent="0.25">
      <c r="A10178" s="4">
        <v>45626</v>
      </c>
    </row>
    <row r="10179" spans="1:1" ht="19.5" customHeight="1" x14ac:dyDescent="0.25">
      <c r="A10179" s="4">
        <v>45626</v>
      </c>
    </row>
    <row r="10180" spans="1:1" ht="19.5" customHeight="1" x14ac:dyDescent="0.25">
      <c r="A10180" s="4">
        <v>45626</v>
      </c>
    </row>
    <row r="10181" spans="1:1" ht="19.5" customHeight="1" x14ac:dyDescent="0.25">
      <c r="A10181" s="4">
        <v>45626</v>
      </c>
    </row>
    <row r="10182" spans="1:1" ht="19.5" customHeight="1" x14ac:dyDescent="0.25">
      <c r="A10182" s="4">
        <v>45626</v>
      </c>
    </row>
    <row r="10183" spans="1:1" ht="19.5" customHeight="1" x14ac:dyDescent="0.25">
      <c r="A10183" s="4">
        <v>45626</v>
      </c>
    </row>
    <row r="10184" spans="1:1" ht="19.5" customHeight="1" x14ac:dyDescent="0.25">
      <c r="A10184" s="4">
        <v>45626</v>
      </c>
    </row>
    <row r="10185" spans="1:1" ht="19.5" customHeight="1" x14ac:dyDescent="0.25">
      <c r="A10185" s="4">
        <v>45626</v>
      </c>
    </row>
    <row r="10186" spans="1:1" ht="19.5" customHeight="1" x14ac:dyDescent="0.25">
      <c r="A10186" s="4">
        <v>45626</v>
      </c>
    </row>
    <row r="10187" spans="1:1" ht="19.5" customHeight="1" x14ac:dyDescent="0.25">
      <c r="A10187" s="4">
        <v>45626</v>
      </c>
    </row>
    <row r="10188" spans="1:1" ht="19.5" customHeight="1" x14ac:dyDescent="0.25">
      <c r="A10188" s="4">
        <v>45626</v>
      </c>
    </row>
    <row r="10189" spans="1:1" ht="19.5" customHeight="1" x14ac:dyDescent="0.25">
      <c r="A10189" s="4">
        <v>45626</v>
      </c>
    </row>
    <row r="10190" spans="1:1" ht="19.5" customHeight="1" x14ac:dyDescent="0.25">
      <c r="A10190" s="4">
        <v>45626</v>
      </c>
    </row>
    <row r="10191" spans="1:1" ht="19.5" customHeight="1" x14ac:dyDescent="0.25">
      <c r="A10191" s="4">
        <v>45626</v>
      </c>
    </row>
    <row r="10192" spans="1:1" ht="19.5" customHeight="1" x14ac:dyDescent="0.25">
      <c r="A10192" s="4">
        <v>45626</v>
      </c>
    </row>
    <row r="10193" spans="1:1" ht="19.5" customHeight="1" x14ac:dyDescent="0.25">
      <c r="A10193" s="4">
        <v>45626</v>
      </c>
    </row>
    <row r="10194" spans="1:1" ht="19.5" customHeight="1" x14ac:dyDescent="0.25">
      <c r="A10194" s="4">
        <v>45626</v>
      </c>
    </row>
    <row r="10195" spans="1:1" ht="19.5" customHeight="1" x14ac:dyDescent="0.25">
      <c r="A10195" s="4">
        <v>45626</v>
      </c>
    </row>
    <row r="10196" spans="1:1" ht="19.5" customHeight="1" x14ac:dyDescent="0.25">
      <c r="A10196" s="4">
        <v>45626</v>
      </c>
    </row>
    <row r="10197" spans="1:1" ht="19.5" customHeight="1" x14ac:dyDescent="0.25">
      <c r="A10197" s="4">
        <v>45626</v>
      </c>
    </row>
    <row r="10198" spans="1:1" ht="19.5" customHeight="1" x14ac:dyDescent="0.25">
      <c r="A10198" s="4">
        <v>45626</v>
      </c>
    </row>
    <row r="10199" spans="1:1" ht="19.5" customHeight="1" x14ac:dyDescent="0.25">
      <c r="A10199" s="4">
        <v>45626</v>
      </c>
    </row>
    <row r="10200" spans="1:1" ht="19.5" customHeight="1" x14ac:dyDescent="0.25">
      <c r="A10200" s="4">
        <v>45626</v>
      </c>
    </row>
    <row r="10201" spans="1:1" ht="19.5" customHeight="1" x14ac:dyDescent="0.25">
      <c r="A10201" s="4">
        <v>45626</v>
      </c>
    </row>
    <row r="10202" spans="1:1" ht="19.5" customHeight="1" x14ac:dyDescent="0.25">
      <c r="A10202" s="4">
        <v>45626</v>
      </c>
    </row>
    <row r="10203" spans="1:1" ht="19.5" customHeight="1" x14ac:dyDescent="0.25">
      <c r="A10203" s="4">
        <v>45626</v>
      </c>
    </row>
    <row r="10204" spans="1:1" ht="19.5" customHeight="1" x14ac:dyDescent="0.25">
      <c r="A10204" s="4">
        <v>45626</v>
      </c>
    </row>
    <row r="10205" spans="1:1" ht="19.5" customHeight="1" x14ac:dyDescent="0.25">
      <c r="A10205" s="4">
        <v>45626</v>
      </c>
    </row>
    <row r="10206" spans="1:1" ht="19.5" customHeight="1" x14ac:dyDescent="0.25">
      <c r="A10206" s="4">
        <v>45626</v>
      </c>
    </row>
    <row r="10207" spans="1:1" ht="19.5" customHeight="1" x14ac:dyDescent="0.25">
      <c r="A10207" s="4">
        <v>45626</v>
      </c>
    </row>
    <row r="10208" spans="1:1" ht="19.5" customHeight="1" x14ac:dyDescent="0.25">
      <c r="A10208" s="4">
        <v>45626</v>
      </c>
    </row>
    <row r="10209" spans="1:1" ht="19.5" customHeight="1" x14ac:dyDescent="0.25">
      <c r="A10209" s="4">
        <v>45626</v>
      </c>
    </row>
    <row r="10210" spans="1:1" ht="19.5" customHeight="1" x14ac:dyDescent="0.25">
      <c r="A10210" s="4">
        <v>45626</v>
      </c>
    </row>
    <row r="10211" spans="1:1" ht="19.5" customHeight="1" x14ac:dyDescent="0.25">
      <c r="A10211" s="4">
        <v>45626</v>
      </c>
    </row>
    <row r="10212" spans="1:1" ht="19.5" customHeight="1" x14ac:dyDescent="0.25">
      <c r="A10212" s="4">
        <v>45626</v>
      </c>
    </row>
    <row r="10213" spans="1:1" ht="19.5" customHeight="1" x14ac:dyDescent="0.25">
      <c r="A10213" s="4">
        <v>45626</v>
      </c>
    </row>
    <row r="10214" spans="1:1" ht="19.5" customHeight="1" x14ac:dyDescent="0.25">
      <c r="A10214" s="4">
        <v>45626</v>
      </c>
    </row>
    <row r="10215" spans="1:1" ht="19.5" customHeight="1" x14ac:dyDescent="0.25">
      <c r="A10215" s="4">
        <v>45626</v>
      </c>
    </row>
    <row r="10216" spans="1:1" ht="19.5" customHeight="1" x14ac:dyDescent="0.25">
      <c r="A10216" s="4">
        <v>45626</v>
      </c>
    </row>
    <row r="10217" spans="1:1" ht="19.5" customHeight="1" x14ac:dyDescent="0.25">
      <c r="A10217" s="4">
        <v>45626</v>
      </c>
    </row>
    <row r="10218" spans="1:1" ht="19.5" customHeight="1" x14ac:dyDescent="0.25">
      <c r="A10218" s="4">
        <v>45626</v>
      </c>
    </row>
    <row r="10219" spans="1:1" ht="19.5" customHeight="1" x14ac:dyDescent="0.25">
      <c r="A10219" s="4">
        <v>45626</v>
      </c>
    </row>
    <row r="10220" spans="1:1" ht="19.5" customHeight="1" x14ac:dyDescent="0.25">
      <c r="A10220" s="4">
        <v>45626</v>
      </c>
    </row>
    <row r="10221" spans="1:1" ht="19.5" customHeight="1" x14ac:dyDescent="0.25">
      <c r="A10221" s="4">
        <v>45626</v>
      </c>
    </row>
    <row r="10222" spans="1:1" ht="19.5" customHeight="1" x14ac:dyDescent="0.25">
      <c r="A10222" s="4">
        <v>45626</v>
      </c>
    </row>
    <row r="10223" spans="1:1" ht="19.5" customHeight="1" x14ac:dyDescent="0.25">
      <c r="A10223" s="4">
        <v>45626</v>
      </c>
    </row>
    <row r="10224" spans="1:1" ht="19.5" customHeight="1" x14ac:dyDescent="0.25">
      <c r="A10224" s="4">
        <v>45626</v>
      </c>
    </row>
    <row r="10225" spans="1:1" ht="19.5" customHeight="1" x14ac:dyDescent="0.25">
      <c r="A10225" s="4">
        <v>45626</v>
      </c>
    </row>
    <row r="10226" spans="1:1" ht="19.5" customHeight="1" x14ac:dyDescent="0.25">
      <c r="A10226" s="4">
        <v>45626</v>
      </c>
    </row>
    <row r="10227" spans="1:1" ht="19.5" customHeight="1" x14ac:dyDescent="0.25">
      <c r="A10227" s="4">
        <v>45626</v>
      </c>
    </row>
    <row r="10228" spans="1:1" ht="19.5" customHeight="1" x14ac:dyDescent="0.25">
      <c r="A10228" s="4">
        <v>45626</v>
      </c>
    </row>
    <row r="10229" spans="1:1" ht="19.5" customHeight="1" x14ac:dyDescent="0.25">
      <c r="A10229" s="4">
        <v>45626</v>
      </c>
    </row>
    <row r="10230" spans="1:1" ht="19.5" customHeight="1" x14ac:dyDescent="0.25">
      <c r="A10230" s="4">
        <v>45626</v>
      </c>
    </row>
    <row r="10231" spans="1:1" ht="19.5" customHeight="1" x14ac:dyDescent="0.25">
      <c r="A10231" s="4">
        <v>45626</v>
      </c>
    </row>
    <row r="10232" spans="1:1" ht="19.5" customHeight="1" x14ac:dyDescent="0.25">
      <c r="A10232" s="4">
        <v>45626</v>
      </c>
    </row>
    <row r="10233" spans="1:1" ht="19.5" customHeight="1" x14ac:dyDescent="0.25">
      <c r="A10233" s="4">
        <v>45626</v>
      </c>
    </row>
    <row r="10234" spans="1:1" ht="19.5" customHeight="1" x14ac:dyDescent="0.25">
      <c r="A10234" s="4">
        <v>45626</v>
      </c>
    </row>
    <row r="10235" spans="1:1" ht="19.5" customHeight="1" x14ac:dyDescent="0.25">
      <c r="A10235" s="4">
        <v>45626</v>
      </c>
    </row>
    <row r="10236" spans="1:1" ht="19.5" customHeight="1" x14ac:dyDescent="0.25">
      <c r="A10236" s="4">
        <v>45626</v>
      </c>
    </row>
    <row r="10237" spans="1:1" ht="19.5" customHeight="1" x14ac:dyDescent="0.25">
      <c r="A10237" s="4">
        <v>45626</v>
      </c>
    </row>
    <row r="10238" spans="1:1" ht="19.5" customHeight="1" x14ac:dyDescent="0.25">
      <c r="A10238" s="4">
        <v>45626</v>
      </c>
    </row>
    <row r="10239" spans="1:1" ht="19.5" customHeight="1" x14ac:dyDescent="0.25">
      <c r="A10239" s="4">
        <v>45626</v>
      </c>
    </row>
    <row r="10240" spans="1:1" ht="19.5" customHeight="1" x14ac:dyDescent="0.25">
      <c r="A10240" s="4">
        <v>45626</v>
      </c>
    </row>
    <row r="10241" spans="1:1" ht="19.5" customHeight="1" x14ac:dyDescent="0.25">
      <c r="A10241" s="4">
        <v>45626</v>
      </c>
    </row>
    <row r="10242" spans="1:1" ht="19.5" customHeight="1" x14ac:dyDescent="0.25">
      <c r="A10242" s="4">
        <v>45626</v>
      </c>
    </row>
    <row r="10243" spans="1:1" ht="19.5" customHeight="1" x14ac:dyDescent="0.25">
      <c r="A10243" s="4">
        <v>45626</v>
      </c>
    </row>
    <row r="10244" spans="1:1" ht="19.5" customHeight="1" x14ac:dyDescent="0.25">
      <c r="A10244" s="4">
        <v>45626</v>
      </c>
    </row>
    <row r="10245" spans="1:1" ht="19.5" customHeight="1" x14ac:dyDescent="0.25">
      <c r="A10245" s="4">
        <v>45626</v>
      </c>
    </row>
    <row r="10246" spans="1:1" ht="19.5" customHeight="1" x14ac:dyDescent="0.25">
      <c r="A10246" s="4">
        <v>45626</v>
      </c>
    </row>
    <row r="10247" spans="1:1" ht="19.5" customHeight="1" x14ac:dyDescent="0.25">
      <c r="A10247" s="4">
        <v>45626</v>
      </c>
    </row>
    <row r="10248" spans="1:1" ht="19.5" customHeight="1" x14ac:dyDescent="0.25">
      <c r="A10248" s="4">
        <v>45626</v>
      </c>
    </row>
    <row r="10249" spans="1:1" ht="19.5" customHeight="1" x14ac:dyDescent="0.25">
      <c r="A10249" s="4">
        <v>45626</v>
      </c>
    </row>
    <row r="10250" spans="1:1" ht="19.5" customHeight="1" x14ac:dyDescent="0.25">
      <c r="A10250" s="4">
        <v>45626</v>
      </c>
    </row>
    <row r="10251" spans="1:1" ht="19.5" customHeight="1" x14ac:dyDescent="0.25">
      <c r="A10251" s="4">
        <v>45626</v>
      </c>
    </row>
    <row r="10252" spans="1:1" ht="19.5" customHeight="1" x14ac:dyDescent="0.25">
      <c r="A10252" s="4">
        <v>45626</v>
      </c>
    </row>
    <row r="10253" spans="1:1" ht="19.5" customHeight="1" x14ac:dyDescent="0.25">
      <c r="A10253" s="4">
        <v>45626</v>
      </c>
    </row>
    <row r="10254" spans="1:1" ht="19.5" customHeight="1" x14ac:dyDescent="0.25">
      <c r="A10254" s="4">
        <v>45626</v>
      </c>
    </row>
    <row r="10255" spans="1:1" ht="19.5" customHeight="1" x14ac:dyDescent="0.25">
      <c r="A10255" s="4">
        <v>45626</v>
      </c>
    </row>
    <row r="10256" spans="1:1" ht="19.5" customHeight="1" x14ac:dyDescent="0.25">
      <c r="A10256" s="4">
        <v>45626</v>
      </c>
    </row>
    <row r="10257" spans="1:1" ht="19.5" customHeight="1" x14ac:dyDescent="0.25">
      <c r="A10257" s="4">
        <v>45626</v>
      </c>
    </row>
    <row r="10258" spans="1:1" ht="19.5" customHeight="1" x14ac:dyDescent="0.25">
      <c r="A10258" s="4">
        <v>45626</v>
      </c>
    </row>
    <row r="10259" spans="1:1" ht="19.5" customHeight="1" x14ac:dyDescent="0.25">
      <c r="A10259" s="4">
        <v>45626</v>
      </c>
    </row>
    <row r="10260" spans="1:1" ht="19.5" customHeight="1" x14ac:dyDescent="0.25">
      <c r="A10260" s="4">
        <v>45626</v>
      </c>
    </row>
    <row r="10261" spans="1:1" ht="19.5" customHeight="1" x14ac:dyDescent="0.25">
      <c r="A10261" s="4">
        <v>45626</v>
      </c>
    </row>
    <row r="10262" spans="1:1" ht="19.5" customHeight="1" x14ac:dyDescent="0.25">
      <c r="A10262" s="4">
        <v>45626</v>
      </c>
    </row>
    <row r="10263" spans="1:1" ht="19.5" customHeight="1" x14ac:dyDescent="0.25">
      <c r="A10263" s="4">
        <v>45626</v>
      </c>
    </row>
    <row r="10264" spans="1:1" ht="19.5" customHeight="1" x14ac:dyDescent="0.25">
      <c r="A10264" s="4">
        <v>45626</v>
      </c>
    </row>
    <row r="10265" spans="1:1" ht="19.5" customHeight="1" x14ac:dyDescent="0.25">
      <c r="A10265" s="4">
        <v>45626</v>
      </c>
    </row>
    <row r="10266" spans="1:1" ht="19.5" customHeight="1" x14ac:dyDescent="0.25">
      <c r="A10266" s="4">
        <v>45626</v>
      </c>
    </row>
    <row r="10267" spans="1:1" ht="19.5" customHeight="1" x14ac:dyDescent="0.25">
      <c r="A10267" s="4">
        <v>45626</v>
      </c>
    </row>
    <row r="10268" spans="1:1" ht="19.5" customHeight="1" x14ac:dyDescent="0.25">
      <c r="A10268" s="4">
        <v>45626</v>
      </c>
    </row>
    <row r="10269" spans="1:1" ht="19.5" customHeight="1" x14ac:dyDescent="0.25">
      <c r="A10269" s="4">
        <v>45626</v>
      </c>
    </row>
    <row r="10270" spans="1:1" ht="19.5" customHeight="1" x14ac:dyDescent="0.25">
      <c r="A10270" s="4">
        <v>45626</v>
      </c>
    </row>
    <row r="10271" spans="1:1" ht="19.5" customHeight="1" x14ac:dyDescent="0.25">
      <c r="A10271" s="4">
        <v>45626</v>
      </c>
    </row>
    <row r="10272" spans="1:1" ht="19.5" customHeight="1" x14ac:dyDescent="0.25">
      <c r="A10272" s="4">
        <v>45626</v>
      </c>
    </row>
    <row r="10273" spans="1:1" ht="19.5" customHeight="1" x14ac:dyDescent="0.25">
      <c r="A10273" s="4">
        <v>45626</v>
      </c>
    </row>
    <row r="10274" spans="1:1" ht="19.5" customHeight="1" x14ac:dyDescent="0.25">
      <c r="A10274" s="4">
        <v>45626</v>
      </c>
    </row>
    <row r="10275" spans="1:1" ht="19.5" customHeight="1" x14ac:dyDescent="0.25">
      <c r="A10275" s="4">
        <v>45626</v>
      </c>
    </row>
    <row r="10276" spans="1:1" ht="19.5" customHeight="1" x14ac:dyDescent="0.25">
      <c r="A10276" s="4">
        <v>45626</v>
      </c>
    </row>
    <row r="10277" spans="1:1" ht="19.5" customHeight="1" x14ac:dyDescent="0.25">
      <c r="A10277" s="4">
        <v>45626</v>
      </c>
    </row>
    <row r="10278" spans="1:1" ht="19.5" customHeight="1" x14ac:dyDescent="0.25">
      <c r="A10278" s="4">
        <v>45626</v>
      </c>
    </row>
    <row r="10279" spans="1:1" ht="19.5" customHeight="1" x14ac:dyDescent="0.25">
      <c r="A10279" s="4">
        <v>45626</v>
      </c>
    </row>
    <row r="10280" spans="1:1" ht="19.5" customHeight="1" x14ac:dyDescent="0.25">
      <c r="A10280" s="4">
        <v>45626</v>
      </c>
    </row>
    <row r="10281" spans="1:1" ht="19.5" customHeight="1" x14ac:dyDescent="0.25">
      <c r="A10281" s="4">
        <v>45626</v>
      </c>
    </row>
    <row r="10282" spans="1:1" ht="19.5" customHeight="1" x14ac:dyDescent="0.25">
      <c r="A10282" s="4">
        <v>45626</v>
      </c>
    </row>
    <row r="10283" spans="1:1" ht="19.5" customHeight="1" x14ac:dyDescent="0.25">
      <c r="A10283" s="4">
        <v>45626</v>
      </c>
    </row>
    <row r="10284" spans="1:1" ht="19.5" customHeight="1" x14ac:dyDescent="0.25">
      <c r="A10284" s="4">
        <v>45626</v>
      </c>
    </row>
    <row r="10285" spans="1:1" ht="19.5" customHeight="1" x14ac:dyDescent="0.25">
      <c r="A10285" s="4">
        <v>45626</v>
      </c>
    </row>
    <row r="10286" spans="1:1" ht="19.5" customHeight="1" x14ac:dyDescent="0.25">
      <c r="A10286" s="4">
        <v>45626</v>
      </c>
    </row>
    <row r="10287" spans="1:1" ht="19.5" customHeight="1" x14ac:dyDescent="0.25">
      <c r="A10287" s="4">
        <v>45626</v>
      </c>
    </row>
    <row r="10288" spans="1:1" ht="19.5" customHeight="1" x14ac:dyDescent="0.25">
      <c r="A10288" s="4">
        <v>45626</v>
      </c>
    </row>
    <row r="10289" spans="1:1" ht="19.5" customHeight="1" x14ac:dyDescent="0.25">
      <c r="A10289" s="4">
        <v>45626</v>
      </c>
    </row>
    <row r="10290" spans="1:1" ht="19.5" customHeight="1" x14ac:dyDescent="0.25">
      <c r="A10290" s="4">
        <v>45626</v>
      </c>
    </row>
    <row r="10291" spans="1:1" ht="19.5" customHeight="1" x14ac:dyDescent="0.25">
      <c r="A10291" s="4">
        <v>45626</v>
      </c>
    </row>
    <row r="10292" spans="1:1" ht="19.5" customHeight="1" x14ac:dyDescent="0.25">
      <c r="A10292" s="4">
        <v>45626</v>
      </c>
    </row>
    <row r="10293" spans="1:1" ht="19.5" customHeight="1" x14ac:dyDescent="0.25">
      <c r="A10293" s="4">
        <v>45626</v>
      </c>
    </row>
    <row r="10294" spans="1:1" ht="19.5" customHeight="1" x14ac:dyDescent="0.25">
      <c r="A10294" s="4">
        <v>45626</v>
      </c>
    </row>
    <row r="10295" spans="1:1" ht="19.5" customHeight="1" x14ac:dyDescent="0.25">
      <c r="A10295" s="4">
        <v>45626</v>
      </c>
    </row>
    <row r="10296" spans="1:1" ht="19.5" customHeight="1" x14ac:dyDescent="0.25">
      <c r="A10296" s="4">
        <v>45626</v>
      </c>
    </row>
    <row r="10297" spans="1:1" ht="19.5" customHeight="1" x14ac:dyDescent="0.25">
      <c r="A10297" s="4">
        <v>45626</v>
      </c>
    </row>
    <row r="10298" spans="1:1" ht="19.5" customHeight="1" x14ac:dyDescent="0.25">
      <c r="A10298" s="4">
        <v>45626</v>
      </c>
    </row>
    <row r="10299" spans="1:1" ht="19.5" customHeight="1" x14ac:dyDescent="0.25">
      <c r="A10299" s="4">
        <v>45626</v>
      </c>
    </row>
    <row r="10300" spans="1:1" ht="19.5" customHeight="1" x14ac:dyDescent="0.25">
      <c r="A10300" s="4">
        <v>45626</v>
      </c>
    </row>
    <row r="10301" spans="1:1" ht="19.5" customHeight="1" x14ac:dyDescent="0.25">
      <c r="A10301" s="4">
        <v>45626</v>
      </c>
    </row>
    <row r="10302" spans="1:1" ht="19.5" customHeight="1" x14ac:dyDescent="0.25">
      <c r="A10302" s="4">
        <v>45626</v>
      </c>
    </row>
    <row r="10303" spans="1:1" ht="19.5" customHeight="1" x14ac:dyDescent="0.25">
      <c r="A10303" s="4">
        <v>45626</v>
      </c>
    </row>
    <row r="10304" spans="1:1" ht="19.5" customHeight="1" x14ac:dyDescent="0.25">
      <c r="A10304" s="4">
        <v>45626</v>
      </c>
    </row>
    <row r="10305" spans="1:1" ht="19.5" customHeight="1" x14ac:dyDescent="0.25">
      <c r="A10305" s="4">
        <v>45626</v>
      </c>
    </row>
    <row r="10306" spans="1:1" ht="19.5" customHeight="1" x14ac:dyDescent="0.25">
      <c r="A10306" s="4">
        <v>45626</v>
      </c>
    </row>
    <row r="10307" spans="1:1" ht="19.5" customHeight="1" x14ac:dyDescent="0.25">
      <c r="A10307" s="4">
        <v>45626</v>
      </c>
    </row>
    <row r="10308" spans="1:1" ht="19.5" customHeight="1" x14ac:dyDescent="0.25">
      <c r="A10308" s="4">
        <v>45626</v>
      </c>
    </row>
    <row r="10309" spans="1:1" ht="19.5" customHeight="1" x14ac:dyDescent="0.25">
      <c r="A10309" s="4">
        <v>45626</v>
      </c>
    </row>
    <row r="10310" spans="1:1" ht="19.5" customHeight="1" x14ac:dyDescent="0.25">
      <c r="A10310" s="4">
        <v>45626</v>
      </c>
    </row>
    <row r="10311" spans="1:1" ht="19.5" customHeight="1" x14ac:dyDescent="0.25">
      <c r="A10311" s="4">
        <v>45626</v>
      </c>
    </row>
    <row r="10312" spans="1:1" ht="19.5" customHeight="1" x14ac:dyDescent="0.25">
      <c r="A10312" s="4">
        <v>45626</v>
      </c>
    </row>
    <row r="10313" spans="1:1" ht="19.5" customHeight="1" x14ac:dyDescent="0.25">
      <c r="A10313" s="4">
        <v>45626</v>
      </c>
    </row>
    <row r="10314" spans="1:1" ht="19.5" customHeight="1" x14ac:dyDescent="0.25">
      <c r="A10314" s="4">
        <v>45626</v>
      </c>
    </row>
    <row r="10315" spans="1:1" ht="19.5" customHeight="1" x14ac:dyDescent="0.25">
      <c r="A10315" s="4">
        <v>45626</v>
      </c>
    </row>
    <row r="10316" spans="1:1" ht="19.5" customHeight="1" x14ac:dyDescent="0.25">
      <c r="A10316" s="4">
        <v>45626</v>
      </c>
    </row>
    <row r="10317" spans="1:1" ht="19.5" customHeight="1" x14ac:dyDescent="0.25">
      <c r="A10317" s="4">
        <v>45626</v>
      </c>
    </row>
    <row r="10318" spans="1:1" ht="19.5" customHeight="1" x14ac:dyDescent="0.25">
      <c r="A10318" s="4">
        <v>45626</v>
      </c>
    </row>
    <row r="10319" spans="1:1" ht="19.5" customHeight="1" x14ac:dyDescent="0.25">
      <c r="A10319" s="4">
        <v>45626</v>
      </c>
    </row>
    <row r="10320" spans="1:1" ht="19.5" customHeight="1" x14ac:dyDescent="0.25">
      <c r="A10320" s="4">
        <v>45626</v>
      </c>
    </row>
    <row r="10321" spans="1:1" ht="19.5" customHeight="1" x14ac:dyDescent="0.25">
      <c r="A10321" s="4">
        <v>45626</v>
      </c>
    </row>
    <row r="10322" spans="1:1" ht="19.5" customHeight="1" x14ac:dyDescent="0.25">
      <c r="A10322" s="4">
        <v>45626</v>
      </c>
    </row>
    <row r="10323" spans="1:1" ht="19.5" customHeight="1" x14ac:dyDescent="0.25">
      <c r="A10323" s="4">
        <v>45626</v>
      </c>
    </row>
    <row r="10324" spans="1:1" ht="19.5" customHeight="1" x14ac:dyDescent="0.25">
      <c r="A10324" s="4">
        <v>45626</v>
      </c>
    </row>
    <row r="10325" spans="1:1" ht="19.5" customHeight="1" x14ac:dyDescent="0.25">
      <c r="A10325" s="4">
        <v>45626</v>
      </c>
    </row>
    <row r="10326" spans="1:1" ht="19.5" customHeight="1" x14ac:dyDescent="0.25">
      <c r="A10326" s="4">
        <v>45626</v>
      </c>
    </row>
    <row r="10327" spans="1:1" ht="19.5" customHeight="1" x14ac:dyDescent="0.25">
      <c r="A10327" s="4">
        <v>45626</v>
      </c>
    </row>
    <row r="10328" spans="1:1" ht="19.5" customHeight="1" x14ac:dyDescent="0.25">
      <c r="A10328" s="4">
        <v>45626</v>
      </c>
    </row>
    <row r="10329" spans="1:1" ht="19.5" customHeight="1" x14ac:dyDescent="0.25">
      <c r="A10329" s="4">
        <v>45626</v>
      </c>
    </row>
    <row r="10330" spans="1:1" ht="19.5" customHeight="1" x14ac:dyDescent="0.25">
      <c r="A10330" s="4">
        <v>45626</v>
      </c>
    </row>
    <row r="10331" spans="1:1" ht="19.5" customHeight="1" x14ac:dyDescent="0.25">
      <c r="A10331" s="4">
        <v>45626</v>
      </c>
    </row>
    <row r="10332" spans="1:1" ht="19.5" customHeight="1" x14ac:dyDescent="0.25">
      <c r="A10332" s="4">
        <v>45626</v>
      </c>
    </row>
    <row r="10333" spans="1:1" ht="19.5" customHeight="1" x14ac:dyDescent="0.25">
      <c r="A10333" s="4">
        <v>45626</v>
      </c>
    </row>
    <row r="10334" spans="1:1" ht="19.5" customHeight="1" x14ac:dyDescent="0.25">
      <c r="A10334" s="4">
        <v>45626</v>
      </c>
    </row>
    <row r="10335" spans="1:1" ht="19.5" customHeight="1" x14ac:dyDescent="0.25">
      <c r="A10335" s="4">
        <v>45626</v>
      </c>
    </row>
    <row r="10336" spans="1:1" ht="19.5" customHeight="1" x14ac:dyDescent="0.25">
      <c r="A10336" s="4">
        <v>45626</v>
      </c>
    </row>
    <row r="10337" spans="1:1" ht="19.5" customHeight="1" x14ac:dyDescent="0.25">
      <c r="A10337" s="4">
        <v>45626</v>
      </c>
    </row>
    <row r="10338" spans="1:1" ht="19.5" customHeight="1" x14ac:dyDescent="0.25">
      <c r="A10338" s="4">
        <v>45626</v>
      </c>
    </row>
    <row r="10339" spans="1:1" ht="19.5" customHeight="1" x14ac:dyDescent="0.25">
      <c r="A10339" s="4">
        <v>45626</v>
      </c>
    </row>
    <row r="10340" spans="1:1" ht="19.5" customHeight="1" x14ac:dyDescent="0.25">
      <c r="A10340" s="4">
        <v>45626</v>
      </c>
    </row>
    <row r="10341" spans="1:1" ht="19.5" customHeight="1" x14ac:dyDescent="0.25">
      <c r="A10341" s="4">
        <v>45626</v>
      </c>
    </row>
    <row r="10342" spans="1:1" ht="19.5" customHeight="1" x14ac:dyDescent="0.25">
      <c r="A10342" s="4">
        <v>45626</v>
      </c>
    </row>
    <row r="10343" spans="1:1" ht="19.5" customHeight="1" x14ac:dyDescent="0.25">
      <c r="A10343" s="4">
        <v>45626</v>
      </c>
    </row>
    <row r="10344" spans="1:1" ht="19.5" customHeight="1" x14ac:dyDescent="0.25">
      <c r="A10344" s="4">
        <v>45626</v>
      </c>
    </row>
    <row r="10345" spans="1:1" ht="19.5" customHeight="1" x14ac:dyDescent="0.25">
      <c r="A10345" s="4">
        <v>45626</v>
      </c>
    </row>
    <row r="10346" spans="1:1" ht="19.5" customHeight="1" x14ac:dyDescent="0.25">
      <c r="A10346" s="4">
        <v>45626</v>
      </c>
    </row>
    <row r="10347" spans="1:1" ht="19.5" customHeight="1" x14ac:dyDescent="0.25">
      <c r="A10347" s="4">
        <v>45626</v>
      </c>
    </row>
    <row r="10348" spans="1:1" ht="19.5" customHeight="1" x14ac:dyDescent="0.25">
      <c r="A10348" s="4">
        <v>45626</v>
      </c>
    </row>
    <row r="10349" spans="1:1" ht="19.5" customHeight="1" x14ac:dyDescent="0.25">
      <c r="A10349" s="4">
        <v>45626</v>
      </c>
    </row>
    <row r="10350" spans="1:1" ht="19.5" customHeight="1" x14ac:dyDescent="0.25">
      <c r="A10350" s="4">
        <v>45626</v>
      </c>
    </row>
    <row r="10351" spans="1:1" ht="19.5" customHeight="1" x14ac:dyDescent="0.25">
      <c r="A10351" s="4">
        <v>45626</v>
      </c>
    </row>
    <row r="10352" spans="1:1" ht="19.5" customHeight="1" x14ac:dyDescent="0.25">
      <c r="A10352" s="4">
        <v>45626</v>
      </c>
    </row>
    <row r="10353" spans="1:1" ht="19.5" customHeight="1" x14ac:dyDescent="0.25">
      <c r="A10353" s="4">
        <v>45626</v>
      </c>
    </row>
    <row r="10354" spans="1:1" ht="19.5" customHeight="1" x14ac:dyDescent="0.25">
      <c r="A10354" s="4">
        <v>45626</v>
      </c>
    </row>
    <row r="10355" spans="1:1" ht="19.5" customHeight="1" x14ac:dyDescent="0.25">
      <c r="A10355" s="4">
        <v>45626</v>
      </c>
    </row>
    <row r="10356" spans="1:1" ht="19.5" customHeight="1" x14ac:dyDescent="0.25">
      <c r="A10356" s="4">
        <v>45626</v>
      </c>
    </row>
    <row r="10357" spans="1:1" ht="19.5" customHeight="1" x14ac:dyDescent="0.25">
      <c r="A10357" s="4">
        <v>45626</v>
      </c>
    </row>
    <row r="10358" spans="1:1" ht="19.5" customHeight="1" x14ac:dyDescent="0.25">
      <c r="A10358" s="4">
        <v>45626</v>
      </c>
    </row>
    <row r="10359" spans="1:1" ht="19.5" customHeight="1" x14ac:dyDescent="0.25">
      <c r="A10359" s="4">
        <v>45626</v>
      </c>
    </row>
    <row r="10360" spans="1:1" ht="19.5" customHeight="1" x14ac:dyDescent="0.25">
      <c r="A10360" s="4">
        <v>45626</v>
      </c>
    </row>
    <row r="10361" spans="1:1" ht="19.5" customHeight="1" x14ac:dyDescent="0.25">
      <c r="A10361" s="4">
        <v>45626</v>
      </c>
    </row>
    <row r="10362" spans="1:1" ht="19.5" customHeight="1" x14ac:dyDescent="0.25">
      <c r="A10362" s="4">
        <v>45626</v>
      </c>
    </row>
    <row r="10363" spans="1:1" ht="19.5" customHeight="1" x14ac:dyDescent="0.25">
      <c r="A10363" s="4">
        <v>45626</v>
      </c>
    </row>
    <row r="10364" spans="1:1" ht="19.5" customHeight="1" x14ac:dyDescent="0.25">
      <c r="A10364" s="4">
        <v>45626</v>
      </c>
    </row>
    <row r="10365" spans="1:1" ht="19.5" customHeight="1" x14ac:dyDescent="0.25">
      <c r="A10365" s="4">
        <v>45626</v>
      </c>
    </row>
    <row r="10366" spans="1:1" ht="19.5" customHeight="1" x14ac:dyDescent="0.25">
      <c r="A10366" s="4">
        <v>45626</v>
      </c>
    </row>
    <row r="10367" spans="1:1" ht="19.5" customHeight="1" x14ac:dyDescent="0.25">
      <c r="A10367" s="4">
        <v>45626</v>
      </c>
    </row>
    <row r="10368" spans="1:1" ht="19.5" customHeight="1" x14ac:dyDescent="0.25">
      <c r="A10368" s="4">
        <v>45626</v>
      </c>
    </row>
    <row r="10369" spans="1:1" ht="19.5" customHeight="1" x14ac:dyDescent="0.25">
      <c r="A10369" s="4">
        <v>45626</v>
      </c>
    </row>
    <row r="10370" spans="1:1" ht="19.5" customHeight="1" x14ac:dyDescent="0.25">
      <c r="A10370" s="4">
        <v>45626</v>
      </c>
    </row>
    <row r="10371" spans="1:1" ht="19.5" customHeight="1" x14ac:dyDescent="0.25">
      <c r="A10371" s="4">
        <v>45626</v>
      </c>
    </row>
    <row r="10372" spans="1:1" ht="19.5" customHeight="1" x14ac:dyDescent="0.25">
      <c r="A10372" s="4">
        <v>45626</v>
      </c>
    </row>
    <row r="10373" spans="1:1" ht="19.5" customHeight="1" x14ac:dyDescent="0.25">
      <c r="A10373" s="4">
        <v>45626</v>
      </c>
    </row>
    <row r="10374" spans="1:1" ht="19.5" customHeight="1" x14ac:dyDescent="0.25">
      <c r="A10374" s="4">
        <v>45626</v>
      </c>
    </row>
    <row r="10375" spans="1:1" ht="19.5" customHeight="1" x14ac:dyDescent="0.25">
      <c r="A10375" s="4">
        <v>45626</v>
      </c>
    </row>
    <row r="10376" spans="1:1" ht="19.5" customHeight="1" x14ac:dyDescent="0.25">
      <c r="A10376" s="4">
        <v>45626</v>
      </c>
    </row>
    <row r="10377" spans="1:1" ht="19.5" customHeight="1" x14ac:dyDescent="0.25">
      <c r="A10377" s="4">
        <v>45626</v>
      </c>
    </row>
    <row r="10378" spans="1:1" ht="19.5" customHeight="1" x14ac:dyDescent="0.25">
      <c r="A10378" s="4">
        <v>45626</v>
      </c>
    </row>
    <row r="10379" spans="1:1" ht="19.5" customHeight="1" x14ac:dyDescent="0.25">
      <c r="A10379" s="4">
        <v>45626</v>
      </c>
    </row>
    <row r="10380" spans="1:1" ht="19.5" customHeight="1" x14ac:dyDescent="0.25">
      <c r="A10380" s="4">
        <v>45626</v>
      </c>
    </row>
    <row r="10381" spans="1:1" ht="19.5" customHeight="1" x14ac:dyDescent="0.25">
      <c r="A10381" s="4">
        <v>45626</v>
      </c>
    </row>
    <row r="10382" spans="1:1" ht="19.5" customHeight="1" x14ac:dyDescent="0.25">
      <c r="A10382" s="4">
        <v>45626</v>
      </c>
    </row>
    <row r="10383" spans="1:1" ht="19.5" customHeight="1" x14ac:dyDescent="0.25">
      <c r="A10383" s="4">
        <v>45626</v>
      </c>
    </row>
    <row r="10384" spans="1:1" ht="19.5" customHeight="1" x14ac:dyDescent="0.25">
      <c r="A10384" s="4">
        <v>45626</v>
      </c>
    </row>
    <row r="10385" spans="1:1" ht="19.5" customHeight="1" x14ac:dyDescent="0.25">
      <c r="A10385" s="4">
        <v>45626</v>
      </c>
    </row>
    <row r="10386" spans="1:1" ht="19.5" customHeight="1" x14ac:dyDescent="0.25">
      <c r="A10386" s="4">
        <v>45626</v>
      </c>
    </row>
    <row r="10387" spans="1:1" ht="19.5" customHeight="1" x14ac:dyDescent="0.25">
      <c r="A10387" s="4">
        <v>45626</v>
      </c>
    </row>
    <row r="10388" spans="1:1" ht="19.5" customHeight="1" x14ac:dyDescent="0.25">
      <c r="A10388" s="4">
        <v>45626</v>
      </c>
    </row>
    <row r="10389" spans="1:1" ht="19.5" customHeight="1" x14ac:dyDescent="0.25">
      <c r="A10389" s="4">
        <v>45626</v>
      </c>
    </row>
    <row r="10390" spans="1:1" ht="19.5" customHeight="1" x14ac:dyDescent="0.25">
      <c r="A10390" s="4">
        <v>45626</v>
      </c>
    </row>
    <row r="10391" spans="1:1" ht="19.5" customHeight="1" x14ac:dyDescent="0.25">
      <c r="A10391" s="4">
        <v>45626</v>
      </c>
    </row>
    <row r="10392" spans="1:1" ht="19.5" customHeight="1" x14ac:dyDescent="0.25">
      <c r="A10392" s="4">
        <v>45626</v>
      </c>
    </row>
    <row r="10393" spans="1:1" ht="19.5" customHeight="1" x14ac:dyDescent="0.25">
      <c r="A10393" s="4">
        <v>45626</v>
      </c>
    </row>
    <row r="10394" spans="1:1" ht="19.5" customHeight="1" x14ac:dyDescent="0.25">
      <c r="A10394" s="4">
        <v>45626</v>
      </c>
    </row>
    <row r="10395" spans="1:1" ht="19.5" customHeight="1" x14ac:dyDescent="0.25">
      <c r="A10395" s="4">
        <v>45626</v>
      </c>
    </row>
    <row r="10396" spans="1:1" ht="19.5" customHeight="1" x14ac:dyDescent="0.25">
      <c r="A10396" s="4">
        <v>45626</v>
      </c>
    </row>
    <row r="10397" spans="1:1" ht="19.5" customHeight="1" x14ac:dyDescent="0.25">
      <c r="A10397" s="4">
        <v>45626</v>
      </c>
    </row>
    <row r="10398" spans="1:1" ht="19.5" customHeight="1" x14ac:dyDescent="0.25">
      <c r="A10398" s="4">
        <v>45626</v>
      </c>
    </row>
    <row r="10399" spans="1:1" ht="19.5" customHeight="1" x14ac:dyDescent="0.25">
      <c r="A10399" s="4">
        <v>45626</v>
      </c>
    </row>
    <row r="10400" spans="1:1" ht="19.5" customHeight="1" x14ac:dyDescent="0.25">
      <c r="A10400" s="4">
        <v>45626</v>
      </c>
    </row>
    <row r="10401" spans="1:1" ht="19.5" customHeight="1" x14ac:dyDescent="0.25">
      <c r="A10401" s="4">
        <v>45626</v>
      </c>
    </row>
    <row r="10402" spans="1:1" ht="19.5" customHeight="1" x14ac:dyDescent="0.25">
      <c r="A10402" s="4">
        <v>45626</v>
      </c>
    </row>
    <row r="10403" spans="1:1" ht="19.5" customHeight="1" x14ac:dyDescent="0.25">
      <c r="A10403" s="4">
        <v>45626</v>
      </c>
    </row>
    <row r="10404" spans="1:1" ht="19.5" customHeight="1" x14ac:dyDescent="0.25">
      <c r="A10404" s="4">
        <v>45626</v>
      </c>
    </row>
    <row r="10405" spans="1:1" ht="19.5" customHeight="1" x14ac:dyDescent="0.25">
      <c r="A10405" s="4">
        <v>45626</v>
      </c>
    </row>
    <row r="10406" spans="1:1" ht="19.5" customHeight="1" x14ac:dyDescent="0.25">
      <c r="A10406" s="4">
        <v>45626</v>
      </c>
    </row>
    <row r="10407" spans="1:1" ht="19.5" customHeight="1" x14ac:dyDescent="0.25">
      <c r="A10407" s="4">
        <v>45626</v>
      </c>
    </row>
    <row r="10408" spans="1:1" ht="19.5" customHeight="1" x14ac:dyDescent="0.25">
      <c r="A10408" s="4">
        <v>45626</v>
      </c>
    </row>
    <row r="10409" spans="1:1" ht="19.5" customHeight="1" x14ac:dyDescent="0.25">
      <c r="A10409" s="4">
        <v>45626</v>
      </c>
    </row>
    <row r="10410" spans="1:1" ht="19.5" customHeight="1" x14ac:dyDescent="0.25">
      <c r="A10410" s="4">
        <v>45626</v>
      </c>
    </row>
    <row r="10411" spans="1:1" ht="19.5" customHeight="1" x14ac:dyDescent="0.25">
      <c r="A10411" s="4">
        <v>45626</v>
      </c>
    </row>
    <row r="10412" spans="1:1" ht="19.5" customHeight="1" x14ac:dyDescent="0.25">
      <c r="A10412" s="4">
        <v>45626</v>
      </c>
    </row>
    <row r="10413" spans="1:1" ht="19.5" customHeight="1" x14ac:dyDescent="0.25">
      <c r="A10413" s="4">
        <v>45626</v>
      </c>
    </row>
    <row r="10414" spans="1:1" ht="19.5" customHeight="1" x14ac:dyDescent="0.25">
      <c r="A10414" s="4">
        <v>45626</v>
      </c>
    </row>
    <row r="10415" spans="1:1" ht="19.5" customHeight="1" x14ac:dyDescent="0.25">
      <c r="A10415" s="4">
        <v>45626</v>
      </c>
    </row>
    <row r="10416" spans="1:1" ht="19.5" customHeight="1" x14ac:dyDescent="0.25">
      <c r="A10416" s="4">
        <v>45626</v>
      </c>
    </row>
    <row r="10417" spans="1:1" ht="19.5" customHeight="1" x14ac:dyDescent="0.25">
      <c r="A10417" s="4">
        <v>45626</v>
      </c>
    </row>
    <row r="10418" spans="1:1" ht="19.5" customHeight="1" x14ac:dyDescent="0.25">
      <c r="A10418" s="4">
        <v>45626</v>
      </c>
    </row>
    <row r="10419" spans="1:1" ht="19.5" customHeight="1" x14ac:dyDescent="0.25">
      <c r="A10419" s="4">
        <v>45626</v>
      </c>
    </row>
    <row r="10420" spans="1:1" ht="19.5" customHeight="1" x14ac:dyDescent="0.25">
      <c r="A10420" s="4">
        <v>45626</v>
      </c>
    </row>
    <row r="10421" spans="1:1" ht="19.5" customHeight="1" x14ac:dyDescent="0.25">
      <c r="A10421" s="4">
        <v>45626</v>
      </c>
    </row>
    <row r="10422" spans="1:1" ht="19.5" customHeight="1" x14ac:dyDescent="0.25">
      <c r="A10422" s="4">
        <v>45626</v>
      </c>
    </row>
    <row r="10423" spans="1:1" ht="19.5" customHeight="1" x14ac:dyDescent="0.25">
      <c r="A10423" s="4">
        <v>45626</v>
      </c>
    </row>
    <row r="10424" spans="1:1" ht="19.5" customHeight="1" x14ac:dyDescent="0.25">
      <c r="A10424" s="4">
        <v>45626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123-B2D6-4121-B016-B93DD05DF157}">
  <dimension ref="A1:S372"/>
  <sheetViews>
    <sheetView tabSelected="1" topLeftCell="A10" zoomScaleNormal="100" workbookViewId="0">
      <selection activeCell="B22" sqref="B22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45597</v>
      </c>
      <c r="B3" s="5"/>
      <c r="C3" s="5"/>
      <c r="D3" s="5">
        <f>SUMIFS(Vata_Sales[Final Price],Vata_Sales[Date],Daily_Cashbook11[[#This Row],[Date]])</f>
        <v>33500</v>
      </c>
      <c r="E3" s="5">
        <f>SUMIFS(AMB_Bricks_Expance_Sheet[Amount],AMB_Bricks_Expance_Sheet[Date],Daily_Cashbook11[[#This Row],[Date]])</f>
        <v>32100</v>
      </c>
      <c r="F3" s="6">
        <f>(Daily_Cashbook11[[#This Row],[Received Ammount office]]+Daily_Cashbook11[[#This Row],[From Sales]]+Daily_Cashbook11[[#This Row],[Coal Cost (Office)]])-Daily_Cashbook11[[#This Row],[Vata Total Cost]]</f>
        <v>1400</v>
      </c>
    </row>
    <row r="4" spans="1:7" s="1" customFormat="1" ht="21.75" customHeight="1" x14ac:dyDescent="0.25">
      <c r="A4" s="2">
        <v>45598</v>
      </c>
      <c r="B4" s="5">
        <v>31000</v>
      </c>
      <c r="C4" s="5"/>
      <c r="D4" s="5">
        <f>SUMIFS(Vata_Sales[Final Price],Vata_Sales[Date],Daily_Cashbook11[[#This Row],[Date]])</f>
        <v>32250</v>
      </c>
      <c r="E4" s="5">
        <f>SUMIFS(AMB_Bricks_Expance_Sheet[Amount],AMB_Bricks_Expance_Sheet[Date],Daily_Cashbook11[[#This Row],[Date]])</f>
        <v>62800</v>
      </c>
      <c r="F4" s="6">
        <f>(Daily_Cashbook11[[#This Row],[Received Ammount office]]+Daily_Cashbook11[[#This Row],[From Sales]]+Daily_Cashbook11[[#This Row],[Coal Cost (Office)]])-Daily_Cashbook11[[#This Row],[Vata Total Cost]]</f>
        <v>450</v>
      </c>
    </row>
    <row r="5" spans="1:7" s="1" customFormat="1" ht="21.75" customHeight="1" x14ac:dyDescent="0.25">
      <c r="A5" s="2">
        <v>45599</v>
      </c>
      <c r="B5" s="5"/>
      <c r="C5" s="5"/>
      <c r="D5" s="5">
        <f>SUMIFS(Vata_Sales[Final Price],Vata_Sales[Date],Daily_Cashbook11[[#This Row],[Date]])</f>
        <v>33200</v>
      </c>
      <c r="E5" s="5">
        <f>SUMIFS(AMB_Bricks_Expance_Sheet[Amount],AMB_Bricks_Expance_Sheet[Date],Daily_Cashbook11[[#This Row],[Date]])</f>
        <v>27520</v>
      </c>
      <c r="F5" s="6">
        <f>(Daily_Cashbook11[[#This Row],[Received Ammount office]]+Daily_Cashbook11[[#This Row],[From Sales]]+Daily_Cashbook11[[#This Row],[Coal Cost (Office)]])-Daily_Cashbook11[[#This Row],[Vata Total Cost]]</f>
        <v>5680</v>
      </c>
    </row>
    <row r="6" spans="1:7" s="1" customFormat="1" ht="21.75" customHeight="1" x14ac:dyDescent="0.25">
      <c r="A6" s="2">
        <v>45600</v>
      </c>
      <c r="B6" s="5">
        <v>34000</v>
      </c>
      <c r="C6" s="5"/>
      <c r="D6" s="5">
        <f>SUMIFS(Vata_Sales[Final Price],Vata_Sales[Date],Daily_Cashbook11[[#This Row],[Date]])</f>
        <v>21500</v>
      </c>
      <c r="E6" s="5">
        <f>SUMIFS(AMB_Bricks_Expance_Sheet[Amount],AMB_Bricks_Expance_Sheet[Date],Daily_Cashbook11[[#This Row],[Date]])</f>
        <v>54850</v>
      </c>
      <c r="F6" s="6">
        <f>(Daily_Cashbook11[[#This Row],[Received Ammount office]]+Daily_Cashbook11[[#This Row],[From Sales]]+Daily_Cashbook11[[#This Row],[Coal Cost (Office)]])-Daily_Cashbook11[[#This Row],[Vata Total Cost]]</f>
        <v>650</v>
      </c>
    </row>
    <row r="7" spans="1:7" s="1" customFormat="1" ht="21.75" customHeight="1" x14ac:dyDescent="0.25">
      <c r="A7" s="2">
        <v>45601</v>
      </c>
      <c r="B7" s="5">
        <v>8000</v>
      </c>
      <c r="C7" s="5"/>
      <c r="D7" s="5">
        <f>SUMIFS(Vata_Sales[Final Price],Vata_Sales[Date],Daily_Cashbook11[[#This Row],[Date]])</f>
        <v>49600</v>
      </c>
      <c r="E7" s="5">
        <f>SUMIFS(AMB_Bricks_Expance_Sheet[Amount],AMB_Bricks_Expance_Sheet[Date],Daily_Cashbook11[[#This Row],[Date]])</f>
        <v>57365</v>
      </c>
      <c r="F7" s="6">
        <f>(Daily_Cashbook11[[#This Row],[Received Ammount office]]+Daily_Cashbook11[[#This Row],[From Sales]]+Daily_Cashbook11[[#This Row],[Coal Cost (Office)]])-Daily_Cashbook11[[#This Row],[Vata Total Cost]]</f>
        <v>235</v>
      </c>
    </row>
    <row r="8" spans="1:7" s="1" customFormat="1" ht="21.75" customHeight="1" x14ac:dyDescent="0.25">
      <c r="A8" s="2">
        <v>45602</v>
      </c>
      <c r="B8" s="5"/>
      <c r="C8" s="5"/>
      <c r="D8" s="5">
        <f>SUMIFS(Vata_Sales[Final Price],Vata_Sales[Date],Daily_Cashbook11[[#This Row],[Date]])</f>
        <v>17050</v>
      </c>
      <c r="E8" s="5">
        <f>SUMIFS(AMB_Bricks_Expance_Sheet[Amount],AMB_Bricks_Expance_Sheet[Date],Daily_Cashbook11[[#This Row],[Date]])</f>
        <v>10580</v>
      </c>
      <c r="F8" s="6">
        <f>(Daily_Cashbook11[[#This Row],[Received Ammount office]]+Daily_Cashbook11[[#This Row],[From Sales]]+Daily_Cashbook11[[#This Row],[Coal Cost (Office)]])-Daily_Cashbook11[[#This Row],[Vata Total Cost]]</f>
        <v>6470</v>
      </c>
    </row>
    <row r="9" spans="1:7" s="1" customFormat="1" ht="21.75" customHeight="1" x14ac:dyDescent="0.25">
      <c r="A9" s="2">
        <v>45603</v>
      </c>
      <c r="B9" s="5"/>
      <c r="C9" s="5"/>
      <c r="D9" s="5">
        <f>SUMIFS(Vata_Sales[Final Price],Vata_Sales[Date],Daily_Cashbook11[[#This Row],[Date]])</f>
        <v>70000</v>
      </c>
      <c r="E9" s="5">
        <f>SUMIFS(AMB_Bricks_Expance_Sheet[Amount],AMB_Bricks_Expance_Sheet[Date],Daily_Cashbook11[[#This Row],[Date]])</f>
        <v>63560</v>
      </c>
      <c r="F9" s="6">
        <f>(Daily_Cashbook11[[#This Row],[Received Ammount office]]+Daily_Cashbook11[[#This Row],[From Sales]]+Daily_Cashbook11[[#This Row],[Coal Cost (Office)]])-Daily_Cashbook11[[#This Row],[Vata Total Cost]]</f>
        <v>6440</v>
      </c>
    </row>
    <row r="10" spans="1:7" s="1" customFormat="1" ht="21.75" customHeight="1" x14ac:dyDescent="0.25">
      <c r="A10" s="2">
        <v>45604</v>
      </c>
      <c r="B10" s="5"/>
      <c r="C10" s="5"/>
      <c r="D10" s="5">
        <f>SUMIFS(Vata_Sales[Final Price],Vata_Sales[Date],Daily_Cashbook11[[#This Row],[Date]])</f>
        <v>28200</v>
      </c>
      <c r="E10" s="5">
        <f>SUMIFS(AMB_Bricks_Expance_Sheet[Amount],AMB_Bricks_Expance_Sheet[Date],Daily_Cashbook11[[#This Row],[Date]])</f>
        <v>24350</v>
      </c>
      <c r="F10" s="6">
        <f>(Daily_Cashbook11[[#This Row],[Received Ammount office]]+Daily_Cashbook11[[#This Row],[From Sales]]+Daily_Cashbook11[[#This Row],[Coal Cost (Office)]])-Daily_Cashbook11[[#This Row],[Vata Total Cost]]</f>
        <v>3850</v>
      </c>
    </row>
    <row r="11" spans="1:7" s="1" customFormat="1" ht="21.75" customHeight="1" x14ac:dyDescent="0.25">
      <c r="A11" s="2">
        <v>45605</v>
      </c>
      <c r="B11" s="5"/>
      <c r="C11" s="5"/>
      <c r="D11" s="5">
        <f>SUMIFS(Vata_Sales[Final Price],Vata_Sales[Date],Daily_Cashbook11[[#This Row],[Date]])</f>
        <v>38000</v>
      </c>
      <c r="E11" s="5">
        <f>SUMIFS(AMB_Bricks_Expance_Sheet[Amount],AMB_Bricks_Expance_Sheet[Date],Daily_Cashbook11[[#This Row],[Date]])</f>
        <v>35340</v>
      </c>
      <c r="F11" s="6">
        <f>(Daily_Cashbook11[[#This Row],[Received Ammount office]]+Daily_Cashbook11[[#This Row],[From Sales]]+Daily_Cashbook11[[#This Row],[Coal Cost (Office)]])-Daily_Cashbook11[[#This Row],[Vata Total Cost]]</f>
        <v>2660</v>
      </c>
    </row>
    <row r="12" spans="1:7" ht="21.75" customHeight="1" x14ac:dyDescent="0.25">
      <c r="A12" s="2">
        <v>45606</v>
      </c>
      <c r="B12" s="7"/>
      <c r="C12" s="7"/>
      <c r="D12" s="7">
        <f>SUMIFS(Vata_Sales[Final Price],Vata_Sales[Date],Daily_Cashbook11[[#This Row],[Date]])</f>
        <v>64500</v>
      </c>
      <c r="E12" s="7">
        <f>SUMIFS(AMB_Bricks_Expance_Sheet[Amount],AMB_Bricks_Expance_Sheet[Date],Daily_Cashbook11[[#This Row],[Date]])</f>
        <v>58920</v>
      </c>
      <c r="F12" s="8">
        <f>(Daily_Cashbook11[[#This Row],[Received Ammount office]]+Daily_Cashbook11[[#This Row],[From Sales]]+Daily_Cashbook11[[#This Row],[Coal Cost (Office)]])-Daily_Cashbook11[[#This Row],[Vata Total Cost]]</f>
        <v>5580</v>
      </c>
      <c r="G12" s="1"/>
    </row>
    <row r="13" spans="1:7" ht="21.75" customHeight="1" x14ac:dyDescent="0.25">
      <c r="A13" s="2">
        <v>45607</v>
      </c>
      <c r="B13" s="5"/>
      <c r="C13" s="5"/>
      <c r="D13" s="5">
        <f>SUMIFS(Vata_Sales[Final Price],Vata_Sales[Date],Daily_Cashbook11[[#This Row],[Date]])</f>
        <v>35800</v>
      </c>
      <c r="E13" s="5">
        <f>SUMIFS(AMB_Bricks_Expance_Sheet[Amount],AMB_Bricks_Expance_Sheet[Date],Daily_Cashbook11[[#This Row],[Date]])</f>
        <v>34330</v>
      </c>
      <c r="F13" s="6">
        <f>(Daily_Cashbook11[[#This Row],[Received Ammount office]]+Daily_Cashbook11[[#This Row],[From Sales]]+Daily_Cashbook11[[#This Row],[Coal Cost (Office)]])-Daily_Cashbook11[[#This Row],[Vata Total Cost]]</f>
        <v>1470</v>
      </c>
      <c r="G13" s="1"/>
    </row>
    <row r="14" spans="1:7" ht="21.75" customHeight="1" x14ac:dyDescent="0.25">
      <c r="A14" s="2">
        <v>45608</v>
      </c>
      <c r="B14" s="5"/>
      <c r="C14" s="5"/>
      <c r="D14" s="5">
        <f>SUMIFS(Vata_Sales[Final Price],Vata_Sales[Date],Daily_Cashbook11[[#This Row],[Date]])</f>
        <v>42250</v>
      </c>
      <c r="E14" s="5">
        <f>SUMIFS(AMB_Bricks_Expance_Sheet[Amount],AMB_Bricks_Expance_Sheet[Date],Daily_Cashbook11[[#This Row],[Date]])</f>
        <v>31230</v>
      </c>
      <c r="F14" s="6">
        <f>(Daily_Cashbook11[[#This Row],[Received Ammount office]]+Daily_Cashbook11[[#This Row],[From Sales]]+Daily_Cashbook11[[#This Row],[Coal Cost (Office)]])-Daily_Cashbook11[[#This Row],[Vata Total Cost]]</f>
        <v>11020</v>
      </c>
      <c r="G14" s="1"/>
    </row>
    <row r="15" spans="1:7" ht="21.75" customHeight="1" x14ac:dyDescent="0.25">
      <c r="A15" s="2">
        <v>45609</v>
      </c>
      <c r="B15" s="5"/>
      <c r="C15" s="5"/>
      <c r="D15" s="5">
        <f>SUMIFS(Vata_Sales[Final Price],Vata_Sales[Date],Daily_Cashbook11[[#This Row],[Date]])</f>
        <v>43500</v>
      </c>
      <c r="E15" s="5">
        <f>SUMIFS(AMB_Bricks_Expance_Sheet[Amount],AMB_Bricks_Expance_Sheet[Date],Daily_Cashbook11[[#This Row],[Date]])</f>
        <v>42410</v>
      </c>
      <c r="F15" s="6">
        <f>(Daily_Cashbook11[[#This Row],[Received Ammount office]]+Daily_Cashbook11[[#This Row],[From Sales]]+Daily_Cashbook11[[#This Row],[Coal Cost (Office)]])-Daily_Cashbook11[[#This Row],[Vata Total Cost]]</f>
        <v>1090</v>
      </c>
      <c r="G15" s="1"/>
    </row>
    <row r="16" spans="1:7" ht="21.75" customHeight="1" x14ac:dyDescent="0.25">
      <c r="A16" s="2">
        <v>45610</v>
      </c>
      <c r="B16" s="5">
        <v>46000</v>
      </c>
      <c r="C16" s="5"/>
      <c r="D16" s="5">
        <f>SUMIFS(Vata_Sales[Final Price],Vata_Sales[Date],Daily_Cashbook11[[#This Row],[Date]])</f>
        <v>34100</v>
      </c>
      <c r="E16" s="5">
        <f>SUMIFS(AMB_Bricks_Expance_Sheet[Amount],AMB_Bricks_Expance_Sheet[Date],Daily_Cashbook11[[#This Row],[Date]])</f>
        <v>79540</v>
      </c>
      <c r="F16" s="6">
        <f>(Daily_Cashbook11[[#This Row],[Received Ammount office]]+Daily_Cashbook11[[#This Row],[From Sales]]+Daily_Cashbook11[[#This Row],[Coal Cost (Office)]])-Daily_Cashbook11[[#This Row],[Vata Total Cost]]</f>
        <v>560</v>
      </c>
      <c r="G16" s="1"/>
    </row>
    <row r="17" spans="1:8" ht="21.75" customHeight="1" x14ac:dyDescent="0.25">
      <c r="A17" s="2">
        <v>45611</v>
      </c>
      <c r="B17" s="5">
        <v>7000</v>
      </c>
      <c r="C17" s="5"/>
      <c r="D17" s="5">
        <f>SUMIFS(Vata_Sales[Final Price],Vata_Sales[Date],Daily_Cashbook11[[#This Row],[Date]])</f>
        <v>22200</v>
      </c>
      <c r="E17" s="5">
        <f>SUMIFS(AMB_Bricks_Expance_Sheet[Amount],AMB_Bricks_Expance_Sheet[Date],Daily_Cashbook11[[#This Row],[Date]])</f>
        <v>28700</v>
      </c>
      <c r="F17" s="6">
        <f>(Daily_Cashbook11[[#This Row],[Received Ammount office]]+Daily_Cashbook11[[#This Row],[From Sales]]+Daily_Cashbook11[[#This Row],[Coal Cost (Office)]])-Daily_Cashbook11[[#This Row],[Vata Total Cost]]</f>
        <v>500</v>
      </c>
      <c r="G17" s="1"/>
    </row>
    <row r="18" spans="1:8" ht="21.75" customHeight="1" x14ac:dyDescent="0.25">
      <c r="A18" s="2">
        <v>45612</v>
      </c>
      <c r="B18" s="5">
        <v>149000</v>
      </c>
      <c r="C18" s="5"/>
      <c r="D18" s="5">
        <f>SUMIFS(Vata_Sales[Final Price],Vata_Sales[Date],Daily_Cashbook11[[#This Row],[Date]])</f>
        <v>21000</v>
      </c>
      <c r="E18" s="5">
        <f>SUMIFS(AMB_Bricks_Expance_Sheet[Amount],AMB_Bricks_Expance_Sheet[Date],Daily_Cashbook11[[#This Row],[Date]])</f>
        <v>169370</v>
      </c>
      <c r="F18" s="6">
        <f>(Daily_Cashbook11[[#This Row],[Received Ammount office]]+Daily_Cashbook11[[#This Row],[From Sales]]+Daily_Cashbook11[[#This Row],[Coal Cost (Office)]])-Daily_Cashbook11[[#This Row],[Vata Total Cost]]</f>
        <v>630</v>
      </c>
      <c r="G18" s="1"/>
    </row>
    <row r="19" spans="1:8" ht="21.75" customHeight="1" x14ac:dyDescent="0.25">
      <c r="A19" s="2">
        <v>45613</v>
      </c>
      <c r="B19" s="5">
        <v>70000</v>
      </c>
      <c r="C19" s="5"/>
      <c r="D19" s="5">
        <f>SUMIFS(Vata_Sales[Final Price],Vata_Sales[Date],Daily_Cashbook11[[#This Row],[Date]])</f>
        <v>5200</v>
      </c>
      <c r="E19" s="5">
        <f>SUMIFS(AMB_Bricks_Expance_Sheet[Amount],AMB_Bricks_Expance_Sheet[Date],Daily_Cashbook11[[#This Row],[Date]])</f>
        <v>74940</v>
      </c>
      <c r="F19" s="6">
        <f>(Daily_Cashbook11[[#This Row],[Received Ammount office]]+Daily_Cashbook11[[#This Row],[From Sales]]+Daily_Cashbook11[[#This Row],[Coal Cost (Office)]])-Daily_Cashbook11[[#This Row],[Vata Total Cost]]</f>
        <v>260</v>
      </c>
      <c r="G19" s="1"/>
    </row>
    <row r="20" spans="1:8" ht="21.75" customHeight="1" x14ac:dyDescent="0.25">
      <c r="A20" s="2">
        <v>45614</v>
      </c>
      <c r="B20" s="5">
        <v>50000</v>
      </c>
      <c r="C20" s="5"/>
      <c r="D20" s="5">
        <f>SUMIFS(Vata_Sales[Final Price],Vata_Sales[Date],Daily_Cashbook11[[#This Row],[Date]])</f>
        <v>0</v>
      </c>
      <c r="E20" s="5">
        <f>SUMIFS(AMB_Bricks_Expance_Sheet[Amount],AMB_Bricks_Expance_Sheet[Date],Daily_Cashbook11[[#This Row],[Date]])</f>
        <v>48560</v>
      </c>
      <c r="F20" s="6">
        <f>(Daily_Cashbook11[[#This Row],[Received Ammount office]]+Daily_Cashbook11[[#This Row],[From Sales]]+Daily_Cashbook11[[#This Row],[Coal Cost (Office)]])-Daily_Cashbook11[[#This Row],[Vata Total Cost]]</f>
        <v>1440</v>
      </c>
      <c r="G20" s="1"/>
    </row>
    <row r="21" spans="1:8" ht="21.75" customHeight="1" x14ac:dyDescent="0.25">
      <c r="A21" s="2">
        <v>45615</v>
      </c>
      <c r="B21" s="5">
        <v>60000</v>
      </c>
      <c r="C21" s="5"/>
      <c r="D21" s="5">
        <f>SUMIFS(Vata_Sales[Final Price],Vata_Sales[Date],Daily_Cashbook11[[#This Row],[Date]])</f>
        <v>0</v>
      </c>
      <c r="E21" s="5">
        <f>SUMIFS(AMB_Bricks_Expance_Sheet[Amount],AMB_Bricks_Expance_Sheet[Date],Daily_Cashbook11[[#This Row],[Date]])</f>
        <v>58495</v>
      </c>
      <c r="F21" s="6">
        <f>(Daily_Cashbook11[[#This Row],[Received Ammount office]]+Daily_Cashbook11[[#This Row],[From Sales]]+Daily_Cashbook11[[#This Row],[Coal Cost (Office)]])-Daily_Cashbook11[[#This Row],[Vata Total Cost]]</f>
        <v>1505</v>
      </c>
      <c r="G21" s="1"/>
    </row>
    <row r="22" spans="1:8" ht="21.75" customHeight="1" x14ac:dyDescent="0.25">
      <c r="A22" s="2">
        <v>45616</v>
      </c>
      <c r="B22" s="5">
        <v>93000</v>
      </c>
      <c r="C22" s="5"/>
      <c r="D22" s="5">
        <f>SUMIFS(Vata_Sales[Final Price],Vata_Sales[Date],Daily_Cashbook11[[#This Row],[Date]])</f>
        <v>4900</v>
      </c>
      <c r="E22" s="5">
        <f>SUMIFS(AMB_Bricks_Expance_Sheet[Amount],AMB_Bricks_Expance_Sheet[Date],Daily_Cashbook11[[#This Row],[Date]])</f>
        <v>97370</v>
      </c>
      <c r="F22" s="6">
        <f>(Daily_Cashbook11[[#This Row],[Received Ammount office]]+Daily_Cashbook11[[#This Row],[From Sales]]+Daily_Cashbook11[[#This Row],[Coal Cost (Office)]])-Daily_Cashbook11[[#This Row],[Vata Total Cost]]</f>
        <v>530</v>
      </c>
      <c r="G22" s="1"/>
    </row>
    <row r="23" spans="1:8" ht="21.75" customHeight="1" x14ac:dyDescent="0.25">
      <c r="A23" s="2">
        <v>45617</v>
      </c>
      <c r="B23" s="5">
        <v>35000</v>
      </c>
      <c r="C23" s="5"/>
      <c r="D23" s="5">
        <f>SUMIFS(Vata_Sales[Final Price],Vata_Sales[Date],Daily_Cashbook11[[#This Row],[Date]])</f>
        <v>0</v>
      </c>
      <c r="E23" s="5">
        <f>SUMIFS(AMB_Bricks_Expance_Sheet[Amount],AMB_Bricks_Expance_Sheet[Date],Daily_Cashbook11[[#This Row],[Date]])</f>
        <v>34740</v>
      </c>
      <c r="F23" s="6">
        <f>(Daily_Cashbook11[[#This Row],[Received Ammount office]]+Daily_Cashbook11[[#This Row],[From Sales]]+Daily_Cashbook11[[#This Row],[Coal Cost (Office)]])-Daily_Cashbook11[[#This Row],[Vata Total Cost]]</f>
        <v>260</v>
      </c>
      <c r="G23" s="1"/>
    </row>
    <row r="24" spans="1:8" ht="21.75" customHeight="1" x14ac:dyDescent="0.25">
      <c r="A24" s="2">
        <v>45618</v>
      </c>
      <c r="B24" s="5">
        <v>30000</v>
      </c>
      <c r="C24" s="5"/>
      <c r="D24" s="5">
        <f>SUMIFS(Vata_Sales[Final Price],Vata_Sales[Date],Daily_Cashbook11[[#This Row],[Date]])</f>
        <v>4980</v>
      </c>
      <c r="E24" s="5">
        <f>SUMIFS(AMB_Bricks_Expance_Sheet[Amount],AMB_Bricks_Expance_Sheet[Date],Daily_Cashbook11[[#This Row],[Date]])</f>
        <v>32830</v>
      </c>
      <c r="F24" s="6">
        <f>(Daily_Cashbook11[[#This Row],[Received Ammount office]]+Daily_Cashbook11[[#This Row],[From Sales]]+Daily_Cashbook11[[#This Row],[Coal Cost (Office)]])-Daily_Cashbook11[[#This Row],[Vata Total Cost]]</f>
        <v>2150</v>
      </c>
      <c r="G24" s="1"/>
    </row>
    <row r="25" spans="1:8" ht="21.75" customHeight="1" x14ac:dyDescent="0.25">
      <c r="A25" s="2">
        <v>45619</v>
      </c>
      <c r="B25" s="5">
        <v>75000</v>
      </c>
      <c r="C25" s="5"/>
      <c r="D25" s="5">
        <f>SUMIFS(Vata_Sales[Final Price],Vata_Sales[Date],Daily_Cashbook11[[#This Row],[Date]])</f>
        <v>0</v>
      </c>
      <c r="E25" s="5">
        <f>SUMIFS(AMB_Bricks_Expance_Sheet[Amount],AMB_Bricks_Expance_Sheet[Date],Daily_Cashbook11[[#This Row],[Date]])</f>
        <v>74890</v>
      </c>
      <c r="F25" s="6">
        <f>(Daily_Cashbook11[[#This Row],[Received Ammount office]]+Daily_Cashbook11[[#This Row],[From Sales]]+Daily_Cashbook11[[#This Row],[Coal Cost (Office)]])-Daily_Cashbook11[[#This Row],[Vata Total Cost]]</f>
        <v>110</v>
      </c>
      <c r="G25" s="1"/>
    </row>
    <row r="26" spans="1:8" ht="21.75" customHeight="1" x14ac:dyDescent="0.25">
      <c r="A26" s="2">
        <v>45620</v>
      </c>
      <c r="B26" s="5">
        <v>60000</v>
      </c>
      <c r="C26" s="5"/>
      <c r="D26" s="5">
        <f>SUMIFS(Vata_Sales[Final Price],Vata_Sales[Date],Daily_Cashbook11[[#This Row],[Date]])</f>
        <v>0</v>
      </c>
      <c r="E26" s="5">
        <f>SUMIFS(AMB_Bricks_Expance_Sheet[Amount],AMB_Bricks_Expance_Sheet[Date],Daily_Cashbook11[[#This Row],[Date]])</f>
        <v>57450</v>
      </c>
      <c r="F26" s="6">
        <f>(Daily_Cashbook11[[#This Row],[Received Ammount office]]+Daily_Cashbook11[[#This Row],[From Sales]]+Daily_Cashbook11[[#This Row],[Coal Cost (Office)]])-Daily_Cashbook11[[#This Row],[Vata Total Cost]]</f>
        <v>2550</v>
      </c>
      <c r="G26" s="1"/>
    </row>
    <row r="27" spans="1:8" ht="21.75" customHeight="1" x14ac:dyDescent="0.25">
      <c r="A27" s="2">
        <v>45621</v>
      </c>
      <c r="B27" s="5">
        <v>42000</v>
      </c>
      <c r="C27" s="5"/>
      <c r="D27" s="5">
        <f>SUMIFS(Vata_Sales[Final Price],Vata_Sales[Date],Daily_Cashbook11[[#This Row],[Date]])</f>
        <v>0</v>
      </c>
      <c r="E27" s="5">
        <f>SUMIFS(AMB_Bricks_Expance_Sheet[Amount],AMB_Bricks_Expance_Sheet[Date],Daily_Cashbook11[[#This Row],[Date]])</f>
        <v>41025</v>
      </c>
      <c r="F27" s="6">
        <f>(Daily_Cashbook11[[#This Row],[Received Ammount office]]+Daily_Cashbook11[[#This Row],[From Sales]]+Daily_Cashbook11[[#This Row],[Coal Cost (Office)]])-Daily_Cashbook11[[#This Row],[Vata Total Cost]]</f>
        <v>975</v>
      </c>
      <c r="G27" s="1"/>
    </row>
    <row r="28" spans="1:8" ht="21.75" customHeight="1" x14ac:dyDescent="0.25">
      <c r="A28" s="2">
        <v>45622</v>
      </c>
      <c r="B28" s="5">
        <v>40000</v>
      </c>
      <c r="C28" s="5"/>
      <c r="D28" s="5">
        <f>SUMIFS(Vata_Sales[Final Price],Vata_Sales[Date],Daily_Cashbook11[[#This Row],[Date]])</f>
        <v>0</v>
      </c>
      <c r="E28" s="5">
        <f>SUMIFS(AMB_Bricks_Expance_Sheet[Amount],AMB_Bricks_Expance_Sheet[Date],Daily_Cashbook11[[#This Row],[Date]])</f>
        <v>38800</v>
      </c>
      <c r="F28" s="6">
        <f>(Daily_Cashbook11[[#This Row],[Received Ammount office]]+Daily_Cashbook11[[#This Row],[From Sales]]+Daily_Cashbook11[[#This Row],[Coal Cost (Office)]])-Daily_Cashbook11[[#This Row],[Vata Total Cost]]</f>
        <v>1200</v>
      </c>
      <c r="G28" s="1"/>
    </row>
    <row r="29" spans="1:8" ht="21.75" customHeight="1" x14ac:dyDescent="0.25">
      <c r="A29" s="2">
        <v>45623</v>
      </c>
      <c r="B29" s="5">
        <v>43000</v>
      </c>
      <c r="C29" s="5"/>
      <c r="D29" s="5">
        <f>SUMIFS(Vata_Sales[Final Price],Vata_Sales[Date],Daily_Cashbook11[[#This Row],[Date]])</f>
        <v>0</v>
      </c>
      <c r="E29" s="5">
        <f>SUMIFS(AMB_Bricks_Expance_Sheet[Amount],AMB_Bricks_Expance_Sheet[Date],Daily_Cashbook11[[#This Row],[Date]])</f>
        <v>40720</v>
      </c>
      <c r="F29" s="6">
        <f>(Daily_Cashbook11[[#This Row],[Received Ammount office]]+Daily_Cashbook11[[#This Row],[From Sales]]+Daily_Cashbook11[[#This Row],[Coal Cost (Office)]])-Daily_Cashbook11[[#This Row],[Vata Total Cost]]</f>
        <v>2280</v>
      </c>
      <c r="G29" s="1"/>
    </row>
    <row r="30" spans="1:8" ht="21.75" customHeight="1" x14ac:dyDescent="0.25">
      <c r="A30" s="2">
        <v>45624</v>
      </c>
      <c r="B30" s="5">
        <v>40000</v>
      </c>
      <c r="C30" s="5"/>
      <c r="D30" s="5">
        <f>SUMIFS(Vata_Sales[Final Price],Vata_Sales[Date],Daily_Cashbook11[[#This Row],[Date]])</f>
        <v>7200</v>
      </c>
      <c r="E30" s="5">
        <f>SUMIFS(AMB_Bricks_Expance_Sheet[Amount],AMB_Bricks_Expance_Sheet[Date],Daily_Cashbook11[[#This Row],[Date]])</f>
        <v>43420</v>
      </c>
      <c r="F30" s="6">
        <f>(Daily_Cashbook11[[#This Row],[Received Ammount office]]+Daily_Cashbook11[[#This Row],[From Sales]]+Daily_Cashbook11[[#This Row],[Coal Cost (Office)]])-Daily_Cashbook11[[#This Row],[Vata Total Cost]]</f>
        <v>3780</v>
      </c>
      <c r="G30" s="1"/>
    </row>
    <row r="31" spans="1:8" ht="21.75" customHeight="1" x14ac:dyDescent="0.25">
      <c r="A31" s="2">
        <v>45625</v>
      </c>
      <c r="B31" s="5">
        <v>30000</v>
      </c>
      <c r="C31" s="5"/>
      <c r="D31" s="5">
        <f>SUMIFS(Vata_Sales[Final Price],Vata_Sales[Date],Daily_Cashbook11[[#This Row],[Date]])</f>
        <v>0</v>
      </c>
      <c r="E31" s="5">
        <f>SUMIFS(AMB_Bricks_Expance_Sheet[Amount],AMB_Bricks_Expance_Sheet[Date],Daily_Cashbook11[[#This Row],[Date]])</f>
        <v>29680</v>
      </c>
      <c r="F31" s="6">
        <f>(Daily_Cashbook11[[#This Row],[Received Ammount office]]+Daily_Cashbook11[[#This Row],[From Sales]]+Daily_Cashbook11[[#This Row],[Coal Cost (Office)]])-Daily_Cashbook11[[#This Row],[Vata Total Cost]]</f>
        <v>320</v>
      </c>
      <c r="G31" s="1"/>
    </row>
    <row r="32" spans="1:8" ht="21.75" customHeight="1" x14ac:dyDescent="0.25">
      <c r="A32" s="2">
        <v>45626</v>
      </c>
      <c r="B32" s="5">
        <v>95000</v>
      </c>
      <c r="C32" s="5"/>
      <c r="D32" s="5">
        <f>SUMIFS(Vata_Sales[Final Price],Vata_Sales[Date],Daily_Cashbook11[[#This Row],[Date]])</f>
        <v>0</v>
      </c>
      <c r="E32" s="5">
        <f>SUMIFS(AMB_Bricks_Expance_Sheet[Amount],AMB_Bricks_Expance_Sheet[Date],Daily_Cashbook11[[#This Row],[Date]])</f>
        <v>93777</v>
      </c>
      <c r="F32" s="6">
        <f>(Daily_Cashbook11[[#This Row],[Received Ammount office]]+Daily_Cashbook11[[#This Row],[From Sales]]+Daily_Cashbook11[[#This Row],[Coal Cost (Office)]])-Daily_Cashbook11[[#This Row],[Vata Total Cost]]</f>
        <v>1223</v>
      </c>
      <c r="G32" s="1"/>
      <c r="H32" s="14"/>
    </row>
    <row r="33" spans="1:8" ht="21.75" customHeight="1" x14ac:dyDescent="0.25">
      <c r="A33" s="2">
        <v>45627</v>
      </c>
      <c r="B33" s="7"/>
      <c r="C33" s="7"/>
      <c r="D33" s="7">
        <f>SUMIFS(Vata_Sales[Final Price],Vata_Sales[Date],Daily_Cashbook11[[#This Row],[Date]])</f>
        <v>0</v>
      </c>
      <c r="E33" s="7">
        <f>SUMIFS(AMB_Bricks_Expance_Sheet[Amount],AMB_Bricks_Expance_Sheet[Date],Daily_Cashbook11[[#This Row],[Date]])</f>
        <v>0</v>
      </c>
      <c r="F33" s="8">
        <f>(Daily_Cashbook11[[#This Row],[Received Ammount office]]+Daily_Cashbook11[[#This Row],[From Sales]]+Daily_Cashbook11[[#This Row],[Coal Cost (Office)]])-Daily_Cashbook11[[#This Row],[Vata Total Cost]]</f>
        <v>0</v>
      </c>
      <c r="G33" s="1"/>
      <c r="H33" s="14"/>
    </row>
    <row r="34" spans="1:8" ht="21.75" customHeight="1" x14ac:dyDescent="0.25">
      <c r="A34" s="2">
        <v>45628</v>
      </c>
      <c r="B34" s="7"/>
      <c r="C34" s="7"/>
      <c r="D34" s="7">
        <f>SUMIFS(Vata_Sales[Final Price],Vata_Sales[Date],Daily_Cashbook11[[#This Row],[Date]])</f>
        <v>0</v>
      </c>
      <c r="E34" s="7">
        <f>SUMIFS(AMB_Bricks_Expance_Sheet[Amount],AMB_Bricks_Expance_Sheet[Date],Daily_Cashbook11[[#This Row],[Date]])</f>
        <v>0</v>
      </c>
      <c r="F34" s="8">
        <f>(Daily_Cashbook11[[#This Row],[Received Ammount office]]+Daily_Cashbook11[[#This Row],[From Sales]]+Daily_Cashbook11[[#This Row],[Coal Cost (Office)]])-Daily_Cashbook11[[#This Row],[Vata Total Cost]]</f>
        <v>0</v>
      </c>
      <c r="G34" s="1"/>
      <c r="H34" s="14"/>
    </row>
    <row r="35" spans="1:8" ht="21.75" customHeight="1" x14ac:dyDescent="0.25">
      <c r="A35" s="2">
        <v>45629</v>
      </c>
      <c r="B35" s="7"/>
      <c r="C35" s="7"/>
      <c r="D35" s="7">
        <f>SUMIFS(Vata_Sales[Final Price],Vata_Sales[Date],Daily_Cashbook11[[#This Row],[Date]])</f>
        <v>0</v>
      </c>
      <c r="E35" s="7">
        <f>SUMIFS(AMB_Bricks_Expance_Sheet[Amount],AMB_Bricks_Expance_Sheet[Date],Daily_Cashbook11[[#This Row],[Date]])</f>
        <v>0</v>
      </c>
      <c r="F35" s="8">
        <f>(Daily_Cashbook11[[#This Row],[Received Ammount office]]+Daily_Cashbook11[[#This Row],[From Sales]]+Daily_Cashbook11[[#This Row],[Coal Cost (Office)]])-Daily_Cashbook11[[#This Row],[Vata Total Cost]]</f>
        <v>0</v>
      </c>
      <c r="G35" s="1"/>
      <c r="H35" s="14"/>
    </row>
    <row r="36" spans="1:8" ht="21.75" customHeight="1" x14ac:dyDescent="0.25">
      <c r="A36" s="2">
        <v>45630</v>
      </c>
      <c r="B36" s="7"/>
      <c r="C36" s="7"/>
      <c r="D36" s="7">
        <f>SUMIFS(Vata_Sales[Final Price],Vata_Sales[Date],Daily_Cashbook11[[#This Row],[Date]])</f>
        <v>0</v>
      </c>
      <c r="E36" s="7">
        <f>SUMIFS(AMB_Bricks_Expance_Sheet[Amount],AMB_Bricks_Expance_Sheet[Date],Daily_Cashbook11[[#This Row],[Date]])</f>
        <v>0</v>
      </c>
      <c r="F36" s="8">
        <f>(Daily_Cashbook11[[#This Row],[Received Ammount office]]+Daily_Cashbook11[[#This Row],[From Sales]]+Daily_Cashbook11[[#This Row],[Coal Cost (Office)]])-Daily_Cashbook11[[#This Row],[Vata Total Cost]]</f>
        <v>0</v>
      </c>
      <c r="G36" s="1"/>
      <c r="H36" s="14"/>
    </row>
    <row r="37" spans="1:8" ht="21.75" customHeight="1" x14ac:dyDescent="0.25">
      <c r="A37" s="2">
        <v>45631</v>
      </c>
      <c r="B37" s="7"/>
      <c r="C37" s="7"/>
      <c r="D37" s="7">
        <f>SUMIFS(Vata_Sales[Final Price],Vata_Sales[Date],Daily_Cashbook11[[#This Row],[Date]])</f>
        <v>0</v>
      </c>
      <c r="E37" s="7">
        <f>SUMIFS(AMB_Bricks_Expance_Sheet[Amount],AMB_Bricks_Expance_Sheet[Date],Daily_Cashbook11[[#This Row],[Date]])</f>
        <v>0</v>
      </c>
      <c r="F37" s="8">
        <f>(Daily_Cashbook11[[#This Row],[Received Ammount office]]+Daily_Cashbook11[[#This Row],[From Sales]]+Daily_Cashbook11[[#This Row],[Coal Cost (Office)]])-Daily_Cashbook11[[#This Row],[Vata Total Cost]]</f>
        <v>0</v>
      </c>
      <c r="G37" s="1"/>
      <c r="H37" s="14"/>
    </row>
    <row r="38" spans="1:8" ht="21.75" customHeight="1" x14ac:dyDescent="0.25">
      <c r="A38" s="2">
        <v>45632</v>
      </c>
      <c r="B38" s="7"/>
      <c r="C38" s="7"/>
      <c r="D38" s="7">
        <f>SUMIFS(Vata_Sales[Final Price],Vata_Sales[Date],Daily_Cashbook11[[#This Row],[Date]])</f>
        <v>0</v>
      </c>
      <c r="E38" s="7">
        <f>SUMIFS(AMB_Bricks_Expance_Sheet[Amount],AMB_Bricks_Expance_Sheet[Date],Daily_Cashbook11[[#This Row],[Date]])</f>
        <v>0</v>
      </c>
      <c r="F38" s="8">
        <f>(Daily_Cashbook11[[#This Row],[Received Ammount office]]+Daily_Cashbook11[[#This Row],[From Sales]]+Daily_Cashbook11[[#This Row],[Coal Cost (Office)]])-Daily_Cashbook11[[#This Row],[Vata Total Cost]]</f>
        <v>0</v>
      </c>
      <c r="G38" s="1"/>
      <c r="H38" s="14"/>
    </row>
    <row r="39" spans="1:8" ht="21.75" customHeight="1" x14ac:dyDescent="0.25">
      <c r="A39" s="2">
        <v>45633</v>
      </c>
      <c r="B39" s="7"/>
      <c r="C39" s="7"/>
      <c r="D39" s="7">
        <f>SUMIFS(Vata_Sales[Final Price],Vata_Sales[Date],Daily_Cashbook11[[#This Row],[Date]])</f>
        <v>0</v>
      </c>
      <c r="E39" s="7">
        <f>SUMIFS(AMB_Bricks_Expance_Sheet[Amount],AMB_Bricks_Expance_Sheet[Date],Daily_Cashbook11[[#This Row],[Date]])</f>
        <v>0</v>
      </c>
      <c r="F39" s="8">
        <f>(Daily_Cashbook11[[#This Row],[Received Ammount office]]+Daily_Cashbook11[[#This Row],[From Sales]]+Daily_Cashbook11[[#This Row],[Coal Cost (Office)]])-Daily_Cashbook11[[#This Row],[Vata Total Cost]]</f>
        <v>0</v>
      </c>
      <c r="G39" s="1"/>
      <c r="H39" s="14"/>
    </row>
    <row r="40" spans="1:8" ht="21.75" customHeight="1" x14ac:dyDescent="0.25">
      <c r="A40" s="2">
        <v>45634</v>
      </c>
      <c r="B40" s="7"/>
      <c r="C40" s="7"/>
      <c r="D40" s="7">
        <f>SUMIFS(Vata_Sales[Final Price],Vata_Sales[Date],Daily_Cashbook11[[#This Row],[Date]])</f>
        <v>0</v>
      </c>
      <c r="E40" s="7">
        <f>SUMIFS(AMB_Bricks_Expance_Sheet[Amount],AMB_Bricks_Expance_Sheet[Date],Daily_Cashbook11[[#This Row],[Date]])</f>
        <v>0</v>
      </c>
      <c r="F40" s="8">
        <f>(Daily_Cashbook11[[#This Row],[Received Ammount office]]+Daily_Cashbook11[[#This Row],[From Sales]]+Daily_Cashbook11[[#This Row],[Coal Cost (Office)]])-Daily_Cashbook11[[#This Row],[Vata Total Cost]]</f>
        <v>0</v>
      </c>
      <c r="G40" s="1"/>
      <c r="H40" s="14"/>
    </row>
    <row r="41" spans="1:8" ht="21.75" customHeight="1" x14ac:dyDescent="0.25">
      <c r="A41" s="2">
        <v>45635</v>
      </c>
      <c r="B41" s="7"/>
      <c r="C41" s="7"/>
      <c r="D41" s="7">
        <f>SUMIFS(Vata_Sales[Final Price],Vata_Sales[Date],Daily_Cashbook11[[#This Row],[Date]])</f>
        <v>0</v>
      </c>
      <c r="E41" s="7">
        <f>SUMIFS(AMB_Bricks_Expance_Sheet[Amount],AMB_Bricks_Expance_Sheet[Date],Daily_Cashbook11[[#This Row],[Date]])</f>
        <v>0</v>
      </c>
      <c r="F41" s="8">
        <f>(Daily_Cashbook11[[#This Row],[Received Ammount office]]+Daily_Cashbook11[[#This Row],[From Sales]]+Daily_Cashbook11[[#This Row],[Coal Cost (Office)]])-Daily_Cashbook11[[#This Row],[Vata Total Cost]]</f>
        <v>0</v>
      </c>
      <c r="G41" s="1"/>
      <c r="H41" s="14"/>
    </row>
    <row r="42" spans="1:8" ht="21.75" customHeight="1" x14ac:dyDescent="0.25">
      <c r="A42" s="2">
        <v>45636</v>
      </c>
      <c r="B42" s="7"/>
      <c r="C42" s="7"/>
      <c r="D42" s="7">
        <f>SUMIFS(Vata_Sales[Final Price],Vata_Sales[Date],Daily_Cashbook11[[#This Row],[Date]])</f>
        <v>0</v>
      </c>
      <c r="E42" s="7">
        <f>SUMIFS(AMB_Bricks_Expance_Sheet[Amount],AMB_Bricks_Expance_Sheet[Date],Daily_Cashbook11[[#This Row],[Date]])</f>
        <v>0</v>
      </c>
      <c r="F42" s="8">
        <f>(Daily_Cashbook11[[#This Row],[Received Ammount office]]+Daily_Cashbook11[[#This Row],[From Sales]]+Daily_Cashbook11[[#This Row],[Coal Cost (Office)]])-Daily_Cashbook11[[#This Row],[Vata Total Cost]]</f>
        <v>0</v>
      </c>
      <c r="G42" s="1"/>
      <c r="H42" s="14"/>
    </row>
    <row r="43" spans="1:8" ht="21.75" customHeight="1" x14ac:dyDescent="0.25">
      <c r="A43" s="2">
        <v>45637</v>
      </c>
      <c r="B43" s="7"/>
      <c r="C43" s="7"/>
      <c r="D43" s="7">
        <f>SUMIFS(Vata_Sales[Final Price],Vata_Sales[Date],Daily_Cashbook11[[#This Row],[Date]])</f>
        <v>0</v>
      </c>
      <c r="E43" s="7">
        <f>SUMIFS(AMB_Bricks_Expance_Sheet[Amount],AMB_Bricks_Expance_Sheet[Date],Daily_Cashbook11[[#This Row],[Date]])</f>
        <v>0</v>
      </c>
      <c r="F43" s="8">
        <f>(Daily_Cashbook11[[#This Row],[Received Ammount office]]+Daily_Cashbook11[[#This Row],[From Sales]]+Daily_Cashbook11[[#This Row],[Coal Cost (Office)]])-Daily_Cashbook11[[#This Row],[Vata Total Cost]]</f>
        <v>0</v>
      </c>
      <c r="G43" s="1"/>
      <c r="H43" s="14"/>
    </row>
    <row r="44" spans="1:8" ht="21.75" customHeight="1" x14ac:dyDescent="0.25">
      <c r="A44" s="2">
        <v>45638</v>
      </c>
      <c r="B44" s="7"/>
      <c r="C44" s="7"/>
      <c r="D44" s="7">
        <f>SUMIFS(Vata_Sales[Final Price],Vata_Sales[Date],Daily_Cashbook11[[#This Row],[Date]])</f>
        <v>0</v>
      </c>
      <c r="E44" s="7">
        <f>SUMIFS(AMB_Bricks_Expance_Sheet[Amount],AMB_Bricks_Expance_Sheet[Date],Daily_Cashbook11[[#This Row],[Date]])</f>
        <v>0</v>
      </c>
      <c r="F44" s="8">
        <f>(Daily_Cashbook11[[#This Row],[Received Ammount office]]+Daily_Cashbook11[[#This Row],[From Sales]]+Daily_Cashbook11[[#This Row],[Coal Cost (Office)]])-Daily_Cashbook11[[#This Row],[Vata Total Cost]]</f>
        <v>0</v>
      </c>
      <c r="G44" s="1"/>
      <c r="H44" s="14"/>
    </row>
    <row r="45" spans="1:8" ht="21.75" customHeight="1" x14ac:dyDescent="0.25">
      <c r="A45" s="2">
        <v>45639</v>
      </c>
      <c r="B45" s="7"/>
      <c r="C45" s="7"/>
      <c r="D45" s="7">
        <f>SUMIFS(Vata_Sales[Final Price],Vata_Sales[Date],Daily_Cashbook11[[#This Row],[Date]])</f>
        <v>0</v>
      </c>
      <c r="E45" s="7">
        <f>SUMIFS(AMB_Bricks_Expance_Sheet[Amount],AMB_Bricks_Expance_Sheet[Date],Daily_Cashbook11[[#This Row],[Date]])</f>
        <v>0</v>
      </c>
      <c r="F45" s="8">
        <f>(Daily_Cashbook11[[#This Row],[Received Ammount office]]+Daily_Cashbook11[[#This Row],[From Sales]]+Daily_Cashbook11[[#This Row],[Coal Cost (Office)]])-Daily_Cashbook11[[#This Row],[Vata Total Cost]]</f>
        <v>0</v>
      </c>
      <c r="G45" s="1"/>
      <c r="H45" s="14"/>
    </row>
    <row r="46" spans="1:8" ht="21.75" customHeight="1" x14ac:dyDescent="0.25">
      <c r="A46" s="2">
        <v>45640</v>
      </c>
      <c r="B46" s="7"/>
      <c r="C46" s="7"/>
      <c r="D46" s="7">
        <f>SUMIFS(Vata_Sales[Final Price],Vata_Sales[Date],Daily_Cashbook11[[#This Row],[Date]])</f>
        <v>0</v>
      </c>
      <c r="E46" s="7">
        <f>SUMIFS(AMB_Bricks_Expance_Sheet[Amount],AMB_Bricks_Expance_Sheet[Date],Daily_Cashbook11[[#This Row],[Date]])</f>
        <v>0</v>
      </c>
      <c r="F46" s="8">
        <f>(Daily_Cashbook11[[#This Row],[Received Ammount office]]+Daily_Cashbook11[[#This Row],[From Sales]]+Daily_Cashbook11[[#This Row],[Coal Cost (Office)]])-Daily_Cashbook11[[#This Row],[Vata Total Cost]]</f>
        <v>0</v>
      </c>
      <c r="G46" s="1"/>
      <c r="H46" s="14"/>
    </row>
    <row r="47" spans="1:8" ht="21.75" customHeight="1" x14ac:dyDescent="0.25">
      <c r="A47" s="2">
        <v>45641</v>
      </c>
      <c r="B47" s="7"/>
      <c r="C47" s="7"/>
      <c r="D47" s="7">
        <f>SUMIFS(Vata_Sales[Final Price],Vata_Sales[Date],Daily_Cashbook11[[#This Row],[Date]])</f>
        <v>0</v>
      </c>
      <c r="E47" s="7">
        <f>SUMIFS(AMB_Bricks_Expance_Sheet[Amount],AMB_Bricks_Expance_Sheet[Date],Daily_Cashbook11[[#This Row],[Date]])</f>
        <v>0</v>
      </c>
      <c r="F47" s="8">
        <f>(Daily_Cashbook11[[#This Row],[Received Ammount office]]+Daily_Cashbook11[[#This Row],[From Sales]]+Daily_Cashbook11[[#This Row],[Coal Cost (Office)]])-Daily_Cashbook11[[#This Row],[Vata Total Cost]]</f>
        <v>0</v>
      </c>
      <c r="G47" s="1"/>
      <c r="H47" s="14"/>
    </row>
    <row r="48" spans="1:8" ht="21.75" customHeight="1" x14ac:dyDescent="0.25">
      <c r="A48" s="2">
        <v>45642</v>
      </c>
      <c r="B48" s="7"/>
      <c r="C48" s="7"/>
      <c r="D48" s="7">
        <f>SUMIFS(Vata_Sales[Final Price],Vata_Sales[Date],Daily_Cashbook11[[#This Row],[Date]])</f>
        <v>0</v>
      </c>
      <c r="E48" s="7">
        <f>SUMIFS(AMB_Bricks_Expance_Sheet[Amount],AMB_Bricks_Expance_Sheet[Date],Daily_Cashbook11[[#This Row],[Date]])</f>
        <v>0</v>
      </c>
      <c r="F48" s="8">
        <f>(Daily_Cashbook11[[#This Row],[Received Ammount office]]+Daily_Cashbook11[[#This Row],[From Sales]]+Daily_Cashbook11[[#This Row],[Coal Cost (Office)]])-Daily_Cashbook11[[#This Row],[Vata Total Cost]]</f>
        <v>0</v>
      </c>
      <c r="G48" s="1"/>
      <c r="H48" s="14"/>
    </row>
    <row r="49" spans="1:19" ht="21.75" customHeight="1" x14ac:dyDescent="0.25">
      <c r="A49" s="2">
        <v>45643</v>
      </c>
      <c r="B49" s="7"/>
      <c r="C49" s="7"/>
      <c r="D49" s="7">
        <f>SUMIFS(Vata_Sales[Final Price],Vata_Sales[Date],Daily_Cashbook11[[#This Row],[Date]])</f>
        <v>0</v>
      </c>
      <c r="E49" s="7">
        <f>SUMIFS(AMB_Bricks_Expance_Sheet[Amount],AMB_Bricks_Expance_Sheet[Date],Daily_Cashbook11[[#This Row],[Date]])</f>
        <v>0</v>
      </c>
      <c r="F49" s="8">
        <f>(Daily_Cashbook11[[#This Row],[Received Ammount office]]+Daily_Cashbook11[[#This Row],[From Sales]]+Daily_Cashbook11[[#This Row],[Coal Cost (Office)]])-Daily_Cashbook11[[#This Row],[Vata Total Cost]]</f>
        <v>0</v>
      </c>
      <c r="G49" s="1"/>
      <c r="H49" s="14"/>
    </row>
    <row r="50" spans="1:19" ht="21.75" customHeight="1" x14ac:dyDescent="0.25">
      <c r="A50" s="2">
        <v>45644</v>
      </c>
      <c r="B50" s="7"/>
      <c r="C50" s="7"/>
      <c r="D50" s="7">
        <f>SUMIFS(Vata_Sales[Final Price],Vata_Sales[Date],Daily_Cashbook11[[#This Row],[Date]])</f>
        <v>0</v>
      </c>
      <c r="E50" s="7">
        <f>SUMIFS(AMB_Bricks_Expance_Sheet[Amount],AMB_Bricks_Expance_Sheet[Date],Daily_Cashbook11[[#This Row],[Date]])</f>
        <v>0</v>
      </c>
      <c r="F50" s="8">
        <f>(Daily_Cashbook11[[#This Row],[Received Ammount office]]+Daily_Cashbook11[[#This Row],[From Sales]]+Daily_Cashbook11[[#This Row],[Coal Cost (Office)]])-Daily_Cashbook11[[#This Row],[Vata Total Cost]]</f>
        <v>0</v>
      </c>
      <c r="G50" s="1"/>
      <c r="H50" s="14"/>
    </row>
    <row r="51" spans="1:19" ht="21.75" customHeight="1" x14ac:dyDescent="0.25">
      <c r="A51" s="2">
        <v>45645</v>
      </c>
      <c r="B51" s="7"/>
      <c r="C51" s="7"/>
      <c r="D51" s="7">
        <f>SUMIFS(Vata_Sales[Final Price],Vata_Sales[Date],Daily_Cashbook11[[#This Row],[Date]])</f>
        <v>0</v>
      </c>
      <c r="E51" s="7">
        <f>SUMIFS(AMB_Bricks_Expance_Sheet[Amount],AMB_Bricks_Expance_Sheet[Date],Daily_Cashbook11[[#This Row],[Date]])</f>
        <v>0</v>
      </c>
      <c r="F51" s="8">
        <f>(Daily_Cashbook11[[#This Row],[Received Ammount office]]+Daily_Cashbook11[[#This Row],[From Sales]]+Daily_Cashbook11[[#This Row],[Coal Cost (Office)]])-Daily_Cashbook11[[#This Row],[Vata Total Cost]]</f>
        <v>0</v>
      </c>
      <c r="G51" s="1"/>
      <c r="H51" s="14"/>
    </row>
    <row r="52" spans="1:19" ht="21.75" customHeight="1" x14ac:dyDescent="0.25">
      <c r="A52" s="2">
        <v>45646</v>
      </c>
      <c r="B52" s="7"/>
      <c r="C52" s="7"/>
      <c r="D52" s="7">
        <f>SUMIFS(Vata_Sales[Final Price],Vata_Sales[Date],Daily_Cashbook11[[#This Row],[Date]])</f>
        <v>0</v>
      </c>
      <c r="E52" s="7">
        <f>SUMIFS(AMB_Bricks_Expance_Sheet[Amount],AMB_Bricks_Expance_Sheet[Date],Daily_Cashbook11[[#This Row],[Date]])</f>
        <v>0</v>
      </c>
      <c r="F52" s="8">
        <f>(Daily_Cashbook11[[#This Row],[Received Ammount office]]+Daily_Cashbook11[[#This Row],[From Sales]]+Daily_Cashbook11[[#This Row],[Coal Cost (Office)]])-Daily_Cashbook11[[#This Row],[Vata Total Cost]]</f>
        <v>0</v>
      </c>
      <c r="G52" s="1"/>
      <c r="H52" s="14"/>
    </row>
    <row r="53" spans="1:19" ht="21.75" customHeight="1" x14ac:dyDescent="0.25">
      <c r="A53" s="2">
        <v>45647</v>
      </c>
      <c r="B53" s="7"/>
      <c r="C53" s="7"/>
      <c r="D53" s="7">
        <f>SUMIFS(Vata_Sales[Final Price],Vata_Sales[Date],Daily_Cashbook11[[#This Row],[Date]])</f>
        <v>0</v>
      </c>
      <c r="E53" s="7">
        <f>SUMIFS(AMB_Bricks_Expance_Sheet[Amount],AMB_Bricks_Expance_Sheet[Date],Daily_Cashbook11[[#This Row],[Date]])</f>
        <v>0</v>
      </c>
      <c r="F53" s="8">
        <f>(Daily_Cashbook11[[#This Row],[Received Ammount office]]+Daily_Cashbook11[[#This Row],[From Sales]]+Daily_Cashbook11[[#This Row],[Coal Cost (Office)]])-Daily_Cashbook11[[#This Row],[Vata Total Cost]]</f>
        <v>0</v>
      </c>
      <c r="G53" s="1"/>
      <c r="H53" s="14"/>
    </row>
    <row r="54" spans="1:19" ht="21.75" customHeight="1" x14ac:dyDescent="0.25">
      <c r="A54" s="2">
        <v>45648</v>
      </c>
      <c r="B54" s="7"/>
      <c r="C54" s="7"/>
      <c r="D54" s="7">
        <f>SUMIFS(Vata_Sales[Final Price],Vata_Sales[Date],Daily_Cashbook11[[#This Row],[Date]])</f>
        <v>0</v>
      </c>
      <c r="E54" s="7">
        <f>SUMIFS(AMB_Bricks_Expance_Sheet[Amount],AMB_Bricks_Expance_Sheet[Date],Daily_Cashbook11[[#This Row],[Date]])</f>
        <v>0</v>
      </c>
      <c r="F54" s="8">
        <f>(Daily_Cashbook11[[#This Row],[Received Ammount office]]+Daily_Cashbook11[[#This Row],[From Sales]]+Daily_Cashbook11[[#This Row],[Coal Cost (Office)]])-Daily_Cashbook11[[#This Row],[Vata Total Cost]]</f>
        <v>0</v>
      </c>
      <c r="G54" s="1"/>
      <c r="H54" s="14"/>
    </row>
    <row r="55" spans="1:19" ht="21.75" customHeight="1" x14ac:dyDescent="0.25">
      <c r="A55" s="2">
        <v>45649</v>
      </c>
      <c r="B55" s="7"/>
      <c r="C55" s="7"/>
      <c r="D55" s="7">
        <f>SUMIFS(Vata_Sales[Final Price],Vata_Sales[Date],Daily_Cashbook11[[#This Row],[Date]])</f>
        <v>0</v>
      </c>
      <c r="E55" s="7">
        <f>SUMIFS(AMB_Bricks_Expance_Sheet[Amount],AMB_Bricks_Expance_Sheet[Date],Daily_Cashbook11[[#This Row],[Date]])</f>
        <v>0</v>
      </c>
      <c r="F55" s="8">
        <f>(Daily_Cashbook11[[#This Row],[Received Ammount office]]+Daily_Cashbook11[[#This Row],[From Sales]]+Daily_Cashbook11[[#This Row],[Coal Cost (Office)]])-Daily_Cashbook11[[#This Row],[Vata Total Cost]]</f>
        <v>0</v>
      </c>
      <c r="G55" s="1"/>
      <c r="H55" s="14"/>
    </row>
    <row r="56" spans="1:19" ht="21.75" customHeight="1" x14ac:dyDescent="0.25">
      <c r="A56" s="2">
        <v>45650</v>
      </c>
      <c r="B56" s="7"/>
      <c r="C56" s="7"/>
      <c r="D56" s="7">
        <f>SUMIFS(Vata_Sales[Final Price],Vata_Sales[Date],Daily_Cashbook11[[#This Row],[Date]])</f>
        <v>0</v>
      </c>
      <c r="E56" s="7">
        <f>SUMIFS(AMB_Bricks_Expance_Sheet[Amount],AMB_Bricks_Expance_Sheet[Date],Daily_Cashbook11[[#This Row],[Date]])</f>
        <v>0</v>
      </c>
      <c r="F56" s="8">
        <f>(Daily_Cashbook11[[#This Row],[Received Ammount office]]+Daily_Cashbook11[[#This Row],[From Sales]]+Daily_Cashbook11[[#This Row],[Coal Cost (Office)]])-Daily_Cashbook11[[#This Row],[Vata Total Cost]]</f>
        <v>0</v>
      </c>
      <c r="G56" s="1"/>
      <c r="H56" s="14"/>
    </row>
    <row r="57" spans="1:19" ht="21.75" customHeight="1" x14ac:dyDescent="0.25">
      <c r="A57" s="2">
        <v>45651</v>
      </c>
      <c r="B57" s="7"/>
      <c r="C57" s="7"/>
      <c r="D57" s="7">
        <f>SUMIFS(Vata_Sales[Final Price],Vata_Sales[Date],Daily_Cashbook11[[#This Row],[Date]])</f>
        <v>0</v>
      </c>
      <c r="E57" s="7">
        <f>SUMIFS(AMB_Bricks_Expance_Sheet[Amount],AMB_Bricks_Expance_Sheet[Date],Daily_Cashbook11[[#This Row],[Date]])</f>
        <v>0</v>
      </c>
      <c r="F57" s="8">
        <f>(Daily_Cashbook11[[#This Row],[Received Ammount office]]+Daily_Cashbook11[[#This Row],[From Sales]]+Daily_Cashbook11[[#This Row],[Coal Cost (Office)]])-Daily_Cashbook11[[#This Row],[Vata Total Cost]]</f>
        <v>0</v>
      </c>
      <c r="G57" s="1"/>
      <c r="H57" s="14"/>
    </row>
    <row r="58" spans="1:19" ht="21.75" customHeight="1" x14ac:dyDescent="0.25">
      <c r="A58" s="2">
        <v>45652</v>
      </c>
      <c r="B58" s="7"/>
      <c r="C58" s="7"/>
      <c r="D58" s="7">
        <f>SUMIFS(Vata_Sales[Final Price],Vata_Sales[Date],Daily_Cashbook11[[#This Row],[Date]])</f>
        <v>0</v>
      </c>
      <c r="E58" s="7">
        <f>SUMIFS(AMB_Bricks_Expance_Sheet[Amount],AMB_Bricks_Expance_Sheet[Date],Daily_Cashbook11[[#This Row],[Date]])</f>
        <v>0</v>
      </c>
      <c r="F58" s="8">
        <f>(Daily_Cashbook11[[#This Row],[Received Ammount office]]+Daily_Cashbook11[[#This Row],[From Sales]]+Daily_Cashbook11[[#This Row],[Coal Cost (Office)]])-Daily_Cashbook11[[#This Row],[Vata Total Cost]]</f>
        <v>0</v>
      </c>
      <c r="G58" s="1"/>
      <c r="H58" s="14"/>
    </row>
    <row r="59" spans="1:19" ht="21.75" customHeight="1" x14ac:dyDescent="0.25">
      <c r="A59" s="2">
        <v>45653</v>
      </c>
      <c r="B59" s="7"/>
      <c r="C59" s="7"/>
      <c r="D59" s="7">
        <f>SUMIFS(Vata_Sales[Final Price],Vata_Sales[Date],Daily_Cashbook11[[#This Row],[Date]])</f>
        <v>0</v>
      </c>
      <c r="E59" s="7">
        <f>SUMIFS(AMB_Bricks_Expance_Sheet[Amount],AMB_Bricks_Expance_Sheet[Date],Daily_Cashbook11[[#This Row],[Date]])</f>
        <v>0</v>
      </c>
      <c r="F59" s="8">
        <f>(Daily_Cashbook11[[#This Row],[Received Ammount office]]+Daily_Cashbook11[[#This Row],[From Sales]]+Daily_Cashbook11[[#This Row],[Coal Cost (Office)]])-Daily_Cashbook11[[#This Row],[Vata Total Cost]]</f>
        <v>0</v>
      </c>
      <c r="G59" s="1"/>
      <c r="H59" s="14"/>
    </row>
    <row r="60" spans="1:19" ht="21.75" customHeight="1" x14ac:dyDescent="0.25">
      <c r="A60" s="2">
        <v>45654</v>
      </c>
      <c r="B60" s="7"/>
      <c r="C60" s="7"/>
      <c r="D60" s="7">
        <f>SUMIFS(Vata_Sales[Final Price],Vata_Sales[Date],Daily_Cashbook11[[#This Row],[Date]])</f>
        <v>0</v>
      </c>
      <c r="E60" s="7">
        <f>SUMIFS(AMB_Bricks_Expance_Sheet[Amount],AMB_Bricks_Expance_Sheet[Date],Daily_Cashbook11[[#This Row],[Date]])</f>
        <v>0</v>
      </c>
      <c r="F60" s="8">
        <f>(Daily_Cashbook11[[#This Row],[Received Ammount office]]+Daily_Cashbook11[[#This Row],[From Sales]]+Daily_Cashbook11[[#This Row],[Coal Cost (Office)]])-Daily_Cashbook11[[#This Row],[Vata Total Cost]]</f>
        <v>0</v>
      </c>
      <c r="G60" s="1"/>
      <c r="H60" s="14"/>
      <c r="S60">
        <f>50000-46190</f>
        <v>3810</v>
      </c>
    </row>
    <row r="61" spans="1:19" ht="21.75" customHeight="1" x14ac:dyDescent="0.25">
      <c r="A61" s="2">
        <v>45655</v>
      </c>
      <c r="B61" s="7"/>
      <c r="C61" s="7"/>
      <c r="D61" s="7">
        <f>SUMIFS(Vata_Sales[Final Price],Vata_Sales[Date],Daily_Cashbook11[[#This Row],[Date]])</f>
        <v>0</v>
      </c>
      <c r="E61" s="7">
        <f>SUMIFS(AMB_Bricks_Expance_Sheet[Amount],AMB_Bricks_Expance_Sheet[Date],Daily_Cashbook11[[#This Row],[Date]])</f>
        <v>0</v>
      </c>
      <c r="F61" s="8">
        <f>(Daily_Cashbook11[[#This Row],[Received Ammount office]]+Daily_Cashbook11[[#This Row],[From Sales]]+Daily_Cashbook11[[#This Row],[Coal Cost (Office)]])-Daily_Cashbook11[[#This Row],[Vata Total Cost]]</f>
        <v>0</v>
      </c>
      <c r="G61" s="1"/>
      <c r="H61" s="14"/>
    </row>
    <row r="62" spans="1:19" ht="21.75" customHeight="1" x14ac:dyDescent="0.25">
      <c r="A62" s="2">
        <v>45656</v>
      </c>
      <c r="B62" s="7"/>
      <c r="C62" s="7"/>
      <c r="D62" s="7">
        <f>SUMIFS(Vata_Sales[Final Price],Vata_Sales[Date],Daily_Cashbook11[[#This Row],[Date]])</f>
        <v>0</v>
      </c>
      <c r="E62" s="7">
        <f>SUMIFS(AMB_Bricks_Expance_Sheet[Amount],AMB_Bricks_Expance_Sheet[Date],Daily_Cashbook11[[#This Row],[Date]])</f>
        <v>0</v>
      </c>
      <c r="F62" s="8">
        <f>(Daily_Cashbook11[[#This Row],[Received Ammount office]]+Daily_Cashbook11[[#This Row],[From Sales]]+Daily_Cashbook11[[#This Row],[Coal Cost (Office)]])-Daily_Cashbook11[[#This Row],[Vata Total Cost]]</f>
        <v>0</v>
      </c>
      <c r="G62" s="1"/>
      <c r="H62" s="14"/>
    </row>
    <row r="63" spans="1:19" ht="21.75" customHeight="1" x14ac:dyDescent="0.25">
      <c r="A63" s="2">
        <v>45657</v>
      </c>
      <c r="B63" s="7"/>
      <c r="C63" s="7"/>
      <c r="D63" s="7">
        <f>SUMIFS(Vata_Sales[Final Price],Vata_Sales[Date],Daily_Cashbook11[[#This Row],[Date]])</f>
        <v>0</v>
      </c>
      <c r="E63" s="7">
        <f>SUMIFS(AMB_Bricks_Expance_Sheet[Amount],AMB_Bricks_Expance_Sheet[Date],Daily_Cashbook11[[#This Row],[Date]])</f>
        <v>0</v>
      </c>
      <c r="F63" s="8">
        <f>(Daily_Cashbook11[[#This Row],[Received Ammount office]]+Daily_Cashbook11[[#This Row],[From Sales]]+Daily_Cashbook11[[#This Row],[Coal Cost (Office)]])-Daily_Cashbook11[[#This Row],[Vata Total Cost]]</f>
        <v>0</v>
      </c>
      <c r="G63" s="1"/>
      <c r="H63" s="14"/>
    </row>
    <row r="64" spans="1:19" ht="21.75" customHeight="1" x14ac:dyDescent="0.25">
      <c r="A64" s="2">
        <v>45658</v>
      </c>
      <c r="B64" s="7"/>
      <c r="C64" s="7"/>
      <c r="D64" s="7">
        <f>SUMIFS(Vata_Sales[Final Price],Vata_Sales[Date],Daily_Cashbook11[[#This Row],[Date]])</f>
        <v>0</v>
      </c>
      <c r="E64" s="7">
        <f>SUMIFS(AMB_Bricks_Expance_Sheet[Amount],AMB_Bricks_Expance_Sheet[Date],Daily_Cashbook11[[#This Row],[Date]])</f>
        <v>0</v>
      </c>
      <c r="F64" s="8">
        <f>(Daily_Cashbook11[[#This Row],[Received Ammount office]]+Daily_Cashbook11[[#This Row],[From Sales]]+Daily_Cashbook11[[#This Row],[Coal Cost (Office)]])-Daily_Cashbook11[[#This Row],[Vata Total Cost]]</f>
        <v>0</v>
      </c>
      <c r="G64" s="1"/>
      <c r="H64" s="14"/>
    </row>
    <row r="65" spans="1:19" ht="21.75" customHeight="1" x14ac:dyDescent="0.25">
      <c r="A65" s="2">
        <v>45659</v>
      </c>
      <c r="B65" s="7"/>
      <c r="C65" s="7"/>
      <c r="D65" s="7">
        <f>SUMIFS(Vata_Sales[Final Price],Vata_Sales[Date],Daily_Cashbook11[[#This Row],[Date]])</f>
        <v>0</v>
      </c>
      <c r="E65" s="7">
        <f>SUMIFS(AMB_Bricks_Expance_Sheet[Amount],AMB_Bricks_Expance_Sheet[Date],Daily_Cashbook11[[#This Row],[Date]])</f>
        <v>0</v>
      </c>
      <c r="F65" s="8">
        <f>(Daily_Cashbook11[[#This Row],[Received Ammount office]]+Daily_Cashbook11[[#This Row],[From Sales]]+Daily_Cashbook11[[#This Row],[Coal Cost (Office)]])-Daily_Cashbook11[[#This Row],[Vata Total Cost]]</f>
        <v>0</v>
      </c>
      <c r="G65" s="1"/>
      <c r="H65" s="14"/>
      <c r="S65">
        <f>85000-83860</f>
        <v>1140</v>
      </c>
    </row>
    <row r="66" spans="1:19" ht="21.75" customHeight="1" x14ac:dyDescent="0.25">
      <c r="A66" s="2">
        <v>45660</v>
      </c>
      <c r="B66" s="7"/>
      <c r="C66" s="7"/>
      <c r="D66" s="7">
        <f>SUMIFS(Vata_Sales[Final Price],Vata_Sales[Date],Daily_Cashbook11[[#This Row],[Date]])</f>
        <v>0</v>
      </c>
      <c r="E66" s="7">
        <f>SUMIFS(AMB_Bricks_Expance_Sheet[Amount],AMB_Bricks_Expance_Sheet[Date],Daily_Cashbook11[[#This Row],[Date]])</f>
        <v>0</v>
      </c>
      <c r="F66" s="8">
        <f>(Daily_Cashbook11[[#This Row],[Received Ammount office]]+Daily_Cashbook11[[#This Row],[From Sales]]+Daily_Cashbook11[[#This Row],[Coal Cost (Office)]])-Daily_Cashbook11[[#This Row],[Vata Total Cost]]</f>
        <v>0</v>
      </c>
      <c r="G66" s="1"/>
      <c r="H66" s="14"/>
    </row>
    <row r="67" spans="1:19" ht="21.75" customHeight="1" x14ac:dyDescent="0.25">
      <c r="A67" s="2">
        <v>45661</v>
      </c>
      <c r="B67" s="7"/>
      <c r="C67" s="7"/>
      <c r="D67" s="7">
        <f>SUMIFS(Vata_Sales[Final Price],Vata_Sales[Date],Daily_Cashbook11[[#This Row],[Date]])</f>
        <v>0</v>
      </c>
      <c r="E67" s="7">
        <f>SUMIFS(AMB_Bricks_Expance_Sheet[Amount],AMB_Bricks_Expance_Sheet[Date],Daily_Cashbook11[[#This Row],[Date]])</f>
        <v>0</v>
      </c>
      <c r="F67" s="8">
        <f>(Daily_Cashbook11[[#This Row],[Received Ammount office]]+Daily_Cashbook11[[#This Row],[From Sales]]+Daily_Cashbook11[[#This Row],[Coal Cost (Office)]])-Daily_Cashbook11[[#This Row],[Vata Total Cost]]</f>
        <v>0</v>
      </c>
      <c r="G67" s="1"/>
      <c r="H67" s="14"/>
      <c r="S67">
        <f>SUM(S60:S65)</f>
        <v>4950</v>
      </c>
    </row>
    <row r="68" spans="1:19" ht="21.75" customHeight="1" x14ac:dyDescent="0.25">
      <c r="A68" s="2">
        <v>45662</v>
      </c>
      <c r="B68" s="7"/>
      <c r="C68" s="7"/>
      <c r="D68" s="7">
        <f>SUMIFS(Vata_Sales[Final Price],Vata_Sales[Date],Daily_Cashbook11[[#This Row],[Date]])</f>
        <v>0</v>
      </c>
      <c r="E68" s="7">
        <f>SUMIFS(AMB_Bricks_Expance_Sheet[Amount],AMB_Bricks_Expance_Sheet[Date],Daily_Cashbook11[[#This Row],[Date]])</f>
        <v>0</v>
      </c>
      <c r="F68" s="8">
        <f>(Daily_Cashbook11[[#This Row],[Received Ammount office]]+Daily_Cashbook11[[#This Row],[From Sales]]+Daily_Cashbook11[[#This Row],[Coal Cost (Office)]])-Daily_Cashbook11[[#This Row],[Vata Total Cost]]</f>
        <v>0</v>
      </c>
      <c r="G68" s="1"/>
      <c r="H68" s="14"/>
    </row>
    <row r="69" spans="1:19" ht="21.75" customHeight="1" x14ac:dyDescent="0.25">
      <c r="A69" s="2">
        <v>45663</v>
      </c>
      <c r="B69" s="7"/>
      <c r="C69" s="7"/>
      <c r="D69" s="7">
        <f>SUMIFS(Vata_Sales[Final Price],Vata_Sales[Date],Daily_Cashbook11[[#This Row],[Date]])</f>
        <v>0</v>
      </c>
      <c r="E69" s="7">
        <f>SUMIFS(AMB_Bricks_Expance_Sheet[Amount],AMB_Bricks_Expance_Sheet[Date],Daily_Cashbook11[[#This Row],[Date]])</f>
        <v>0</v>
      </c>
      <c r="F69" s="8">
        <f>(Daily_Cashbook11[[#This Row],[Received Ammount office]]+Daily_Cashbook11[[#This Row],[From Sales]]+Daily_Cashbook11[[#This Row],[Coal Cost (Office)]])-Daily_Cashbook11[[#This Row],[Vata Total Cost]]</f>
        <v>0</v>
      </c>
      <c r="G69" s="1"/>
      <c r="H69" s="14"/>
    </row>
    <row r="70" spans="1:19" ht="21.75" customHeight="1" x14ac:dyDescent="0.25">
      <c r="A70" s="2">
        <v>45664</v>
      </c>
      <c r="B70" s="7"/>
      <c r="C70" s="7"/>
      <c r="D70" s="7">
        <f>SUMIFS(Vata_Sales[Final Price],Vata_Sales[Date],Daily_Cashbook11[[#This Row],[Date]])</f>
        <v>0</v>
      </c>
      <c r="E70" s="7">
        <f>SUMIFS(AMB_Bricks_Expance_Sheet[Amount],AMB_Bricks_Expance_Sheet[Date],Daily_Cashbook11[[#This Row],[Date]])</f>
        <v>0</v>
      </c>
      <c r="F70" s="8">
        <f>(Daily_Cashbook11[[#This Row],[Received Ammount office]]+Daily_Cashbook11[[#This Row],[From Sales]]+Daily_Cashbook11[[#This Row],[Coal Cost (Office)]])-Daily_Cashbook11[[#This Row],[Vata Total Cost]]</f>
        <v>0</v>
      </c>
      <c r="G70" s="1"/>
      <c r="H70" s="14"/>
    </row>
    <row r="71" spans="1:19" ht="21.75" customHeight="1" x14ac:dyDescent="0.25">
      <c r="A71" s="2">
        <v>45665</v>
      </c>
      <c r="B71" s="7"/>
      <c r="C71" s="7"/>
      <c r="D71" s="7">
        <f>SUMIFS(Vata_Sales[Final Price],Vata_Sales[Date],Daily_Cashbook11[[#This Row],[Date]])</f>
        <v>0</v>
      </c>
      <c r="E71" s="7">
        <f>SUMIFS(AMB_Bricks_Expance_Sheet[Amount],AMB_Bricks_Expance_Sheet[Date],Daily_Cashbook11[[#This Row],[Date]])</f>
        <v>0</v>
      </c>
      <c r="F71" s="8">
        <f>(Daily_Cashbook11[[#This Row],[Received Ammount office]]+Daily_Cashbook11[[#This Row],[From Sales]]+Daily_Cashbook11[[#This Row],[Coal Cost (Office)]])-Daily_Cashbook11[[#This Row],[Vata Total Cost]]</f>
        <v>0</v>
      </c>
      <c r="G71" s="1"/>
      <c r="H71" s="14"/>
    </row>
    <row r="72" spans="1:19" ht="21.75" customHeight="1" x14ac:dyDescent="0.25">
      <c r="A72" s="2">
        <v>45666</v>
      </c>
      <c r="B72" s="7"/>
      <c r="C72" s="7"/>
      <c r="D72" s="7">
        <f>SUMIFS(Vata_Sales[Final Price],Vata_Sales[Date],Daily_Cashbook11[[#This Row],[Date]])</f>
        <v>0</v>
      </c>
      <c r="E72" s="7">
        <f>SUMIFS(AMB_Bricks_Expance_Sheet[Amount],AMB_Bricks_Expance_Sheet[Date],Daily_Cashbook11[[#This Row],[Date]])</f>
        <v>0</v>
      </c>
      <c r="F72" s="8">
        <f>(Daily_Cashbook11[[#This Row],[Received Ammount office]]+Daily_Cashbook11[[#This Row],[From Sales]]+Daily_Cashbook11[[#This Row],[Coal Cost (Office)]])-Daily_Cashbook11[[#This Row],[Vata Total Cost]]</f>
        <v>0</v>
      </c>
      <c r="G72" s="1"/>
      <c r="H72" s="14"/>
    </row>
    <row r="73" spans="1:19" ht="21.75" customHeight="1" x14ac:dyDescent="0.25">
      <c r="A73" s="2">
        <v>45667</v>
      </c>
      <c r="B73" s="7"/>
      <c r="C73" s="7"/>
      <c r="D73" s="7">
        <f>SUMIFS(Vata_Sales[Final Price],Vata_Sales[Date],Daily_Cashbook11[[#This Row],[Date]])</f>
        <v>0</v>
      </c>
      <c r="E73" s="7">
        <f>SUMIFS(AMB_Bricks_Expance_Sheet[Amount],AMB_Bricks_Expance_Sheet[Date],Daily_Cashbook11[[#This Row],[Date]])</f>
        <v>0</v>
      </c>
      <c r="F73" s="8">
        <f>(Daily_Cashbook11[[#This Row],[Received Ammount office]]+Daily_Cashbook11[[#This Row],[From Sales]]+Daily_Cashbook11[[#This Row],[Coal Cost (Office)]])-Daily_Cashbook11[[#This Row],[Vata Total Cost]]</f>
        <v>0</v>
      </c>
      <c r="G73" s="1"/>
      <c r="H73" s="14"/>
    </row>
    <row r="74" spans="1:19" ht="21.75" customHeight="1" x14ac:dyDescent="0.25">
      <c r="A74" s="2">
        <v>45668</v>
      </c>
      <c r="B74" s="7"/>
      <c r="C74" s="7"/>
      <c r="D74" s="7">
        <f>SUMIFS(Vata_Sales[Final Price],Vata_Sales[Date],Daily_Cashbook11[[#This Row],[Date]])</f>
        <v>0</v>
      </c>
      <c r="E74" s="7">
        <f>SUMIFS(AMB_Bricks_Expance_Sheet[Amount],AMB_Bricks_Expance_Sheet[Date],Daily_Cashbook11[[#This Row],[Date]])</f>
        <v>0</v>
      </c>
      <c r="F74" s="8">
        <f>(Daily_Cashbook11[[#This Row],[Received Ammount office]]+Daily_Cashbook11[[#This Row],[From Sales]]+Daily_Cashbook11[[#This Row],[Coal Cost (Office)]])-Daily_Cashbook11[[#This Row],[Vata Total Cost]]</f>
        <v>0</v>
      </c>
      <c r="G74" s="1"/>
      <c r="H74" s="14"/>
    </row>
    <row r="75" spans="1:19" ht="21.75" customHeight="1" x14ac:dyDescent="0.25">
      <c r="A75" s="2">
        <v>45669</v>
      </c>
      <c r="B75" s="7"/>
      <c r="C75" s="7"/>
      <c r="D75" s="7">
        <f>SUMIFS(Vata_Sales[Final Price],Vata_Sales[Date],Daily_Cashbook11[[#This Row],[Date]])</f>
        <v>0</v>
      </c>
      <c r="E75" s="7">
        <f>SUMIFS(AMB_Bricks_Expance_Sheet[Amount],AMB_Bricks_Expance_Sheet[Date],Daily_Cashbook11[[#This Row],[Date]])</f>
        <v>0</v>
      </c>
      <c r="F75" s="8">
        <f>(Daily_Cashbook11[[#This Row],[Received Ammount office]]+Daily_Cashbook11[[#This Row],[From Sales]]+Daily_Cashbook11[[#This Row],[Coal Cost (Office)]])-Daily_Cashbook11[[#This Row],[Vata Total Cost]]</f>
        <v>0</v>
      </c>
      <c r="G75" s="1"/>
      <c r="H75" s="14"/>
    </row>
    <row r="76" spans="1:19" ht="21.75" customHeight="1" x14ac:dyDescent="0.25">
      <c r="A76" s="2">
        <v>45670</v>
      </c>
      <c r="B76" s="7"/>
      <c r="C76" s="7"/>
      <c r="D76" s="7">
        <f>SUMIFS(Vata_Sales[Final Price],Vata_Sales[Date],Daily_Cashbook11[[#This Row],[Date]])</f>
        <v>0</v>
      </c>
      <c r="E76" s="7">
        <f>SUMIFS(AMB_Bricks_Expance_Sheet[Amount],AMB_Bricks_Expance_Sheet[Date],Daily_Cashbook11[[#This Row],[Date]])</f>
        <v>0</v>
      </c>
      <c r="F76" s="8">
        <f>(Daily_Cashbook11[[#This Row],[Received Ammount office]]+Daily_Cashbook11[[#This Row],[From Sales]]+Daily_Cashbook11[[#This Row],[Coal Cost (Office)]])-Daily_Cashbook11[[#This Row],[Vata Total Cost]]</f>
        <v>0</v>
      </c>
      <c r="G76" s="1"/>
      <c r="H76" s="14"/>
    </row>
    <row r="77" spans="1:19" ht="21.75" customHeight="1" x14ac:dyDescent="0.25">
      <c r="A77" s="2">
        <v>45671</v>
      </c>
      <c r="B77" s="7"/>
      <c r="C77" s="7"/>
      <c r="D77" s="7">
        <f>SUMIFS(Vata_Sales[Final Price],Vata_Sales[Date],Daily_Cashbook11[[#This Row],[Date]])</f>
        <v>0</v>
      </c>
      <c r="E77" s="7">
        <f>SUMIFS(AMB_Bricks_Expance_Sheet[Amount],AMB_Bricks_Expance_Sheet[Date],Daily_Cashbook11[[#This Row],[Date]])</f>
        <v>0</v>
      </c>
      <c r="F77" s="8">
        <f>(Daily_Cashbook11[[#This Row],[Received Ammount office]]+Daily_Cashbook11[[#This Row],[From Sales]]+Daily_Cashbook11[[#This Row],[Coal Cost (Office)]])-Daily_Cashbook11[[#This Row],[Vata Total Cost]]</f>
        <v>0</v>
      </c>
      <c r="G77" s="1"/>
      <c r="H77" s="14"/>
    </row>
    <row r="78" spans="1:19" ht="21.75" customHeight="1" x14ac:dyDescent="0.25">
      <c r="A78" s="2">
        <v>45672</v>
      </c>
      <c r="B78" s="7"/>
      <c r="C78" s="7"/>
      <c r="D78" s="7">
        <f>SUMIFS(Vata_Sales[Final Price],Vata_Sales[Date],Daily_Cashbook11[[#This Row],[Date]])</f>
        <v>0</v>
      </c>
      <c r="E78" s="7">
        <f>SUMIFS(AMB_Bricks_Expance_Sheet[Amount],AMB_Bricks_Expance_Sheet[Date],Daily_Cashbook11[[#This Row],[Date]])</f>
        <v>0</v>
      </c>
      <c r="F78" s="8">
        <f>(Daily_Cashbook11[[#This Row],[Received Ammount office]]+Daily_Cashbook11[[#This Row],[From Sales]]+Daily_Cashbook11[[#This Row],[Coal Cost (Office)]])-Daily_Cashbook11[[#This Row],[Vata Total Cost]]</f>
        <v>0</v>
      </c>
      <c r="G78" s="1"/>
      <c r="H78" s="14"/>
    </row>
    <row r="79" spans="1:19" ht="21.75" customHeight="1" x14ac:dyDescent="0.25">
      <c r="A79" s="2">
        <v>45673</v>
      </c>
      <c r="B79" s="7"/>
      <c r="C79" s="7"/>
      <c r="D79" s="7">
        <f>SUMIFS(Vata_Sales[Final Price],Vata_Sales[Date],Daily_Cashbook11[[#This Row],[Date]])</f>
        <v>0</v>
      </c>
      <c r="E79" s="7">
        <f>SUMIFS(AMB_Bricks_Expance_Sheet[Amount],AMB_Bricks_Expance_Sheet[Date],Daily_Cashbook11[[#This Row],[Date]])</f>
        <v>0</v>
      </c>
      <c r="F79" s="8">
        <f>(Daily_Cashbook11[[#This Row],[Received Ammount office]]+Daily_Cashbook11[[#This Row],[From Sales]]+Daily_Cashbook11[[#This Row],[Coal Cost (Office)]])-Daily_Cashbook11[[#This Row],[Vata Total Cost]]</f>
        <v>0</v>
      </c>
      <c r="G79" s="1"/>
      <c r="H79" s="14"/>
    </row>
    <row r="80" spans="1:19" ht="21.75" customHeight="1" x14ac:dyDescent="0.25">
      <c r="A80" s="2">
        <v>45674</v>
      </c>
      <c r="B80" s="7"/>
      <c r="C80" s="7"/>
      <c r="D80" s="7">
        <f>SUMIFS(Vata_Sales[Final Price],Vata_Sales[Date],Daily_Cashbook11[[#This Row],[Date]])</f>
        <v>0</v>
      </c>
      <c r="E80" s="7">
        <f>SUMIFS(AMB_Bricks_Expance_Sheet[Amount],AMB_Bricks_Expance_Sheet[Date],Daily_Cashbook11[[#This Row],[Date]])</f>
        <v>0</v>
      </c>
      <c r="F80" s="8">
        <f>(Daily_Cashbook11[[#This Row],[Received Ammount office]]+Daily_Cashbook11[[#This Row],[From Sales]]+Daily_Cashbook11[[#This Row],[Coal Cost (Office)]])-Daily_Cashbook11[[#This Row],[Vata Total Cost]]</f>
        <v>0</v>
      </c>
      <c r="G80" s="1"/>
      <c r="H80" s="14"/>
    </row>
    <row r="81" spans="1:13" ht="21.75" customHeight="1" x14ac:dyDescent="0.25">
      <c r="A81" s="2">
        <v>45675</v>
      </c>
      <c r="B81" s="7"/>
      <c r="C81" s="7"/>
      <c r="D81" s="7">
        <f>SUMIFS(Vata_Sales[Final Price],Vata_Sales[Date],Daily_Cashbook11[[#This Row],[Date]])</f>
        <v>0</v>
      </c>
      <c r="E81" s="7">
        <f>SUMIFS(AMB_Bricks_Expance_Sheet[Amount],AMB_Bricks_Expance_Sheet[Date],Daily_Cashbook11[[#This Row],[Date]])</f>
        <v>0</v>
      </c>
      <c r="F81" s="8">
        <f>(Daily_Cashbook11[[#This Row],[Received Ammount office]]+Daily_Cashbook11[[#This Row],[From Sales]]+Daily_Cashbook11[[#This Row],[Coal Cost (Office)]])-Daily_Cashbook11[[#This Row],[Vata Total Cost]]</f>
        <v>0</v>
      </c>
      <c r="G81" s="1"/>
      <c r="H81" s="14"/>
    </row>
    <row r="82" spans="1:13" ht="21.75" customHeight="1" x14ac:dyDescent="0.25">
      <c r="A82" s="2">
        <v>45676</v>
      </c>
      <c r="B82" s="7"/>
      <c r="C82" s="7"/>
      <c r="D82" s="7">
        <f>SUMIFS(Vata_Sales[Final Price],Vata_Sales[Date],Daily_Cashbook11[[#This Row],[Date]])</f>
        <v>0</v>
      </c>
      <c r="E82" s="7">
        <f>SUMIFS(AMB_Bricks_Expance_Sheet[Amount],AMB_Bricks_Expance_Sheet[Date],Daily_Cashbook11[[#This Row],[Date]])</f>
        <v>0</v>
      </c>
      <c r="F82" s="8">
        <f>(Daily_Cashbook11[[#This Row],[Received Ammount office]]+Daily_Cashbook11[[#This Row],[From Sales]]+Daily_Cashbook11[[#This Row],[Coal Cost (Office)]])-Daily_Cashbook11[[#This Row],[Vata Total Cost]]</f>
        <v>0</v>
      </c>
      <c r="G82" s="1"/>
      <c r="H82" s="14"/>
    </row>
    <row r="83" spans="1:13" ht="21.75" customHeight="1" x14ac:dyDescent="0.25">
      <c r="A83" s="2">
        <v>45677</v>
      </c>
      <c r="B83" s="7"/>
      <c r="C83" s="7"/>
      <c r="D83" s="7">
        <f>SUMIFS(Vata_Sales[Final Price],Vata_Sales[Date],Daily_Cashbook11[[#This Row],[Date]])</f>
        <v>0</v>
      </c>
      <c r="E83" s="7">
        <f>SUMIFS(AMB_Bricks_Expance_Sheet[Amount],AMB_Bricks_Expance_Sheet[Date],Daily_Cashbook11[[#This Row],[Date]])</f>
        <v>0</v>
      </c>
      <c r="F83" s="8">
        <f>(Daily_Cashbook11[[#This Row],[Received Ammount office]]+Daily_Cashbook11[[#This Row],[From Sales]]+Daily_Cashbook11[[#This Row],[Coal Cost (Office)]])-Daily_Cashbook11[[#This Row],[Vata Total Cost]]</f>
        <v>0</v>
      </c>
      <c r="G83" s="1"/>
      <c r="H83" s="14"/>
    </row>
    <row r="84" spans="1:13" ht="21.75" customHeight="1" x14ac:dyDescent="0.25">
      <c r="A84" s="2">
        <v>45678</v>
      </c>
      <c r="B84" s="7"/>
      <c r="C84" s="7"/>
      <c r="D84" s="7">
        <f>SUMIFS(Vata_Sales[Final Price],Vata_Sales[Date],Daily_Cashbook11[[#This Row],[Date]])</f>
        <v>0</v>
      </c>
      <c r="E84" s="7">
        <f>SUMIFS(AMB_Bricks_Expance_Sheet[Amount],AMB_Bricks_Expance_Sheet[Date],Daily_Cashbook11[[#This Row],[Date]])</f>
        <v>0</v>
      </c>
      <c r="F84" s="8">
        <f>(Daily_Cashbook11[[#This Row],[Received Ammount office]]+Daily_Cashbook11[[#This Row],[From Sales]]+Daily_Cashbook11[[#This Row],[Coal Cost (Office)]])-Daily_Cashbook11[[#This Row],[Vata Total Cost]]</f>
        <v>0</v>
      </c>
      <c r="G84" s="1"/>
      <c r="H84" s="14"/>
    </row>
    <row r="85" spans="1:13" ht="21.75" customHeight="1" x14ac:dyDescent="0.25">
      <c r="A85" s="2">
        <v>45679</v>
      </c>
      <c r="B85" s="7"/>
      <c r="C85" s="7"/>
      <c r="D85" s="7">
        <f>SUMIFS(Vata_Sales[Final Price],Vata_Sales[Date],Daily_Cashbook11[[#This Row],[Date]])</f>
        <v>0</v>
      </c>
      <c r="E85" s="7">
        <f>SUMIFS(AMB_Bricks_Expance_Sheet[Amount],AMB_Bricks_Expance_Sheet[Date],Daily_Cashbook11[[#This Row],[Date]])</f>
        <v>0</v>
      </c>
      <c r="F85" s="8">
        <f>(Daily_Cashbook11[[#This Row],[Received Ammount office]]+Daily_Cashbook11[[#This Row],[From Sales]]+Daily_Cashbook11[[#This Row],[Coal Cost (Office)]])-Daily_Cashbook11[[#This Row],[Vata Total Cost]]</f>
        <v>0</v>
      </c>
      <c r="G85" s="1"/>
      <c r="H85" s="14"/>
    </row>
    <row r="86" spans="1:13" ht="21.75" customHeight="1" x14ac:dyDescent="0.25">
      <c r="A86" s="2">
        <v>45680</v>
      </c>
      <c r="B86" s="7"/>
      <c r="C86" s="7"/>
      <c r="D86" s="7">
        <f>SUMIFS(Vata_Sales[Final Price],Vata_Sales[Date],Daily_Cashbook11[[#This Row],[Date]])</f>
        <v>0</v>
      </c>
      <c r="E86" s="7">
        <f>SUMIFS(AMB_Bricks_Expance_Sheet[Amount],AMB_Bricks_Expance_Sheet[Date],Daily_Cashbook11[[#This Row],[Date]])</f>
        <v>0</v>
      </c>
      <c r="F86" s="8">
        <f>(Daily_Cashbook11[[#This Row],[Received Ammount office]]+Daily_Cashbook11[[#This Row],[From Sales]]+Daily_Cashbook11[[#This Row],[Coal Cost (Office)]])-Daily_Cashbook11[[#This Row],[Vata Total Cost]]</f>
        <v>0</v>
      </c>
      <c r="G86" s="1"/>
      <c r="H86" s="14"/>
    </row>
    <row r="87" spans="1:13" ht="21.75" customHeight="1" x14ac:dyDescent="0.25">
      <c r="A87" s="2">
        <v>45681</v>
      </c>
      <c r="B87" s="7"/>
      <c r="C87" s="7"/>
      <c r="D87" s="7">
        <f>SUMIFS(Vata_Sales[Final Price],Vata_Sales[Date],Daily_Cashbook11[[#This Row],[Date]])</f>
        <v>0</v>
      </c>
      <c r="E87" s="7">
        <f>SUMIFS(AMB_Bricks_Expance_Sheet[Amount],AMB_Bricks_Expance_Sheet[Date],Daily_Cashbook11[[#This Row],[Date]])</f>
        <v>0</v>
      </c>
      <c r="F87" s="8">
        <f>(Daily_Cashbook11[[#This Row],[Received Ammount office]]+Daily_Cashbook11[[#This Row],[From Sales]]+Daily_Cashbook11[[#This Row],[Coal Cost (Office)]])-Daily_Cashbook11[[#This Row],[Vata Total Cost]]</f>
        <v>0</v>
      </c>
      <c r="G87" s="1"/>
      <c r="H87" s="14"/>
    </row>
    <row r="88" spans="1:13" ht="21.75" customHeight="1" x14ac:dyDescent="0.25">
      <c r="A88" s="2">
        <v>45682</v>
      </c>
      <c r="B88" s="7"/>
      <c r="C88" s="7"/>
      <c r="D88" s="7">
        <f>SUMIFS(Vata_Sales[Final Price],Vata_Sales[Date],Daily_Cashbook11[[#This Row],[Date]])</f>
        <v>0</v>
      </c>
      <c r="E88" s="7">
        <f>SUMIFS(AMB_Bricks_Expance_Sheet[Amount],AMB_Bricks_Expance_Sheet[Date],Daily_Cashbook11[[#This Row],[Date]])</f>
        <v>0</v>
      </c>
      <c r="F88" s="8">
        <f>(Daily_Cashbook11[[#This Row],[Received Ammount office]]+Daily_Cashbook11[[#This Row],[From Sales]]+Daily_Cashbook11[[#This Row],[Coal Cost (Office)]])-Daily_Cashbook11[[#This Row],[Vata Total Cost]]</f>
        <v>0</v>
      </c>
      <c r="G88" s="1"/>
      <c r="H88" s="14"/>
    </row>
    <row r="89" spans="1:13" ht="21.75" customHeight="1" x14ac:dyDescent="0.25">
      <c r="A89" s="2">
        <v>45683</v>
      </c>
      <c r="B89" s="7"/>
      <c r="C89" s="7"/>
      <c r="D89" s="7">
        <f>SUMIFS(Vata_Sales[Final Price],Vata_Sales[Date],Daily_Cashbook11[[#This Row],[Date]])</f>
        <v>0</v>
      </c>
      <c r="E89" s="7">
        <f>SUMIFS(AMB_Bricks_Expance_Sheet[Amount],AMB_Bricks_Expance_Sheet[Date],Daily_Cashbook11[[#This Row],[Date]])</f>
        <v>0</v>
      </c>
      <c r="F89" s="8">
        <f>(Daily_Cashbook11[[#This Row],[Received Ammount office]]+Daily_Cashbook11[[#This Row],[From Sales]]+Daily_Cashbook11[[#This Row],[Coal Cost (Office)]])-Daily_Cashbook11[[#This Row],[Vata Total Cost]]</f>
        <v>0</v>
      </c>
      <c r="G89" s="1"/>
      <c r="H89" s="14"/>
    </row>
    <row r="90" spans="1:13" ht="21.75" customHeight="1" x14ac:dyDescent="0.25">
      <c r="A90" s="2">
        <v>45684</v>
      </c>
      <c r="B90" s="7"/>
      <c r="C90" s="7"/>
      <c r="D90" s="7">
        <f>SUMIFS(Vata_Sales[Final Price],Vata_Sales[Date],Daily_Cashbook11[[#This Row],[Date]])</f>
        <v>0</v>
      </c>
      <c r="E90" s="7">
        <f>SUMIFS(AMB_Bricks_Expance_Sheet[Amount],AMB_Bricks_Expance_Sheet[Date],Daily_Cashbook11[[#This Row],[Date]])</f>
        <v>0</v>
      </c>
      <c r="F90" s="8">
        <f>(Daily_Cashbook11[[#This Row],[Received Ammount office]]+Daily_Cashbook11[[#This Row],[From Sales]]+Daily_Cashbook11[[#This Row],[Coal Cost (Office)]])-Daily_Cashbook11[[#This Row],[Vata Total Cost]]</f>
        <v>0</v>
      </c>
      <c r="G90" s="1"/>
      <c r="H90" s="14"/>
    </row>
    <row r="91" spans="1:13" ht="21.75" customHeight="1" x14ac:dyDescent="0.25">
      <c r="A91" s="2">
        <v>45685</v>
      </c>
      <c r="B91" s="7"/>
      <c r="C91" s="7"/>
      <c r="D91" s="7">
        <f>SUMIFS(Vata_Sales[Final Price],Vata_Sales[Date],Daily_Cashbook11[[#This Row],[Date]])</f>
        <v>0</v>
      </c>
      <c r="E91" s="7">
        <f>SUMIFS(AMB_Bricks_Expance_Sheet[Amount],AMB_Bricks_Expance_Sheet[Date],Daily_Cashbook11[[#This Row],[Date]])</f>
        <v>0</v>
      </c>
      <c r="F91" s="8">
        <f>(Daily_Cashbook11[[#This Row],[Received Ammount office]]+Daily_Cashbook11[[#This Row],[From Sales]]+Daily_Cashbook11[[#This Row],[Coal Cost (Office)]])-Daily_Cashbook11[[#This Row],[Vata Total Cost]]</f>
        <v>0</v>
      </c>
      <c r="G91" s="1"/>
      <c r="H91" s="14"/>
    </row>
    <row r="92" spans="1:13" ht="21.75" customHeight="1" x14ac:dyDescent="0.25">
      <c r="A92" s="2">
        <v>45686</v>
      </c>
      <c r="B92" s="7"/>
      <c r="C92" s="7"/>
      <c r="D92" s="7">
        <f>SUMIFS(Vata_Sales[Final Price],Vata_Sales[Date],Daily_Cashbook11[[#This Row],[Date]])</f>
        <v>0</v>
      </c>
      <c r="E92" s="7">
        <f>SUMIFS(AMB_Bricks_Expance_Sheet[Amount],AMB_Bricks_Expance_Sheet[Date],Daily_Cashbook11[[#This Row],[Date]])</f>
        <v>0</v>
      </c>
      <c r="F92" s="8">
        <f>(Daily_Cashbook11[[#This Row],[Received Ammount office]]+Daily_Cashbook11[[#This Row],[From Sales]]+Daily_Cashbook11[[#This Row],[Coal Cost (Office)]])-Daily_Cashbook11[[#This Row],[Vata Total Cost]]</f>
        <v>0</v>
      </c>
      <c r="G92" s="1"/>
      <c r="H92" s="14"/>
    </row>
    <row r="93" spans="1:13" ht="21.75" customHeight="1" x14ac:dyDescent="0.25">
      <c r="A93" s="2">
        <v>45687</v>
      </c>
      <c r="B93" s="7"/>
      <c r="C93" s="7"/>
      <c r="D93" s="7">
        <f>SUMIFS(Vata_Sales[Final Price],Vata_Sales[Date],Daily_Cashbook11[[#This Row],[Date]])</f>
        <v>0</v>
      </c>
      <c r="E93" s="7">
        <f>SUMIFS(AMB_Bricks_Expance_Sheet[Amount],AMB_Bricks_Expance_Sheet[Date],Daily_Cashbook11[[#This Row],[Date]])</f>
        <v>0</v>
      </c>
      <c r="F93" s="8">
        <f>(Daily_Cashbook11[[#This Row],[Received Ammount office]]+Daily_Cashbook11[[#This Row],[From Sales]]+Daily_Cashbook11[[#This Row],[Coal Cost (Office)]])-Daily_Cashbook11[[#This Row],[Vata Total Cost]]</f>
        <v>0</v>
      </c>
      <c r="G93" s="1"/>
      <c r="H93" s="14"/>
    </row>
    <row r="94" spans="1:13" ht="21.75" customHeight="1" x14ac:dyDescent="0.25">
      <c r="A94" s="2">
        <v>45688</v>
      </c>
      <c r="B94" s="7"/>
      <c r="C94" s="7"/>
      <c r="D94" s="7">
        <f>SUMIFS(Vata_Sales[Final Price],Vata_Sales[Date],Daily_Cashbook11[[#This Row],[Date]])</f>
        <v>0</v>
      </c>
      <c r="E94" s="7">
        <f>SUMIFS(AMB_Bricks_Expance_Sheet[Amount],AMB_Bricks_Expance_Sheet[Date],Daily_Cashbook11[[#This Row],[Date]])</f>
        <v>0</v>
      </c>
      <c r="F94" s="8">
        <f>(Daily_Cashbook11[[#This Row],[Received Ammount office]]+Daily_Cashbook11[[#This Row],[From Sales]]+Daily_Cashbook11[[#This Row],[Coal Cost (Office)]])-Daily_Cashbook11[[#This Row],[Vata Total Cost]]</f>
        <v>0</v>
      </c>
      <c r="G94" s="1"/>
      <c r="H94" s="14"/>
      <c r="M94" t="s">
        <v>1542</v>
      </c>
    </row>
    <row r="95" spans="1:13" ht="21.75" customHeight="1" x14ac:dyDescent="0.25">
      <c r="A95" s="2">
        <v>45689</v>
      </c>
      <c r="B95" s="7"/>
      <c r="C95" s="7"/>
      <c r="D95" s="7">
        <f>SUMIFS(Vata_Sales[Final Price],Vata_Sales[Date],Daily_Cashbook11[[#This Row],[Date]])</f>
        <v>0</v>
      </c>
      <c r="E95" s="7">
        <f>SUMIFS(AMB_Bricks_Expance_Sheet[Amount],AMB_Bricks_Expance_Sheet[Date],Daily_Cashbook11[[#This Row],[Date]])</f>
        <v>0</v>
      </c>
      <c r="F95" s="8">
        <f>(Daily_Cashbook11[[#This Row],[Received Ammount office]]+Daily_Cashbook11[[#This Row],[From Sales]]+Daily_Cashbook11[[#This Row],[Coal Cost (Office)]])-Daily_Cashbook11[[#This Row],[Vata Total Cost]]</f>
        <v>0</v>
      </c>
      <c r="G95" s="1"/>
      <c r="H95" s="14"/>
    </row>
    <row r="96" spans="1:13" ht="21.75" customHeight="1" x14ac:dyDescent="0.25">
      <c r="A96" s="2">
        <v>45690</v>
      </c>
      <c r="B96" s="7"/>
      <c r="C96" s="7"/>
      <c r="D96" s="7">
        <f>SUMIFS(Vata_Sales[Final Price],Vata_Sales[Date],Daily_Cashbook11[[#This Row],[Date]])</f>
        <v>0</v>
      </c>
      <c r="E96" s="7">
        <f>SUMIFS(AMB_Bricks_Expance_Sheet[Amount],AMB_Bricks_Expance_Sheet[Date],Daily_Cashbook11[[#This Row],[Date]])</f>
        <v>0</v>
      </c>
      <c r="F96" s="8">
        <f>(Daily_Cashbook11[[#This Row],[Received Ammount office]]+Daily_Cashbook11[[#This Row],[From Sales]]+Daily_Cashbook11[[#This Row],[Coal Cost (Office)]])-Daily_Cashbook11[[#This Row],[Vata Total Cost]]</f>
        <v>0</v>
      </c>
      <c r="G96" s="1"/>
      <c r="H96" s="14"/>
    </row>
    <row r="97" spans="1:9" ht="21.75" customHeight="1" x14ac:dyDescent="0.25">
      <c r="A97" s="2">
        <v>45691</v>
      </c>
      <c r="B97" s="7"/>
      <c r="C97" s="7"/>
      <c r="D97" s="7">
        <f>SUMIFS(Vata_Sales[Final Price],Vata_Sales[Date],Daily_Cashbook11[[#This Row],[Date]])</f>
        <v>0</v>
      </c>
      <c r="E97" s="7">
        <f>SUMIFS(AMB_Bricks_Expance_Sheet[Amount],AMB_Bricks_Expance_Sheet[Date],Daily_Cashbook11[[#This Row],[Date]])</f>
        <v>0</v>
      </c>
      <c r="F97" s="8">
        <f>(Daily_Cashbook11[[#This Row],[Received Ammount office]]+Daily_Cashbook11[[#This Row],[From Sales]]+Daily_Cashbook11[[#This Row],[Coal Cost (Office)]])-Daily_Cashbook11[[#This Row],[Vata Total Cost]]</f>
        <v>0</v>
      </c>
      <c r="G97" s="1"/>
      <c r="H97" s="14"/>
    </row>
    <row r="98" spans="1:9" ht="21.75" customHeight="1" x14ac:dyDescent="0.25">
      <c r="A98" s="2">
        <v>45692</v>
      </c>
      <c r="B98" s="7"/>
      <c r="C98" s="7"/>
      <c r="D98" s="7">
        <f>SUMIFS(Vata_Sales[Final Price],Vata_Sales[Date],Daily_Cashbook11[[#This Row],[Date]])</f>
        <v>0</v>
      </c>
      <c r="E98" s="7">
        <f>SUMIFS(AMB_Bricks_Expance_Sheet[Amount],AMB_Bricks_Expance_Sheet[Date],Daily_Cashbook11[[#This Row],[Date]])</f>
        <v>0</v>
      </c>
      <c r="F98" s="8">
        <f>(Daily_Cashbook11[[#This Row],[Received Ammount office]]+Daily_Cashbook11[[#This Row],[From Sales]]+Daily_Cashbook11[[#This Row],[Coal Cost (Office)]])-Daily_Cashbook11[[#This Row],[Vata Total Cost]]</f>
        <v>0</v>
      </c>
      <c r="G98" s="1"/>
      <c r="H98" s="14"/>
      <c r="I98" s="14"/>
    </row>
    <row r="99" spans="1:9" ht="21.75" customHeight="1" x14ac:dyDescent="0.25">
      <c r="A99" s="2">
        <v>45693</v>
      </c>
      <c r="B99" s="7"/>
      <c r="C99" s="7"/>
      <c r="D99" s="7">
        <f>SUMIFS(Vata_Sales[Final Price],Vata_Sales[Date],Daily_Cashbook11[[#This Row],[Date]])</f>
        <v>0</v>
      </c>
      <c r="E99" s="7">
        <f>SUMIFS(AMB_Bricks_Expance_Sheet[Amount],AMB_Bricks_Expance_Sheet[Date],Daily_Cashbook11[[#This Row],[Date]])</f>
        <v>0</v>
      </c>
      <c r="F99" s="8">
        <f>(Daily_Cashbook11[[#This Row],[Received Ammount office]]+Daily_Cashbook11[[#This Row],[From Sales]]+Daily_Cashbook11[[#This Row],[Coal Cost (Office)]])-Daily_Cashbook11[[#This Row],[Vata Total Cost]]</f>
        <v>0</v>
      </c>
      <c r="G99" s="1"/>
      <c r="H99" s="14"/>
    </row>
    <row r="100" spans="1:9" ht="21.75" customHeight="1" x14ac:dyDescent="0.25">
      <c r="A100" s="2">
        <v>45694</v>
      </c>
      <c r="B100" s="7"/>
      <c r="C100" s="7"/>
      <c r="D100" s="7">
        <f>SUMIFS(Vata_Sales[Final Price],Vata_Sales[Date],Daily_Cashbook11[[#This Row],[Date]])</f>
        <v>0</v>
      </c>
      <c r="E100" s="7">
        <f>SUMIFS(AMB_Bricks_Expance_Sheet[Amount],AMB_Bricks_Expance_Sheet[Date],Daily_Cashbook11[[#This Row],[Date]])</f>
        <v>0</v>
      </c>
      <c r="F100" s="8">
        <f>(Daily_Cashbook11[[#This Row],[Received Ammount office]]+Daily_Cashbook11[[#This Row],[From Sales]]+Daily_Cashbook11[[#This Row],[Coal Cost (Office)]])-Daily_Cashbook11[[#This Row],[Vata Total Cost]]</f>
        <v>0</v>
      </c>
      <c r="G100" s="1"/>
      <c r="H100" s="14"/>
    </row>
    <row r="101" spans="1:9" ht="21.75" customHeight="1" x14ac:dyDescent="0.25">
      <c r="A101" s="2">
        <v>45695</v>
      </c>
      <c r="B101" s="7"/>
      <c r="C101" s="7"/>
      <c r="D101" s="7">
        <f>SUMIFS(Vata_Sales[Final Price],Vata_Sales[Date],Daily_Cashbook11[[#This Row],[Date]])</f>
        <v>0</v>
      </c>
      <c r="E101" s="7">
        <f>SUMIFS(AMB_Bricks_Expance_Sheet[Amount],AMB_Bricks_Expance_Sheet[Date],Daily_Cashbook11[[#This Row],[Date]])</f>
        <v>0</v>
      </c>
      <c r="F101" s="8">
        <f>(Daily_Cashbook11[[#This Row],[Received Ammount office]]+Daily_Cashbook11[[#This Row],[From Sales]]+Daily_Cashbook11[[#This Row],[Coal Cost (Office)]])-Daily_Cashbook11[[#This Row],[Vata Total Cost]]</f>
        <v>0</v>
      </c>
      <c r="G101" s="1"/>
      <c r="H101" s="14"/>
    </row>
    <row r="102" spans="1:9" ht="21.75" customHeight="1" x14ac:dyDescent="0.25">
      <c r="A102" s="2">
        <v>45696</v>
      </c>
      <c r="B102" s="7"/>
      <c r="C102" s="7"/>
      <c r="D102" s="7">
        <f>SUMIFS(Vata_Sales[Final Price],Vata_Sales[Date],Daily_Cashbook11[[#This Row],[Date]])</f>
        <v>0</v>
      </c>
      <c r="E102" s="7">
        <f>SUMIFS(AMB_Bricks_Expance_Sheet[Amount],AMB_Bricks_Expance_Sheet[Date],Daily_Cashbook11[[#This Row],[Date]])</f>
        <v>0</v>
      </c>
      <c r="F102" s="8">
        <f>(Daily_Cashbook11[[#This Row],[Received Ammount office]]+Daily_Cashbook11[[#This Row],[From Sales]]+Daily_Cashbook11[[#This Row],[Coal Cost (Office)]])-Daily_Cashbook11[[#This Row],[Vata Total Cost]]</f>
        <v>0</v>
      </c>
      <c r="G102" s="1"/>
      <c r="H102" s="14"/>
    </row>
    <row r="103" spans="1:9" ht="21.75" customHeight="1" x14ac:dyDescent="0.25">
      <c r="A103" s="2">
        <v>45697</v>
      </c>
      <c r="B103" s="7"/>
      <c r="C103" s="7"/>
      <c r="D103" s="7">
        <f>SUMIFS(Vata_Sales[Final Price],Vata_Sales[Date],Daily_Cashbook11[[#This Row],[Date]])</f>
        <v>0</v>
      </c>
      <c r="E103" s="7">
        <f>SUMIFS(AMB_Bricks_Expance_Sheet[Amount],AMB_Bricks_Expance_Sheet[Date],Daily_Cashbook11[[#This Row],[Date]])</f>
        <v>0</v>
      </c>
      <c r="F103" s="8">
        <f>(Daily_Cashbook11[[#This Row],[Received Ammount office]]+Daily_Cashbook11[[#This Row],[From Sales]]+Daily_Cashbook11[[#This Row],[Coal Cost (Office)]])-Daily_Cashbook11[[#This Row],[Vata Total Cost]]</f>
        <v>0</v>
      </c>
      <c r="G103" s="1"/>
      <c r="H103" s="14"/>
    </row>
    <row r="104" spans="1:9" ht="21.75" customHeight="1" x14ac:dyDescent="0.25">
      <c r="A104" s="2">
        <v>45698</v>
      </c>
      <c r="B104" s="7"/>
      <c r="C104" s="7"/>
      <c r="D104" s="7">
        <f>SUMIFS(Vata_Sales[Final Price],Vata_Sales[Date],Daily_Cashbook11[[#This Row],[Date]])</f>
        <v>0</v>
      </c>
      <c r="E104" s="7">
        <f>SUMIFS(AMB_Bricks_Expance_Sheet[Amount],AMB_Bricks_Expance_Sheet[Date],Daily_Cashbook11[[#This Row],[Date]])</f>
        <v>0</v>
      </c>
      <c r="F104" s="8">
        <f>(Daily_Cashbook11[[#This Row],[Received Ammount office]]+Daily_Cashbook11[[#This Row],[From Sales]]+Daily_Cashbook11[[#This Row],[Coal Cost (Office)]])-Daily_Cashbook11[[#This Row],[Vata Total Cost]]</f>
        <v>0</v>
      </c>
      <c r="G104" s="1"/>
      <c r="H104" s="14"/>
    </row>
    <row r="105" spans="1:9" ht="21.75" customHeight="1" x14ac:dyDescent="0.25">
      <c r="A105" s="2">
        <v>45699</v>
      </c>
      <c r="B105" s="7"/>
      <c r="C105" s="7"/>
      <c r="D105" s="7">
        <f>SUMIFS(Vata_Sales[Final Price],Vata_Sales[Date],Daily_Cashbook11[[#This Row],[Date]])</f>
        <v>0</v>
      </c>
      <c r="E105" s="7">
        <f>SUMIFS(AMB_Bricks_Expance_Sheet[Amount],AMB_Bricks_Expance_Sheet[Date],Daily_Cashbook11[[#This Row],[Date]])</f>
        <v>0</v>
      </c>
      <c r="F105" s="8">
        <f>(Daily_Cashbook11[[#This Row],[Received Ammount office]]+Daily_Cashbook11[[#This Row],[From Sales]]+Daily_Cashbook11[[#This Row],[Coal Cost (Office)]])-Daily_Cashbook11[[#This Row],[Vata Total Cost]]</f>
        <v>0</v>
      </c>
      <c r="G105" s="1"/>
      <c r="H105" s="14"/>
    </row>
    <row r="106" spans="1:9" ht="21.75" customHeight="1" x14ac:dyDescent="0.25">
      <c r="A106" s="2">
        <v>45700</v>
      </c>
      <c r="B106" s="7"/>
      <c r="C106" s="7"/>
      <c r="D106" s="7">
        <f>SUMIFS(Vata_Sales[Final Price],Vata_Sales[Date],Daily_Cashbook11[[#This Row],[Date]])</f>
        <v>0</v>
      </c>
      <c r="E106" s="7">
        <f>SUMIFS(AMB_Bricks_Expance_Sheet[Amount],AMB_Bricks_Expance_Sheet[Date],Daily_Cashbook11[[#This Row],[Date]])</f>
        <v>0</v>
      </c>
      <c r="F106" s="8">
        <f>(Daily_Cashbook11[[#This Row],[Received Ammount office]]+Daily_Cashbook11[[#This Row],[From Sales]]+Daily_Cashbook11[[#This Row],[Coal Cost (Office)]])-Daily_Cashbook11[[#This Row],[Vata Total Cost]]</f>
        <v>0</v>
      </c>
      <c r="G106" s="1"/>
      <c r="H106" s="14"/>
    </row>
    <row r="107" spans="1:9" ht="21.75" customHeight="1" x14ac:dyDescent="0.25">
      <c r="A107" s="2">
        <v>45701</v>
      </c>
      <c r="B107" s="7"/>
      <c r="C107" s="7"/>
      <c r="D107" s="7">
        <f>SUMIFS(Vata_Sales[Final Price],Vata_Sales[Date],Daily_Cashbook11[[#This Row],[Date]])</f>
        <v>0</v>
      </c>
      <c r="E107" s="7">
        <f>SUMIFS(AMB_Bricks_Expance_Sheet[Amount],AMB_Bricks_Expance_Sheet[Date],Daily_Cashbook11[[#This Row],[Date]])</f>
        <v>0</v>
      </c>
      <c r="F107" s="8">
        <f>(Daily_Cashbook11[[#This Row],[Received Ammount office]]+Daily_Cashbook11[[#This Row],[From Sales]]+Daily_Cashbook11[[#This Row],[Coal Cost (Office)]])-Daily_Cashbook11[[#This Row],[Vata Total Cost]]</f>
        <v>0</v>
      </c>
      <c r="G107" s="1"/>
      <c r="H107" s="14"/>
    </row>
    <row r="108" spans="1:9" ht="21.75" customHeight="1" x14ac:dyDescent="0.25">
      <c r="A108" s="2">
        <v>45702</v>
      </c>
      <c r="B108" s="7"/>
      <c r="C108" s="7"/>
      <c r="D108" s="7">
        <f>SUMIFS(Vata_Sales[Final Price],Vata_Sales[Date],Daily_Cashbook11[[#This Row],[Date]])</f>
        <v>0</v>
      </c>
      <c r="E108" s="7">
        <f>SUMIFS(AMB_Bricks_Expance_Sheet[Amount],AMB_Bricks_Expance_Sheet[Date],Daily_Cashbook11[[#This Row],[Date]])</f>
        <v>0</v>
      </c>
      <c r="F108" s="8">
        <f>(Daily_Cashbook11[[#This Row],[Received Ammount office]]+Daily_Cashbook11[[#This Row],[From Sales]]+Daily_Cashbook11[[#This Row],[Coal Cost (Office)]])-Daily_Cashbook11[[#This Row],[Vata Total Cost]]</f>
        <v>0</v>
      </c>
      <c r="G108" s="1"/>
      <c r="H108" s="14"/>
    </row>
    <row r="109" spans="1:9" ht="21.75" customHeight="1" x14ac:dyDescent="0.25">
      <c r="A109" s="2">
        <v>45703</v>
      </c>
      <c r="B109" s="7"/>
      <c r="C109" s="7"/>
      <c r="D109" s="7">
        <f>SUMIFS(Vata_Sales[Final Price],Vata_Sales[Date],Daily_Cashbook11[[#This Row],[Date]])</f>
        <v>0</v>
      </c>
      <c r="E109" s="7">
        <f>SUMIFS(AMB_Bricks_Expance_Sheet[Amount],AMB_Bricks_Expance_Sheet[Date],Daily_Cashbook11[[#This Row],[Date]])</f>
        <v>0</v>
      </c>
      <c r="F109" s="8">
        <f>(Daily_Cashbook11[[#This Row],[Received Ammount office]]+Daily_Cashbook11[[#This Row],[From Sales]]+Daily_Cashbook11[[#This Row],[Coal Cost (Office)]])-Daily_Cashbook11[[#This Row],[Vata Total Cost]]</f>
        <v>0</v>
      </c>
      <c r="G109" s="1"/>
      <c r="H109" s="14"/>
    </row>
    <row r="110" spans="1:9" ht="21.75" customHeight="1" x14ac:dyDescent="0.25">
      <c r="A110" s="2">
        <v>45704</v>
      </c>
      <c r="B110" s="7"/>
      <c r="C110" s="7"/>
      <c r="D110" s="7">
        <f>SUMIFS(Vata_Sales[Final Price],Vata_Sales[Date],Daily_Cashbook11[[#This Row],[Date]])</f>
        <v>0</v>
      </c>
      <c r="E110" s="7">
        <f>SUMIFS(AMB_Bricks_Expance_Sheet[Amount],AMB_Bricks_Expance_Sheet[Date],Daily_Cashbook11[[#This Row],[Date]])</f>
        <v>0</v>
      </c>
      <c r="F110" s="8">
        <f>(Daily_Cashbook11[[#This Row],[Received Ammount office]]+Daily_Cashbook11[[#This Row],[From Sales]]+Daily_Cashbook11[[#This Row],[Coal Cost (Office)]])-Daily_Cashbook11[[#This Row],[Vata Total Cost]]</f>
        <v>0</v>
      </c>
      <c r="G110" s="1"/>
      <c r="H110" s="14"/>
    </row>
    <row r="111" spans="1:9" ht="21.75" customHeight="1" x14ac:dyDescent="0.25">
      <c r="A111" s="2">
        <v>45705</v>
      </c>
      <c r="B111" s="7"/>
      <c r="C111" s="7"/>
      <c r="D111" s="7">
        <f>SUMIFS(Vata_Sales[Final Price],Vata_Sales[Date],Daily_Cashbook11[[#This Row],[Date]])</f>
        <v>0</v>
      </c>
      <c r="E111" s="7">
        <f>SUMIFS(AMB_Bricks_Expance_Sheet[Amount],AMB_Bricks_Expance_Sheet[Date],Daily_Cashbook11[[#This Row],[Date]])</f>
        <v>0</v>
      </c>
      <c r="F111" s="8">
        <f>(Daily_Cashbook11[[#This Row],[Received Ammount office]]+Daily_Cashbook11[[#This Row],[From Sales]]+Daily_Cashbook11[[#This Row],[Coal Cost (Office)]])-Daily_Cashbook11[[#This Row],[Vata Total Cost]]</f>
        <v>0</v>
      </c>
      <c r="G111" s="1"/>
      <c r="H111" s="14"/>
    </row>
    <row r="112" spans="1:9" ht="21.75" customHeight="1" x14ac:dyDescent="0.25">
      <c r="A112" s="2">
        <v>45706</v>
      </c>
      <c r="B112" s="7"/>
      <c r="C112" s="7"/>
      <c r="D112" s="7">
        <f>SUMIFS(Vata_Sales[Final Price],Vata_Sales[Date],Daily_Cashbook11[[#This Row],[Date]])</f>
        <v>0</v>
      </c>
      <c r="E112" s="7">
        <f>SUMIFS(AMB_Bricks_Expance_Sheet[Amount],AMB_Bricks_Expance_Sheet[Date],Daily_Cashbook11[[#This Row],[Date]])</f>
        <v>0</v>
      </c>
      <c r="F112" s="8">
        <f>(Daily_Cashbook11[[#This Row],[Received Ammount office]]+Daily_Cashbook11[[#This Row],[From Sales]]+Daily_Cashbook11[[#This Row],[Coal Cost (Office)]])-Daily_Cashbook11[[#This Row],[Vata Total Cost]]</f>
        <v>0</v>
      </c>
      <c r="G112" s="1"/>
      <c r="H112" s="14"/>
    </row>
    <row r="113" spans="1:8" ht="21.75" customHeight="1" x14ac:dyDescent="0.25">
      <c r="A113" s="2">
        <v>45707</v>
      </c>
      <c r="B113" s="7"/>
      <c r="C113" s="7"/>
      <c r="D113" s="7">
        <f>SUMIFS(Vata_Sales[Final Price],Vata_Sales[Date],Daily_Cashbook11[[#This Row],[Date]])</f>
        <v>0</v>
      </c>
      <c r="E113" s="7">
        <f>SUMIFS(AMB_Bricks_Expance_Sheet[Amount],AMB_Bricks_Expance_Sheet[Date],Daily_Cashbook11[[#This Row],[Date]])</f>
        <v>0</v>
      </c>
      <c r="F113" s="8">
        <f>(Daily_Cashbook11[[#This Row],[Received Ammount office]]+Daily_Cashbook11[[#This Row],[From Sales]]+Daily_Cashbook11[[#This Row],[Coal Cost (Office)]])-Daily_Cashbook11[[#This Row],[Vata Total Cost]]</f>
        <v>0</v>
      </c>
      <c r="G113" s="1"/>
      <c r="H113" s="14"/>
    </row>
    <row r="114" spans="1:8" ht="21.75" customHeight="1" x14ac:dyDescent="0.25">
      <c r="A114" s="2">
        <v>45708</v>
      </c>
      <c r="B114" s="7"/>
      <c r="C114" s="7"/>
      <c r="D114" s="7">
        <f>SUMIFS(Vata_Sales[Final Price],Vata_Sales[Date],Daily_Cashbook11[[#This Row],[Date]])</f>
        <v>0</v>
      </c>
      <c r="E114" s="7">
        <f>SUMIFS(AMB_Bricks_Expance_Sheet[Amount],AMB_Bricks_Expance_Sheet[Date],Daily_Cashbook11[[#This Row],[Date]])</f>
        <v>0</v>
      </c>
      <c r="F114" s="8">
        <f>(Daily_Cashbook11[[#This Row],[Received Ammount office]]+Daily_Cashbook11[[#This Row],[From Sales]]+Daily_Cashbook11[[#This Row],[Coal Cost (Office)]])-Daily_Cashbook11[[#This Row],[Vata Total Cost]]</f>
        <v>0</v>
      </c>
      <c r="G114" s="1"/>
      <c r="H114" s="14"/>
    </row>
    <row r="115" spans="1:8" ht="21.75" customHeight="1" x14ac:dyDescent="0.25">
      <c r="A115" s="2">
        <v>45709</v>
      </c>
      <c r="B115" s="7"/>
      <c r="C115" s="7"/>
      <c r="D115" s="7">
        <f>SUMIFS(Vata_Sales[Final Price],Vata_Sales[Date],Daily_Cashbook11[[#This Row],[Date]])</f>
        <v>0</v>
      </c>
      <c r="E115" s="7">
        <f>SUMIFS(AMB_Bricks_Expance_Sheet[Amount],AMB_Bricks_Expance_Sheet[Date],Daily_Cashbook11[[#This Row],[Date]])</f>
        <v>0</v>
      </c>
      <c r="F115" s="8">
        <f>(Daily_Cashbook11[[#This Row],[Received Ammount office]]+Daily_Cashbook11[[#This Row],[From Sales]]+Daily_Cashbook11[[#This Row],[Coal Cost (Office)]])-Daily_Cashbook11[[#This Row],[Vata Total Cost]]</f>
        <v>0</v>
      </c>
      <c r="G115" s="1"/>
      <c r="H115" s="14"/>
    </row>
    <row r="116" spans="1:8" ht="21.75" customHeight="1" x14ac:dyDescent="0.25">
      <c r="A116" s="2">
        <v>45710</v>
      </c>
      <c r="B116" s="7"/>
      <c r="C116" s="7"/>
      <c r="D116" s="7">
        <f>SUMIFS(Vata_Sales[Final Price],Vata_Sales[Date],Daily_Cashbook11[[#This Row],[Date]])</f>
        <v>0</v>
      </c>
      <c r="E116" s="7">
        <f>SUMIFS(AMB_Bricks_Expance_Sheet[Amount],AMB_Bricks_Expance_Sheet[Date],Daily_Cashbook11[[#This Row],[Date]])</f>
        <v>0</v>
      </c>
      <c r="F116" s="8">
        <f>(Daily_Cashbook11[[#This Row],[Received Ammount office]]+Daily_Cashbook11[[#This Row],[From Sales]]+Daily_Cashbook11[[#This Row],[Coal Cost (Office)]])-Daily_Cashbook11[[#This Row],[Vata Total Cost]]</f>
        <v>0</v>
      </c>
      <c r="G116" s="1"/>
      <c r="H116" s="14"/>
    </row>
    <row r="117" spans="1:8" ht="21.75" customHeight="1" x14ac:dyDescent="0.25">
      <c r="A117" s="2">
        <v>45711</v>
      </c>
      <c r="B117" s="7"/>
      <c r="C117" s="7"/>
      <c r="D117" s="7">
        <f>SUMIFS(Vata_Sales[Final Price],Vata_Sales[Date],Daily_Cashbook11[[#This Row],[Date]])</f>
        <v>0</v>
      </c>
      <c r="E117" s="7">
        <f>SUMIFS(AMB_Bricks_Expance_Sheet[Amount],AMB_Bricks_Expance_Sheet[Date],Daily_Cashbook11[[#This Row],[Date]])</f>
        <v>0</v>
      </c>
      <c r="F117" s="8">
        <f>(Daily_Cashbook11[[#This Row],[Received Ammount office]]+Daily_Cashbook11[[#This Row],[From Sales]]+Daily_Cashbook11[[#This Row],[Coal Cost (Office)]])-Daily_Cashbook11[[#This Row],[Vata Total Cost]]</f>
        <v>0</v>
      </c>
      <c r="G117" s="1"/>
      <c r="H117" s="14"/>
    </row>
    <row r="118" spans="1:8" ht="21.75" customHeight="1" x14ac:dyDescent="0.25">
      <c r="A118" s="2">
        <v>45712</v>
      </c>
      <c r="B118" s="7"/>
      <c r="C118" s="7"/>
      <c r="D118" s="7">
        <f>SUMIFS(Vata_Sales[Final Price],Vata_Sales[Date],Daily_Cashbook11[[#This Row],[Date]])</f>
        <v>0</v>
      </c>
      <c r="E118" s="7">
        <f>SUMIFS(AMB_Bricks_Expance_Sheet[Amount],AMB_Bricks_Expance_Sheet[Date],Daily_Cashbook11[[#This Row],[Date]])</f>
        <v>0</v>
      </c>
      <c r="F118" s="8">
        <f>(Daily_Cashbook11[[#This Row],[Received Ammount office]]+Daily_Cashbook11[[#This Row],[From Sales]]+Daily_Cashbook11[[#This Row],[Coal Cost (Office)]])-Daily_Cashbook11[[#This Row],[Vata Total Cost]]</f>
        <v>0</v>
      </c>
      <c r="G118" s="1"/>
      <c r="H118" s="14"/>
    </row>
    <row r="119" spans="1:8" ht="21.75" customHeight="1" x14ac:dyDescent="0.25">
      <c r="A119" s="2">
        <v>45713</v>
      </c>
      <c r="B119" s="7"/>
      <c r="C119" s="7"/>
      <c r="D119" s="7">
        <f>SUMIFS(Vata_Sales[Final Price],Vata_Sales[Date],Daily_Cashbook11[[#This Row],[Date]])</f>
        <v>0</v>
      </c>
      <c r="E119" s="7">
        <f>SUMIFS(AMB_Bricks_Expance_Sheet[Amount],AMB_Bricks_Expance_Sheet[Date],Daily_Cashbook11[[#This Row],[Date]])</f>
        <v>0</v>
      </c>
      <c r="F119" s="8">
        <f>(Daily_Cashbook11[[#This Row],[Received Ammount office]]+Daily_Cashbook11[[#This Row],[From Sales]]+Daily_Cashbook11[[#This Row],[Coal Cost (Office)]])-Daily_Cashbook11[[#This Row],[Vata Total Cost]]</f>
        <v>0</v>
      </c>
      <c r="G119" s="1"/>
      <c r="H119" s="14"/>
    </row>
    <row r="120" spans="1:8" ht="21.75" customHeight="1" x14ac:dyDescent="0.25">
      <c r="A120" s="2">
        <v>45714</v>
      </c>
      <c r="B120" s="7"/>
      <c r="C120" s="7"/>
      <c r="D120" s="7">
        <f>SUMIFS(Vata_Sales[Final Price],Vata_Sales[Date],Daily_Cashbook11[[#This Row],[Date]])</f>
        <v>0</v>
      </c>
      <c r="E120" s="7">
        <f>SUMIFS(AMB_Bricks_Expance_Sheet[Amount],AMB_Bricks_Expance_Sheet[Date],Daily_Cashbook11[[#This Row],[Date]])</f>
        <v>0</v>
      </c>
      <c r="F120" s="8">
        <f>(Daily_Cashbook11[[#This Row],[Received Ammount office]]+Daily_Cashbook11[[#This Row],[From Sales]]+Daily_Cashbook11[[#This Row],[Coal Cost (Office)]])-Daily_Cashbook11[[#This Row],[Vata Total Cost]]</f>
        <v>0</v>
      </c>
      <c r="G120" s="1"/>
      <c r="H120" s="14"/>
    </row>
    <row r="121" spans="1:8" ht="21.75" customHeight="1" x14ac:dyDescent="0.25">
      <c r="A121" s="2">
        <v>45715</v>
      </c>
      <c r="B121" s="7"/>
      <c r="C121" s="7"/>
      <c r="D121" s="7">
        <f>SUMIFS(Vata_Sales[Final Price],Vata_Sales[Date],Daily_Cashbook11[[#This Row],[Date]])</f>
        <v>0</v>
      </c>
      <c r="E121" s="7">
        <f>SUMIFS(AMB_Bricks_Expance_Sheet[Amount],AMB_Bricks_Expance_Sheet[Date],Daily_Cashbook11[[#This Row],[Date]])</f>
        <v>0</v>
      </c>
      <c r="F121" s="8">
        <f>(Daily_Cashbook11[[#This Row],[Received Ammount office]]+Daily_Cashbook11[[#This Row],[From Sales]]+Daily_Cashbook11[[#This Row],[Coal Cost (Office)]])-Daily_Cashbook11[[#This Row],[Vata Total Cost]]</f>
        <v>0</v>
      </c>
      <c r="G121" s="1"/>
      <c r="H121" s="14"/>
    </row>
    <row r="122" spans="1:8" ht="21.75" customHeight="1" x14ac:dyDescent="0.25">
      <c r="A122" s="2">
        <v>45716</v>
      </c>
      <c r="B122" s="7"/>
      <c r="C122" s="7"/>
      <c r="D122" s="7">
        <f>SUMIFS(Vata_Sales[Final Price],Vata_Sales[Date],Daily_Cashbook11[[#This Row],[Date]])</f>
        <v>0</v>
      </c>
      <c r="E122" s="7">
        <f>SUMIFS(AMB_Bricks_Expance_Sheet[Amount],AMB_Bricks_Expance_Sheet[Date],Daily_Cashbook11[[#This Row],[Date]])</f>
        <v>0</v>
      </c>
      <c r="F122" s="8">
        <f>(Daily_Cashbook11[[#This Row],[Received Ammount office]]+Daily_Cashbook11[[#This Row],[From Sales]]+Daily_Cashbook11[[#This Row],[Coal Cost (Office)]])-Daily_Cashbook11[[#This Row],[Vata Total Cost]]</f>
        <v>0</v>
      </c>
      <c r="G122" s="1"/>
      <c r="H122" s="14"/>
    </row>
    <row r="123" spans="1:8" ht="21.75" customHeight="1" x14ac:dyDescent="0.25">
      <c r="A123" s="2">
        <v>45717</v>
      </c>
      <c r="B123" s="7"/>
      <c r="C123" s="7"/>
      <c r="D123" s="7">
        <f>SUMIFS(Vata_Sales[Final Price],Vata_Sales[Date],Daily_Cashbook11[[#This Row],[Date]])</f>
        <v>0</v>
      </c>
      <c r="E123" s="7">
        <f>SUMIFS(AMB_Bricks_Expance_Sheet[Amount],AMB_Bricks_Expance_Sheet[Date],Daily_Cashbook11[[#This Row],[Date]])</f>
        <v>0</v>
      </c>
      <c r="F123" s="8">
        <f>(Daily_Cashbook11[[#This Row],[Received Ammount office]]+Daily_Cashbook11[[#This Row],[From Sales]]+Daily_Cashbook11[[#This Row],[Coal Cost (Office)]])-Daily_Cashbook11[[#This Row],[Vata Total Cost]]</f>
        <v>0</v>
      </c>
      <c r="G123" s="1"/>
      <c r="H123" s="14"/>
    </row>
    <row r="124" spans="1:8" ht="21.75" customHeight="1" x14ac:dyDescent="0.25">
      <c r="A124" s="2">
        <v>45718</v>
      </c>
      <c r="B124" s="7"/>
      <c r="C124" s="7"/>
      <c r="D124" s="7">
        <f>SUMIFS(Vata_Sales[Final Price],Vata_Sales[Date],Daily_Cashbook11[[#This Row],[Date]])</f>
        <v>0</v>
      </c>
      <c r="E124" s="7">
        <f>SUMIFS(AMB_Bricks_Expance_Sheet[Amount],AMB_Bricks_Expance_Sheet[Date],Daily_Cashbook11[[#This Row],[Date]])</f>
        <v>0</v>
      </c>
      <c r="F124" s="8">
        <f>(Daily_Cashbook11[[#This Row],[Received Ammount office]]+Daily_Cashbook11[[#This Row],[From Sales]]+Daily_Cashbook11[[#This Row],[Coal Cost (Office)]])-Daily_Cashbook11[[#This Row],[Vata Total Cost]]</f>
        <v>0</v>
      </c>
      <c r="G124" s="1"/>
      <c r="H124" s="14"/>
    </row>
    <row r="125" spans="1:8" ht="21.75" customHeight="1" x14ac:dyDescent="0.25">
      <c r="A125" s="2">
        <v>45719</v>
      </c>
      <c r="B125" s="7"/>
      <c r="C125" s="7"/>
      <c r="D125" s="7">
        <f>SUMIFS(Vata_Sales[Final Price],Vata_Sales[Date],Daily_Cashbook11[[#This Row],[Date]])</f>
        <v>0</v>
      </c>
      <c r="E125" s="7">
        <f>SUMIFS(AMB_Bricks_Expance_Sheet[Amount],AMB_Bricks_Expance_Sheet[Date],Daily_Cashbook11[[#This Row],[Date]])</f>
        <v>0</v>
      </c>
      <c r="F125" s="8">
        <f>(Daily_Cashbook11[[#This Row],[Received Ammount office]]+Daily_Cashbook11[[#This Row],[From Sales]]+Daily_Cashbook11[[#This Row],[Coal Cost (Office)]])-Daily_Cashbook11[[#This Row],[Vata Total Cost]]</f>
        <v>0</v>
      </c>
      <c r="G125" s="1"/>
      <c r="H125" s="14"/>
    </row>
    <row r="126" spans="1:8" ht="21.75" customHeight="1" x14ac:dyDescent="0.25">
      <c r="A126" s="2">
        <v>45720</v>
      </c>
      <c r="B126" s="7"/>
      <c r="C126" s="7"/>
      <c r="D126" s="7">
        <f>SUMIFS(Vata_Sales[Final Price],Vata_Sales[Date],Daily_Cashbook11[[#This Row],[Date]])</f>
        <v>0</v>
      </c>
      <c r="E126" s="7">
        <f>SUMIFS(AMB_Bricks_Expance_Sheet[Amount],AMB_Bricks_Expance_Sheet[Date],Daily_Cashbook11[[#This Row],[Date]])</f>
        <v>0</v>
      </c>
      <c r="F126" s="8">
        <f>(Daily_Cashbook11[[#This Row],[Received Ammount office]]+Daily_Cashbook11[[#This Row],[From Sales]]+Daily_Cashbook11[[#This Row],[Coal Cost (Office)]])-Daily_Cashbook11[[#This Row],[Vata Total Cost]]</f>
        <v>0</v>
      </c>
      <c r="G126" s="1"/>
      <c r="H126" s="14"/>
    </row>
    <row r="127" spans="1:8" ht="21.75" customHeight="1" x14ac:dyDescent="0.25">
      <c r="A127" s="2">
        <v>45721</v>
      </c>
      <c r="B127" s="7"/>
      <c r="C127" s="7"/>
      <c r="D127" s="7">
        <f>SUMIFS(Vata_Sales[Final Price],Vata_Sales[Date],Daily_Cashbook11[[#This Row],[Date]])</f>
        <v>0</v>
      </c>
      <c r="E127" s="7">
        <f>SUMIFS(AMB_Bricks_Expance_Sheet[Amount],AMB_Bricks_Expance_Sheet[Date],Daily_Cashbook11[[#This Row],[Date]])</f>
        <v>0</v>
      </c>
      <c r="F127" s="8">
        <f>(Daily_Cashbook11[[#This Row],[Received Ammount office]]+Daily_Cashbook11[[#This Row],[From Sales]]+Daily_Cashbook11[[#This Row],[Coal Cost (Office)]])-Daily_Cashbook11[[#This Row],[Vata Total Cost]]</f>
        <v>0</v>
      </c>
      <c r="G127" s="1"/>
      <c r="H127" s="14"/>
    </row>
    <row r="128" spans="1:8" ht="21.75" customHeight="1" x14ac:dyDescent="0.25">
      <c r="A128" s="2">
        <v>45722</v>
      </c>
      <c r="B128" s="7"/>
      <c r="C128" s="7"/>
      <c r="D128" s="7">
        <f>SUMIFS(Vata_Sales[Final Price],Vata_Sales[Date],Daily_Cashbook11[[#This Row],[Date]])</f>
        <v>0</v>
      </c>
      <c r="E128" s="7">
        <f>SUMIFS(AMB_Bricks_Expance_Sheet[Amount],AMB_Bricks_Expance_Sheet[Date],Daily_Cashbook11[[#This Row],[Date]])</f>
        <v>0</v>
      </c>
      <c r="F128" s="8">
        <f>(Daily_Cashbook11[[#This Row],[Received Ammount office]]+Daily_Cashbook11[[#This Row],[From Sales]]+Daily_Cashbook11[[#This Row],[Coal Cost (Office)]])-Daily_Cashbook11[[#This Row],[Vata Total Cost]]</f>
        <v>0</v>
      </c>
      <c r="G128" s="1"/>
      <c r="H128" s="14"/>
    </row>
    <row r="129" spans="1:8" ht="21.75" customHeight="1" x14ac:dyDescent="0.25">
      <c r="A129" s="2">
        <v>45723</v>
      </c>
      <c r="B129" s="7"/>
      <c r="C129" s="7"/>
      <c r="D129" s="7">
        <f>SUMIFS(Vata_Sales[Final Price],Vata_Sales[Date],Daily_Cashbook11[[#This Row],[Date]])</f>
        <v>0</v>
      </c>
      <c r="E129" s="7">
        <f>SUMIFS(AMB_Bricks_Expance_Sheet[Amount],AMB_Bricks_Expance_Sheet[Date],Daily_Cashbook11[[#This Row],[Date]])</f>
        <v>0</v>
      </c>
      <c r="F129" s="8">
        <f>(Daily_Cashbook11[[#This Row],[Received Ammount office]]+Daily_Cashbook11[[#This Row],[From Sales]]+Daily_Cashbook11[[#This Row],[Coal Cost (Office)]])-Daily_Cashbook11[[#This Row],[Vata Total Cost]]</f>
        <v>0</v>
      </c>
      <c r="G129" s="1"/>
      <c r="H129" s="14"/>
    </row>
    <row r="130" spans="1:8" ht="21.75" customHeight="1" x14ac:dyDescent="0.25">
      <c r="A130" s="2">
        <v>45724</v>
      </c>
      <c r="B130" s="7"/>
      <c r="C130" s="7"/>
      <c r="D130" s="7">
        <f>SUMIFS(Vata_Sales[Final Price],Vata_Sales[Date],Daily_Cashbook11[[#This Row],[Date]])</f>
        <v>0</v>
      </c>
      <c r="E130" s="7">
        <f>SUMIFS(AMB_Bricks_Expance_Sheet[Amount],AMB_Bricks_Expance_Sheet[Date],Daily_Cashbook11[[#This Row],[Date]])</f>
        <v>0</v>
      </c>
      <c r="F130" s="8">
        <f>(Daily_Cashbook11[[#This Row],[Received Ammount office]]+Daily_Cashbook11[[#This Row],[From Sales]]+Daily_Cashbook11[[#This Row],[Coal Cost (Office)]])-Daily_Cashbook11[[#This Row],[Vata Total Cost]]</f>
        <v>0</v>
      </c>
      <c r="G130" s="1"/>
      <c r="H130" s="14"/>
    </row>
    <row r="131" spans="1:8" ht="21.75" customHeight="1" x14ac:dyDescent="0.25">
      <c r="A131" s="2">
        <v>45725</v>
      </c>
      <c r="B131" s="7"/>
      <c r="C131" s="7"/>
      <c r="D131" s="7">
        <f>SUMIFS(Vata_Sales[Final Price],Vata_Sales[Date],Daily_Cashbook11[[#This Row],[Date]])</f>
        <v>0</v>
      </c>
      <c r="E131" s="7">
        <f>SUMIFS(AMB_Bricks_Expance_Sheet[Amount],AMB_Bricks_Expance_Sheet[Date],Daily_Cashbook11[[#This Row],[Date]])</f>
        <v>0</v>
      </c>
      <c r="F131" s="8">
        <f>(Daily_Cashbook11[[#This Row],[Received Ammount office]]+Daily_Cashbook11[[#This Row],[From Sales]]+Daily_Cashbook11[[#This Row],[Coal Cost (Office)]])-Daily_Cashbook11[[#This Row],[Vata Total Cost]]</f>
        <v>0</v>
      </c>
      <c r="G131" s="1"/>
      <c r="H131" s="14"/>
    </row>
    <row r="132" spans="1:8" ht="21.75" customHeight="1" x14ac:dyDescent="0.25">
      <c r="A132" s="2">
        <v>45726</v>
      </c>
      <c r="B132" s="7"/>
      <c r="C132" s="7"/>
      <c r="D132" s="7">
        <f>SUMIFS(Vata_Sales[Final Price],Vata_Sales[Date],Daily_Cashbook11[[#This Row],[Date]])</f>
        <v>0</v>
      </c>
      <c r="E132" s="7">
        <f>SUMIFS(AMB_Bricks_Expance_Sheet[Amount],AMB_Bricks_Expance_Sheet[Date],Daily_Cashbook11[[#This Row],[Date]])</f>
        <v>0</v>
      </c>
      <c r="F132" s="8">
        <f>(Daily_Cashbook11[[#This Row],[Received Ammount office]]+Daily_Cashbook11[[#This Row],[From Sales]]+Daily_Cashbook11[[#This Row],[Coal Cost (Office)]])-Daily_Cashbook11[[#This Row],[Vata Total Cost]]</f>
        <v>0</v>
      </c>
      <c r="G132" s="1"/>
      <c r="H132" s="14"/>
    </row>
    <row r="133" spans="1:8" ht="21.75" customHeight="1" x14ac:dyDescent="0.25">
      <c r="A133" s="2">
        <v>45727</v>
      </c>
      <c r="B133" s="7"/>
      <c r="C133" s="7"/>
      <c r="D133" s="7">
        <f>SUMIFS(Vata_Sales[Final Price],Vata_Sales[Date],Daily_Cashbook11[[#This Row],[Date]])</f>
        <v>0</v>
      </c>
      <c r="E133" s="7">
        <f>SUMIFS(AMB_Bricks_Expance_Sheet[Amount],AMB_Bricks_Expance_Sheet[Date],Daily_Cashbook11[[#This Row],[Date]])</f>
        <v>0</v>
      </c>
      <c r="F133" s="8">
        <f>(Daily_Cashbook11[[#This Row],[Received Ammount office]]+Daily_Cashbook11[[#This Row],[From Sales]]+Daily_Cashbook11[[#This Row],[Coal Cost (Office)]])-Daily_Cashbook11[[#This Row],[Vata Total Cost]]</f>
        <v>0</v>
      </c>
      <c r="G133" s="1"/>
      <c r="H133" s="14"/>
    </row>
    <row r="134" spans="1:8" ht="21.75" customHeight="1" x14ac:dyDescent="0.25">
      <c r="A134" s="2">
        <v>45728</v>
      </c>
      <c r="B134" s="7"/>
      <c r="C134" s="7"/>
      <c r="D134" s="7">
        <f>SUMIFS(Vata_Sales[Final Price],Vata_Sales[Date],Daily_Cashbook11[[#This Row],[Date]])</f>
        <v>0</v>
      </c>
      <c r="E134" s="7">
        <f>SUMIFS(AMB_Bricks_Expance_Sheet[Amount],AMB_Bricks_Expance_Sheet[Date],Daily_Cashbook11[[#This Row],[Date]])</f>
        <v>0</v>
      </c>
      <c r="F134" s="8">
        <f>(Daily_Cashbook11[[#This Row],[Received Ammount office]]+Daily_Cashbook11[[#This Row],[From Sales]]+Daily_Cashbook11[[#This Row],[Coal Cost (Office)]])-Daily_Cashbook11[[#This Row],[Vata Total Cost]]</f>
        <v>0</v>
      </c>
      <c r="G134" s="1"/>
      <c r="H134" s="14"/>
    </row>
    <row r="135" spans="1:8" ht="21.75" customHeight="1" x14ac:dyDescent="0.25">
      <c r="A135" s="2">
        <v>45729</v>
      </c>
      <c r="B135" s="7"/>
      <c r="C135" s="7"/>
      <c r="D135" s="7">
        <f>SUMIFS(Vata_Sales[Final Price],Vata_Sales[Date],Daily_Cashbook11[[#This Row],[Date]])</f>
        <v>0</v>
      </c>
      <c r="E135" s="7">
        <f>SUMIFS(AMB_Bricks_Expance_Sheet[Amount],AMB_Bricks_Expance_Sheet[Date],Daily_Cashbook11[[#This Row],[Date]])</f>
        <v>0</v>
      </c>
      <c r="F135" s="8">
        <f>(Daily_Cashbook11[[#This Row],[Received Ammount office]]+Daily_Cashbook11[[#This Row],[From Sales]]+Daily_Cashbook11[[#This Row],[Coal Cost (Office)]])-Daily_Cashbook11[[#This Row],[Vata Total Cost]]</f>
        <v>0</v>
      </c>
      <c r="G135" s="1"/>
      <c r="H135" s="14"/>
    </row>
    <row r="136" spans="1:8" ht="21.75" customHeight="1" x14ac:dyDescent="0.25">
      <c r="A136" s="2">
        <v>45730</v>
      </c>
      <c r="B136" s="7"/>
      <c r="C136" s="7"/>
      <c r="D136" s="7">
        <f>SUMIFS(Vata_Sales[Final Price],Vata_Sales[Date],Daily_Cashbook11[[#This Row],[Date]])</f>
        <v>0</v>
      </c>
      <c r="E136" s="7">
        <f>SUMIFS(AMB_Bricks_Expance_Sheet[Amount],AMB_Bricks_Expance_Sheet[Date],Daily_Cashbook11[[#This Row],[Date]])</f>
        <v>0</v>
      </c>
      <c r="F136" s="8">
        <f>(Daily_Cashbook11[[#This Row],[Received Ammount office]]+Daily_Cashbook11[[#This Row],[From Sales]]+Daily_Cashbook11[[#This Row],[Coal Cost (Office)]])-Daily_Cashbook11[[#This Row],[Vata Total Cost]]</f>
        <v>0</v>
      </c>
      <c r="G136" s="1"/>
      <c r="H136" s="14"/>
    </row>
    <row r="137" spans="1:8" ht="21.75" customHeight="1" x14ac:dyDescent="0.25">
      <c r="A137" s="2">
        <v>45731</v>
      </c>
      <c r="B137" s="7"/>
      <c r="C137" s="7"/>
      <c r="D137" s="7">
        <f>SUMIFS(Vata_Sales[Final Price],Vata_Sales[Date],Daily_Cashbook11[[#This Row],[Date]])</f>
        <v>0</v>
      </c>
      <c r="E137" s="7">
        <f>SUMIFS(AMB_Bricks_Expance_Sheet[Amount],AMB_Bricks_Expance_Sheet[Date],Daily_Cashbook11[[#This Row],[Date]])</f>
        <v>0</v>
      </c>
      <c r="F137" s="8">
        <f>(Daily_Cashbook11[[#This Row],[Received Ammount office]]+Daily_Cashbook11[[#This Row],[From Sales]]+Daily_Cashbook11[[#This Row],[Coal Cost (Office)]])-Daily_Cashbook11[[#This Row],[Vata Total Cost]]</f>
        <v>0</v>
      </c>
      <c r="G137" s="1"/>
      <c r="H137" s="14"/>
    </row>
    <row r="138" spans="1:8" ht="21.75" customHeight="1" x14ac:dyDescent="0.25">
      <c r="A138" s="2">
        <v>45732</v>
      </c>
      <c r="B138" s="7"/>
      <c r="C138" s="7"/>
      <c r="D138" s="7">
        <f>SUMIFS(Vata_Sales[Final Price],Vata_Sales[Date],Daily_Cashbook11[[#This Row],[Date]])</f>
        <v>0</v>
      </c>
      <c r="E138" s="7">
        <f>SUMIFS(AMB_Bricks_Expance_Sheet[Amount],AMB_Bricks_Expance_Sheet[Date],Daily_Cashbook11[[#This Row],[Date]])</f>
        <v>0</v>
      </c>
      <c r="F138" s="8">
        <f>(Daily_Cashbook11[[#This Row],[Received Ammount office]]+Daily_Cashbook11[[#This Row],[From Sales]]+Daily_Cashbook11[[#This Row],[Coal Cost (Office)]])-Daily_Cashbook11[[#This Row],[Vata Total Cost]]</f>
        <v>0</v>
      </c>
      <c r="G138" s="1"/>
      <c r="H138" s="14"/>
    </row>
    <row r="139" spans="1:8" ht="21.75" customHeight="1" x14ac:dyDescent="0.25">
      <c r="A139" s="2">
        <v>45733</v>
      </c>
      <c r="B139" s="7"/>
      <c r="C139" s="7"/>
      <c r="D139" s="7">
        <f>SUMIFS(Vata_Sales[Final Price],Vata_Sales[Date],Daily_Cashbook11[[#This Row],[Date]])</f>
        <v>0</v>
      </c>
      <c r="E139" s="7">
        <f>SUMIFS(AMB_Bricks_Expance_Sheet[Amount],AMB_Bricks_Expance_Sheet[Date],Daily_Cashbook11[[#This Row],[Date]])</f>
        <v>0</v>
      </c>
      <c r="F139" s="8">
        <f>(Daily_Cashbook11[[#This Row],[Received Ammount office]]+Daily_Cashbook11[[#This Row],[From Sales]]+Daily_Cashbook11[[#This Row],[Coal Cost (Office)]])-Daily_Cashbook11[[#This Row],[Vata Total Cost]]</f>
        <v>0</v>
      </c>
      <c r="G139" s="1"/>
      <c r="H139" s="14"/>
    </row>
    <row r="140" spans="1:8" ht="21.75" customHeight="1" x14ac:dyDescent="0.25">
      <c r="A140" s="2">
        <v>45734</v>
      </c>
      <c r="B140" s="7"/>
      <c r="C140" s="7"/>
      <c r="D140" s="7">
        <f>SUMIFS(Vata_Sales[Final Price],Vata_Sales[Date],Daily_Cashbook11[[#This Row],[Date]])</f>
        <v>0</v>
      </c>
      <c r="E140" s="7">
        <f>SUMIFS(AMB_Bricks_Expance_Sheet[Amount],AMB_Bricks_Expance_Sheet[Date],Daily_Cashbook11[[#This Row],[Date]])</f>
        <v>0</v>
      </c>
      <c r="F140" s="8">
        <f>(Daily_Cashbook11[[#This Row],[Received Ammount office]]+Daily_Cashbook11[[#This Row],[From Sales]]+Daily_Cashbook11[[#This Row],[Coal Cost (Office)]])-Daily_Cashbook11[[#This Row],[Vata Total Cost]]</f>
        <v>0</v>
      </c>
      <c r="G140" s="1"/>
      <c r="H140" s="14"/>
    </row>
    <row r="141" spans="1:8" ht="21.75" customHeight="1" x14ac:dyDescent="0.25">
      <c r="A141" s="2">
        <v>45735</v>
      </c>
      <c r="B141" s="7"/>
      <c r="C141" s="7"/>
      <c r="D141" s="7">
        <f>SUMIFS(Vata_Sales[Final Price],Vata_Sales[Date],Daily_Cashbook11[[#This Row],[Date]])</f>
        <v>0</v>
      </c>
      <c r="E141" s="7">
        <f>SUMIFS(AMB_Bricks_Expance_Sheet[Amount],AMB_Bricks_Expance_Sheet[Date],Daily_Cashbook11[[#This Row],[Date]])</f>
        <v>0</v>
      </c>
      <c r="F141" s="8">
        <f>(Daily_Cashbook11[[#This Row],[Received Ammount office]]+Daily_Cashbook11[[#This Row],[From Sales]]+Daily_Cashbook11[[#This Row],[Coal Cost (Office)]])-Daily_Cashbook11[[#This Row],[Vata Total Cost]]</f>
        <v>0</v>
      </c>
      <c r="G141" s="1"/>
      <c r="H141" s="14"/>
    </row>
    <row r="142" spans="1:8" ht="21.75" customHeight="1" x14ac:dyDescent="0.25">
      <c r="A142" s="2">
        <v>45736</v>
      </c>
      <c r="B142" s="7"/>
      <c r="C142" s="7"/>
      <c r="D142" s="7">
        <f>SUMIFS(Vata_Sales[Final Price],Vata_Sales[Date],Daily_Cashbook11[[#This Row],[Date]])</f>
        <v>0</v>
      </c>
      <c r="E142" s="7">
        <f>SUMIFS(AMB_Bricks_Expance_Sheet[Amount],AMB_Bricks_Expance_Sheet[Date],Daily_Cashbook11[[#This Row],[Date]])</f>
        <v>0</v>
      </c>
      <c r="F142" s="8">
        <f>(Daily_Cashbook11[[#This Row],[Received Ammount office]]+Daily_Cashbook11[[#This Row],[From Sales]]+Daily_Cashbook11[[#This Row],[Coal Cost (Office)]])-Daily_Cashbook11[[#This Row],[Vata Total Cost]]</f>
        <v>0</v>
      </c>
      <c r="G142" s="1"/>
      <c r="H142" s="14"/>
    </row>
    <row r="143" spans="1:8" ht="21.75" customHeight="1" x14ac:dyDescent="0.25">
      <c r="A143" s="2">
        <v>45737</v>
      </c>
      <c r="B143" s="7"/>
      <c r="C143" s="7"/>
      <c r="D143" s="7">
        <f>SUMIFS(Vata_Sales[Final Price],Vata_Sales[Date],Daily_Cashbook11[[#This Row],[Date]])</f>
        <v>0</v>
      </c>
      <c r="E143" s="7">
        <f>SUMIFS(AMB_Bricks_Expance_Sheet[Amount],AMB_Bricks_Expance_Sheet[Date],Daily_Cashbook11[[#This Row],[Date]])</f>
        <v>0</v>
      </c>
      <c r="F143" s="8">
        <f>(Daily_Cashbook11[[#This Row],[Received Ammount office]]+Daily_Cashbook11[[#This Row],[From Sales]]+Daily_Cashbook11[[#This Row],[Coal Cost (Office)]])-Daily_Cashbook11[[#This Row],[Vata Total Cost]]</f>
        <v>0</v>
      </c>
      <c r="G143" s="1"/>
      <c r="H143" s="14"/>
    </row>
    <row r="144" spans="1:8" ht="21.75" customHeight="1" x14ac:dyDescent="0.25">
      <c r="A144" s="2">
        <v>45738</v>
      </c>
      <c r="B144" s="7"/>
      <c r="C144" s="7"/>
      <c r="D144" s="7">
        <f>SUMIFS(Vata_Sales[Final Price],Vata_Sales[Date],Daily_Cashbook11[[#This Row],[Date]])</f>
        <v>0</v>
      </c>
      <c r="E144" s="7">
        <f>SUMIFS(AMB_Bricks_Expance_Sheet[Amount],AMB_Bricks_Expance_Sheet[Date],Daily_Cashbook11[[#This Row],[Date]])</f>
        <v>0</v>
      </c>
      <c r="F144" s="8">
        <f>(Daily_Cashbook11[[#This Row],[Received Ammount office]]+Daily_Cashbook11[[#This Row],[From Sales]]+Daily_Cashbook11[[#This Row],[Coal Cost (Office)]])-Daily_Cashbook11[[#This Row],[Vata Total Cost]]</f>
        <v>0</v>
      </c>
      <c r="G144" s="1"/>
      <c r="H144" s="14"/>
    </row>
    <row r="145" spans="1:8" ht="21.75" customHeight="1" x14ac:dyDescent="0.25">
      <c r="A145" s="2">
        <v>45739</v>
      </c>
      <c r="B145" s="7"/>
      <c r="C145" s="7"/>
      <c r="D145" s="7">
        <f>SUMIFS(Vata_Sales[Final Price],Vata_Sales[Date],Daily_Cashbook11[[#This Row],[Date]])</f>
        <v>0</v>
      </c>
      <c r="E145" s="7">
        <f>SUMIFS(AMB_Bricks_Expance_Sheet[Amount],AMB_Bricks_Expance_Sheet[Date],Daily_Cashbook11[[#This Row],[Date]])</f>
        <v>0</v>
      </c>
      <c r="F145" s="8">
        <f>(Daily_Cashbook11[[#This Row],[Received Ammount office]]+Daily_Cashbook11[[#This Row],[From Sales]]+Daily_Cashbook11[[#This Row],[Coal Cost (Office)]])-Daily_Cashbook11[[#This Row],[Vata Total Cost]]</f>
        <v>0</v>
      </c>
      <c r="G145" s="1"/>
      <c r="H145" s="14"/>
    </row>
    <row r="146" spans="1:8" ht="21.75" customHeight="1" x14ac:dyDescent="0.25">
      <c r="A146" s="2">
        <v>45740</v>
      </c>
      <c r="B146" s="7"/>
      <c r="C146" s="7"/>
      <c r="D146" s="7">
        <f>SUMIFS(Vata_Sales[Final Price],Vata_Sales[Date],Daily_Cashbook11[[#This Row],[Date]])</f>
        <v>0</v>
      </c>
      <c r="E146" s="7">
        <f>SUMIFS(AMB_Bricks_Expance_Sheet[Amount],AMB_Bricks_Expance_Sheet[Date],Daily_Cashbook11[[#This Row],[Date]])</f>
        <v>0</v>
      </c>
      <c r="F146" s="8">
        <f>(Daily_Cashbook11[[#This Row],[Received Ammount office]]+Daily_Cashbook11[[#This Row],[From Sales]]+Daily_Cashbook11[[#This Row],[Coal Cost (Office)]])-Daily_Cashbook11[[#This Row],[Vata Total Cost]]</f>
        <v>0</v>
      </c>
      <c r="G146" s="1"/>
      <c r="H146" s="14"/>
    </row>
    <row r="147" spans="1:8" ht="21.75" customHeight="1" x14ac:dyDescent="0.25">
      <c r="A147" s="2">
        <v>45741</v>
      </c>
      <c r="B147" s="7"/>
      <c r="C147" s="7"/>
      <c r="D147" s="7">
        <f>SUMIFS(Vata_Sales[Final Price],Vata_Sales[Date],Daily_Cashbook11[[#This Row],[Date]])</f>
        <v>0</v>
      </c>
      <c r="E147" s="7">
        <f>SUMIFS(AMB_Bricks_Expance_Sheet[Amount],AMB_Bricks_Expance_Sheet[Date],Daily_Cashbook11[[#This Row],[Date]])</f>
        <v>0</v>
      </c>
      <c r="F147" s="8">
        <f>(Daily_Cashbook11[[#This Row],[Received Ammount office]]+Daily_Cashbook11[[#This Row],[From Sales]]+Daily_Cashbook11[[#This Row],[Coal Cost (Office)]])-Daily_Cashbook11[[#This Row],[Vata Total Cost]]</f>
        <v>0</v>
      </c>
      <c r="G147" s="1"/>
      <c r="H147" s="14"/>
    </row>
    <row r="148" spans="1:8" ht="21.75" customHeight="1" x14ac:dyDescent="0.25">
      <c r="A148" s="2">
        <v>45742</v>
      </c>
      <c r="B148" s="7"/>
      <c r="C148" s="7"/>
      <c r="D148" s="7">
        <f>SUMIFS(Vata_Sales[Final Price],Vata_Sales[Date],Daily_Cashbook11[[#This Row],[Date]])</f>
        <v>0</v>
      </c>
      <c r="E148" s="7">
        <f>SUMIFS(AMB_Bricks_Expance_Sheet[Amount],AMB_Bricks_Expance_Sheet[Date],Daily_Cashbook11[[#This Row],[Date]])</f>
        <v>0</v>
      </c>
      <c r="F148" s="8">
        <f>(Daily_Cashbook11[[#This Row],[Received Ammount office]]+Daily_Cashbook11[[#This Row],[From Sales]]+Daily_Cashbook11[[#This Row],[Coal Cost (Office)]])-Daily_Cashbook11[[#This Row],[Vata Total Cost]]</f>
        <v>0</v>
      </c>
      <c r="G148" s="1"/>
      <c r="H148" s="14"/>
    </row>
    <row r="149" spans="1:8" ht="21.75" customHeight="1" x14ac:dyDescent="0.25">
      <c r="A149" s="2">
        <v>45743</v>
      </c>
      <c r="B149" s="7"/>
      <c r="C149" s="7"/>
      <c r="D149" s="7">
        <f>SUMIFS(Vata_Sales[Final Price],Vata_Sales[Date],Daily_Cashbook11[[#This Row],[Date]])</f>
        <v>0</v>
      </c>
      <c r="E149" s="7">
        <f>SUMIFS(AMB_Bricks_Expance_Sheet[Amount],AMB_Bricks_Expance_Sheet[Date],Daily_Cashbook11[[#This Row],[Date]])</f>
        <v>0</v>
      </c>
      <c r="F149" s="8">
        <f>(Daily_Cashbook11[[#This Row],[Received Ammount office]]+Daily_Cashbook11[[#This Row],[From Sales]]+Daily_Cashbook11[[#This Row],[Coal Cost (Office)]])-Daily_Cashbook11[[#This Row],[Vata Total Cost]]</f>
        <v>0</v>
      </c>
      <c r="G149" s="1"/>
      <c r="H149" s="14"/>
    </row>
    <row r="150" spans="1:8" ht="21.75" customHeight="1" x14ac:dyDescent="0.25">
      <c r="A150" s="2">
        <v>45744</v>
      </c>
      <c r="B150" s="7"/>
      <c r="C150" s="7"/>
      <c r="D150" s="7">
        <f>SUMIFS(Vata_Sales[Final Price],Vata_Sales[Date],Daily_Cashbook11[[#This Row],[Date]])</f>
        <v>0</v>
      </c>
      <c r="E150" s="7">
        <f>SUMIFS(AMB_Bricks_Expance_Sheet[Amount],AMB_Bricks_Expance_Sheet[Date],Daily_Cashbook11[[#This Row],[Date]])</f>
        <v>0</v>
      </c>
      <c r="F150" s="8">
        <f>(Daily_Cashbook11[[#This Row],[Received Ammount office]]+Daily_Cashbook11[[#This Row],[From Sales]]+Daily_Cashbook11[[#This Row],[Coal Cost (Office)]])-Daily_Cashbook11[[#This Row],[Vata Total Cost]]</f>
        <v>0</v>
      </c>
      <c r="G150" s="1"/>
      <c r="H150" s="14"/>
    </row>
    <row r="151" spans="1:8" ht="21.75" customHeight="1" x14ac:dyDescent="0.25">
      <c r="A151" s="2">
        <v>45745</v>
      </c>
      <c r="B151" s="7"/>
      <c r="C151" s="7"/>
      <c r="D151" s="7">
        <f>SUMIFS(Vata_Sales[Final Price],Vata_Sales[Date],Daily_Cashbook11[[#This Row],[Date]])</f>
        <v>0</v>
      </c>
      <c r="E151" s="7">
        <f>SUMIFS(AMB_Bricks_Expance_Sheet[Amount],AMB_Bricks_Expance_Sheet[Date],Daily_Cashbook11[[#This Row],[Date]])</f>
        <v>0</v>
      </c>
      <c r="F151" s="8">
        <f>(Daily_Cashbook11[[#This Row],[Received Ammount office]]+Daily_Cashbook11[[#This Row],[From Sales]]+Daily_Cashbook11[[#This Row],[Coal Cost (Office)]])-Daily_Cashbook11[[#This Row],[Vata Total Cost]]</f>
        <v>0</v>
      </c>
      <c r="G151" s="1"/>
      <c r="H151" s="14"/>
    </row>
    <row r="152" spans="1:8" ht="21.75" customHeight="1" x14ac:dyDescent="0.25">
      <c r="A152" s="2">
        <v>45746</v>
      </c>
      <c r="B152" s="7"/>
      <c r="C152" s="7"/>
      <c r="D152" s="7">
        <f>SUMIFS(Vata_Sales[Final Price],Vata_Sales[Date],Daily_Cashbook11[[#This Row],[Date]])</f>
        <v>0</v>
      </c>
      <c r="E152" s="7">
        <f>SUMIFS(AMB_Bricks_Expance_Sheet[Amount],AMB_Bricks_Expance_Sheet[Date],Daily_Cashbook11[[#This Row],[Date]])</f>
        <v>0</v>
      </c>
      <c r="F152" s="8">
        <f>(Daily_Cashbook11[[#This Row],[Received Ammount office]]+Daily_Cashbook11[[#This Row],[From Sales]]+Daily_Cashbook11[[#This Row],[Coal Cost (Office)]])-Daily_Cashbook11[[#This Row],[Vata Total Cost]]</f>
        <v>0</v>
      </c>
      <c r="G152" s="1"/>
      <c r="H152" s="14"/>
    </row>
    <row r="153" spans="1:8" ht="21.75" customHeight="1" x14ac:dyDescent="0.25">
      <c r="A153" s="2">
        <v>45747</v>
      </c>
      <c r="B153" s="7"/>
      <c r="C153" s="7"/>
      <c r="D153" s="7">
        <f>SUMIFS(Vata_Sales[Final Price],Vata_Sales[Date],Daily_Cashbook11[[#This Row],[Date]])</f>
        <v>0</v>
      </c>
      <c r="E153" s="7">
        <f>SUMIFS(AMB_Bricks_Expance_Sheet[Amount],AMB_Bricks_Expance_Sheet[Date],Daily_Cashbook11[[#This Row],[Date]])</f>
        <v>0</v>
      </c>
      <c r="F153" s="8">
        <f>(Daily_Cashbook11[[#This Row],[Received Ammount office]]+Daily_Cashbook11[[#This Row],[From Sales]]+Daily_Cashbook11[[#This Row],[Coal Cost (Office)]])-Daily_Cashbook11[[#This Row],[Vata Total Cost]]</f>
        <v>0</v>
      </c>
      <c r="G153" s="1"/>
      <c r="H153" s="14"/>
    </row>
    <row r="154" spans="1:8" ht="21.75" customHeight="1" x14ac:dyDescent="0.25">
      <c r="A154" s="2">
        <v>45748</v>
      </c>
      <c r="B154" s="7"/>
      <c r="C154" s="7"/>
      <c r="D154" s="7">
        <f>SUMIFS(Vata_Sales[Final Price],Vata_Sales[Date],Daily_Cashbook11[[#This Row],[Date]])</f>
        <v>0</v>
      </c>
      <c r="E154" s="7">
        <f>SUMIFS(AMB_Bricks_Expance_Sheet[Amount],AMB_Bricks_Expance_Sheet[Date],Daily_Cashbook11[[#This Row],[Date]])</f>
        <v>0</v>
      </c>
      <c r="F154" s="8">
        <f>(Daily_Cashbook11[[#This Row],[Received Ammount office]]+Daily_Cashbook11[[#This Row],[From Sales]]+Daily_Cashbook11[[#This Row],[Coal Cost (Office)]])-Daily_Cashbook11[[#This Row],[Vata Total Cost]]</f>
        <v>0</v>
      </c>
      <c r="G154" s="1"/>
      <c r="H154" s="14"/>
    </row>
    <row r="155" spans="1:8" ht="21.75" customHeight="1" x14ac:dyDescent="0.25">
      <c r="A155" s="2">
        <v>45749</v>
      </c>
      <c r="B155" s="7"/>
      <c r="C155" s="7"/>
      <c r="D155" s="7">
        <f>SUMIFS(Vata_Sales[Final Price],Vata_Sales[Date],Daily_Cashbook11[[#This Row],[Date]])</f>
        <v>0</v>
      </c>
      <c r="E155" s="7">
        <f>SUMIFS(AMB_Bricks_Expance_Sheet[Amount],AMB_Bricks_Expance_Sheet[Date],Daily_Cashbook11[[#This Row],[Date]])</f>
        <v>0</v>
      </c>
      <c r="F155" s="8">
        <f>(Daily_Cashbook11[[#This Row],[Received Ammount office]]+Daily_Cashbook11[[#This Row],[From Sales]]+Daily_Cashbook11[[#This Row],[Coal Cost (Office)]])-Daily_Cashbook11[[#This Row],[Vata Total Cost]]</f>
        <v>0</v>
      </c>
      <c r="G155" s="1"/>
      <c r="H155" s="14"/>
    </row>
    <row r="156" spans="1:8" ht="21.75" customHeight="1" x14ac:dyDescent="0.25">
      <c r="A156" s="2">
        <v>45750</v>
      </c>
      <c r="B156" s="7"/>
      <c r="C156" s="7"/>
      <c r="D156" s="7">
        <f>SUMIFS(Vata_Sales[Final Price],Vata_Sales[Date],Daily_Cashbook11[[#This Row],[Date]])</f>
        <v>0</v>
      </c>
      <c r="E156" s="7">
        <f>SUMIFS(AMB_Bricks_Expance_Sheet[Amount],AMB_Bricks_Expance_Sheet[Date],Daily_Cashbook11[[#This Row],[Date]])</f>
        <v>0</v>
      </c>
      <c r="F156" s="8">
        <f>(Daily_Cashbook11[[#This Row],[Received Ammount office]]+Daily_Cashbook11[[#This Row],[From Sales]]+Daily_Cashbook11[[#This Row],[Coal Cost (Office)]])-Daily_Cashbook11[[#This Row],[Vata Total Cost]]</f>
        <v>0</v>
      </c>
      <c r="G156" s="1"/>
      <c r="H156" s="14"/>
    </row>
    <row r="157" spans="1:8" ht="21.75" customHeight="1" x14ac:dyDescent="0.25">
      <c r="A157" s="2">
        <v>45751</v>
      </c>
      <c r="B157" s="7"/>
      <c r="C157" s="7"/>
      <c r="D157" s="7">
        <f>SUMIFS(Vata_Sales[Final Price],Vata_Sales[Date],Daily_Cashbook11[[#This Row],[Date]])</f>
        <v>0</v>
      </c>
      <c r="E157" s="7">
        <f>SUMIFS(AMB_Bricks_Expance_Sheet[Amount],AMB_Bricks_Expance_Sheet[Date],Daily_Cashbook11[[#This Row],[Date]])</f>
        <v>0</v>
      </c>
      <c r="F157" s="8">
        <f>(Daily_Cashbook11[[#This Row],[Received Ammount office]]+Daily_Cashbook11[[#This Row],[From Sales]]+Daily_Cashbook11[[#This Row],[Coal Cost (Office)]])-Daily_Cashbook11[[#This Row],[Vata Total Cost]]</f>
        <v>0</v>
      </c>
      <c r="G157" s="1"/>
      <c r="H157" s="14"/>
    </row>
    <row r="158" spans="1:8" ht="21.75" customHeight="1" x14ac:dyDescent="0.25">
      <c r="A158" s="2">
        <v>45752</v>
      </c>
      <c r="B158" s="7"/>
      <c r="C158" s="7"/>
      <c r="D158" s="7">
        <f>SUMIFS(Vata_Sales[Final Price],Vata_Sales[Date],Daily_Cashbook11[[#This Row],[Date]])</f>
        <v>0</v>
      </c>
      <c r="E158" s="7">
        <f>SUMIFS(AMB_Bricks_Expance_Sheet[Amount],AMB_Bricks_Expance_Sheet[Date],Daily_Cashbook11[[#This Row],[Date]])</f>
        <v>0</v>
      </c>
      <c r="F158" s="8">
        <f>(Daily_Cashbook11[[#This Row],[Received Ammount office]]+Daily_Cashbook11[[#This Row],[From Sales]]+Daily_Cashbook11[[#This Row],[Coal Cost (Office)]])-Daily_Cashbook11[[#This Row],[Vata Total Cost]]</f>
        <v>0</v>
      </c>
      <c r="G158" s="1"/>
      <c r="H158" s="14"/>
    </row>
    <row r="159" spans="1:8" ht="21.75" customHeight="1" x14ac:dyDescent="0.25">
      <c r="A159" s="2">
        <v>45753</v>
      </c>
      <c r="B159" s="7"/>
      <c r="C159" s="7"/>
      <c r="D159" s="7">
        <f>SUMIFS(Vata_Sales[Final Price],Vata_Sales[Date],Daily_Cashbook11[[#This Row],[Date]])</f>
        <v>0</v>
      </c>
      <c r="E159" s="7">
        <f>SUMIFS(AMB_Bricks_Expance_Sheet[Amount],AMB_Bricks_Expance_Sheet[Date],Daily_Cashbook11[[#This Row],[Date]])</f>
        <v>0</v>
      </c>
      <c r="F159" s="8">
        <f>(Daily_Cashbook11[[#This Row],[Received Ammount office]]+Daily_Cashbook11[[#This Row],[From Sales]]+Daily_Cashbook11[[#This Row],[Coal Cost (Office)]])-Daily_Cashbook11[[#This Row],[Vata Total Cost]]</f>
        <v>0</v>
      </c>
      <c r="G159" s="1"/>
      <c r="H159" s="14"/>
    </row>
    <row r="160" spans="1:8" ht="21.75" customHeight="1" x14ac:dyDescent="0.25">
      <c r="A160" s="2">
        <v>45754</v>
      </c>
      <c r="B160" s="7"/>
      <c r="C160" s="7"/>
      <c r="D160" s="7">
        <f>SUMIFS(Vata_Sales[Final Price],Vata_Sales[Date],Daily_Cashbook11[[#This Row],[Date]])</f>
        <v>0</v>
      </c>
      <c r="E160" s="7">
        <f>SUMIFS(AMB_Bricks_Expance_Sheet[Amount],AMB_Bricks_Expance_Sheet[Date],Daily_Cashbook11[[#This Row],[Date]])</f>
        <v>0</v>
      </c>
      <c r="F160" s="8">
        <f>(Daily_Cashbook11[[#This Row],[Received Ammount office]]+Daily_Cashbook11[[#This Row],[From Sales]]+Daily_Cashbook11[[#This Row],[Coal Cost (Office)]])-Daily_Cashbook11[[#This Row],[Vata Total Cost]]</f>
        <v>0</v>
      </c>
      <c r="G160" s="1"/>
      <c r="H160" s="14"/>
    </row>
    <row r="161" spans="1:8" ht="21.75" customHeight="1" x14ac:dyDescent="0.25">
      <c r="A161" s="2">
        <v>45755</v>
      </c>
      <c r="B161" s="7"/>
      <c r="C161" s="7"/>
      <c r="D161" s="7">
        <f>SUMIFS(Vata_Sales[Final Price],Vata_Sales[Date],Daily_Cashbook11[[#This Row],[Date]])</f>
        <v>0</v>
      </c>
      <c r="E161" s="7">
        <f>SUMIFS(AMB_Bricks_Expance_Sheet[Amount],AMB_Bricks_Expance_Sheet[Date],Daily_Cashbook11[[#This Row],[Date]])</f>
        <v>0</v>
      </c>
      <c r="F161" s="8">
        <f>(Daily_Cashbook11[[#This Row],[Received Ammount office]]+Daily_Cashbook11[[#This Row],[From Sales]]+Daily_Cashbook11[[#This Row],[Coal Cost (Office)]])-Daily_Cashbook11[[#This Row],[Vata Total Cost]]</f>
        <v>0</v>
      </c>
      <c r="G161" s="1"/>
      <c r="H161" s="14"/>
    </row>
    <row r="162" spans="1:8" ht="21.75" customHeight="1" x14ac:dyDescent="0.25">
      <c r="A162" s="2">
        <v>45756</v>
      </c>
      <c r="B162" s="7"/>
      <c r="C162" s="7"/>
      <c r="D162" s="7">
        <f>SUMIFS(Vata_Sales[Final Price],Vata_Sales[Date],Daily_Cashbook11[[#This Row],[Date]])</f>
        <v>0</v>
      </c>
      <c r="E162" s="7">
        <f>SUMIFS(AMB_Bricks_Expance_Sheet[Amount],AMB_Bricks_Expance_Sheet[Date],Daily_Cashbook11[[#This Row],[Date]])</f>
        <v>0</v>
      </c>
      <c r="F162" s="8">
        <f>(Daily_Cashbook11[[#This Row],[Received Ammount office]]+Daily_Cashbook11[[#This Row],[From Sales]]+Daily_Cashbook11[[#This Row],[Coal Cost (Office)]])-Daily_Cashbook11[[#This Row],[Vata Total Cost]]</f>
        <v>0</v>
      </c>
      <c r="G162" s="1"/>
      <c r="H162" s="14"/>
    </row>
    <row r="163" spans="1:8" ht="21.75" customHeight="1" x14ac:dyDescent="0.25">
      <c r="A163" s="2">
        <v>45757</v>
      </c>
      <c r="B163" s="7"/>
      <c r="C163" s="7"/>
      <c r="D163" s="7">
        <f>SUMIFS(Vata_Sales[Final Price],Vata_Sales[Date],Daily_Cashbook11[[#This Row],[Date]])</f>
        <v>0</v>
      </c>
      <c r="E163" s="7">
        <f>SUMIFS(AMB_Bricks_Expance_Sheet[Amount],AMB_Bricks_Expance_Sheet[Date],Daily_Cashbook11[[#This Row],[Date]])</f>
        <v>0</v>
      </c>
      <c r="F163" s="8">
        <f>(Daily_Cashbook11[[#This Row],[Received Ammount office]]+Daily_Cashbook11[[#This Row],[From Sales]]+Daily_Cashbook11[[#This Row],[Coal Cost (Office)]])-Daily_Cashbook11[[#This Row],[Vata Total Cost]]</f>
        <v>0</v>
      </c>
      <c r="G163" s="1"/>
      <c r="H163" s="14"/>
    </row>
    <row r="164" spans="1:8" ht="21.75" customHeight="1" x14ac:dyDescent="0.25">
      <c r="A164" s="2">
        <v>45758</v>
      </c>
      <c r="B164" s="7"/>
      <c r="C164" s="7"/>
      <c r="D164" s="7">
        <f>SUMIFS(Vata_Sales[Final Price],Vata_Sales[Date],Daily_Cashbook11[[#This Row],[Date]])</f>
        <v>0</v>
      </c>
      <c r="E164" s="7">
        <f>SUMIFS(AMB_Bricks_Expance_Sheet[Amount],AMB_Bricks_Expance_Sheet[Date],Daily_Cashbook11[[#This Row],[Date]])</f>
        <v>0</v>
      </c>
      <c r="F164" s="8">
        <f>(Daily_Cashbook11[[#This Row],[Received Ammount office]]+Daily_Cashbook11[[#This Row],[From Sales]]+Daily_Cashbook11[[#This Row],[Coal Cost (Office)]])-Daily_Cashbook11[[#This Row],[Vata Total Cost]]</f>
        <v>0</v>
      </c>
      <c r="G164" s="1"/>
      <c r="H164" s="14"/>
    </row>
    <row r="165" spans="1:8" ht="21.75" customHeight="1" x14ac:dyDescent="0.25">
      <c r="A165" s="2">
        <v>45759</v>
      </c>
      <c r="B165" s="7"/>
      <c r="C165" s="7"/>
      <c r="D165" s="7">
        <f>SUMIFS(Vata_Sales[Final Price],Vata_Sales[Date],Daily_Cashbook11[[#This Row],[Date]])</f>
        <v>0</v>
      </c>
      <c r="E165" s="7">
        <f>SUMIFS(AMB_Bricks_Expance_Sheet[Amount],AMB_Bricks_Expance_Sheet[Date],Daily_Cashbook11[[#This Row],[Date]])</f>
        <v>0</v>
      </c>
      <c r="F165" s="8">
        <f>(Daily_Cashbook11[[#This Row],[Received Ammount office]]+Daily_Cashbook11[[#This Row],[From Sales]]+Daily_Cashbook11[[#This Row],[Coal Cost (Office)]])-Daily_Cashbook11[[#This Row],[Vata Total Cost]]</f>
        <v>0</v>
      </c>
      <c r="G165" s="1"/>
      <c r="H165" s="14"/>
    </row>
    <row r="166" spans="1:8" ht="21.75" customHeight="1" x14ac:dyDescent="0.25">
      <c r="A166" s="2">
        <v>45760</v>
      </c>
      <c r="B166" s="7"/>
      <c r="C166" s="7"/>
      <c r="D166" s="7">
        <f>SUMIFS(Vata_Sales[Final Price],Vata_Sales[Date],Daily_Cashbook11[[#This Row],[Date]])</f>
        <v>0</v>
      </c>
      <c r="E166" s="7">
        <f>SUMIFS(AMB_Bricks_Expance_Sheet[Amount],AMB_Bricks_Expance_Sheet[Date],Daily_Cashbook11[[#This Row],[Date]])</f>
        <v>0</v>
      </c>
      <c r="F166" s="8">
        <f>(Daily_Cashbook11[[#This Row],[Received Ammount office]]+Daily_Cashbook11[[#This Row],[From Sales]]+Daily_Cashbook11[[#This Row],[Coal Cost (Office)]])-Daily_Cashbook11[[#This Row],[Vata Total Cost]]</f>
        <v>0</v>
      </c>
      <c r="G166" s="1"/>
      <c r="H166" s="14"/>
    </row>
    <row r="167" spans="1:8" ht="21.75" customHeight="1" x14ac:dyDescent="0.25">
      <c r="A167" s="2">
        <v>45761</v>
      </c>
      <c r="B167" s="7"/>
      <c r="C167" s="7"/>
      <c r="D167" s="7">
        <f>SUMIFS(Vata_Sales[Final Price],Vata_Sales[Date],Daily_Cashbook11[[#This Row],[Date]])</f>
        <v>0</v>
      </c>
      <c r="E167" s="7">
        <f>SUMIFS(AMB_Bricks_Expance_Sheet[Amount],AMB_Bricks_Expance_Sheet[Date],Daily_Cashbook11[[#This Row],[Date]])</f>
        <v>0</v>
      </c>
      <c r="F167" s="8">
        <f>(Daily_Cashbook11[[#This Row],[Received Ammount office]]+Daily_Cashbook11[[#This Row],[From Sales]]+Daily_Cashbook11[[#This Row],[Coal Cost (Office)]])-Daily_Cashbook11[[#This Row],[Vata Total Cost]]</f>
        <v>0</v>
      </c>
      <c r="G167" s="1"/>
      <c r="H167" s="14"/>
    </row>
    <row r="168" spans="1:8" ht="21.75" customHeight="1" x14ac:dyDescent="0.25">
      <c r="A168" s="2">
        <v>45762</v>
      </c>
      <c r="B168" s="7"/>
      <c r="C168" s="7"/>
      <c r="D168" s="7">
        <f>SUMIFS(Vata_Sales[Final Price],Vata_Sales[Date],Daily_Cashbook11[[#This Row],[Date]])</f>
        <v>0</v>
      </c>
      <c r="E168" s="7">
        <f>SUMIFS(AMB_Bricks_Expance_Sheet[Amount],AMB_Bricks_Expance_Sheet[Date],Daily_Cashbook11[[#This Row],[Date]])</f>
        <v>0</v>
      </c>
      <c r="F168" s="8">
        <f>(Daily_Cashbook11[[#This Row],[Received Ammount office]]+Daily_Cashbook11[[#This Row],[From Sales]]+Daily_Cashbook11[[#This Row],[Coal Cost (Office)]])-Daily_Cashbook11[[#This Row],[Vata Total Cost]]</f>
        <v>0</v>
      </c>
      <c r="G168" s="1"/>
      <c r="H168" s="14"/>
    </row>
    <row r="169" spans="1:8" ht="21.75" customHeight="1" x14ac:dyDescent="0.25">
      <c r="A169" s="2">
        <v>45763</v>
      </c>
      <c r="B169" s="7"/>
      <c r="C169" s="7"/>
      <c r="D169" s="7">
        <f>SUMIFS(Vata_Sales[Final Price],Vata_Sales[Date],Daily_Cashbook11[[#This Row],[Date]])</f>
        <v>0</v>
      </c>
      <c r="E169" s="7">
        <f>SUMIFS(AMB_Bricks_Expance_Sheet[Amount],AMB_Bricks_Expance_Sheet[Date],Daily_Cashbook11[[#This Row],[Date]])</f>
        <v>0</v>
      </c>
      <c r="F169" s="8">
        <f>(Daily_Cashbook11[[#This Row],[Received Ammount office]]+Daily_Cashbook11[[#This Row],[From Sales]]+Daily_Cashbook11[[#This Row],[Coal Cost (Office)]])-Daily_Cashbook11[[#This Row],[Vata Total Cost]]</f>
        <v>0</v>
      </c>
      <c r="G169" s="1"/>
      <c r="H169" s="14"/>
    </row>
    <row r="170" spans="1:8" ht="21.75" customHeight="1" x14ac:dyDescent="0.25">
      <c r="A170" s="2">
        <v>45764</v>
      </c>
      <c r="B170" s="7"/>
      <c r="C170" s="7"/>
      <c r="D170" s="7">
        <f>SUMIFS(Vata_Sales[Final Price],Vata_Sales[Date],Daily_Cashbook11[[#This Row],[Date]])</f>
        <v>0</v>
      </c>
      <c r="E170" s="7">
        <f>SUMIFS(AMB_Bricks_Expance_Sheet[Amount],AMB_Bricks_Expance_Sheet[Date],Daily_Cashbook11[[#This Row],[Date]])</f>
        <v>0</v>
      </c>
      <c r="F170" s="8">
        <f>(Daily_Cashbook11[[#This Row],[Received Ammount office]]+Daily_Cashbook11[[#This Row],[From Sales]]+Daily_Cashbook11[[#This Row],[Coal Cost (Office)]])-Daily_Cashbook11[[#This Row],[Vata Total Cost]]</f>
        <v>0</v>
      </c>
      <c r="G170" s="1"/>
      <c r="H170" s="14"/>
    </row>
    <row r="171" spans="1:8" ht="21.75" customHeight="1" x14ac:dyDescent="0.25">
      <c r="A171" s="2">
        <v>45765</v>
      </c>
      <c r="B171" s="7"/>
      <c r="C171" s="7"/>
      <c r="D171" s="7">
        <f>SUMIFS(Vata_Sales[Final Price],Vata_Sales[Date],Daily_Cashbook11[[#This Row],[Date]])</f>
        <v>0</v>
      </c>
      <c r="E171" s="7">
        <f>SUMIFS(AMB_Bricks_Expance_Sheet[Amount],AMB_Bricks_Expance_Sheet[Date],Daily_Cashbook11[[#This Row],[Date]])</f>
        <v>0</v>
      </c>
      <c r="F171" s="8">
        <f>(Daily_Cashbook11[[#This Row],[Received Ammount office]]+Daily_Cashbook11[[#This Row],[From Sales]]+Daily_Cashbook11[[#This Row],[Coal Cost (Office)]])-Daily_Cashbook11[[#This Row],[Vata Total Cost]]</f>
        <v>0</v>
      </c>
      <c r="G171" s="1"/>
      <c r="H171" s="14"/>
    </row>
    <row r="172" spans="1:8" ht="21.75" customHeight="1" x14ac:dyDescent="0.25">
      <c r="A172" s="2">
        <v>45766</v>
      </c>
      <c r="B172" s="7"/>
      <c r="C172" s="7"/>
      <c r="D172" s="7">
        <f>SUMIFS(Vata_Sales[Final Price],Vata_Sales[Date],Daily_Cashbook11[[#This Row],[Date]])</f>
        <v>0</v>
      </c>
      <c r="E172" s="7">
        <f>SUMIFS(AMB_Bricks_Expance_Sheet[Amount],AMB_Bricks_Expance_Sheet[Date],Daily_Cashbook11[[#This Row],[Date]])</f>
        <v>0</v>
      </c>
      <c r="F172" s="8">
        <f>(Daily_Cashbook11[[#This Row],[Received Ammount office]]+Daily_Cashbook11[[#This Row],[From Sales]]+Daily_Cashbook11[[#This Row],[Coal Cost (Office)]])-Daily_Cashbook11[[#This Row],[Vata Total Cost]]</f>
        <v>0</v>
      </c>
      <c r="G172" s="1"/>
      <c r="H172" s="14"/>
    </row>
    <row r="173" spans="1:8" ht="21.75" customHeight="1" x14ac:dyDescent="0.25">
      <c r="A173" s="2">
        <v>45767</v>
      </c>
      <c r="B173" s="7"/>
      <c r="C173" s="7"/>
      <c r="D173" s="7">
        <f>SUMIFS(Vata_Sales[Final Price],Vata_Sales[Date],Daily_Cashbook11[[#This Row],[Date]])</f>
        <v>0</v>
      </c>
      <c r="E173" s="7">
        <f>SUMIFS(AMB_Bricks_Expance_Sheet[Amount],AMB_Bricks_Expance_Sheet[Date],Daily_Cashbook11[[#This Row],[Date]])</f>
        <v>0</v>
      </c>
      <c r="F173" s="8">
        <f>(Daily_Cashbook11[[#This Row],[Received Ammount office]]+Daily_Cashbook11[[#This Row],[From Sales]]+Daily_Cashbook11[[#This Row],[Coal Cost (Office)]])-Daily_Cashbook11[[#This Row],[Vata Total Cost]]</f>
        <v>0</v>
      </c>
      <c r="G173" s="1"/>
      <c r="H173" s="14"/>
    </row>
    <row r="174" spans="1:8" ht="21.75" customHeight="1" x14ac:dyDescent="0.25">
      <c r="A174" s="2">
        <v>45768</v>
      </c>
      <c r="B174" s="7"/>
      <c r="C174" s="7"/>
      <c r="D174" s="7">
        <f>SUMIFS(Vata_Sales[Final Price],Vata_Sales[Date],Daily_Cashbook11[[#This Row],[Date]])</f>
        <v>0</v>
      </c>
      <c r="E174" s="7">
        <f>SUMIFS(AMB_Bricks_Expance_Sheet[Amount],AMB_Bricks_Expance_Sheet[Date],Daily_Cashbook11[[#This Row],[Date]])</f>
        <v>0</v>
      </c>
      <c r="F174" s="8">
        <f>(Daily_Cashbook11[[#This Row],[Received Ammount office]]+Daily_Cashbook11[[#This Row],[From Sales]]+Daily_Cashbook11[[#This Row],[Coal Cost (Office)]])-Daily_Cashbook11[[#This Row],[Vata Total Cost]]</f>
        <v>0</v>
      </c>
      <c r="G174" s="1"/>
      <c r="H174" s="14"/>
    </row>
    <row r="175" spans="1:8" ht="21.75" customHeight="1" x14ac:dyDescent="0.25">
      <c r="A175" s="2">
        <v>45769</v>
      </c>
      <c r="B175" s="7"/>
      <c r="C175" s="7"/>
      <c r="D175" s="7">
        <f>SUMIFS(Vata_Sales[Final Price],Vata_Sales[Date],Daily_Cashbook11[[#This Row],[Date]])</f>
        <v>0</v>
      </c>
      <c r="E175" s="7">
        <f>SUMIFS(AMB_Bricks_Expance_Sheet[Amount],AMB_Bricks_Expance_Sheet[Date],Daily_Cashbook11[[#This Row],[Date]])</f>
        <v>0</v>
      </c>
      <c r="F175" s="8">
        <f>(Daily_Cashbook11[[#This Row],[Received Ammount office]]+Daily_Cashbook11[[#This Row],[From Sales]]+Daily_Cashbook11[[#This Row],[Coal Cost (Office)]])-Daily_Cashbook11[[#This Row],[Vata Total Cost]]</f>
        <v>0</v>
      </c>
      <c r="G175" s="1"/>
      <c r="H175" s="14"/>
    </row>
    <row r="176" spans="1:8" ht="21.75" customHeight="1" x14ac:dyDescent="0.25">
      <c r="A176" s="2">
        <v>45770</v>
      </c>
      <c r="B176" s="7"/>
      <c r="C176" s="7"/>
      <c r="D176" s="7">
        <f>SUMIFS(Vata_Sales[Final Price],Vata_Sales[Date],Daily_Cashbook11[[#This Row],[Date]])</f>
        <v>0</v>
      </c>
      <c r="E176" s="7">
        <f>SUMIFS(AMB_Bricks_Expance_Sheet[Amount],AMB_Bricks_Expance_Sheet[Date],Daily_Cashbook11[[#This Row],[Date]])</f>
        <v>0</v>
      </c>
      <c r="F176" s="8">
        <f>(Daily_Cashbook11[[#This Row],[Received Ammount office]]+Daily_Cashbook11[[#This Row],[From Sales]]+Daily_Cashbook11[[#This Row],[Coal Cost (Office)]])-Daily_Cashbook11[[#This Row],[Vata Total Cost]]</f>
        <v>0</v>
      </c>
      <c r="G176" s="1"/>
      <c r="H176" s="14"/>
    </row>
    <row r="177" spans="1:8" ht="21.75" customHeight="1" x14ac:dyDescent="0.25">
      <c r="A177" s="2">
        <v>45771</v>
      </c>
      <c r="B177" s="7"/>
      <c r="C177" s="7"/>
      <c r="D177" s="7">
        <f>SUMIFS(Vata_Sales[Final Price],Vata_Sales[Date],Daily_Cashbook11[[#This Row],[Date]])</f>
        <v>0</v>
      </c>
      <c r="E177" s="7">
        <f>SUMIFS(AMB_Bricks_Expance_Sheet[Amount],AMB_Bricks_Expance_Sheet[Date],Daily_Cashbook11[[#This Row],[Date]])</f>
        <v>0</v>
      </c>
      <c r="F177" s="8">
        <f>(Daily_Cashbook11[[#This Row],[Received Ammount office]]+Daily_Cashbook11[[#This Row],[From Sales]]+Daily_Cashbook11[[#This Row],[Coal Cost (Office)]])-Daily_Cashbook11[[#This Row],[Vata Total Cost]]</f>
        <v>0</v>
      </c>
      <c r="G177" s="1"/>
      <c r="H177" s="14"/>
    </row>
    <row r="178" spans="1:8" ht="21.75" customHeight="1" x14ac:dyDescent="0.25">
      <c r="A178" s="2">
        <v>45772</v>
      </c>
      <c r="B178" s="7"/>
      <c r="C178" s="7"/>
      <c r="D178" s="7">
        <f>SUMIFS(Vata_Sales[Final Price],Vata_Sales[Date],Daily_Cashbook11[[#This Row],[Date]])</f>
        <v>0</v>
      </c>
      <c r="E178" s="7">
        <f>SUMIFS(AMB_Bricks_Expance_Sheet[Amount],AMB_Bricks_Expance_Sheet[Date],Daily_Cashbook11[[#This Row],[Date]])</f>
        <v>0</v>
      </c>
      <c r="F178" s="8">
        <f>(Daily_Cashbook11[[#This Row],[Received Ammount office]]+Daily_Cashbook11[[#This Row],[From Sales]]+Daily_Cashbook11[[#This Row],[Coal Cost (Office)]])-Daily_Cashbook11[[#This Row],[Vata Total Cost]]</f>
        <v>0</v>
      </c>
      <c r="G178" s="1"/>
      <c r="H178" s="14"/>
    </row>
    <row r="179" spans="1:8" ht="21.75" customHeight="1" x14ac:dyDescent="0.25">
      <c r="A179" s="2">
        <v>45773</v>
      </c>
      <c r="B179" s="7"/>
      <c r="C179" s="7"/>
      <c r="D179" s="7">
        <f>SUMIFS(Vata_Sales[Final Price],Vata_Sales[Date],Daily_Cashbook11[[#This Row],[Date]])</f>
        <v>0</v>
      </c>
      <c r="E179" s="7">
        <f>SUMIFS(AMB_Bricks_Expance_Sheet[Amount],AMB_Bricks_Expance_Sheet[Date],Daily_Cashbook11[[#This Row],[Date]])</f>
        <v>0</v>
      </c>
      <c r="F179" s="8">
        <f>(Daily_Cashbook11[[#This Row],[Received Ammount office]]+Daily_Cashbook11[[#This Row],[From Sales]]+Daily_Cashbook11[[#This Row],[Coal Cost (Office)]])-Daily_Cashbook11[[#This Row],[Vata Total Cost]]</f>
        <v>0</v>
      </c>
      <c r="G179" s="1"/>
      <c r="H179" s="14"/>
    </row>
    <row r="180" spans="1:8" ht="21.75" customHeight="1" x14ac:dyDescent="0.25">
      <c r="A180" s="2">
        <v>45774</v>
      </c>
      <c r="B180" s="7"/>
      <c r="C180" s="7"/>
      <c r="D180" s="7">
        <f>SUMIFS(Vata_Sales[Final Price],Vata_Sales[Date],Daily_Cashbook11[[#This Row],[Date]])</f>
        <v>0</v>
      </c>
      <c r="E180" s="7">
        <f>SUMIFS(AMB_Bricks_Expance_Sheet[Amount],AMB_Bricks_Expance_Sheet[Date],Daily_Cashbook11[[#This Row],[Date]])</f>
        <v>0</v>
      </c>
      <c r="F180" s="8">
        <f>(Daily_Cashbook11[[#This Row],[Received Ammount office]]+Daily_Cashbook11[[#This Row],[From Sales]]+Daily_Cashbook11[[#This Row],[Coal Cost (Office)]])-Daily_Cashbook11[[#This Row],[Vata Total Cost]]</f>
        <v>0</v>
      </c>
      <c r="G180" s="1"/>
      <c r="H180" s="14"/>
    </row>
    <row r="181" spans="1:8" ht="21.75" customHeight="1" x14ac:dyDescent="0.25">
      <c r="A181" s="2">
        <v>45775</v>
      </c>
      <c r="B181" s="7"/>
      <c r="C181" s="7"/>
      <c r="D181" s="7">
        <f>SUMIFS(Vata_Sales[Final Price],Vata_Sales[Date],Daily_Cashbook11[[#This Row],[Date]])</f>
        <v>0</v>
      </c>
      <c r="E181" s="7">
        <f>SUMIFS(AMB_Bricks_Expance_Sheet[Amount],AMB_Bricks_Expance_Sheet[Date],Daily_Cashbook11[[#This Row],[Date]])</f>
        <v>0</v>
      </c>
      <c r="F181" s="8">
        <f>(Daily_Cashbook11[[#This Row],[Received Ammount office]]+Daily_Cashbook11[[#This Row],[From Sales]]+Daily_Cashbook11[[#This Row],[Coal Cost (Office)]])-Daily_Cashbook11[[#This Row],[Vata Total Cost]]</f>
        <v>0</v>
      </c>
      <c r="G181" s="1"/>
      <c r="H181" s="14"/>
    </row>
    <row r="182" spans="1:8" ht="21.75" customHeight="1" x14ac:dyDescent="0.25">
      <c r="A182" s="2">
        <v>45776</v>
      </c>
      <c r="B182" s="7"/>
      <c r="C182" s="7"/>
      <c r="D182" s="7">
        <f>SUMIFS(Vata_Sales[Final Price],Vata_Sales[Date],Daily_Cashbook11[[#This Row],[Date]])</f>
        <v>0</v>
      </c>
      <c r="E182" s="7">
        <f>SUMIFS(AMB_Bricks_Expance_Sheet[Amount],AMB_Bricks_Expance_Sheet[Date],Daily_Cashbook11[[#This Row],[Date]])</f>
        <v>0</v>
      </c>
      <c r="F182" s="8">
        <f>(Daily_Cashbook11[[#This Row],[Received Ammount office]]+Daily_Cashbook11[[#This Row],[From Sales]]+Daily_Cashbook11[[#This Row],[Coal Cost (Office)]])-Daily_Cashbook11[[#This Row],[Vata Total Cost]]</f>
        <v>0</v>
      </c>
      <c r="G182" s="1"/>
      <c r="H182" s="14"/>
    </row>
    <row r="183" spans="1:8" ht="21.75" customHeight="1" x14ac:dyDescent="0.25">
      <c r="A183" s="2">
        <v>45777</v>
      </c>
      <c r="B183" s="7"/>
      <c r="C183" s="7"/>
      <c r="D183" s="7">
        <f>SUMIFS(Vata_Sales[Final Price],Vata_Sales[Date],Daily_Cashbook11[[#This Row],[Date]])</f>
        <v>0</v>
      </c>
      <c r="E183" s="7">
        <f>SUMIFS(AMB_Bricks_Expance_Sheet[Amount],AMB_Bricks_Expance_Sheet[Date],Daily_Cashbook11[[#This Row],[Date]])</f>
        <v>0</v>
      </c>
      <c r="F183" s="8">
        <f>(Daily_Cashbook11[[#This Row],[Received Ammount office]]+Daily_Cashbook11[[#This Row],[From Sales]]+Daily_Cashbook11[[#This Row],[Coal Cost (Office)]])-Daily_Cashbook11[[#This Row],[Vata Total Cost]]</f>
        <v>0</v>
      </c>
      <c r="G183" s="1"/>
      <c r="H183" s="14"/>
    </row>
    <row r="184" spans="1:8" ht="21.75" customHeight="1" x14ac:dyDescent="0.25">
      <c r="A184" s="2">
        <v>45778</v>
      </c>
      <c r="B184" s="7"/>
      <c r="C184" s="7"/>
      <c r="D184" s="7">
        <f>SUMIFS(Vata_Sales[Final Price],Vata_Sales[Date],Daily_Cashbook11[[#This Row],[Date]])</f>
        <v>0</v>
      </c>
      <c r="E184" s="7">
        <f>SUMIFS(AMB_Bricks_Expance_Sheet[Amount],AMB_Bricks_Expance_Sheet[Date],Daily_Cashbook11[[#This Row],[Date]])</f>
        <v>0</v>
      </c>
      <c r="F184" s="8">
        <f>(Daily_Cashbook11[[#This Row],[Received Ammount office]]+Daily_Cashbook11[[#This Row],[From Sales]]+Daily_Cashbook11[[#This Row],[Coal Cost (Office)]])-Daily_Cashbook11[[#This Row],[Vata Total Cost]]</f>
        <v>0</v>
      </c>
      <c r="G184" s="1"/>
      <c r="H184" s="14"/>
    </row>
    <row r="185" spans="1:8" ht="21.75" customHeight="1" x14ac:dyDescent="0.25">
      <c r="A185" s="2">
        <v>45779</v>
      </c>
      <c r="B185" s="7"/>
      <c r="C185" s="7"/>
      <c r="D185" s="7">
        <f>SUMIFS(Vata_Sales[Final Price],Vata_Sales[Date],Daily_Cashbook11[[#This Row],[Date]])</f>
        <v>0</v>
      </c>
      <c r="E185" s="7">
        <f>SUMIFS(AMB_Bricks_Expance_Sheet[Amount],AMB_Bricks_Expance_Sheet[Date],Daily_Cashbook11[[#This Row],[Date]])</f>
        <v>0</v>
      </c>
      <c r="F185" s="8">
        <f>(Daily_Cashbook11[[#This Row],[Received Ammount office]]+Daily_Cashbook11[[#This Row],[From Sales]]+Daily_Cashbook11[[#This Row],[Coal Cost (Office)]])-Daily_Cashbook11[[#This Row],[Vata Total Cost]]</f>
        <v>0</v>
      </c>
      <c r="G185" s="1"/>
      <c r="H185" s="14"/>
    </row>
    <row r="186" spans="1:8" ht="21.75" customHeight="1" x14ac:dyDescent="0.25">
      <c r="A186" s="2">
        <v>45780</v>
      </c>
      <c r="B186" s="7"/>
      <c r="C186" s="7"/>
      <c r="D186" s="7">
        <f>SUMIFS(Vata_Sales[Final Price],Vata_Sales[Date],Daily_Cashbook11[[#This Row],[Date]])</f>
        <v>0</v>
      </c>
      <c r="E186" s="7">
        <f>SUMIFS(AMB_Bricks_Expance_Sheet[Amount],AMB_Bricks_Expance_Sheet[Date],Daily_Cashbook11[[#This Row],[Date]])</f>
        <v>0</v>
      </c>
      <c r="F186" s="8">
        <f>(Daily_Cashbook11[[#This Row],[Received Ammount office]]+Daily_Cashbook11[[#This Row],[From Sales]]+Daily_Cashbook11[[#This Row],[Coal Cost (Office)]])-Daily_Cashbook11[[#This Row],[Vata Total Cost]]</f>
        <v>0</v>
      </c>
      <c r="G186" s="1"/>
      <c r="H186" s="14"/>
    </row>
    <row r="187" spans="1:8" ht="21.75" customHeight="1" x14ac:dyDescent="0.25">
      <c r="A187" s="2">
        <v>45781</v>
      </c>
      <c r="B187" s="7"/>
      <c r="C187" s="7"/>
      <c r="D187" s="7">
        <f>SUMIFS(Vata_Sales[Final Price],Vata_Sales[Date],Daily_Cashbook11[[#This Row],[Date]])</f>
        <v>0</v>
      </c>
      <c r="E187" s="7">
        <f>SUMIFS(AMB_Bricks_Expance_Sheet[Amount],AMB_Bricks_Expance_Sheet[Date],Daily_Cashbook11[[#This Row],[Date]])</f>
        <v>0</v>
      </c>
      <c r="F187" s="8">
        <f>(Daily_Cashbook11[[#This Row],[Received Ammount office]]+Daily_Cashbook11[[#This Row],[From Sales]]+Daily_Cashbook11[[#This Row],[Coal Cost (Office)]])-Daily_Cashbook11[[#This Row],[Vata Total Cost]]</f>
        <v>0</v>
      </c>
      <c r="G187" s="1"/>
      <c r="H187" s="14"/>
    </row>
    <row r="188" spans="1:8" ht="21.75" customHeight="1" x14ac:dyDescent="0.25">
      <c r="A188" s="2">
        <v>45782</v>
      </c>
      <c r="B188" s="7"/>
      <c r="C188" s="7"/>
      <c r="D188" s="7">
        <f>SUMIFS(Vata_Sales[Final Price],Vata_Sales[Date],Daily_Cashbook11[[#This Row],[Date]])</f>
        <v>0</v>
      </c>
      <c r="E188" s="7">
        <f>SUMIFS(AMB_Bricks_Expance_Sheet[Amount],AMB_Bricks_Expance_Sheet[Date],Daily_Cashbook11[[#This Row],[Date]])</f>
        <v>0</v>
      </c>
      <c r="F188" s="8">
        <f>(Daily_Cashbook11[[#This Row],[Received Ammount office]]+Daily_Cashbook11[[#This Row],[From Sales]]+Daily_Cashbook11[[#This Row],[Coal Cost (Office)]])-Daily_Cashbook11[[#This Row],[Vata Total Cost]]</f>
        <v>0</v>
      </c>
      <c r="G188" s="1"/>
      <c r="H188" s="14"/>
    </row>
    <row r="189" spans="1:8" ht="21.75" customHeight="1" x14ac:dyDescent="0.25">
      <c r="A189" s="2">
        <v>45783</v>
      </c>
      <c r="B189" s="7"/>
      <c r="C189" s="7"/>
      <c r="D189" s="7">
        <f>SUMIFS(Vata_Sales[Final Price],Vata_Sales[Date],Daily_Cashbook11[[#This Row],[Date]])</f>
        <v>0</v>
      </c>
      <c r="E189" s="7">
        <f>SUMIFS(AMB_Bricks_Expance_Sheet[Amount],AMB_Bricks_Expance_Sheet[Date],Daily_Cashbook11[[#This Row],[Date]])</f>
        <v>0</v>
      </c>
      <c r="F189" s="8">
        <f>(Daily_Cashbook11[[#This Row],[Received Ammount office]]+Daily_Cashbook11[[#This Row],[From Sales]]+Daily_Cashbook11[[#This Row],[Coal Cost (Office)]])-Daily_Cashbook11[[#This Row],[Vata Total Cost]]</f>
        <v>0</v>
      </c>
      <c r="G189" s="1"/>
      <c r="H189" s="14"/>
    </row>
    <row r="190" spans="1:8" ht="21.75" customHeight="1" x14ac:dyDescent="0.25">
      <c r="A190" s="2">
        <v>45784</v>
      </c>
      <c r="B190" s="7"/>
      <c r="C190" s="7"/>
      <c r="D190" s="7">
        <f>SUMIFS(Vata_Sales[Final Price],Vata_Sales[Date],Daily_Cashbook11[[#This Row],[Date]])</f>
        <v>0</v>
      </c>
      <c r="E190" s="7">
        <f>SUMIFS(AMB_Bricks_Expance_Sheet[Amount],AMB_Bricks_Expance_Sheet[Date],Daily_Cashbook11[[#This Row],[Date]])</f>
        <v>0</v>
      </c>
      <c r="F190" s="8">
        <f>(Daily_Cashbook11[[#This Row],[Received Ammount office]]+Daily_Cashbook11[[#This Row],[From Sales]]+Daily_Cashbook11[[#This Row],[Coal Cost (Office)]])-Daily_Cashbook11[[#This Row],[Vata Total Cost]]</f>
        <v>0</v>
      </c>
      <c r="G190" s="1"/>
      <c r="H190" s="14"/>
    </row>
    <row r="191" spans="1:8" ht="21.75" customHeight="1" x14ac:dyDescent="0.25">
      <c r="A191" s="2">
        <v>45785</v>
      </c>
      <c r="B191" s="7"/>
      <c r="C191" s="7"/>
      <c r="D191" s="7">
        <f>SUMIFS(Vata_Sales[Final Price],Vata_Sales[Date],Daily_Cashbook11[[#This Row],[Date]])</f>
        <v>0</v>
      </c>
      <c r="E191" s="7">
        <f>SUMIFS(AMB_Bricks_Expance_Sheet[Amount],AMB_Bricks_Expance_Sheet[Date],Daily_Cashbook11[[#This Row],[Date]])</f>
        <v>0</v>
      </c>
      <c r="F191" s="8">
        <f>(Daily_Cashbook11[[#This Row],[Received Ammount office]]+Daily_Cashbook11[[#This Row],[From Sales]]+Daily_Cashbook11[[#This Row],[Coal Cost (Office)]])-Daily_Cashbook11[[#This Row],[Vata Total Cost]]</f>
        <v>0</v>
      </c>
      <c r="G191" s="1"/>
      <c r="H191" s="14"/>
    </row>
    <row r="192" spans="1:8" ht="21.75" customHeight="1" x14ac:dyDescent="0.25">
      <c r="A192" s="2">
        <v>45786</v>
      </c>
      <c r="B192" s="7"/>
      <c r="C192" s="7"/>
      <c r="D192" s="7">
        <f>SUMIFS(Vata_Sales[Final Price],Vata_Sales[Date],Daily_Cashbook11[[#This Row],[Date]])</f>
        <v>0</v>
      </c>
      <c r="E192" s="7">
        <f>SUMIFS(AMB_Bricks_Expance_Sheet[Amount],AMB_Bricks_Expance_Sheet[Date],Daily_Cashbook11[[#This Row],[Date]])</f>
        <v>0</v>
      </c>
      <c r="F192" s="8">
        <f>(Daily_Cashbook11[[#This Row],[Received Ammount office]]+Daily_Cashbook11[[#This Row],[From Sales]]+Daily_Cashbook11[[#This Row],[Coal Cost (Office)]])-Daily_Cashbook11[[#This Row],[Vata Total Cost]]</f>
        <v>0</v>
      </c>
      <c r="G192" s="1"/>
      <c r="H192" s="14"/>
    </row>
    <row r="193" spans="1:8" ht="21.75" customHeight="1" x14ac:dyDescent="0.25">
      <c r="A193" s="2">
        <v>45787</v>
      </c>
      <c r="B193" s="7"/>
      <c r="C193" s="7"/>
      <c r="D193" s="7">
        <f>SUMIFS(Vata_Sales[Final Price],Vata_Sales[Date],Daily_Cashbook11[[#This Row],[Date]])</f>
        <v>0</v>
      </c>
      <c r="E193" s="7">
        <f>SUMIFS(AMB_Bricks_Expance_Sheet[Amount],AMB_Bricks_Expance_Sheet[Date],Daily_Cashbook11[[#This Row],[Date]])</f>
        <v>0</v>
      </c>
      <c r="F193" s="8">
        <f>(Daily_Cashbook11[[#This Row],[Received Ammount office]]+Daily_Cashbook11[[#This Row],[From Sales]]+Daily_Cashbook11[[#This Row],[Coal Cost (Office)]])-Daily_Cashbook11[[#This Row],[Vata Total Cost]]</f>
        <v>0</v>
      </c>
      <c r="G193" s="1"/>
      <c r="H193" s="14"/>
    </row>
    <row r="194" spans="1:8" ht="21.75" customHeight="1" x14ac:dyDescent="0.25">
      <c r="A194" s="2">
        <v>45788</v>
      </c>
      <c r="B194" s="7"/>
      <c r="C194" s="7"/>
      <c r="D194" s="7">
        <f>SUMIFS(Vata_Sales[Final Price],Vata_Sales[Date],Daily_Cashbook11[[#This Row],[Date]])</f>
        <v>0</v>
      </c>
      <c r="E194" s="7">
        <f>SUMIFS(AMB_Bricks_Expance_Sheet[Amount],AMB_Bricks_Expance_Sheet[Date],Daily_Cashbook11[[#This Row],[Date]])</f>
        <v>0</v>
      </c>
      <c r="F194" s="8">
        <f>(Daily_Cashbook11[[#This Row],[Received Ammount office]]+Daily_Cashbook11[[#This Row],[From Sales]]+Daily_Cashbook11[[#This Row],[Coal Cost (Office)]])-Daily_Cashbook11[[#This Row],[Vata Total Cost]]</f>
        <v>0</v>
      </c>
      <c r="G194" s="1"/>
      <c r="H194" s="14"/>
    </row>
    <row r="195" spans="1:8" ht="21.75" customHeight="1" x14ac:dyDescent="0.25">
      <c r="A195" s="2">
        <v>45789</v>
      </c>
      <c r="B195" s="7"/>
      <c r="C195" s="7"/>
      <c r="D195" s="7">
        <f>SUMIFS(Vata_Sales[Final Price],Vata_Sales[Date],Daily_Cashbook11[[#This Row],[Date]])</f>
        <v>0</v>
      </c>
      <c r="E195" s="7">
        <f>SUMIFS(AMB_Bricks_Expance_Sheet[Amount],AMB_Bricks_Expance_Sheet[Date],Daily_Cashbook11[[#This Row],[Date]])</f>
        <v>0</v>
      </c>
      <c r="F195" s="8">
        <f>(Daily_Cashbook11[[#This Row],[Received Ammount office]]+Daily_Cashbook11[[#This Row],[From Sales]]+Daily_Cashbook11[[#This Row],[Coal Cost (Office)]])-Daily_Cashbook11[[#This Row],[Vata Total Cost]]</f>
        <v>0</v>
      </c>
      <c r="G195" s="1"/>
      <c r="H195" s="14"/>
    </row>
    <row r="196" spans="1:8" ht="21.75" customHeight="1" x14ac:dyDescent="0.25">
      <c r="A196" s="2">
        <v>45790</v>
      </c>
      <c r="B196" s="7"/>
      <c r="C196" s="7"/>
      <c r="D196" s="7">
        <f>SUMIFS(Vata_Sales[Final Price],Vata_Sales[Date],Daily_Cashbook11[[#This Row],[Date]])</f>
        <v>0</v>
      </c>
      <c r="E196" s="7">
        <f>SUMIFS(AMB_Bricks_Expance_Sheet[Amount],AMB_Bricks_Expance_Sheet[Date],Daily_Cashbook11[[#This Row],[Date]])</f>
        <v>0</v>
      </c>
      <c r="F196" s="8">
        <f>(Daily_Cashbook11[[#This Row],[Received Ammount office]]+Daily_Cashbook11[[#This Row],[From Sales]]+Daily_Cashbook11[[#This Row],[Coal Cost (Office)]])-Daily_Cashbook11[[#This Row],[Vata Total Cost]]</f>
        <v>0</v>
      </c>
      <c r="G196" s="1"/>
      <c r="H196" s="14"/>
    </row>
    <row r="197" spans="1:8" ht="21.75" customHeight="1" x14ac:dyDescent="0.25">
      <c r="A197" s="2">
        <v>45791</v>
      </c>
      <c r="B197" s="7"/>
      <c r="C197" s="7"/>
      <c r="D197" s="7">
        <f>SUMIFS(Vata_Sales[Final Price],Vata_Sales[Date],Daily_Cashbook11[[#This Row],[Date]])</f>
        <v>0</v>
      </c>
      <c r="E197" s="7">
        <f>SUMIFS(AMB_Bricks_Expance_Sheet[Amount],AMB_Bricks_Expance_Sheet[Date],Daily_Cashbook11[[#This Row],[Date]])</f>
        <v>0</v>
      </c>
      <c r="F197" s="8">
        <f>(Daily_Cashbook11[[#This Row],[Received Ammount office]]+Daily_Cashbook11[[#This Row],[From Sales]]+Daily_Cashbook11[[#This Row],[Coal Cost (Office)]])-Daily_Cashbook11[[#This Row],[Vata Total Cost]]</f>
        <v>0</v>
      </c>
      <c r="G197" s="1"/>
      <c r="H197" s="14"/>
    </row>
    <row r="198" spans="1:8" ht="21.75" customHeight="1" x14ac:dyDescent="0.25">
      <c r="A198" s="2">
        <v>45792</v>
      </c>
      <c r="B198" s="7"/>
      <c r="C198" s="7"/>
      <c r="D198" s="7">
        <f>SUMIFS(Vata_Sales[Final Price],Vata_Sales[Date],Daily_Cashbook11[[#This Row],[Date]])</f>
        <v>0</v>
      </c>
      <c r="E198" s="7">
        <f>SUMIFS(AMB_Bricks_Expance_Sheet[Amount],AMB_Bricks_Expance_Sheet[Date],Daily_Cashbook11[[#This Row],[Date]])</f>
        <v>0</v>
      </c>
      <c r="F198" s="8">
        <f>(Daily_Cashbook11[[#This Row],[Received Ammount office]]+Daily_Cashbook11[[#This Row],[From Sales]]+Daily_Cashbook11[[#This Row],[Coal Cost (Office)]])-Daily_Cashbook11[[#This Row],[Vata Total Cost]]</f>
        <v>0</v>
      </c>
      <c r="G198" s="1"/>
      <c r="H198" s="14"/>
    </row>
    <row r="199" spans="1:8" ht="21.75" customHeight="1" x14ac:dyDescent="0.25">
      <c r="A199" s="2">
        <v>45793</v>
      </c>
      <c r="B199" s="7"/>
      <c r="C199" s="7"/>
      <c r="D199" s="7">
        <f>SUMIFS(Vata_Sales[Final Price],Vata_Sales[Date],Daily_Cashbook11[[#This Row],[Date]])</f>
        <v>0</v>
      </c>
      <c r="E199" s="7">
        <f>SUMIFS(AMB_Bricks_Expance_Sheet[Amount],AMB_Bricks_Expance_Sheet[Date],Daily_Cashbook11[[#This Row],[Date]])</f>
        <v>0</v>
      </c>
      <c r="F199" s="8">
        <f>(Daily_Cashbook11[[#This Row],[Received Ammount office]]+Daily_Cashbook11[[#This Row],[From Sales]]+Daily_Cashbook11[[#This Row],[Coal Cost (Office)]])-Daily_Cashbook11[[#This Row],[Vata Total Cost]]</f>
        <v>0</v>
      </c>
      <c r="G199" s="1"/>
      <c r="H199" s="14"/>
    </row>
    <row r="200" spans="1:8" ht="21.75" customHeight="1" x14ac:dyDescent="0.25">
      <c r="A200" s="2">
        <v>45794</v>
      </c>
      <c r="B200" s="7"/>
      <c r="C200" s="7"/>
      <c r="D200" s="7">
        <f>SUMIFS(Vata_Sales[Final Price],Vata_Sales[Date],Daily_Cashbook11[[#This Row],[Date]])</f>
        <v>0</v>
      </c>
      <c r="E200" s="7">
        <f>SUMIFS(AMB_Bricks_Expance_Sheet[Amount],AMB_Bricks_Expance_Sheet[Date],Daily_Cashbook11[[#This Row],[Date]])</f>
        <v>0</v>
      </c>
      <c r="F200" s="8">
        <f>(Daily_Cashbook11[[#This Row],[Received Ammount office]]+Daily_Cashbook11[[#This Row],[From Sales]]+Daily_Cashbook11[[#This Row],[Coal Cost (Office)]])-Daily_Cashbook11[[#This Row],[Vata Total Cost]]</f>
        <v>0</v>
      </c>
      <c r="G200" s="1"/>
      <c r="H200" s="14"/>
    </row>
    <row r="201" spans="1:8" ht="21.75" customHeight="1" x14ac:dyDescent="0.25">
      <c r="A201" s="2">
        <v>45795</v>
      </c>
      <c r="B201" s="7"/>
      <c r="C201" s="7"/>
      <c r="D201" s="7">
        <f>SUMIFS(Vata_Sales[Final Price],Vata_Sales[Date],Daily_Cashbook11[[#This Row],[Date]])</f>
        <v>0</v>
      </c>
      <c r="E201" s="7">
        <f>SUMIFS(AMB_Bricks_Expance_Sheet[Amount],AMB_Bricks_Expance_Sheet[Date],Daily_Cashbook11[[#This Row],[Date]])</f>
        <v>0</v>
      </c>
      <c r="F201" s="8">
        <f>(Daily_Cashbook11[[#This Row],[Received Ammount office]]+Daily_Cashbook11[[#This Row],[From Sales]]+Daily_Cashbook11[[#This Row],[Coal Cost (Office)]])-Daily_Cashbook11[[#This Row],[Vata Total Cost]]</f>
        <v>0</v>
      </c>
      <c r="G201" s="1"/>
      <c r="H201" s="14"/>
    </row>
    <row r="202" spans="1:8" ht="21.75" customHeight="1" x14ac:dyDescent="0.25">
      <c r="A202" s="2">
        <v>45796</v>
      </c>
      <c r="B202" s="7"/>
      <c r="C202" s="7"/>
      <c r="D202" s="7">
        <f>SUMIFS(Vata_Sales[Final Price],Vata_Sales[Date],Daily_Cashbook11[[#This Row],[Date]])</f>
        <v>0</v>
      </c>
      <c r="E202" s="7">
        <f>SUMIFS(AMB_Bricks_Expance_Sheet[Amount],AMB_Bricks_Expance_Sheet[Date],Daily_Cashbook11[[#This Row],[Date]])</f>
        <v>0</v>
      </c>
      <c r="F202" s="8">
        <f>(Daily_Cashbook11[[#This Row],[Received Ammount office]]+Daily_Cashbook11[[#This Row],[From Sales]]+Daily_Cashbook11[[#This Row],[Coal Cost (Office)]])-Daily_Cashbook11[[#This Row],[Vata Total Cost]]</f>
        <v>0</v>
      </c>
      <c r="G202" s="1"/>
      <c r="H202" s="14"/>
    </row>
    <row r="203" spans="1:8" ht="21.75" customHeight="1" x14ac:dyDescent="0.25">
      <c r="A203" s="2">
        <v>45797</v>
      </c>
      <c r="B203" s="7"/>
      <c r="C203" s="7"/>
      <c r="D203" s="7">
        <f>SUMIFS(Vata_Sales[Final Price],Vata_Sales[Date],Daily_Cashbook11[[#This Row],[Date]])</f>
        <v>0</v>
      </c>
      <c r="E203" s="7">
        <f>SUMIFS(AMB_Bricks_Expance_Sheet[Amount],AMB_Bricks_Expance_Sheet[Date],Daily_Cashbook11[[#This Row],[Date]])</f>
        <v>0</v>
      </c>
      <c r="F203" s="8">
        <f>(Daily_Cashbook11[[#This Row],[Received Ammount office]]+Daily_Cashbook11[[#This Row],[From Sales]]+Daily_Cashbook11[[#This Row],[Coal Cost (Office)]])-Daily_Cashbook11[[#This Row],[Vata Total Cost]]</f>
        <v>0</v>
      </c>
      <c r="G203" s="1"/>
      <c r="H203" s="14"/>
    </row>
    <row r="204" spans="1:8" ht="21.75" customHeight="1" x14ac:dyDescent="0.25">
      <c r="A204" s="2">
        <v>45798</v>
      </c>
      <c r="B204" s="7"/>
      <c r="C204" s="7"/>
      <c r="D204" s="7">
        <f>SUMIFS(Vata_Sales[Final Price],Vata_Sales[Date],Daily_Cashbook11[[#This Row],[Date]])</f>
        <v>0</v>
      </c>
      <c r="E204" s="7">
        <f>SUMIFS(AMB_Bricks_Expance_Sheet[Amount],AMB_Bricks_Expance_Sheet[Date],Daily_Cashbook11[[#This Row],[Date]])</f>
        <v>0</v>
      </c>
      <c r="F204" s="8">
        <f>(Daily_Cashbook11[[#This Row],[Received Ammount office]]+Daily_Cashbook11[[#This Row],[From Sales]]+Daily_Cashbook11[[#This Row],[Coal Cost (Office)]])-Daily_Cashbook11[[#This Row],[Vata Total Cost]]</f>
        <v>0</v>
      </c>
      <c r="G204" s="1"/>
      <c r="H204" s="14"/>
    </row>
    <row r="205" spans="1:8" ht="21.75" customHeight="1" x14ac:dyDescent="0.25">
      <c r="A205" s="2">
        <v>45799</v>
      </c>
      <c r="B205" s="7"/>
      <c r="C205" s="7"/>
      <c r="D205" s="7">
        <f>SUMIFS(Vata_Sales[Final Price],Vata_Sales[Date],Daily_Cashbook11[[#This Row],[Date]])</f>
        <v>0</v>
      </c>
      <c r="E205" s="7">
        <f>SUMIFS(AMB_Bricks_Expance_Sheet[Amount],AMB_Bricks_Expance_Sheet[Date],Daily_Cashbook11[[#This Row],[Date]])</f>
        <v>0</v>
      </c>
      <c r="F205" s="8">
        <f>(Daily_Cashbook11[[#This Row],[Received Ammount office]]+Daily_Cashbook11[[#This Row],[From Sales]]+Daily_Cashbook11[[#This Row],[Coal Cost (Office)]])-Daily_Cashbook11[[#This Row],[Vata Total Cost]]</f>
        <v>0</v>
      </c>
      <c r="G205" s="1"/>
      <c r="H205" s="14"/>
    </row>
    <row r="206" spans="1:8" ht="21.75" customHeight="1" x14ac:dyDescent="0.25">
      <c r="A206" s="2">
        <v>45800</v>
      </c>
      <c r="B206" s="7"/>
      <c r="C206" s="7"/>
      <c r="D206" s="7">
        <f>SUMIFS(Vata_Sales[Final Price],Vata_Sales[Date],Daily_Cashbook11[[#This Row],[Date]])</f>
        <v>0</v>
      </c>
      <c r="E206" s="7">
        <f>SUMIFS(AMB_Bricks_Expance_Sheet[Amount],AMB_Bricks_Expance_Sheet[Date],Daily_Cashbook11[[#This Row],[Date]])</f>
        <v>0</v>
      </c>
      <c r="F206" s="8">
        <f>(Daily_Cashbook11[[#This Row],[Received Ammount office]]+Daily_Cashbook11[[#This Row],[From Sales]]+Daily_Cashbook11[[#This Row],[Coal Cost (Office)]])-Daily_Cashbook11[[#This Row],[Vata Total Cost]]</f>
        <v>0</v>
      </c>
      <c r="G206" s="1"/>
      <c r="H206" s="14"/>
    </row>
    <row r="207" spans="1:8" ht="21.75" customHeight="1" x14ac:dyDescent="0.25">
      <c r="A207" s="2">
        <v>45801</v>
      </c>
      <c r="B207" s="7"/>
      <c r="C207" s="7"/>
      <c r="D207" s="7">
        <f>SUMIFS(Vata_Sales[Final Price],Vata_Sales[Date],Daily_Cashbook11[[#This Row],[Date]])</f>
        <v>0</v>
      </c>
      <c r="E207" s="7">
        <f>SUMIFS(AMB_Bricks_Expance_Sheet[Amount],AMB_Bricks_Expance_Sheet[Date],Daily_Cashbook11[[#This Row],[Date]])</f>
        <v>0</v>
      </c>
      <c r="F207" s="8">
        <f>(Daily_Cashbook11[[#This Row],[Received Ammount office]]+Daily_Cashbook11[[#This Row],[From Sales]]+Daily_Cashbook11[[#This Row],[Coal Cost (Office)]])-Daily_Cashbook11[[#This Row],[Vata Total Cost]]</f>
        <v>0</v>
      </c>
      <c r="G207" s="1"/>
      <c r="H207" s="14"/>
    </row>
    <row r="208" spans="1:8" ht="21.75" customHeight="1" x14ac:dyDescent="0.25">
      <c r="A208" s="2">
        <v>45802</v>
      </c>
      <c r="B208" s="7"/>
      <c r="C208" s="7"/>
      <c r="D208" s="7">
        <f>SUMIFS(Vata_Sales[Final Price],Vata_Sales[Date],Daily_Cashbook11[[#This Row],[Date]])</f>
        <v>0</v>
      </c>
      <c r="E208" s="7">
        <f>SUMIFS(AMB_Bricks_Expance_Sheet[Amount],AMB_Bricks_Expance_Sheet[Date],Daily_Cashbook11[[#This Row],[Date]])</f>
        <v>0</v>
      </c>
      <c r="F208" s="8">
        <f>(Daily_Cashbook11[[#This Row],[Received Ammount office]]+Daily_Cashbook11[[#This Row],[From Sales]]+Daily_Cashbook11[[#This Row],[Coal Cost (Office)]])-Daily_Cashbook11[[#This Row],[Vata Total Cost]]</f>
        <v>0</v>
      </c>
      <c r="G208" s="1"/>
      <c r="H208" s="14"/>
    </row>
    <row r="209" spans="1:8" ht="21.75" customHeight="1" x14ac:dyDescent="0.25">
      <c r="A209" s="2">
        <v>45803</v>
      </c>
      <c r="B209" s="7"/>
      <c r="C209" s="7"/>
      <c r="D209" s="7">
        <f>SUMIFS(Vata_Sales[Final Price],Vata_Sales[Date],Daily_Cashbook11[[#This Row],[Date]])</f>
        <v>0</v>
      </c>
      <c r="E209" s="7">
        <f>SUMIFS(AMB_Bricks_Expance_Sheet[Amount],AMB_Bricks_Expance_Sheet[Date],Daily_Cashbook11[[#This Row],[Date]])</f>
        <v>0</v>
      </c>
      <c r="F209" s="8">
        <f>(Daily_Cashbook11[[#This Row],[Received Ammount office]]+Daily_Cashbook11[[#This Row],[From Sales]]+Daily_Cashbook11[[#This Row],[Coal Cost (Office)]])-Daily_Cashbook11[[#This Row],[Vata Total Cost]]</f>
        <v>0</v>
      </c>
      <c r="G209" s="1"/>
      <c r="H209" s="14"/>
    </row>
    <row r="210" spans="1:8" ht="21.75" customHeight="1" x14ac:dyDescent="0.25">
      <c r="A210" s="2">
        <v>45804</v>
      </c>
      <c r="B210" s="7"/>
      <c r="C210" s="7"/>
      <c r="D210" s="7">
        <f>SUMIFS(Vata_Sales[Final Price],Vata_Sales[Date],Daily_Cashbook11[[#This Row],[Date]])</f>
        <v>0</v>
      </c>
      <c r="E210" s="7">
        <f>SUMIFS(AMB_Bricks_Expance_Sheet[Amount],AMB_Bricks_Expance_Sheet[Date],Daily_Cashbook11[[#This Row],[Date]])</f>
        <v>0</v>
      </c>
      <c r="F210" s="8">
        <f>(Daily_Cashbook11[[#This Row],[Received Ammount office]]+Daily_Cashbook11[[#This Row],[From Sales]]+Daily_Cashbook11[[#This Row],[Coal Cost (Office)]])-Daily_Cashbook11[[#This Row],[Vata Total Cost]]</f>
        <v>0</v>
      </c>
      <c r="G210" s="1"/>
      <c r="H210" s="14"/>
    </row>
    <row r="211" spans="1:8" ht="21.75" customHeight="1" x14ac:dyDescent="0.25">
      <c r="A211" s="2">
        <v>45805</v>
      </c>
      <c r="B211" s="7"/>
      <c r="C211" s="7"/>
      <c r="D211" s="7">
        <f>SUMIFS(Vata_Sales[Final Price],Vata_Sales[Date],Daily_Cashbook11[[#This Row],[Date]])</f>
        <v>0</v>
      </c>
      <c r="E211" s="7">
        <f>SUMIFS(AMB_Bricks_Expance_Sheet[Amount],AMB_Bricks_Expance_Sheet[Date],Daily_Cashbook11[[#This Row],[Date]])</f>
        <v>0</v>
      </c>
      <c r="F211" s="8">
        <f>(Daily_Cashbook11[[#This Row],[Received Ammount office]]+Daily_Cashbook11[[#This Row],[From Sales]]+Daily_Cashbook11[[#This Row],[Coal Cost (Office)]])-Daily_Cashbook11[[#This Row],[Vata Total Cost]]</f>
        <v>0</v>
      </c>
      <c r="G211" s="1"/>
      <c r="H211" s="14"/>
    </row>
    <row r="212" spans="1:8" ht="21.75" customHeight="1" x14ac:dyDescent="0.25">
      <c r="A212" s="2">
        <v>45806</v>
      </c>
      <c r="B212" s="7"/>
      <c r="C212" s="7"/>
      <c r="D212" s="7">
        <f>SUMIFS(Vata_Sales[Final Price],Vata_Sales[Date],Daily_Cashbook11[[#This Row],[Date]])</f>
        <v>0</v>
      </c>
      <c r="E212" s="7">
        <f>SUMIFS(AMB_Bricks_Expance_Sheet[Amount],AMB_Bricks_Expance_Sheet[Date],Daily_Cashbook11[[#This Row],[Date]])</f>
        <v>0</v>
      </c>
      <c r="F212" s="8">
        <f>(Daily_Cashbook11[[#This Row],[Received Ammount office]]+Daily_Cashbook11[[#This Row],[From Sales]]+Daily_Cashbook11[[#This Row],[Coal Cost (Office)]])-Daily_Cashbook11[[#This Row],[Vata Total Cost]]</f>
        <v>0</v>
      </c>
      <c r="G212" s="1"/>
      <c r="H212" s="14"/>
    </row>
    <row r="213" spans="1:8" ht="21.75" customHeight="1" x14ac:dyDescent="0.25">
      <c r="A213" s="2">
        <v>45807</v>
      </c>
      <c r="B213" s="7"/>
      <c r="C213" s="7"/>
      <c r="D213" s="7">
        <f>SUMIFS(Vata_Sales[Final Price],Vata_Sales[Date],Daily_Cashbook11[[#This Row],[Date]])</f>
        <v>0</v>
      </c>
      <c r="E213" s="7">
        <f>SUMIFS(AMB_Bricks_Expance_Sheet[Amount],AMB_Bricks_Expance_Sheet[Date],Daily_Cashbook11[[#This Row],[Date]])</f>
        <v>0</v>
      </c>
      <c r="F213" s="8">
        <f>(Daily_Cashbook11[[#This Row],[Received Ammount office]]+Daily_Cashbook11[[#This Row],[From Sales]]+Daily_Cashbook11[[#This Row],[Coal Cost (Office)]])-Daily_Cashbook11[[#This Row],[Vata Total Cost]]</f>
        <v>0</v>
      </c>
      <c r="G213" s="1"/>
      <c r="H213" s="14"/>
    </row>
    <row r="214" spans="1:8" ht="21.75" customHeight="1" x14ac:dyDescent="0.25">
      <c r="A214" s="2">
        <v>45808</v>
      </c>
      <c r="B214" s="7"/>
      <c r="C214" s="7"/>
      <c r="D214" s="7">
        <f>SUMIFS(Vata_Sales[Final Price],Vata_Sales[Date],Daily_Cashbook11[[#This Row],[Date]])</f>
        <v>0</v>
      </c>
      <c r="E214" s="7">
        <f>SUMIFS(AMB_Bricks_Expance_Sheet[Amount],AMB_Bricks_Expance_Sheet[Date],Daily_Cashbook11[[#This Row],[Date]])</f>
        <v>0</v>
      </c>
      <c r="F214" s="8">
        <f>(Daily_Cashbook11[[#This Row],[Received Ammount office]]+Daily_Cashbook11[[#This Row],[From Sales]]+Daily_Cashbook11[[#This Row],[Coal Cost (Office)]])-Daily_Cashbook11[[#This Row],[Vata Total Cost]]</f>
        <v>0</v>
      </c>
      <c r="G214" s="1"/>
      <c r="H214" s="14"/>
    </row>
    <row r="215" spans="1:8" ht="21.75" customHeight="1" x14ac:dyDescent="0.25">
      <c r="A215" s="2">
        <v>45809</v>
      </c>
      <c r="B215" s="7"/>
      <c r="C215" s="7"/>
      <c r="D215" s="7">
        <f>SUMIFS(Vata_Sales[Final Price],Vata_Sales[Date],Daily_Cashbook11[[#This Row],[Date]])</f>
        <v>0</v>
      </c>
      <c r="E215" s="7">
        <f>SUMIFS(AMB_Bricks_Expance_Sheet[Amount],AMB_Bricks_Expance_Sheet[Date],Daily_Cashbook11[[#This Row],[Date]])</f>
        <v>0</v>
      </c>
      <c r="F215" s="8">
        <f>(Daily_Cashbook11[[#This Row],[Received Ammount office]]+Daily_Cashbook11[[#This Row],[From Sales]]+Daily_Cashbook11[[#This Row],[Coal Cost (Office)]])-Daily_Cashbook11[[#This Row],[Vata Total Cost]]</f>
        <v>0</v>
      </c>
      <c r="G215" s="1"/>
      <c r="H215" s="14"/>
    </row>
    <row r="216" spans="1:8" ht="21.75" customHeight="1" x14ac:dyDescent="0.25">
      <c r="A216" s="2">
        <v>45810</v>
      </c>
      <c r="B216" s="7"/>
      <c r="C216" s="7"/>
      <c r="D216" s="7">
        <f>SUMIFS(Vata_Sales[Final Price],Vata_Sales[Date],Daily_Cashbook11[[#This Row],[Date]])</f>
        <v>0</v>
      </c>
      <c r="E216" s="7">
        <f>SUMIFS(AMB_Bricks_Expance_Sheet[Amount],AMB_Bricks_Expance_Sheet[Date],Daily_Cashbook11[[#This Row],[Date]])</f>
        <v>0</v>
      </c>
      <c r="F216" s="8">
        <f>(Daily_Cashbook11[[#This Row],[Received Ammount office]]+Daily_Cashbook11[[#This Row],[From Sales]]+Daily_Cashbook11[[#This Row],[Coal Cost (Office)]])-Daily_Cashbook11[[#This Row],[Vata Total Cost]]</f>
        <v>0</v>
      </c>
      <c r="G216" s="1"/>
      <c r="H216" s="14"/>
    </row>
    <row r="217" spans="1:8" ht="21.75" customHeight="1" x14ac:dyDescent="0.25">
      <c r="A217" s="2">
        <v>45811</v>
      </c>
      <c r="B217" s="7"/>
      <c r="C217" s="7"/>
      <c r="D217" s="7">
        <f>SUMIFS(Vata_Sales[Final Price],Vata_Sales[Date],Daily_Cashbook11[[#This Row],[Date]])</f>
        <v>0</v>
      </c>
      <c r="E217" s="7">
        <f>SUMIFS(AMB_Bricks_Expance_Sheet[Amount],AMB_Bricks_Expance_Sheet[Date],Daily_Cashbook11[[#This Row],[Date]])</f>
        <v>0</v>
      </c>
      <c r="F217" s="8">
        <f>(Daily_Cashbook11[[#This Row],[Received Ammount office]]+Daily_Cashbook11[[#This Row],[From Sales]]+Daily_Cashbook11[[#This Row],[Coal Cost (Office)]])-Daily_Cashbook11[[#This Row],[Vata Total Cost]]</f>
        <v>0</v>
      </c>
      <c r="G217" s="1"/>
      <c r="H217" s="14"/>
    </row>
    <row r="218" spans="1:8" ht="21.75" customHeight="1" x14ac:dyDescent="0.25">
      <c r="A218" s="2">
        <v>45812</v>
      </c>
      <c r="B218" s="7"/>
      <c r="C218" s="7"/>
      <c r="D218" s="7">
        <f>SUMIFS(Vata_Sales[Final Price],Vata_Sales[Date],Daily_Cashbook11[[#This Row],[Date]])</f>
        <v>0</v>
      </c>
      <c r="E218" s="7">
        <f>SUMIFS(AMB_Bricks_Expance_Sheet[Amount],AMB_Bricks_Expance_Sheet[Date],Daily_Cashbook11[[#This Row],[Date]])</f>
        <v>0</v>
      </c>
      <c r="F218" s="8">
        <f>(Daily_Cashbook11[[#This Row],[Received Ammount office]]+Daily_Cashbook11[[#This Row],[From Sales]]+Daily_Cashbook11[[#This Row],[Coal Cost (Office)]])-Daily_Cashbook11[[#This Row],[Vata Total Cost]]</f>
        <v>0</v>
      </c>
      <c r="G218" s="1"/>
      <c r="H218" s="14"/>
    </row>
    <row r="219" spans="1:8" ht="21.75" customHeight="1" x14ac:dyDescent="0.25">
      <c r="A219" s="2">
        <v>45813</v>
      </c>
      <c r="B219" s="7"/>
      <c r="C219" s="7"/>
      <c r="D219" s="7">
        <f>SUMIFS(Vata_Sales[Final Price],Vata_Sales[Date],Daily_Cashbook11[[#This Row],[Date]])</f>
        <v>0</v>
      </c>
      <c r="E219" s="7">
        <f>SUMIFS(AMB_Bricks_Expance_Sheet[Amount],AMB_Bricks_Expance_Sheet[Date],Daily_Cashbook11[[#This Row],[Date]])</f>
        <v>0</v>
      </c>
      <c r="F219" s="8">
        <f>(Daily_Cashbook11[[#This Row],[Received Ammount office]]+Daily_Cashbook11[[#This Row],[From Sales]]+Daily_Cashbook11[[#This Row],[Coal Cost (Office)]])-Daily_Cashbook11[[#This Row],[Vata Total Cost]]</f>
        <v>0</v>
      </c>
      <c r="G219" s="1"/>
      <c r="H219" s="14"/>
    </row>
    <row r="220" spans="1:8" ht="21.75" customHeight="1" x14ac:dyDescent="0.25">
      <c r="A220" s="2">
        <v>45814</v>
      </c>
      <c r="B220" s="7"/>
      <c r="C220" s="7"/>
      <c r="D220" s="7">
        <f>SUMIFS(Vata_Sales[Final Price],Vata_Sales[Date],Daily_Cashbook11[[#This Row],[Date]])</f>
        <v>0</v>
      </c>
      <c r="E220" s="7">
        <f>SUMIFS(AMB_Bricks_Expance_Sheet[Amount],AMB_Bricks_Expance_Sheet[Date],Daily_Cashbook11[[#This Row],[Date]])</f>
        <v>0</v>
      </c>
      <c r="F220" s="8">
        <f>(Daily_Cashbook11[[#This Row],[Received Ammount office]]+Daily_Cashbook11[[#This Row],[From Sales]]+Daily_Cashbook11[[#This Row],[Coal Cost (Office)]])-Daily_Cashbook11[[#This Row],[Vata Total Cost]]</f>
        <v>0</v>
      </c>
      <c r="G220" s="1"/>
      <c r="H220" s="14"/>
    </row>
    <row r="221" spans="1:8" ht="21.75" customHeight="1" x14ac:dyDescent="0.25">
      <c r="A221" s="2">
        <v>45815</v>
      </c>
      <c r="B221" s="7"/>
      <c r="C221" s="7"/>
      <c r="D221" s="7">
        <f>SUMIFS(Vata_Sales[Final Price],Vata_Sales[Date],Daily_Cashbook11[[#This Row],[Date]])</f>
        <v>0</v>
      </c>
      <c r="E221" s="7">
        <f>SUMIFS(AMB_Bricks_Expance_Sheet[Amount],AMB_Bricks_Expance_Sheet[Date],Daily_Cashbook11[[#This Row],[Date]])</f>
        <v>0</v>
      </c>
      <c r="F221" s="8">
        <f>(Daily_Cashbook11[[#This Row],[Received Ammount office]]+Daily_Cashbook11[[#This Row],[From Sales]]+Daily_Cashbook11[[#This Row],[Coal Cost (Office)]])-Daily_Cashbook11[[#This Row],[Vata Total Cost]]</f>
        <v>0</v>
      </c>
      <c r="G221" s="1"/>
      <c r="H221" s="14"/>
    </row>
    <row r="222" spans="1:8" ht="21.75" customHeight="1" x14ac:dyDescent="0.25">
      <c r="A222" s="2">
        <v>45816</v>
      </c>
      <c r="B222" s="7"/>
      <c r="C222" s="7"/>
      <c r="D222" s="7">
        <f>SUMIFS(Vata_Sales[Final Price],Vata_Sales[Date],Daily_Cashbook11[[#This Row],[Date]])</f>
        <v>0</v>
      </c>
      <c r="E222" s="7">
        <f>SUMIFS(AMB_Bricks_Expance_Sheet[Amount],AMB_Bricks_Expance_Sheet[Date],Daily_Cashbook11[[#This Row],[Date]])</f>
        <v>0</v>
      </c>
      <c r="F222" s="8">
        <f>(Daily_Cashbook11[[#This Row],[Received Ammount office]]+Daily_Cashbook11[[#This Row],[From Sales]]+Daily_Cashbook11[[#This Row],[Coal Cost (Office)]])-Daily_Cashbook11[[#This Row],[Vata Total Cost]]</f>
        <v>0</v>
      </c>
      <c r="G222" s="1"/>
      <c r="H222" s="14"/>
    </row>
    <row r="223" spans="1:8" ht="21.75" customHeight="1" x14ac:dyDescent="0.25">
      <c r="A223" s="2">
        <v>45817</v>
      </c>
      <c r="B223" s="7"/>
      <c r="C223" s="7"/>
      <c r="D223" s="7">
        <f>SUMIFS(Vata_Sales[Final Price],Vata_Sales[Date],Daily_Cashbook11[[#This Row],[Date]])</f>
        <v>0</v>
      </c>
      <c r="E223" s="7">
        <f>SUMIFS(AMB_Bricks_Expance_Sheet[Amount],AMB_Bricks_Expance_Sheet[Date],Daily_Cashbook11[[#This Row],[Date]])</f>
        <v>0</v>
      </c>
      <c r="F223" s="8">
        <f>(Daily_Cashbook11[[#This Row],[Received Ammount office]]+Daily_Cashbook11[[#This Row],[From Sales]]+Daily_Cashbook11[[#This Row],[Coal Cost (Office)]])-Daily_Cashbook11[[#This Row],[Vata Total Cost]]</f>
        <v>0</v>
      </c>
      <c r="G223" s="1"/>
      <c r="H223" s="14"/>
    </row>
    <row r="224" spans="1:8" ht="21.75" customHeight="1" x14ac:dyDescent="0.25">
      <c r="A224" s="2">
        <v>45818</v>
      </c>
      <c r="B224" s="7"/>
      <c r="C224" s="7"/>
      <c r="D224" s="7">
        <f>SUMIFS(Vata_Sales[Final Price],Vata_Sales[Date],Daily_Cashbook11[[#This Row],[Date]])</f>
        <v>0</v>
      </c>
      <c r="E224" s="7">
        <f>SUMIFS(AMB_Bricks_Expance_Sheet[Amount],AMB_Bricks_Expance_Sheet[Date],Daily_Cashbook11[[#This Row],[Date]])</f>
        <v>0</v>
      </c>
      <c r="F224" s="8">
        <f>(Daily_Cashbook11[[#This Row],[Received Ammount office]]+Daily_Cashbook11[[#This Row],[From Sales]]+Daily_Cashbook11[[#This Row],[Coal Cost (Office)]])-Daily_Cashbook11[[#This Row],[Vata Total Cost]]</f>
        <v>0</v>
      </c>
      <c r="G224" s="1"/>
      <c r="H224" s="14"/>
    </row>
    <row r="225" spans="1:8" ht="21.75" customHeight="1" x14ac:dyDescent="0.25">
      <c r="A225" s="2">
        <v>45819</v>
      </c>
      <c r="B225" s="7"/>
      <c r="C225" s="7"/>
      <c r="D225" s="7">
        <f>SUMIFS(Vata_Sales[Final Price],Vata_Sales[Date],Daily_Cashbook11[[#This Row],[Date]])</f>
        <v>0</v>
      </c>
      <c r="E225" s="7">
        <f>SUMIFS(AMB_Bricks_Expance_Sheet[Amount],AMB_Bricks_Expance_Sheet[Date],Daily_Cashbook11[[#This Row],[Date]])</f>
        <v>0</v>
      </c>
      <c r="F225" s="8">
        <f>(Daily_Cashbook11[[#This Row],[Received Ammount office]]+Daily_Cashbook11[[#This Row],[From Sales]]+Daily_Cashbook11[[#This Row],[Coal Cost (Office)]])-Daily_Cashbook11[[#This Row],[Vata Total Cost]]</f>
        <v>0</v>
      </c>
      <c r="G225" s="1"/>
      <c r="H225" s="14"/>
    </row>
    <row r="226" spans="1:8" ht="21.75" customHeight="1" x14ac:dyDescent="0.25">
      <c r="A226" s="2">
        <v>45820</v>
      </c>
      <c r="B226" s="7"/>
      <c r="C226" s="7"/>
      <c r="D226" s="7">
        <f>SUMIFS(Vata_Sales[Final Price],Vata_Sales[Date],Daily_Cashbook11[[#This Row],[Date]])</f>
        <v>0</v>
      </c>
      <c r="E226" s="7">
        <f>SUMIFS(AMB_Bricks_Expance_Sheet[Amount],AMB_Bricks_Expance_Sheet[Date],Daily_Cashbook11[[#This Row],[Date]])</f>
        <v>0</v>
      </c>
      <c r="F226" s="8">
        <f>(Daily_Cashbook11[[#This Row],[Received Ammount office]]+Daily_Cashbook11[[#This Row],[From Sales]]+Daily_Cashbook11[[#This Row],[Coal Cost (Office)]])-Daily_Cashbook11[[#This Row],[Vata Total Cost]]</f>
        <v>0</v>
      </c>
      <c r="G226" s="1"/>
      <c r="H226" s="14"/>
    </row>
    <row r="227" spans="1:8" ht="21.75" customHeight="1" x14ac:dyDescent="0.25">
      <c r="A227" s="2">
        <v>45821</v>
      </c>
      <c r="B227" s="7"/>
      <c r="C227" s="7"/>
      <c r="D227" s="7">
        <f>SUMIFS(Vata_Sales[Final Price],Vata_Sales[Date],Daily_Cashbook11[[#This Row],[Date]])</f>
        <v>0</v>
      </c>
      <c r="E227" s="7">
        <f>SUMIFS(AMB_Bricks_Expance_Sheet[Amount],AMB_Bricks_Expance_Sheet[Date],Daily_Cashbook11[[#This Row],[Date]])</f>
        <v>0</v>
      </c>
      <c r="F227" s="8">
        <f>(Daily_Cashbook11[[#This Row],[Received Ammount office]]+Daily_Cashbook11[[#This Row],[From Sales]]+Daily_Cashbook11[[#This Row],[Coal Cost (Office)]])-Daily_Cashbook11[[#This Row],[Vata Total Cost]]</f>
        <v>0</v>
      </c>
      <c r="G227" s="1"/>
      <c r="H227" s="14"/>
    </row>
    <row r="228" spans="1:8" ht="21.75" customHeight="1" x14ac:dyDescent="0.25">
      <c r="A228" s="2">
        <v>45822</v>
      </c>
      <c r="B228" s="7"/>
      <c r="C228" s="7"/>
      <c r="D228" s="7">
        <f>SUMIFS(Vata_Sales[Final Price],Vata_Sales[Date],Daily_Cashbook11[[#This Row],[Date]])</f>
        <v>0</v>
      </c>
      <c r="E228" s="7">
        <f>SUMIFS(AMB_Bricks_Expance_Sheet[Amount],AMB_Bricks_Expance_Sheet[Date],Daily_Cashbook11[[#This Row],[Date]])</f>
        <v>0</v>
      </c>
      <c r="F228" s="8">
        <f>(Daily_Cashbook11[[#This Row],[Received Ammount office]]+Daily_Cashbook11[[#This Row],[From Sales]]+Daily_Cashbook11[[#This Row],[Coal Cost (Office)]])-Daily_Cashbook11[[#This Row],[Vata Total Cost]]</f>
        <v>0</v>
      </c>
      <c r="G228" s="1"/>
      <c r="H228" s="14"/>
    </row>
    <row r="229" spans="1:8" ht="21.75" customHeight="1" x14ac:dyDescent="0.25">
      <c r="A229" s="2">
        <v>45823</v>
      </c>
      <c r="B229" s="7"/>
      <c r="C229" s="7"/>
      <c r="D229" s="7">
        <f>SUMIFS(Vata_Sales[Final Price],Vata_Sales[Date],Daily_Cashbook11[[#This Row],[Date]])</f>
        <v>0</v>
      </c>
      <c r="E229" s="7">
        <f>SUMIFS(AMB_Bricks_Expance_Sheet[Amount],AMB_Bricks_Expance_Sheet[Date],Daily_Cashbook11[[#This Row],[Date]])</f>
        <v>0</v>
      </c>
      <c r="F229" s="8">
        <f>(Daily_Cashbook11[[#This Row],[Received Ammount office]]+Daily_Cashbook11[[#This Row],[From Sales]]+Daily_Cashbook11[[#This Row],[Coal Cost (Office)]])-Daily_Cashbook11[[#This Row],[Vata Total Cost]]</f>
        <v>0</v>
      </c>
      <c r="G229" s="1"/>
      <c r="H229" s="14"/>
    </row>
    <row r="230" spans="1:8" ht="21.75" customHeight="1" x14ac:dyDescent="0.25">
      <c r="A230" s="2">
        <v>45824</v>
      </c>
      <c r="B230" s="7"/>
      <c r="C230" s="7"/>
      <c r="D230" s="7">
        <f>SUMIFS(Vata_Sales[Final Price],Vata_Sales[Date],Daily_Cashbook11[[#This Row],[Date]])</f>
        <v>0</v>
      </c>
      <c r="E230" s="7">
        <f>SUMIFS(AMB_Bricks_Expance_Sheet[Amount],AMB_Bricks_Expance_Sheet[Date],Daily_Cashbook11[[#This Row],[Date]])</f>
        <v>0</v>
      </c>
      <c r="F230" s="8">
        <f>(Daily_Cashbook11[[#This Row],[Received Ammount office]]+Daily_Cashbook11[[#This Row],[From Sales]]+Daily_Cashbook11[[#This Row],[Coal Cost (Office)]])-Daily_Cashbook11[[#This Row],[Vata Total Cost]]</f>
        <v>0</v>
      </c>
      <c r="G230" s="1"/>
      <c r="H230" s="14"/>
    </row>
    <row r="231" spans="1:8" ht="21.75" customHeight="1" x14ac:dyDescent="0.25">
      <c r="A231" s="2">
        <v>45825</v>
      </c>
      <c r="B231" s="7"/>
      <c r="C231" s="7"/>
      <c r="D231" s="7">
        <f>SUMIFS(Vata_Sales[Final Price],Vata_Sales[Date],Daily_Cashbook11[[#This Row],[Date]])</f>
        <v>0</v>
      </c>
      <c r="E231" s="7">
        <f>SUMIFS(AMB_Bricks_Expance_Sheet[Amount],AMB_Bricks_Expance_Sheet[Date],Daily_Cashbook11[[#This Row],[Date]])</f>
        <v>0</v>
      </c>
      <c r="F231" s="8">
        <f>(Daily_Cashbook11[[#This Row],[Received Ammount office]]+Daily_Cashbook11[[#This Row],[From Sales]]+Daily_Cashbook11[[#This Row],[Coal Cost (Office)]])-Daily_Cashbook11[[#This Row],[Vata Total Cost]]</f>
        <v>0</v>
      </c>
      <c r="G231" s="1"/>
      <c r="H231" s="14"/>
    </row>
    <row r="232" spans="1:8" ht="21.75" customHeight="1" x14ac:dyDescent="0.25">
      <c r="A232" s="2">
        <v>45826</v>
      </c>
      <c r="B232" s="7"/>
      <c r="C232" s="7"/>
      <c r="D232" s="7">
        <f>SUMIFS(Vata_Sales[Final Price],Vata_Sales[Date],Daily_Cashbook11[[#This Row],[Date]])</f>
        <v>0</v>
      </c>
      <c r="E232" s="7">
        <f>SUMIFS(AMB_Bricks_Expance_Sheet[Amount],AMB_Bricks_Expance_Sheet[Date],Daily_Cashbook11[[#This Row],[Date]])</f>
        <v>0</v>
      </c>
      <c r="F232" s="8">
        <f>(Daily_Cashbook11[[#This Row],[Received Ammount office]]+Daily_Cashbook11[[#This Row],[From Sales]]+Daily_Cashbook11[[#This Row],[Coal Cost (Office)]])-Daily_Cashbook11[[#This Row],[Vata Total Cost]]</f>
        <v>0</v>
      </c>
      <c r="G232" s="1"/>
      <c r="H232" s="14"/>
    </row>
    <row r="233" spans="1:8" ht="21.75" customHeight="1" x14ac:dyDescent="0.25">
      <c r="A233" s="2">
        <v>45827</v>
      </c>
      <c r="B233" s="7"/>
      <c r="C233" s="7"/>
      <c r="D233" s="7">
        <f>SUMIFS(Vata_Sales[Final Price],Vata_Sales[Date],Daily_Cashbook11[[#This Row],[Date]])</f>
        <v>0</v>
      </c>
      <c r="E233" s="7">
        <f>SUMIFS(AMB_Bricks_Expance_Sheet[Amount],AMB_Bricks_Expance_Sheet[Date],Daily_Cashbook11[[#This Row],[Date]])</f>
        <v>0</v>
      </c>
      <c r="F233" s="8">
        <f>(Daily_Cashbook11[[#This Row],[Received Ammount office]]+Daily_Cashbook11[[#This Row],[From Sales]]+Daily_Cashbook11[[#This Row],[Coal Cost (Office)]])-Daily_Cashbook11[[#This Row],[Vata Total Cost]]</f>
        <v>0</v>
      </c>
      <c r="G233" s="1"/>
      <c r="H233" s="14"/>
    </row>
    <row r="234" spans="1:8" ht="21.75" customHeight="1" x14ac:dyDescent="0.25">
      <c r="A234" s="2">
        <v>45828</v>
      </c>
      <c r="B234" s="7"/>
      <c r="C234" s="7"/>
      <c r="D234" s="7">
        <f>SUMIFS(Vata_Sales[Final Price],Vata_Sales[Date],Daily_Cashbook11[[#This Row],[Date]])</f>
        <v>0</v>
      </c>
      <c r="E234" s="7">
        <f>SUMIFS(AMB_Bricks_Expance_Sheet[Amount],AMB_Bricks_Expance_Sheet[Date],Daily_Cashbook11[[#This Row],[Date]])</f>
        <v>0</v>
      </c>
      <c r="F234" s="8">
        <f>(Daily_Cashbook11[[#This Row],[Received Ammount office]]+Daily_Cashbook11[[#This Row],[From Sales]]+Daily_Cashbook11[[#This Row],[Coal Cost (Office)]])-Daily_Cashbook11[[#This Row],[Vata Total Cost]]</f>
        <v>0</v>
      </c>
      <c r="G234" s="1"/>
      <c r="H234" s="14"/>
    </row>
    <row r="235" spans="1:8" ht="21.75" customHeight="1" x14ac:dyDescent="0.25">
      <c r="A235" s="2">
        <v>45829</v>
      </c>
      <c r="B235" s="7"/>
      <c r="C235" s="7"/>
      <c r="D235" s="7">
        <f>SUMIFS(Vata_Sales[Final Price],Vata_Sales[Date],Daily_Cashbook11[[#This Row],[Date]])</f>
        <v>0</v>
      </c>
      <c r="E235" s="7">
        <f>SUMIFS(AMB_Bricks_Expance_Sheet[Amount],AMB_Bricks_Expance_Sheet[Date],Daily_Cashbook11[[#This Row],[Date]])</f>
        <v>0</v>
      </c>
      <c r="F235" s="8">
        <f>(Daily_Cashbook11[[#This Row],[Received Ammount office]]+Daily_Cashbook11[[#This Row],[From Sales]]+Daily_Cashbook11[[#This Row],[Coal Cost (Office)]])-Daily_Cashbook11[[#This Row],[Vata Total Cost]]</f>
        <v>0</v>
      </c>
      <c r="G235" s="1"/>
      <c r="H235" s="14"/>
    </row>
    <row r="236" spans="1:8" ht="21.75" customHeight="1" x14ac:dyDescent="0.25">
      <c r="A236" s="2">
        <v>45830</v>
      </c>
      <c r="B236" s="7"/>
      <c r="C236" s="7"/>
      <c r="D236" s="7">
        <f>SUMIFS(Vata_Sales[Final Price],Vata_Sales[Date],Daily_Cashbook11[[#This Row],[Date]])</f>
        <v>0</v>
      </c>
      <c r="E236" s="7">
        <f>SUMIFS(AMB_Bricks_Expance_Sheet[Amount],AMB_Bricks_Expance_Sheet[Date],Daily_Cashbook11[[#This Row],[Date]])</f>
        <v>0</v>
      </c>
      <c r="F236" s="8">
        <f>(Daily_Cashbook11[[#This Row],[Received Ammount office]]+Daily_Cashbook11[[#This Row],[From Sales]]+Daily_Cashbook11[[#This Row],[Coal Cost (Office)]])-Daily_Cashbook11[[#This Row],[Vata Total Cost]]</f>
        <v>0</v>
      </c>
      <c r="G236" s="1"/>
      <c r="H236" s="14"/>
    </row>
    <row r="237" spans="1:8" ht="21.75" customHeight="1" x14ac:dyDescent="0.25">
      <c r="A237" s="2">
        <v>45831</v>
      </c>
      <c r="B237" s="7"/>
      <c r="C237" s="7"/>
      <c r="D237" s="7">
        <f>SUMIFS(Vata_Sales[Final Price],Vata_Sales[Date],Daily_Cashbook11[[#This Row],[Date]])</f>
        <v>0</v>
      </c>
      <c r="E237" s="7">
        <f>SUMIFS(AMB_Bricks_Expance_Sheet[Amount],AMB_Bricks_Expance_Sheet[Date],Daily_Cashbook11[[#This Row],[Date]])</f>
        <v>0</v>
      </c>
      <c r="F237" s="8">
        <f>(Daily_Cashbook11[[#This Row],[Received Ammount office]]+Daily_Cashbook11[[#This Row],[From Sales]]+Daily_Cashbook11[[#This Row],[Coal Cost (Office)]])-Daily_Cashbook11[[#This Row],[Vata Total Cost]]</f>
        <v>0</v>
      </c>
      <c r="G237" s="1"/>
      <c r="H237" s="14"/>
    </row>
    <row r="238" spans="1:8" ht="21.75" customHeight="1" x14ac:dyDescent="0.25">
      <c r="A238" s="2">
        <v>45832</v>
      </c>
      <c r="B238" s="7"/>
      <c r="C238" s="7"/>
      <c r="D238" s="7">
        <f>SUMIFS(Vata_Sales[Final Price],Vata_Sales[Date],Daily_Cashbook11[[#This Row],[Date]])</f>
        <v>0</v>
      </c>
      <c r="E238" s="7">
        <f>SUMIFS(AMB_Bricks_Expance_Sheet[Amount],AMB_Bricks_Expance_Sheet[Date],Daily_Cashbook11[[#This Row],[Date]])</f>
        <v>0</v>
      </c>
      <c r="F238" s="8">
        <f>(Daily_Cashbook11[[#This Row],[Received Ammount office]]+Daily_Cashbook11[[#This Row],[From Sales]]+Daily_Cashbook11[[#This Row],[Coal Cost (Office)]])-Daily_Cashbook11[[#This Row],[Vata Total Cost]]</f>
        <v>0</v>
      </c>
      <c r="G238" s="1"/>
      <c r="H238" s="14"/>
    </row>
    <row r="239" spans="1:8" ht="21.75" customHeight="1" x14ac:dyDescent="0.25">
      <c r="A239" s="2">
        <v>45833</v>
      </c>
      <c r="B239" s="7"/>
      <c r="C239" s="7"/>
      <c r="D239" s="7">
        <f>SUMIFS(Vata_Sales[Final Price],Vata_Sales[Date],Daily_Cashbook11[[#This Row],[Date]])</f>
        <v>0</v>
      </c>
      <c r="E239" s="7">
        <f>SUMIFS(AMB_Bricks_Expance_Sheet[Amount],AMB_Bricks_Expance_Sheet[Date],Daily_Cashbook11[[#This Row],[Date]])</f>
        <v>0</v>
      </c>
      <c r="F239" s="8">
        <f>(Daily_Cashbook11[[#This Row],[Received Ammount office]]+Daily_Cashbook11[[#This Row],[From Sales]]+Daily_Cashbook11[[#This Row],[Coal Cost (Office)]])-Daily_Cashbook11[[#This Row],[Vata Total Cost]]</f>
        <v>0</v>
      </c>
      <c r="G239" s="1"/>
      <c r="H239" s="14"/>
    </row>
    <row r="240" spans="1:8" ht="21.75" customHeight="1" x14ac:dyDescent="0.25">
      <c r="A240" s="2">
        <v>45834</v>
      </c>
      <c r="B240" s="7"/>
      <c r="C240" s="7"/>
      <c r="D240" s="7">
        <f>SUMIFS(Vata_Sales[Final Price],Vata_Sales[Date],Daily_Cashbook11[[#This Row],[Date]])</f>
        <v>0</v>
      </c>
      <c r="E240" s="7">
        <f>SUMIFS(AMB_Bricks_Expance_Sheet[Amount],AMB_Bricks_Expance_Sheet[Date],Daily_Cashbook11[[#This Row],[Date]])</f>
        <v>0</v>
      </c>
      <c r="F240" s="8">
        <f>(Daily_Cashbook11[[#This Row],[Received Ammount office]]+Daily_Cashbook11[[#This Row],[From Sales]]+Daily_Cashbook11[[#This Row],[Coal Cost (Office)]])-Daily_Cashbook11[[#This Row],[Vata Total Cost]]</f>
        <v>0</v>
      </c>
      <c r="G240" s="1"/>
      <c r="H240" s="14"/>
    </row>
    <row r="241" spans="1:8" ht="21.75" customHeight="1" x14ac:dyDescent="0.25">
      <c r="A241" s="2">
        <v>45835</v>
      </c>
      <c r="B241" s="7"/>
      <c r="C241" s="7"/>
      <c r="D241" s="7">
        <f>SUMIFS(Vata_Sales[Final Price],Vata_Sales[Date],Daily_Cashbook11[[#This Row],[Date]])</f>
        <v>0</v>
      </c>
      <c r="E241" s="7">
        <f>SUMIFS(AMB_Bricks_Expance_Sheet[Amount],AMB_Bricks_Expance_Sheet[Date],Daily_Cashbook11[[#This Row],[Date]])</f>
        <v>0</v>
      </c>
      <c r="F241" s="8">
        <f>(Daily_Cashbook11[[#This Row],[Received Ammount office]]+Daily_Cashbook11[[#This Row],[From Sales]]+Daily_Cashbook11[[#This Row],[Coal Cost (Office)]])-Daily_Cashbook11[[#This Row],[Vata Total Cost]]</f>
        <v>0</v>
      </c>
      <c r="G241" s="1"/>
      <c r="H241" s="14"/>
    </row>
    <row r="242" spans="1:8" ht="21.75" customHeight="1" x14ac:dyDescent="0.25">
      <c r="A242" s="2">
        <v>45836</v>
      </c>
      <c r="B242" s="7"/>
      <c r="C242" s="7"/>
      <c r="D242" s="7">
        <f>SUMIFS(Vata_Sales[Final Price],Vata_Sales[Date],Daily_Cashbook11[[#This Row],[Date]])</f>
        <v>0</v>
      </c>
      <c r="E242" s="7">
        <f>SUMIFS(AMB_Bricks_Expance_Sheet[Amount],AMB_Bricks_Expance_Sheet[Date],Daily_Cashbook11[[#This Row],[Date]])</f>
        <v>0</v>
      </c>
      <c r="F242" s="8">
        <f>(Daily_Cashbook11[[#This Row],[Received Ammount office]]+Daily_Cashbook11[[#This Row],[From Sales]]+Daily_Cashbook11[[#This Row],[Coal Cost (Office)]])-Daily_Cashbook11[[#This Row],[Vata Total Cost]]</f>
        <v>0</v>
      </c>
      <c r="G242" s="1"/>
      <c r="H242" s="14"/>
    </row>
    <row r="243" spans="1:8" ht="21.75" customHeight="1" x14ac:dyDescent="0.25">
      <c r="A243" s="2">
        <v>45837</v>
      </c>
      <c r="B243" s="7"/>
      <c r="C243" s="7"/>
      <c r="D243" s="7">
        <f>SUMIFS(Vata_Sales[Final Price],Vata_Sales[Date],Daily_Cashbook11[[#This Row],[Date]])</f>
        <v>0</v>
      </c>
      <c r="E243" s="7">
        <f>SUMIFS(AMB_Bricks_Expance_Sheet[Amount],AMB_Bricks_Expance_Sheet[Date],Daily_Cashbook11[[#This Row],[Date]])</f>
        <v>0</v>
      </c>
      <c r="F243" s="8">
        <f>(Daily_Cashbook11[[#This Row],[Received Ammount office]]+Daily_Cashbook11[[#This Row],[From Sales]]+Daily_Cashbook11[[#This Row],[Coal Cost (Office)]])-Daily_Cashbook11[[#This Row],[Vata Total Cost]]</f>
        <v>0</v>
      </c>
      <c r="G243" s="1"/>
      <c r="H243" s="14"/>
    </row>
    <row r="244" spans="1:8" ht="21.75" customHeight="1" x14ac:dyDescent="0.25">
      <c r="A244" s="2">
        <v>45838</v>
      </c>
      <c r="B244" s="7"/>
      <c r="C244" s="7"/>
      <c r="D244" s="7">
        <f>SUMIFS(Vata_Sales[Final Price],Vata_Sales[Date],Daily_Cashbook11[[#This Row],[Date]])</f>
        <v>0</v>
      </c>
      <c r="E244" s="7">
        <f>SUMIFS(AMB_Bricks_Expance_Sheet[Amount],AMB_Bricks_Expance_Sheet[Date],Daily_Cashbook11[[#This Row],[Date]])</f>
        <v>0</v>
      </c>
      <c r="F244" s="8">
        <f>(Daily_Cashbook11[[#This Row],[Received Ammount office]]+Daily_Cashbook11[[#This Row],[From Sales]]+Daily_Cashbook11[[#This Row],[Coal Cost (Office)]])-Daily_Cashbook11[[#This Row],[Vata Total Cost]]</f>
        <v>0</v>
      </c>
      <c r="G244" s="1"/>
      <c r="H244" s="14"/>
    </row>
    <row r="245" spans="1:8" ht="21.75" customHeight="1" x14ac:dyDescent="0.25">
      <c r="A245" s="2">
        <v>45839</v>
      </c>
      <c r="B245" s="7"/>
      <c r="C245" s="7"/>
      <c r="D245" s="7">
        <f>SUMIFS(Vata_Sales[Final Price],Vata_Sales[Date],Daily_Cashbook11[[#This Row],[Date]])</f>
        <v>0</v>
      </c>
      <c r="E245" s="7">
        <f>SUMIFS(AMB_Bricks_Expance_Sheet[Amount],AMB_Bricks_Expance_Sheet[Date],Daily_Cashbook11[[#This Row],[Date]])</f>
        <v>0</v>
      </c>
      <c r="F245" s="8">
        <f>(Daily_Cashbook11[[#This Row],[Received Ammount office]]+Daily_Cashbook11[[#This Row],[From Sales]]+Daily_Cashbook11[[#This Row],[Coal Cost (Office)]])-Daily_Cashbook11[[#This Row],[Vata Total Cost]]</f>
        <v>0</v>
      </c>
      <c r="G245" s="1"/>
      <c r="H245" s="14"/>
    </row>
    <row r="246" spans="1:8" ht="21.75" customHeight="1" x14ac:dyDescent="0.25">
      <c r="A246" s="2">
        <v>45840</v>
      </c>
      <c r="B246" s="7"/>
      <c r="C246" s="7"/>
      <c r="D246" s="7">
        <f>SUMIFS(Vata_Sales[Final Price],Vata_Sales[Date],Daily_Cashbook11[[#This Row],[Date]])</f>
        <v>0</v>
      </c>
      <c r="E246" s="7">
        <f>SUMIFS(AMB_Bricks_Expance_Sheet[Amount],AMB_Bricks_Expance_Sheet[Date],Daily_Cashbook11[[#This Row],[Date]])</f>
        <v>0</v>
      </c>
      <c r="F246" s="8">
        <f>(Daily_Cashbook11[[#This Row],[Received Ammount office]]+Daily_Cashbook11[[#This Row],[From Sales]]+Daily_Cashbook11[[#This Row],[Coal Cost (Office)]])-Daily_Cashbook11[[#This Row],[Vata Total Cost]]</f>
        <v>0</v>
      </c>
      <c r="G246" s="1"/>
      <c r="H246" s="14"/>
    </row>
    <row r="247" spans="1:8" ht="21.75" customHeight="1" x14ac:dyDescent="0.25">
      <c r="A247" s="2">
        <v>45841</v>
      </c>
      <c r="B247" s="7"/>
      <c r="C247" s="7"/>
      <c r="D247" s="7">
        <f>SUMIFS(Vata_Sales[Final Price],Vata_Sales[Date],Daily_Cashbook11[[#This Row],[Date]])</f>
        <v>0</v>
      </c>
      <c r="E247" s="7">
        <f>SUMIFS(AMB_Bricks_Expance_Sheet[Amount],AMB_Bricks_Expance_Sheet[Date],Daily_Cashbook11[[#This Row],[Date]])</f>
        <v>0</v>
      </c>
      <c r="F247" s="8">
        <f>(Daily_Cashbook11[[#This Row],[Received Ammount office]]+Daily_Cashbook11[[#This Row],[From Sales]]+Daily_Cashbook11[[#This Row],[Coal Cost (Office)]])-Daily_Cashbook11[[#This Row],[Vata Total Cost]]</f>
        <v>0</v>
      </c>
      <c r="G247" s="1"/>
      <c r="H247" s="14"/>
    </row>
    <row r="248" spans="1:8" ht="21.75" customHeight="1" x14ac:dyDescent="0.25">
      <c r="A248" s="2">
        <v>45842</v>
      </c>
      <c r="B248" s="7"/>
      <c r="C248" s="7"/>
      <c r="D248" s="7">
        <f>SUMIFS(Vata_Sales[Final Price],Vata_Sales[Date],Daily_Cashbook11[[#This Row],[Date]])</f>
        <v>0</v>
      </c>
      <c r="E248" s="7">
        <f>SUMIFS(AMB_Bricks_Expance_Sheet[Amount],AMB_Bricks_Expance_Sheet[Date],Daily_Cashbook11[[#This Row],[Date]])</f>
        <v>0</v>
      </c>
      <c r="F248" s="8">
        <f>(Daily_Cashbook11[[#This Row],[Received Ammount office]]+Daily_Cashbook11[[#This Row],[From Sales]]+Daily_Cashbook11[[#This Row],[Coal Cost (Office)]])-Daily_Cashbook11[[#This Row],[Vata Total Cost]]</f>
        <v>0</v>
      </c>
      <c r="G248" s="1"/>
      <c r="H248" s="14"/>
    </row>
    <row r="249" spans="1:8" ht="21.75" customHeight="1" x14ac:dyDescent="0.25">
      <c r="A249" s="2">
        <v>45843</v>
      </c>
      <c r="B249" s="7"/>
      <c r="C249" s="7"/>
      <c r="D249" s="7">
        <f>SUMIFS(Vata_Sales[Final Price],Vata_Sales[Date],Daily_Cashbook11[[#This Row],[Date]])</f>
        <v>0</v>
      </c>
      <c r="E249" s="7">
        <f>SUMIFS(AMB_Bricks_Expance_Sheet[Amount],AMB_Bricks_Expance_Sheet[Date],Daily_Cashbook11[[#This Row],[Date]])</f>
        <v>0</v>
      </c>
      <c r="F249" s="8">
        <f>(Daily_Cashbook11[[#This Row],[Received Ammount office]]+Daily_Cashbook11[[#This Row],[From Sales]]+Daily_Cashbook11[[#This Row],[Coal Cost (Office)]])-Daily_Cashbook11[[#This Row],[Vata Total Cost]]</f>
        <v>0</v>
      </c>
      <c r="G249" s="1"/>
      <c r="H249" s="14"/>
    </row>
    <row r="250" spans="1:8" ht="21.75" customHeight="1" x14ac:dyDescent="0.25">
      <c r="A250" s="2">
        <v>45844</v>
      </c>
      <c r="B250" s="7"/>
      <c r="C250" s="7"/>
      <c r="D250" s="7">
        <f>SUMIFS(Vata_Sales[Final Price],Vata_Sales[Date],Daily_Cashbook11[[#This Row],[Date]])</f>
        <v>0</v>
      </c>
      <c r="E250" s="7">
        <f>SUMIFS(AMB_Bricks_Expance_Sheet[Amount],AMB_Bricks_Expance_Sheet[Date],Daily_Cashbook11[[#This Row],[Date]])</f>
        <v>0</v>
      </c>
      <c r="F250" s="8">
        <f>(Daily_Cashbook11[[#This Row],[Received Ammount office]]+Daily_Cashbook11[[#This Row],[From Sales]]+Daily_Cashbook11[[#This Row],[Coal Cost (Office)]])-Daily_Cashbook11[[#This Row],[Vata Total Cost]]</f>
        <v>0</v>
      </c>
      <c r="G250" s="1"/>
      <c r="H250" s="14"/>
    </row>
    <row r="251" spans="1:8" ht="21.75" customHeight="1" x14ac:dyDescent="0.25">
      <c r="A251" s="2">
        <v>45845</v>
      </c>
      <c r="B251" s="7"/>
      <c r="C251" s="7"/>
      <c r="D251" s="7">
        <f>SUMIFS(Vata_Sales[Final Price],Vata_Sales[Date],Daily_Cashbook11[[#This Row],[Date]])</f>
        <v>0</v>
      </c>
      <c r="E251" s="7">
        <f>SUMIFS(AMB_Bricks_Expance_Sheet[Amount],AMB_Bricks_Expance_Sheet[Date],Daily_Cashbook11[[#This Row],[Date]])</f>
        <v>0</v>
      </c>
      <c r="F251" s="8">
        <f>(Daily_Cashbook11[[#This Row],[Received Ammount office]]+Daily_Cashbook11[[#This Row],[From Sales]]+Daily_Cashbook11[[#This Row],[Coal Cost (Office)]])-Daily_Cashbook11[[#This Row],[Vata Total Cost]]</f>
        <v>0</v>
      </c>
      <c r="G251" s="1"/>
      <c r="H251" s="14"/>
    </row>
    <row r="252" spans="1:8" ht="21.75" customHeight="1" x14ac:dyDescent="0.25">
      <c r="A252" s="2">
        <v>45846</v>
      </c>
      <c r="B252" s="7"/>
      <c r="C252" s="7"/>
      <c r="D252" s="7">
        <f>SUMIFS(Vata_Sales[Final Price],Vata_Sales[Date],Daily_Cashbook11[[#This Row],[Date]])</f>
        <v>0</v>
      </c>
      <c r="E252" s="7">
        <f>SUMIFS(AMB_Bricks_Expance_Sheet[Amount],AMB_Bricks_Expance_Sheet[Date],Daily_Cashbook11[[#This Row],[Date]])</f>
        <v>0</v>
      </c>
      <c r="F252" s="8">
        <f>(Daily_Cashbook11[[#This Row],[Received Ammount office]]+Daily_Cashbook11[[#This Row],[From Sales]]+Daily_Cashbook11[[#This Row],[Coal Cost (Office)]])-Daily_Cashbook11[[#This Row],[Vata Total Cost]]</f>
        <v>0</v>
      </c>
      <c r="G252" s="1"/>
      <c r="H252" s="14"/>
    </row>
    <row r="253" spans="1:8" ht="21.75" customHeight="1" x14ac:dyDescent="0.25">
      <c r="A253" s="2">
        <v>45847</v>
      </c>
      <c r="B253" s="7"/>
      <c r="C253" s="7"/>
      <c r="D253" s="7">
        <f>SUMIFS(Vata_Sales[Final Price],Vata_Sales[Date],Daily_Cashbook11[[#This Row],[Date]])</f>
        <v>0</v>
      </c>
      <c r="E253" s="7">
        <f>SUMIFS(AMB_Bricks_Expance_Sheet[Amount],AMB_Bricks_Expance_Sheet[Date],Daily_Cashbook11[[#This Row],[Date]])</f>
        <v>0</v>
      </c>
      <c r="F253" s="8">
        <f>(Daily_Cashbook11[[#This Row],[Received Ammount office]]+Daily_Cashbook11[[#This Row],[From Sales]]+Daily_Cashbook11[[#This Row],[Coal Cost (Office)]])-Daily_Cashbook11[[#This Row],[Vata Total Cost]]</f>
        <v>0</v>
      </c>
      <c r="G253" s="1"/>
      <c r="H253" s="14"/>
    </row>
    <row r="254" spans="1:8" ht="21.75" customHeight="1" x14ac:dyDescent="0.25">
      <c r="A254" s="2">
        <v>45848</v>
      </c>
      <c r="B254" s="7"/>
      <c r="C254" s="7"/>
      <c r="D254" s="7">
        <f>SUMIFS(Vata_Sales[Final Price],Vata_Sales[Date],Daily_Cashbook11[[#This Row],[Date]])</f>
        <v>0</v>
      </c>
      <c r="E254" s="7">
        <f>SUMIFS(AMB_Bricks_Expance_Sheet[Amount],AMB_Bricks_Expance_Sheet[Date],Daily_Cashbook11[[#This Row],[Date]])</f>
        <v>0</v>
      </c>
      <c r="F254" s="8">
        <f>(Daily_Cashbook11[[#This Row],[Received Ammount office]]+Daily_Cashbook11[[#This Row],[From Sales]]+Daily_Cashbook11[[#This Row],[Coal Cost (Office)]])-Daily_Cashbook11[[#This Row],[Vata Total Cost]]</f>
        <v>0</v>
      </c>
      <c r="G254" s="1"/>
      <c r="H254" s="14"/>
    </row>
    <row r="255" spans="1:8" ht="21.75" customHeight="1" x14ac:dyDescent="0.25">
      <c r="A255" s="2">
        <v>45849</v>
      </c>
      <c r="B255" s="7"/>
      <c r="C255" s="7"/>
      <c r="D255" s="7">
        <f>SUMIFS(Vata_Sales[Final Price],Vata_Sales[Date],Daily_Cashbook11[[#This Row],[Date]])</f>
        <v>0</v>
      </c>
      <c r="E255" s="7">
        <f>SUMIFS(AMB_Bricks_Expance_Sheet[Amount],AMB_Bricks_Expance_Sheet[Date],Daily_Cashbook11[[#This Row],[Date]])</f>
        <v>0</v>
      </c>
      <c r="F255" s="8">
        <f>(Daily_Cashbook11[[#This Row],[Received Ammount office]]+Daily_Cashbook11[[#This Row],[From Sales]]+Daily_Cashbook11[[#This Row],[Coal Cost (Office)]])-Daily_Cashbook11[[#This Row],[Vata Total Cost]]</f>
        <v>0</v>
      </c>
      <c r="G255" s="1"/>
      <c r="H255" s="14"/>
    </row>
    <row r="256" spans="1:8" ht="21.75" customHeight="1" x14ac:dyDescent="0.25">
      <c r="A256" s="2">
        <v>45850</v>
      </c>
      <c r="B256" s="7"/>
      <c r="C256" s="7"/>
      <c r="D256" s="7">
        <f>SUMIFS(Vata_Sales[Final Price],Vata_Sales[Date],Daily_Cashbook11[[#This Row],[Date]])</f>
        <v>0</v>
      </c>
      <c r="E256" s="7">
        <f>SUMIFS(AMB_Bricks_Expance_Sheet[Amount],AMB_Bricks_Expance_Sheet[Date],Daily_Cashbook11[[#This Row],[Date]])</f>
        <v>0</v>
      </c>
      <c r="F256" s="8">
        <f>(Daily_Cashbook11[[#This Row],[Received Ammount office]]+Daily_Cashbook11[[#This Row],[From Sales]]+Daily_Cashbook11[[#This Row],[Coal Cost (Office)]])-Daily_Cashbook11[[#This Row],[Vata Total Cost]]</f>
        <v>0</v>
      </c>
      <c r="G256" s="1"/>
      <c r="H256" s="14"/>
    </row>
    <row r="257" spans="1:8" ht="21.75" customHeight="1" x14ac:dyDescent="0.25">
      <c r="A257" s="2">
        <v>45851</v>
      </c>
      <c r="B257" s="7"/>
      <c r="C257" s="7"/>
      <c r="D257" s="7">
        <f>SUMIFS(Vata_Sales[Final Price],Vata_Sales[Date],Daily_Cashbook11[[#This Row],[Date]])</f>
        <v>0</v>
      </c>
      <c r="E257" s="7">
        <f>SUMIFS(AMB_Bricks_Expance_Sheet[Amount],AMB_Bricks_Expance_Sheet[Date],Daily_Cashbook11[[#This Row],[Date]])</f>
        <v>0</v>
      </c>
      <c r="F257" s="8">
        <f>(Daily_Cashbook11[[#This Row],[Received Ammount office]]+Daily_Cashbook11[[#This Row],[From Sales]]+Daily_Cashbook11[[#This Row],[Coal Cost (Office)]])-Daily_Cashbook11[[#This Row],[Vata Total Cost]]</f>
        <v>0</v>
      </c>
      <c r="G257" s="1"/>
      <c r="H257" s="14"/>
    </row>
    <row r="258" spans="1:8" ht="21.75" customHeight="1" x14ac:dyDescent="0.25">
      <c r="A258" s="2">
        <v>45852</v>
      </c>
      <c r="B258" s="7"/>
      <c r="C258" s="7"/>
      <c r="D258" s="7">
        <f>SUMIFS(Vata_Sales[Final Price],Vata_Sales[Date],Daily_Cashbook11[[#This Row],[Date]])</f>
        <v>0</v>
      </c>
      <c r="E258" s="7">
        <f>SUMIFS(AMB_Bricks_Expance_Sheet[Amount],AMB_Bricks_Expance_Sheet[Date],Daily_Cashbook11[[#This Row],[Date]])</f>
        <v>0</v>
      </c>
      <c r="F258" s="8">
        <f>(Daily_Cashbook11[[#This Row],[Received Ammount office]]+Daily_Cashbook11[[#This Row],[From Sales]]+Daily_Cashbook11[[#This Row],[Coal Cost (Office)]])-Daily_Cashbook11[[#This Row],[Vata Total Cost]]</f>
        <v>0</v>
      </c>
      <c r="G258" s="1"/>
      <c r="H258" s="14"/>
    </row>
    <row r="259" spans="1:8" ht="21.75" customHeight="1" x14ac:dyDescent="0.25">
      <c r="A259" s="2">
        <v>45853</v>
      </c>
      <c r="B259" s="7"/>
      <c r="C259" s="7"/>
      <c r="D259" s="7">
        <f>SUMIFS(Vata_Sales[Final Price],Vata_Sales[Date],Daily_Cashbook11[[#This Row],[Date]])</f>
        <v>0</v>
      </c>
      <c r="E259" s="7">
        <f>SUMIFS(AMB_Bricks_Expance_Sheet[Amount],AMB_Bricks_Expance_Sheet[Date],Daily_Cashbook11[[#This Row],[Date]])</f>
        <v>0</v>
      </c>
      <c r="F259" s="8">
        <f>(Daily_Cashbook11[[#This Row],[Received Ammount office]]+Daily_Cashbook11[[#This Row],[From Sales]]+Daily_Cashbook11[[#This Row],[Coal Cost (Office)]])-Daily_Cashbook11[[#This Row],[Vata Total Cost]]</f>
        <v>0</v>
      </c>
      <c r="G259" s="1"/>
      <c r="H259" s="14"/>
    </row>
    <row r="260" spans="1:8" ht="21.75" customHeight="1" x14ac:dyDescent="0.25">
      <c r="A260" s="2">
        <v>45854</v>
      </c>
      <c r="B260" s="7"/>
      <c r="C260" s="7"/>
      <c r="D260" s="7">
        <f>SUMIFS(Vata_Sales[Final Price],Vata_Sales[Date],Daily_Cashbook11[[#This Row],[Date]])</f>
        <v>0</v>
      </c>
      <c r="E260" s="7">
        <f>SUMIFS(AMB_Bricks_Expance_Sheet[Amount],AMB_Bricks_Expance_Sheet[Date],Daily_Cashbook11[[#This Row],[Date]])</f>
        <v>0</v>
      </c>
      <c r="F260" s="8">
        <f>(Daily_Cashbook11[[#This Row],[Received Ammount office]]+Daily_Cashbook11[[#This Row],[From Sales]]+Daily_Cashbook11[[#This Row],[Coal Cost (Office)]])-Daily_Cashbook11[[#This Row],[Vata Total Cost]]</f>
        <v>0</v>
      </c>
      <c r="G260" s="1"/>
      <c r="H260" s="14"/>
    </row>
    <row r="261" spans="1:8" ht="21.75" customHeight="1" x14ac:dyDescent="0.25">
      <c r="A261" s="2">
        <v>45855</v>
      </c>
      <c r="B261" s="7"/>
      <c r="C261" s="7"/>
      <c r="D261" s="7">
        <f>SUMIFS(Vata_Sales[Final Price],Vata_Sales[Date],Daily_Cashbook11[[#This Row],[Date]])</f>
        <v>0</v>
      </c>
      <c r="E261" s="7">
        <f>SUMIFS(AMB_Bricks_Expance_Sheet[Amount],AMB_Bricks_Expance_Sheet[Date],Daily_Cashbook11[[#This Row],[Date]])</f>
        <v>0</v>
      </c>
      <c r="F261" s="8">
        <f>(Daily_Cashbook11[[#This Row],[Received Ammount office]]+Daily_Cashbook11[[#This Row],[From Sales]]+Daily_Cashbook11[[#This Row],[Coal Cost (Office)]])-Daily_Cashbook11[[#This Row],[Vata Total Cost]]</f>
        <v>0</v>
      </c>
      <c r="G261" s="1"/>
      <c r="H261" s="14"/>
    </row>
    <row r="262" spans="1:8" ht="21.75" customHeight="1" x14ac:dyDescent="0.25">
      <c r="A262" s="2">
        <v>45856</v>
      </c>
      <c r="B262" s="7"/>
      <c r="C262" s="7"/>
      <c r="D262" s="7">
        <f>SUMIFS(Vata_Sales[Final Price],Vata_Sales[Date],Daily_Cashbook11[[#This Row],[Date]])</f>
        <v>0</v>
      </c>
      <c r="E262" s="7">
        <f>SUMIFS(AMB_Bricks_Expance_Sheet[Amount],AMB_Bricks_Expance_Sheet[Date],Daily_Cashbook11[[#This Row],[Date]])</f>
        <v>0</v>
      </c>
      <c r="F262" s="8">
        <f>(Daily_Cashbook11[[#This Row],[Received Ammount office]]+Daily_Cashbook11[[#This Row],[From Sales]]+Daily_Cashbook11[[#This Row],[Coal Cost (Office)]])-Daily_Cashbook11[[#This Row],[Vata Total Cost]]</f>
        <v>0</v>
      </c>
      <c r="G262" s="1"/>
      <c r="H262" s="14"/>
    </row>
    <row r="263" spans="1:8" ht="21.75" customHeight="1" x14ac:dyDescent="0.25">
      <c r="A263" s="2">
        <v>45857</v>
      </c>
      <c r="B263" s="7"/>
      <c r="C263" s="7"/>
      <c r="D263" s="7">
        <f>SUMIFS(Vata_Sales[Final Price],Vata_Sales[Date],Daily_Cashbook11[[#This Row],[Date]])</f>
        <v>0</v>
      </c>
      <c r="E263" s="7">
        <f>SUMIFS(AMB_Bricks_Expance_Sheet[Amount],AMB_Bricks_Expance_Sheet[Date],Daily_Cashbook11[[#This Row],[Date]])</f>
        <v>0</v>
      </c>
      <c r="F263" s="8">
        <f>(Daily_Cashbook11[[#This Row],[Received Ammount office]]+Daily_Cashbook11[[#This Row],[From Sales]]+Daily_Cashbook11[[#This Row],[Coal Cost (Office)]])-Daily_Cashbook11[[#This Row],[Vata Total Cost]]</f>
        <v>0</v>
      </c>
      <c r="G263" s="1"/>
      <c r="H263" s="14"/>
    </row>
    <row r="264" spans="1:8" ht="21.75" customHeight="1" x14ac:dyDescent="0.25">
      <c r="A264" s="2">
        <v>45858</v>
      </c>
      <c r="B264" s="7"/>
      <c r="C264" s="7"/>
      <c r="D264" s="7">
        <f>SUMIFS(Vata_Sales[Final Price],Vata_Sales[Date],Daily_Cashbook11[[#This Row],[Date]])</f>
        <v>0</v>
      </c>
      <c r="E264" s="7">
        <f>SUMIFS(AMB_Bricks_Expance_Sheet[Amount],AMB_Bricks_Expance_Sheet[Date],Daily_Cashbook11[[#This Row],[Date]])</f>
        <v>0</v>
      </c>
      <c r="F264" s="8">
        <f>(Daily_Cashbook11[[#This Row],[Received Ammount office]]+Daily_Cashbook11[[#This Row],[From Sales]]+Daily_Cashbook11[[#This Row],[Coal Cost (Office)]])-Daily_Cashbook11[[#This Row],[Vata Total Cost]]</f>
        <v>0</v>
      </c>
      <c r="G264" s="1"/>
      <c r="H264" s="14"/>
    </row>
    <row r="265" spans="1:8" ht="21.75" customHeight="1" x14ac:dyDescent="0.25">
      <c r="A265" s="2">
        <v>45859</v>
      </c>
      <c r="B265" s="7"/>
      <c r="C265" s="7"/>
      <c r="D265" s="7">
        <f>SUMIFS(Vata_Sales[Final Price],Vata_Sales[Date],Daily_Cashbook11[[#This Row],[Date]])</f>
        <v>0</v>
      </c>
      <c r="E265" s="7">
        <f>SUMIFS(AMB_Bricks_Expance_Sheet[Amount],AMB_Bricks_Expance_Sheet[Date],Daily_Cashbook11[[#This Row],[Date]])</f>
        <v>0</v>
      </c>
      <c r="F265" s="8">
        <f>(Daily_Cashbook11[[#This Row],[Received Ammount office]]+Daily_Cashbook11[[#This Row],[From Sales]]+Daily_Cashbook11[[#This Row],[Coal Cost (Office)]])-Daily_Cashbook11[[#This Row],[Vata Total Cost]]</f>
        <v>0</v>
      </c>
      <c r="G265" s="1"/>
      <c r="H265" s="14"/>
    </row>
    <row r="266" spans="1:8" ht="21.75" customHeight="1" x14ac:dyDescent="0.25">
      <c r="A266" s="2">
        <v>45860</v>
      </c>
      <c r="B266" s="7"/>
      <c r="C266" s="7"/>
      <c r="D266" s="7">
        <f>SUMIFS(Vata_Sales[Final Price],Vata_Sales[Date],Daily_Cashbook11[[#This Row],[Date]])</f>
        <v>0</v>
      </c>
      <c r="E266" s="7">
        <f>SUMIFS(AMB_Bricks_Expance_Sheet[Amount],AMB_Bricks_Expance_Sheet[Date],Daily_Cashbook11[[#This Row],[Date]])</f>
        <v>0</v>
      </c>
      <c r="F266" s="8">
        <f>(Daily_Cashbook11[[#This Row],[Received Ammount office]]+Daily_Cashbook11[[#This Row],[From Sales]]+Daily_Cashbook11[[#This Row],[Coal Cost (Office)]])-Daily_Cashbook11[[#This Row],[Vata Total Cost]]</f>
        <v>0</v>
      </c>
      <c r="G266" s="1"/>
      <c r="H266" s="14"/>
    </row>
    <row r="267" spans="1:8" ht="21.75" customHeight="1" x14ac:dyDescent="0.25">
      <c r="A267" s="2">
        <v>45861</v>
      </c>
      <c r="B267" s="7"/>
      <c r="C267" s="7"/>
      <c r="D267" s="7">
        <f>SUMIFS(Vata_Sales[Final Price],Vata_Sales[Date],Daily_Cashbook11[[#This Row],[Date]])</f>
        <v>0</v>
      </c>
      <c r="E267" s="7">
        <f>SUMIFS(AMB_Bricks_Expance_Sheet[Amount],AMB_Bricks_Expance_Sheet[Date],Daily_Cashbook11[[#This Row],[Date]])</f>
        <v>0</v>
      </c>
      <c r="F267" s="8">
        <f>(Daily_Cashbook11[[#This Row],[Received Ammount office]]+Daily_Cashbook11[[#This Row],[From Sales]]+Daily_Cashbook11[[#This Row],[Coal Cost (Office)]])-Daily_Cashbook11[[#This Row],[Vata Total Cost]]</f>
        <v>0</v>
      </c>
      <c r="G267" s="1"/>
      <c r="H267" s="14"/>
    </row>
    <row r="268" spans="1:8" ht="21.75" customHeight="1" x14ac:dyDescent="0.25">
      <c r="A268" s="2">
        <v>45862</v>
      </c>
      <c r="B268" s="7"/>
      <c r="C268" s="7"/>
      <c r="D268" s="7">
        <f>SUMIFS(Vata_Sales[Final Price],Vata_Sales[Date],Daily_Cashbook11[[#This Row],[Date]])</f>
        <v>0</v>
      </c>
      <c r="E268" s="7">
        <f>SUMIFS(AMB_Bricks_Expance_Sheet[Amount],AMB_Bricks_Expance_Sheet[Date],Daily_Cashbook11[[#This Row],[Date]])</f>
        <v>0</v>
      </c>
      <c r="F268" s="8">
        <f>(Daily_Cashbook11[[#This Row],[Received Ammount office]]+Daily_Cashbook11[[#This Row],[From Sales]]+Daily_Cashbook11[[#This Row],[Coal Cost (Office)]])-Daily_Cashbook11[[#This Row],[Vata Total Cost]]</f>
        <v>0</v>
      </c>
      <c r="G268" s="1"/>
      <c r="H268" s="14"/>
    </row>
    <row r="269" spans="1:8" ht="21.75" customHeight="1" x14ac:dyDescent="0.25">
      <c r="A269" s="2">
        <v>45863</v>
      </c>
      <c r="B269" s="7"/>
      <c r="C269" s="7"/>
      <c r="D269" s="7">
        <f>SUMIFS(Vata_Sales[Final Price],Vata_Sales[Date],Daily_Cashbook11[[#This Row],[Date]])</f>
        <v>0</v>
      </c>
      <c r="E269" s="7">
        <f>SUMIFS(AMB_Bricks_Expance_Sheet[Amount],AMB_Bricks_Expance_Sheet[Date],Daily_Cashbook11[[#This Row],[Date]])</f>
        <v>0</v>
      </c>
      <c r="F269" s="8">
        <f>(Daily_Cashbook11[[#This Row],[Received Ammount office]]+Daily_Cashbook11[[#This Row],[From Sales]]+Daily_Cashbook11[[#This Row],[Coal Cost (Office)]])-Daily_Cashbook11[[#This Row],[Vata Total Cost]]</f>
        <v>0</v>
      </c>
      <c r="G269" s="1"/>
      <c r="H269" s="14"/>
    </row>
    <row r="270" spans="1:8" ht="21.75" customHeight="1" x14ac:dyDescent="0.25">
      <c r="A270" s="2">
        <v>45864</v>
      </c>
      <c r="B270" s="7"/>
      <c r="C270" s="7"/>
      <c r="D270" s="7">
        <f>SUMIFS(Vata_Sales[Final Price],Vata_Sales[Date],Daily_Cashbook11[[#This Row],[Date]])</f>
        <v>0</v>
      </c>
      <c r="E270" s="7">
        <f>SUMIFS(AMB_Bricks_Expance_Sheet[Amount],AMB_Bricks_Expance_Sheet[Date],Daily_Cashbook11[[#This Row],[Date]])</f>
        <v>0</v>
      </c>
      <c r="F270" s="8">
        <f>(Daily_Cashbook11[[#This Row],[Received Ammount office]]+Daily_Cashbook11[[#This Row],[From Sales]]+Daily_Cashbook11[[#This Row],[Coal Cost (Office)]])-Daily_Cashbook11[[#This Row],[Vata Total Cost]]</f>
        <v>0</v>
      </c>
      <c r="G270" s="1"/>
      <c r="H270" s="14"/>
    </row>
    <row r="271" spans="1:8" ht="21.75" customHeight="1" x14ac:dyDescent="0.25">
      <c r="A271" s="2">
        <v>45865</v>
      </c>
      <c r="B271" s="7"/>
      <c r="C271" s="7"/>
      <c r="D271" s="7">
        <f>SUMIFS(Vata_Sales[Final Price],Vata_Sales[Date],Daily_Cashbook11[[#This Row],[Date]])</f>
        <v>0</v>
      </c>
      <c r="E271" s="7">
        <f>SUMIFS(AMB_Bricks_Expance_Sheet[Amount],AMB_Bricks_Expance_Sheet[Date],Daily_Cashbook11[[#This Row],[Date]])</f>
        <v>0</v>
      </c>
      <c r="F271" s="8">
        <f>(Daily_Cashbook11[[#This Row],[Received Ammount office]]+Daily_Cashbook11[[#This Row],[From Sales]]+Daily_Cashbook11[[#This Row],[Coal Cost (Office)]])-Daily_Cashbook11[[#This Row],[Vata Total Cost]]</f>
        <v>0</v>
      </c>
      <c r="G271" s="1"/>
      <c r="H271" s="14"/>
    </row>
    <row r="272" spans="1:8" ht="21.75" customHeight="1" x14ac:dyDescent="0.25">
      <c r="A272" s="2">
        <v>45866</v>
      </c>
      <c r="B272" s="7"/>
      <c r="C272" s="7"/>
      <c r="D272" s="7">
        <f>SUMIFS(Vata_Sales[Final Price],Vata_Sales[Date],Daily_Cashbook11[[#This Row],[Date]])</f>
        <v>0</v>
      </c>
      <c r="E272" s="7">
        <f>SUMIFS(AMB_Bricks_Expance_Sheet[Amount],AMB_Bricks_Expance_Sheet[Date],Daily_Cashbook11[[#This Row],[Date]])</f>
        <v>0</v>
      </c>
      <c r="F272" s="8">
        <f>(Daily_Cashbook11[[#This Row],[Received Ammount office]]+Daily_Cashbook11[[#This Row],[From Sales]]+Daily_Cashbook11[[#This Row],[Coal Cost (Office)]])-Daily_Cashbook11[[#This Row],[Vata Total Cost]]</f>
        <v>0</v>
      </c>
      <c r="G272" s="1"/>
      <c r="H272" s="14"/>
    </row>
    <row r="273" spans="1:8" ht="21.75" customHeight="1" x14ac:dyDescent="0.25">
      <c r="A273" s="2">
        <v>45867</v>
      </c>
      <c r="B273" s="7"/>
      <c r="C273" s="7"/>
      <c r="D273" s="7">
        <f>SUMIFS(Vata_Sales[Final Price],Vata_Sales[Date],Daily_Cashbook11[[#This Row],[Date]])</f>
        <v>0</v>
      </c>
      <c r="E273" s="7">
        <f>SUMIFS(AMB_Bricks_Expance_Sheet[Amount],AMB_Bricks_Expance_Sheet[Date],Daily_Cashbook11[[#This Row],[Date]])</f>
        <v>0</v>
      </c>
      <c r="F273" s="8">
        <f>(Daily_Cashbook11[[#This Row],[Received Ammount office]]+Daily_Cashbook11[[#This Row],[From Sales]]+Daily_Cashbook11[[#This Row],[Coal Cost (Office)]])-Daily_Cashbook11[[#This Row],[Vata Total Cost]]</f>
        <v>0</v>
      </c>
      <c r="G273" s="1"/>
      <c r="H273" s="14"/>
    </row>
    <row r="274" spans="1:8" ht="21.75" customHeight="1" x14ac:dyDescent="0.25">
      <c r="A274" s="2">
        <v>45868</v>
      </c>
      <c r="B274" s="7"/>
      <c r="C274" s="7"/>
      <c r="D274" s="7">
        <f>SUMIFS(Vata_Sales[Final Price],Vata_Sales[Date],Daily_Cashbook11[[#This Row],[Date]])</f>
        <v>0</v>
      </c>
      <c r="E274" s="7">
        <f>SUMIFS(AMB_Bricks_Expance_Sheet[Amount],AMB_Bricks_Expance_Sheet[Date],Daily_Cashbook11[[#This Row],[Date]])</f>
        <v>0</v>
      </c>
      <c r="F274" s="8">
        <f>(Daily_Cashbook11[[#This Row],[Received Ammount office]]+Daily_Cashbook11[[#This Row],[From Sales]]+Daily_Cashbook11[[#This Row],[Coal Cost (Office)]])-Daily_Cashbook11[[#This Row],[Vata Total Cost]]</f>
        <v>0</v>
      </c>
      <c r="G274" s="1"/>
      <c r="H274" s="14"/>
    </row>
    <row r="275" spans="1:8" ht="21.75" customHeight="1" x14ac:dyDescent="0.25">
      <c r="A275" s="2">
        <v>45869</v>
      </c>
      <c r="B275" s="7"/>
      <c r="C275" s="7"/>
      <c r="D275" s="7">
        <f>SUMIFS(Vata_Sales[Final Price],Vata_Sales[Date],Daily_Cashbook11[[#This Row],[Date]])</f>
        <v>0</v>
      </c>
      <c r="E275" s="7">
        <f>SUMIFS(AMB_Bricks_Expance_Sheet[Amount],AMB_Bricks_Expance_Sheet[Date],Daily_Cashbook11[[#This Row],[Date]])</f>
        <v>0</v>
      </c>
      <c r="F275" s="8">
        <f>(Daily_Cashbook11[[#This Row],[Received Ammount office]]+Daily_Cashbook11[[#This Row],[From Sales]]+Daily_Cashbook11[[#This Row],[Coal Cost (Office)]])-Daily_Cashbook11[[#This Row],[Vata Total Cost]]</f>
        <v>0</v>
      </c>
      <c r="G275" s="1"/>
      <c r="H275" s="14"/>
    </row>
    <row r="276" spans="1:8" ht="21.75" customHeight="1" x14ac:dyDescent="0.25">
      <c r="A276" s="2">
        <v>45870</v>
      </c>
      <c r="B276" s="7"/>
      <c r="C276" s="7"/>
      <c r="D276" s="7">
        <f>SUMIFS(Vata_Sales[Final Price],Vata_Sales[Date],Daily_Cashbook11[[#This Row],[Date]])</f>
        <v>0</v>
      </c>
      <c r="E276" s="7">
        <f>SUMIFS(AMB_Bricks_Expance_Sheet[Amount],AMB_Bricks_Expance_Sheet[Date],Daily_Cashbook11[[#This Row],[Date]])</f>
        <v>0</v>
      </c>
      <c r="F276" s="8">
        <f>(Daily_Cashbook11[[#This Row],[Received Ammount office]]+Daily_Cashbook11[[#This Row],[From Sales]]+Daily_Cashbook11[[#This Row],[Coal Cost (Office)]])-Daily_Cashbook11[[#This Row],[Vata Total Cost]]</f>
        <v>0</v>
      </c>
      <c r="G276" s="1"/>
      <c r="H276" s="14"/>
    </row>
    <row r="277" spans="1:8" ht="21.75" customHeight="1" x14ac:dyDescent="0.25">
      <c r="A277" s="2">
        <v>45871</v>
      </c>
      <c r="B277" s="7"/>
      <c r="C277" s="7"/>
      <c r="D277" s="7">
        <f>SUMIFS(Vata_Sales[Final Price],Vata_Sales[Date],Daily_Cashbook11[[#This Row],[Date]])</f>
        <v>0</v>
      </c>
      <c r="E277" s="7">
        <f>SUMIFS(AMB_Bricks_Expance_Sheet[Amount],AMB_Bricks_Expance_Sheet[Date],Daily_Cashbook11[[#This Row],[Date]])</f>
        <v>0</v>
      </c>
      <c r="F277" s="8">
        <f>(Daily_Cashbook11[[#This Row],[Received Ammount office]]+Daily_Cashbook11[[#This Row],[From Sales]]+Daily_Cashbook11[[#This Row],[Coal Cost (Office)]])-Daily_Cashbook11[[#This Row],[Vata Total Cost]]</f>
        <v>0</v>
      </c>
      <c r="G277" s="1"/>
      <c r="H277" s="14"/>
    </row>
    <row r="278" spans="1:8" ht="21.75" customHeight="1" x14ac:dyDescent="0.25">
      <c r="A278" s="2">
        <v>45872</v>
      </c>
      <c r="B278" s="7"/>
      <c r="C278" s="7"/>
      <c r="D278" s="7">
        <f>SUMIFS(Vata_Sales[Final Price],Vata_Sales[Date],Daily_Cashbook11[[#This Row],[Date]])</f>
        <v>0</v>
      </c>
      <c r="E278" s="7">
        <f>SUMIFS(AMB_Bricks_Expance_Sheet[Amount],AMB_Bricks_Expance_Sheet[Date],Daily_Cashbook11[[#This Row],[Date]])</f>
        <v>0</v>
      </c>
      <c r="F278" s="8">
        <f>(Daily_Cashbook11[[#This Row],[Received Ammount office]]+Daily_Cashbook11[[#This Row],[From Sales]]+Daily_Cashbook11[[#This Row],[Coal Cost (Office)]])-Daily_Cashbook11[[#This Row],[Vata Total Cost]]</f>
        <v>0</v>
      </c>
      <c r="G278" s="1"/>
      <c r="H278" s="14"/>
    </row>
    <row r="279" spans="1:8" ht="21.75" customHeight="1" x14ac:dyDescent="0.25">
      <c r="A279" s="2">
        <v>45873</v>
      </c>
      <c r="B279" s="7"/>
      <c r="C279" s="7"/>
      <c r="D279" s="7">
        <f>SUMIFS(Vata_Sales[Final Price],Vata_Sales[Date],Daily_Cashbook11[[#This Row],[Date]])</f>
        <v>0</v>
      </c>
      <c r="E279" s="7">
        <f>SUMIFS(AMB_Bricks_Expance_Sheet[Amount],AMB_Bricks_Expance_Sheet[Date],Daily_Cashbook11[[#This Row],[Date]])</f>
        <v>0</v>
      </c>
      <c r="F279" s="8">
        <f>(Daily_Cashbook11[[#This Row],[Received Ammount office]]+Daily_Cashbook11[[#This Row],[From Sales]]+Daily_Cashbook11[[#This Row],[Coal Cost (Office)]])-Daily_Cashbook11[[#This Row],[Vata Total Cost]]</f>
        <v>0</v>
      </c>
      <c r="G279" s="1"/>
      <c r="H279" s="14"/>
    </row>
    <row r="280" spans="1:8" ht="21.75" customHeight="1" x14ac:dyDescent="0.25">
      <c r="A280" s="2">
        <v>45874</v>
      </c>
      <c r="B280" s="7"/>
      <c r="C280" s="7"/>
      <c r="D280" s="7">
        <f>SUMIFS(Vata_Sales[Final Price],Vata_Sales[Date],Daily_Cashbook11[[#This Row],[Date]])</f>
        <v>0</v>
      </c>
      <c r="E280" s="7">
        <f>SUMIFS(AMB_Bricks_Expance_Sheet[Amount],AMB_Bricks_Expance_Sheet[Date],Daily_Cashbook11[[#This Row],[Date]])</f>
        <v>0</v>
      </c>
      <c r="F280" s="8">
        <f>(Daily_Cashbook11[[#This Row],[Received Ammount office]]+Daily_Cashbook11[[#This Row],[From Sales]]+Daily_Cashbook11[[#This Row],[Coal Cost (Office)]])-Daily_Cashbook11[[#This Row],[Vata Total Cost]]</f>
        <v>0</v>
      </c>
      <c r="G280" s="1"/>
      <c r="H280" s="14"/>
    </row>
    <row r="281" spans="1:8" ht="21.75" customHeight="1" x14ac:dyDescent="0.25">
      <c r="A281" s="2">
        <v>45875</v>
      </c>
      <c r="B281" s="7"/>
      <c r="C281" s="7"/>
      <c r="D281" s="7">
        <f>SUMIFS(Vata_Sales[Final Price],Vata_Sales[Date],Daily_Cashbook11[[#This Row],[Date]])</f>
        <v>0</v>
      </c>
      <c r="E281" s="7">
        <f>SUMIFS(AMB_Bricks_Expance_Sheet[Amount],AMB_Bricks_Expance_Sheet[Date],Daily_Cashbook11[[#This Row],[Date]])</f>
        <v>0</v>
      </c>
      <c r="F281" s="8">
        <f>(Daily_Cashbook11[[#This Row],[Received Ammount office]]+Daily_Cashbook11[[#This Row],[From Sales]]+Daily_Cashbook11[[#This Row],[Coal Cost (Office)]])-Daily_Cashbook11[[#This Row],[Vata Total Cost]]</f>
        <v>0</v>
      </c>
      <c r="G281" s="1"/>
      <c r="H281" s="14"/>
    </row>
    <row r="282" spans="1:8" ht="21.75" customHeight="1" x14ac:dyDescent="0.25">
      <c r="A282" s="2">
        <v>45876</v>
      </c>
      <c r="B282" s="7"/>
      <c r="C282" s="7"/>
      <c r="D282" s="7">
        <f>SUMIFS(Vata_Sales[Final Price],Vata_Sales[Date],Daily_Cashbook11[[#This Row],[Date]])</f>
        <v>0</v>
      </c>
      <c r="E282" s="7">
        <f>SUMIFS(AMB_Bricks_Expance_Sheet[Amount],AMB_Bricks_Expance_Sheet[Date],Daily_Cashbook11[[#This Row],[Date]])</f>
        <v>0</v>
      </c>
      <c r="F282" s="8">
        <f>(Daily_Cashbook11[[#This Row],[Received Ammount office]]+Daily_Cashbook11[[#This Row],[From Sales]]+Daily_Cashbook11[[#This Row],[Coal Cost (Office)]])-Daily_Cashbook11[[#This Row],[Vata Total Cost]]</f>
        <v>0</v>
      </c>
      <c r="G282" s="1"/>
      <c r="H282" s="14"/>
    </row>
    <row r="283" spans="1:8" ht="21.75" customHeight="1" x14ac:dyDescent="0.25">
      <c r="A283" s="2">
        <v>45877</v>
      </c>
      <c r="B283" s="7"/>
      <c r="C283" s="7"/>
      <c r="D283" s="7">
        <f>SUMIFS(Vata_Sales[Final Price],Vata_Sales[Date],Daily_Cashbook11[[#This Row],[Date]])</f>
        <v>0</v>
      </c>
      <c r="E283" s="7">
        <f>SUMIFS(AMB_Bricks_Expance_Sheet[Amount],AMB_Bricks_Expance_Sheet[Date],Daily_Cashbook11[[#This Row],[Date]])</f>
        <v>0</v>
      </c>
      <c r="F283" s="8">
        <f>(Daily_Cashbook11[[#This Row],[Received Ammount office]]+Daily_Cashbook11[[#This Row],[From Sales]]+Daily_Cashbook11[[#This Row],[Coal Cost (Office)]])-Daily_Cashbook11[[#This Row],[Vata Total Cost]]</f>
        <v>0</v>
      </c>
      <c r="G283" s="1"/>
      <c r="H283" s="14"/>
    </row>
    <row r="284" spans="1:8" ht="21.75" customHeight="1" x14ac:dyDescent="0.25">
      <c r="A284" s="2">
        <v>45878</v>
      </c>
      <c r="B284" s="7"/>
      <c r="C284" s="7"/>
      <c r="D284" s="7">
        <f>SUMIFS(Vata_Sales[Final Price],Vata_Sales[Date],Daily_Cashbook11[[#This Row],[Date]])</f>
        <v>0</v>
      </c>
      <c r="E284" s="7">
        <f>SUMIFS(AMB_Bricks_Expance_Sheet[Amount],AMB_Bricks_Expance_Sheet[Date],Daily_Cashbook11[[#This Row],[Date]])</f>
        <v>0</v>
      </c>
      <c r="F284" s="8">
        <f>(Daily_Cashbook11[[#This Row],[Received Ammount office]]+Daily_Cashbook11[[#This Row],[From Sales]]+Daily_Cashbook11[[#This Row],[Coal Cost (Office)]])-Daily_Cashbook11[[#This Row],[Vata Total Cost]]</f>
        <v>0</v>
      </c>
      <c r="G284" s="1"/>
      <c r="H284" s="14"/>
    </row>
    <row r="285" spans="1:8" ht="21.75" customHeight="1" x14ac:dyDescent="0.25">
      <c r="A285" s="2">
        <v>45879</v>
      </c>
      <c r="B285" s="7"/>
      <c r="C285" s="7"/>
      <c r="D285" s="7">
        <f>SUMIFS(Vata_Sales[Final Price],Vata_Sales[Date],Daily_Cashbook11[[#This Row],[Date]])</f>
        <v>0</v>
      </c>
      <c r="E285" s="7">
        <f>SUMIFS(AMB_Bricks_Expance_Sheet[Amount],AMB_Bricks_Expance_Sheet[Date],Daily_Cashbook11[[#This Row],[Date]])</f>
        <v>0</v>
      </c>
      <c r="F285" s="8">
        <f>(Daily_Cashbook11[[#This Row],[Received Ammount office]]+Daily_Cashbook11[[#This Row],[From Sales]]+Daily_Cashbook11[[#This Row],[Coal Cost (Office)]])-Daily_Cashbook11[[#This Row],[Vata Total Cost]]</f>
        <v>0</v>
      </c>
      <c r="G285" s="1"/>
      <c r="H285" s="14"/>
    </row>
    <row r="286" spans="1:8" ht="21.75" customHeight="1" x14ac:dyDescent="0.25">
      <c r="A286" s="2">
        <v>45880</v>
      </c>
      <c r="B286" s="7"/>
      <c r="C286" s="7"/>
      <c r="D286" s="7">
        <f>SUMIFS(Vata_Sales[Final Price],Vata_Sales[Date],Daily_Cashbook11[[#This Row],[Date]])</f>
        <v>0</v>
      </c>
      <c r="E286" s="7">
        <f>SUMIFS(AMB_Bricks_Expance_Sheet[Amount],AMB_Bricks_Expance_Sheet[Date],Daily_Cashbook11[[#This Row],[Date]])</f>
        <v>0</v>
      </c>
      <c r="F286" s="8">
        <f>(Daily_Cashbook11[[#This Row],[Received Ammount office]]+Daily_Cashbook11[[#This Row],[From Sales]]+Daily_Cashbook11[[#This Row],[Coal Cost (Office)]])-Daily_Cashbook11[[#This Row],[Vata Total Cost]]</f>
        <v>0</v>
      </c>
      <c r="G286" s="1"/>
      <c r="H286" s="14"/>
    </row>
    <row r="287" spans="1:8" ht="21.75" customHeight="1" x14ac:dyDescent="0.25">
      <c r="A287" s="2">
        <v>45881</v>
      </c>
      <c r="B287" s="7"/>
      <c r="C287" s="7"/>
      <c r="D287" s="7">
        <f>SUMIFS(Vata_Sales[Final Price],Vata_Sales[Date],Daily_Cashbook11[[#This Row],[Date]])</f>
        <v>0</v>
      </c>
      <c r="E287" s="7">
        <f>SUMIFS(AMB_Bricks_Expance_Sheet[Amount],AMB_Bricks_Expance_Sheet[Date],Daily_Cashbook11[[#This Row],[Date]])</f>
        <v>0</v>
      </c>
      <c r="F287" s="8">
        <f>(Daily_Cashbook11[[#This Row],[Received Ammount office]]+Daily_Cashbook11[[#This Row],[From Sales]]+Daily_Cashbook11[[#This Row],[Coal Cost (Office)]])-Daily_Cashbook11[[#This Row],[Vata Total Cost]]</f>
        <v>0</v>
      </c>
      <c r="G287" s="1"/>
      <c r="H287" s="14"/>
    </row>
    <row r="288" spans="1:8" ht="21.75" customHeight="1" x14ac:dyDescent="0.25">
      <c r="A288" s="2">
        <v>45882</v>
      </c>
      <c r="B288" s="7"/>
      <c r="C288" s="7"/>
      <c r="D288" s="7">
        <f>SUMIFS(Vata_Sales[Final Price],Vata_Sales[Date],Daily_Cashbook11[[#This Row],[Date]])</f>
        <v>0</v>
      </c>
      <c r="E288" s="7">
        <f>SUMIFS(AMB_Bricks_Expance_Sheet[Amount],AMB_Bricks_Expance_Sheet[Date],Daily_Cashbook11[[#This Row],[Date]])</f>
        <v>0</v>
      </c>
      <c r="F288" s="8">
        <f>(Daily_Cashbook11[[#This Row],[Received Ammount office]]+Daily_Cashbook11[[#This Row],[From Sales]]+Daily_Cashbook11[[#This Row],[Coal Cost (Office)]])-Daily_Cashbook11[[#This Row],[Vata Total Cost]]</f>
        <v>0</v>
      </c>
      <c r="G288" s="1"/>
      <c r="H288" s="14"/>
    </row>
    <row r="289" spans="1:8" ht="21.75" customHeight="1" x14ac:dyDescent="0.25">
      <c r="A289" s="2">
        <v>45883</v>
      </c>
      <c r="B289" s="7"/>
      <c r="C289" s="7"/>
      <c r="D289" s="7">
        <f>SUMIFS(Vata_Sales[Final Price],Vata_Sales[Date],Daily_Cashbook11[[#This Row],[Date]])</f>
        <v>0</v>
      </c>
      <c r="E289" s="7">
        <f>SUMIFS(AMB_Bricks_Expance_Sheet[Amount],AMB_Bricks_Expance_Sheet[Date],Daily_Cashbook11[[#This Row],[Date]])</f>
        <v>0</v>
      </c>
      <c r="F289" s="8">
        <f>(Daily_Cashbook11[[#This Row],[Received Ammount office]]+Daily_Cashbook11[[#This Row],[From Sales]]+Daily_Cashbook11[[#This Row],[Coal Cost (Office)]])-Daily_Cashbook11[[#This Row],[Vata Total Cost]]</f>
        <v>0</v>
      </c>
      <c r="G289" s="1"/>
      <c r="H289" s="14"/>
    </row>
    <row r="290" spans="1:8" ht="21.75" customHeight="1" x14ac:dyDescent="0.25">
      <c r="A290" s="2">
        <v>45884</v>
      </c>
      <c r="B290" s="7"/>
      <c r="C290" s="7"/>
      <c r="D290" s="7">
        <f>SUMIFS(Vata_Sales[Final Price],Vata_Sales[Date],Daily_Cashbook11[[#This Row],[Date]])</f>
        <v>0</v>
      </c>
      <c r="E290" s="7">
        <f>SUMIFS(AMB_Bricks_Expance_Sheet[Amount],AMB_Bricks_Expance_Sheet[Date],Daily_Cashbook11[[#This Row],[Date]])</f>
        <v>0</v>
      </c>
      <c r="F290" s="8">
        <f>(Daily_Cashbook11[[#This Row],[Received Ammount office]]+Daily_Cashbook11[[#This Row],[From Sales]]+Daily_Cashbook11[[#This Row],[Coal Cost (Office)]])-Daily_Cashbook11[[#This Row],[Vata Total Cost]]</f>
        <v>0</v>
      </c>
      <c r="G290" s="1"/>
      <c r="H290" s="14"/>
    </row>
    <row r="291" spans="1:8" ht="21.75" customHeight="1" x14ac:dyDescent="0.25">
      <c r="A291" s="2">
        <v>45885</v>
      </c>
      <c r="B291" s="7"/>
      <c r="C291" s="7"/>
      <c r="D291" s="7">
        <f>SUMIFS(Vata_Sales[Final Price],Vata_Sales[Date],Daily_Cashbook11[[#This Row],[Date]])</f>
        <v>0</v>
      </c>
      <c r="E291" s="7">
        <f>SUMIFS(AMB_Bricks_Expance_Sheet[Amount],AMB_Bricks_Expance_Sheet[Date],Daily_Cashbook11[[#This Row],[Date]])</f>
        <v>0</v>
      </c>
      <c r="F291" s="8">
        <f>(Daily_Cashbook11[[#This Row],[Received Ammount office]]+Daily_Cashbook11[[#This Row],[From Sales]]+Daily_Cashbook11[[#This Row],[Coal Cost (Office)]])-Daily_Cashbook11[[#This Row],[Vata Total Cost]]</f>
        <v>0</v>
      </c>
      <c r="G291" s="1" t="s">
        <v>849</v>
      </c>
      <c r="H291" s="14"/>
    </row>
    <row r="292" spans="1:8" ht="21.75" customHeight="1" x14ac:dyDescent="0.25">
      <c r="A292" s="2">
        <v>45886</v>
      </c>
      <c r="B292" s="7"/>
      <c r="C292" s="7"/>
      <c r="D292" s="7">
        <f>SUMIFS(Vata_Sales[Final Price],Vata_Sales[Date],Daily_Cashbook11[[#This Row],[Date]])</f>
        <v>0</v>
      </c>
      <c r="E292" s="7">
        <f>SUMIFS(AMB_Bricks_Expance_Sheet[Amount],AMB_Bricks_Expance_Sheet[Date],Daily_Cashbook11[[#This Row],[Date]])</f>
        <v>0</v>
      </c>
      <c r="F292" s="8">
        <f>(Daily_Cashbook11[[#This Row],[Received Ammount office]]+Daily_Cashbook11[[#This Row],[From Sales]]+Daily_Cashbook11[[#This Row],[Coal Cost (Office)]])-Daily_Cashbook11[[#This Row],[Vata Total Cost]]</f>
        <v>0</v>
      </c>
      <c r="G292" s="1"/>
      <c r="H292" s="14"/>
    </row>
    <row r="293" spans="1:8" ht="21.75" customHeight="1" x14ac:dyDescent="0.25">
      <c r="A293" s="2">
        <v>45887</v>
      </c>
      <c r="B293" s="7"/>
      <c r="C293" s="7"/>
      <c r="D293" s="7">
        <f>SUMIFS(Vata_Sales[Final Price],Vata_Sales[Date],Daily_Cashbook11[[#This Row],[Date]])</f>
        <v>0</v>
      </c>
      <c r="E293" s="7">
        <f>SUMIFS(AMB_Bricks_Expance_Sheet[Amount],AMB_Bricks_Expance_Sheet[Date],Daily_Cashbook11[[#This Row],[Date]])</f>
        <v>0</v>
      </c>
      <c r="F293" s="8">
        <f>(Daily_Cashbook11[[#This Row],[Received Ammount office]]+Daily_Cashbook11[[#This Row],[From Sales]]+Daily_Cashbook11[[#This Row],[Coal Cost (Office)]])-Daily_Cashbook11[[#This Row],[Vata Total Cost]]</f>
        <v>0</v>
      </c>
      <c r="G293" s="1"/>
      <c r="H293" s="14"/>
    </row>
    <row r="294" spans="1:8" ht="21.75" customHeight="1" x14ac:dyDescent="0.25">
      <c r="A294" s="2">
        <v>45888</v>
      </c>
      <c r="B294" s="7"/>
      <c r="C294" s="7"/>
      <c r="D294" s="7">
        <f>SUMIFS(Vata_Sales[Final Price],Vata_Sales[Date],Daily_Cashbook11[[#This Row],[Date]])</f>
        <v>0</v>
      </c>
      <c r="E294" s="7">
        <f>SUMIFS(AMB_Bricks_Expance_Sheet[Amount],AMB_Bricks_Expance_Sheet[Date],Daily_Cashbook11[[#This Row],[Date]])</f>
        <v>0</v>
      </c>
      <c r="F294" s="8">
        <f>(Daily_Cashbook11[[#This Row],[Received Ammount office]]+Daily_Cashbook11[[#This Row],[From Sales]]+Daily_Cashbook11[[#This Row],[Coal Cost (Office)]])-Daily_Cashbook11[[#This Row],[Vata Total Cost]]</f>
        <v>0</v>
      </c>
      <c r="G294" s="1"/>
      <c r="H294" s="14"/>
    </row>
    <row r="295" spans="1:8" ht="21.75" customHeight="1" x14ac:dyDescent="0.25">
      <c r="A295" s="2">
        <v>45889</v>
      </c>
      <c r="B295" s="7"/>
      <c r="C295" s="7"/>
      <c r="D295" s="7">
        <f>SUMIFS(Vata_Sales[Final Price],Vata_Sales[Date],Daily_Cashbook11[[#This Row],[Date]])</f>
        <v>0</v>
      </c>
      <c r="E295" s="7">
        <f>SUMIFS(AMB_Bricks_Expance_Sheet[Amount],AMB_Bricks_Expance_Sheet[Date],Daily_Cashbook11[[#This Row],[Date]])</f>
        <v>0</v>
      </c>
      <c r="F295" s="8">
        <f>(Daily_Cashbook11[[#This Row],[Received Ammount office]]+Daily_Cashbook11[[#This Row],[From Sales]]+Daily_Cashbook11[[#This Row],[Coal Cost (Office)]])-Daily_Cashbook11[[#This Row],[Vata Total Cost]]</f>
        <v>0</v>
      </c>
      <c r="G295" s="1"/>
      <c r="H295" s="14"/>
    </row>
    <row r="296" spans="1:8" ht="21.75" customHeight="1" x14ac:dyDescent="0.25">
      <c r="A296" s="2">
        <v>45890</v>
      </c>
      <c r="B296" s="7"/>
      <c r="C296" s="7"/>
      <c r="D296" s="7">
        <f>SUMIFS(Vata_Sales[Final Price],Vata_Sales[Date],Daily_Cashbook11[[#This Row],[Date]])</f>
        <v>0</v>
      </c>
      <c r="E296" s="7">
        <f>SUMIFS(AMB_Bricks_Expance_Sheet[Amount],AMB_Bricks_Expance_Sheet[Date],Daily_Cashbook11[[#This Row],[Date]])</f>
        <v>0</v>
      </c>
      <c r="F296" s="8">
        <f>(Daily_Cashbook11[[#This Row],[Received Ammount office]]+Daily_Cashbook11[[#This Row],[From Sales]]+Daily_Cashbook11[[#This Row],[Coal Cost (Office)]])-Daily_Cashbook11[[#This Row],[Vata Total Cost]]</f>
        <v>0</v>
      </c>
      <c r="G296" s="1"/>
      <c r="H296" s="14"/>
    </row>
    <row r="297" spans="1:8" ht="21.75" customHeight="1" x14ac:dyDescent="0.25">
      <c r="A297" s="2">
        <v>45891</v>
      </c>
      <c r="B297" s="7"/>
      <c r="C297" s="7"/>
      <c r="D297" s="7">
        <f>SUMIFS(Vata_Sales[Final Price],Vata_Sales[Date],Daily_Cashbook11[[#This Row],[Date]])</f>
        <v>0</v>
      </c>
      <c r="E297" s="7">
        <f>SUMIFS(AMB_Bricks_Expance_Sheet[Amount],AMB_Bricks_Expance_Sheet[Date],Daily_Cashbook11[[#This Row],[Date]])</f>
        <v>0</v>
      </c>
      <c r="F297" s="8">
        <f>(Daily_Cashbook11[[#This Row],[Received Ammount office]]+Daily_Cashbook11[[#This Row],[From Sales]]+Daily_Cashbook11[[#This Row],[Coal Cost (Office)]])-Daily_Cashbook11[[#This Row],[Vata Total Cost]]</f>
        <v>0</v>
      </c>
      <c r="G297" s="1"/>
      <c r="H297" s="14"/>
    </row>
    <row r="298" spans="1:8" ht="21.75" customHeight="1" x14ac:dyDescent="0.25">
      <c r="A298" s="2">
        <v>45892</v>
      </c>
      <c r="B298" s="7"/>
      <c r="C298" s="7"/>
      <c r="D298" s="7">
        <f>SUMIFS(Vata_Sales[Final Price],Vata_Sales[Date],Daily_Cashbook11[[#This Row],[Date]])</f>
        <v>0</v>
      </c>
      <c r="E298" s="7">
        <f>SUMIFS(AMB_Bricks_Expance_Sheet[Amount],AMB_Bricks_Expance_Sheet[Date],Daily_Cashbook11[[#This Row],[Date]])</f>
        <v>0</v>
      </c>
      <c r="F298" s="8">
        <f>(Daily_Cashbook11[[#This Row],[Received Ammount office]]+Daily_Cashbook11[[#This Row],[From Sales]]+Daily_Cashbook11[[#This Row],[Coal Cost (Office)]])-Daily_Cashbook11[[#This Row],[Vata Total Cost]]</f>
        <v>0</v>
      </c>
      <c r="G298" s="1"/>
      <c r="H298" s="14"/>
    </row>
    <row r="299" spans="1:8" ht="21.75" customHeight="1" x14ac:dyDescent="0.25">
      <c r="A299" s="2">
        <v>45893</v>
      </c>
      <c r="B299" s="7"/>
      <c r="C299" s="7"/>
      <c r="D299" s="7">
        <f>SUMIFS(Vata_Sales[Final Price],Vata_Sales[Date],Daily_Cashbook11[[#This Row],[Date]])</f>
        <v>0</v>
      </c>
      <c r="E299" s="7">
        <f>SUMIFS(AMB_Bricks_Expance_Sheet[Amount],AMB_Bricks_Expance_Sheet[Date],Daily_Cashbook11[[#This Row],[Date]])</f>
        <v>0</v>
      </c>
      <c r="F299" s="8">
        <f>(Daily_Cashbook11[[#This Row],[Received Ammount office]]+Daily_Cashbook11[[#This Row],[From Sales]]+Daily_Cashbook11[[#This Row],[Coal Cost (Office)]])-Daily_Cashbook11[[#This Row],[Vata Total Cost]]</f>
        <v>0</v>
      </c>
      <c r="G299" s="1"/>
      <c r="H299" s="14"/>
    </row>
    <row r="300" spans="1:8" ht="21.75" customHeight="1" x14ac:dyDescent="0.25">
      <c r="A300" s="2">
        <v>45894</v>
      </c>
      <c r="B300" s="7"/>
      <c r="C300" s="7"/>
      <c r="D300" s="7">
        <f>SUMIFS(Vata_Sales[Final Price],Vata_Sales[Date],Daily_Cashbook11[[#This Row],[Date]])</f>
        <v>0</v>
      </c>
      <c r="E300" s="7">
        <f>SUMIFS(AMB_Bricks_Expance_Sheet[Amount],AMB_Bricks_Expance_Sheet[Date],Daily_Cashbook11[[#This Row],[Date]])</f>
        <v>0</v>
      </c>
      <c r="F300" s="8">
        <f>(Daily_Cashbook11[[#This Row],[Received Ammount office]]+Daily_Cashbook11[[#This Row],[From Sales]]+Daily_Cashbook11[[#This Row],[Coal Cost (Office)]])-Daily_Cashbook11[[#This Row],[Vata Total Cost]]</f>
        <v>0</v>
      </c>
      <c r="G300" s="1"/>
      <c r="H300" s="14"/>
    </row>
    <row r="301" spans="1:8" ht="21.75" customHeight="1" x14ac:dyDescent="0.25">
      <c r="A301" s="2">
        <v>45895</v>
      </c>
      <c r="B301" s="7"/>
      <c r="C301" s="7"/>
      <c r="D301" s="7">
        <f>SUMIFS(Vata_Sales[Final Price],Vata_Sales[Date],Daily_Cashbook11[[#This Row],[Date]])</f>
        <v>0</v>
      </c>
      <c r="E301" s="7">
        <f>SUMIFS(AMB_Bricks_Expance_Sheet[Amount],AMB_Bricks_Expance_Sheet[Date],Daily_Cashbook11[[#This Row],[Date]])</f>
        <v>0</v>
      </c>
      <c r="F301" s="8">
        <f>(Daily_Cashbook11[[#This Row],[Received Ammount office]]+Daily_Cashbook11[[#This Row],[From Sales]]+Daily_Cashbook11[[#This Row],[Coal Cost (Office)]])-Daily_Cashbook11[[#This Row],[Vata Total Cost]]</f>
        <v>0</v>
      </c>
      <c r="G301" s="1"/>
      <c r="H301" s="14"/>
    </row>
    <row r="302" spans="1:8" ht="21.75" customHeight="1" x14ac:dyDescent="0.25">
      <c r="A302" s="2">
        <v>45896</v>
      </c>
      <c r="B302" s="7"/>
      <c r="C302" s="7"/>
      <c r="D302" s="7">
        <f>SUMIFS(Vata_Sales[Final Price],Vata_Sales[Date],Daily_Cashbook11[[#This Row],[Date]])</f>
        <v>0</v>
      </c>
      <c r="E302" s="7">
        <f>SUMIFS(AMB_Bricks_Expance_Sheet[Amount],AMB_Bricks_Expance_Sheet[Date],Daily_Cashbook11[[#This Row],[Date]])</f>
        <v>0</v>
      </c>
      <c r="F302" s="8">
        <f>(Daily_Cashbook11[[#This Row],[Received Ammount office]]+Daily_Cashbook11[[#This Row],[From Sales]]+Daily_Cashbook11[[#This Row],[Coal Cost (Office)]])-Daily_Cashbook11[[#This Row],[Vata Total Cost]]</f>
        <v>0</v>
      </c>
      <c r="G302" s="1"/>
      <c r="H302" s="14"/>
    </row>
    <row r="303" spans="1:8" ht="21.75" customHeight="1" x14ac:dyDescent="0.25">
      <c r="A303" s="2">
        <v>45897</v>
      </c>
      <c r="B303" s="7"/>
      <c r="C303" s="7"/>
      <c r="D303" s="7">
        <f>SUMIFS(Vata_Sales[Final Price],Vata_Sales[Date],Daily_Cashbook11[[#This Row],[Date]])</f>
        <v>0</v>
      </c>
      <c r="E303" s="7">
        <f>SUMIFS(AMB_Bricks_Expance_Sheet[Amount],AMB_Bricks_Expance_Sheet[Date],Daily_Cashbook11[[#This Row],[Date]])</f>
        <v>0</v>
      </c>
      <c r="F303" s="8">
        <f>(Daily_Cashbook11[[#This Row],[Received Ammount office]]+Daily_Cashbook11[[#This Row],[From Sales]]+Daily_Cashbook11[[#This Row],[Coal Cost (Office)]])-Daily_Cashbook11[[#This Row],[Vata Total Cost]]</f>
        <v>0</v>
      </c>
      <c r="G303" s="1"/>
      <c r="H303" s="14"/>
    </row>
    <row r="304" spans="1:8" ht="21.75" customHeight="1" x14ac:dyDescent="0.25">
      <c r="A304" s="2">
        <v>45898</v>
      </c>
      <c r="B304" s="7"/>
      <c r="C304" s="7"/>
      <c r="D304" s="7">
        <f>SUMIFS(Vata_Sales[Final Price],Vata_Sales[Date],Daily_Cashbook11[[#This Row],[Date]])</f>
        <v>0</v>
      </c>
      <c r="E304" s="7">
        <f>SUMIFS(AMB_Bricks_Expance_Sheet[Amount],AMB_Bricks_Expance_Sheet[Date],Daily_Cashbook11[[#This Row],[Date]])</f>
        <v>0</v>
      </c>
      <c r="F304" s="8">
        <f>(Daily_Cashbook11[[#This Row],[Received Ammount office]]+Daily_Cashbook11[[#This Row],[From Sales]]+Daily_Cashbook11[[#This Row],[Coal Cost (Office)]])-Daily_Cashbook11[[#This Row],[Vata Total Cost]]</f>
        <v>0</v>
      </c>
      <c r="G304" s="1"/>
      <c r="H304" s="14"/>
    </row>
    <row r="305" spans="1:8" ht="21.75" customHeight="1" x14ac:dyDescent="0.25">
      <c r="A305" s="2">
        <v>45899</v>
      </c>
      <c r="B305" s="7"/>
      <c r="C305" s="7"/>
      <c r="D305" s="7">
        <f>SUMIFS(Vata_Sales[Final Price],Vata_Sales[Date],Daily_Cashbook11[[#This Row],[Date]])</f>
        <v>0</v>
      </c>
      <c r="E305" s="7">
        <f>SUMIFS(AMB_Bricks_Expance_Sheet[Amount],AMB_Bricks_Expance_Sheet[Date],Daily_Cashbook11[[#This Row],[Date]])</f>
        <v>0</v>
      </c>
      <c r="F305" s="8">
        <f>(Daily_Cashbook11[[#This Row],[Received Ammount office]]+Daily_Cashbook11[[#This Row],[From Sales]]+Daily_Cashbook11[[#This Row],[Coal Cost (Office)]])-Daily_Cashbook11[[#This Row],[Vata Total Cost]]</f>
        <v>0</v>
      </c>
      <c r="G305" s="1"/>
      <c r="H305" s="14"/>
    </row>
    <row r="306" spans="1:8" ht="21.75" customHeight="1" x14ac:dyDescent="0.25">
      <c r="A306" s="2">
        <v>45900</v>
      </c>
      <c r="B306" s="7"/>
      <c r="C306" s="7"/>
      <c r="D306" s="7">
        <f>SUMIFS(Vata_Sales[Final Price],Vata_Sales[Date],Daily_Cashbook11[[#This Row],[Date]])</f>
        <v>0</v>
      </c>
      <c r="E306" s="7">
        <f>SUMIFS(AMB_Bricks_Expance_Sheet[Amount],AMB_Bricks_Expance_Sheet[Date],Daily_Cashbook11[[#This Row],[Date]])</f>
        <v>0</v>
      </c>
      <c r="F306" s="8">
        <f>(Daily_Cashbook11[[#This Row],[Received Ammount office]]+Daily_Cashbook11[[#This Row],[From Sales]]+Daily_Cashbook11[[#This Row],[Coal Cost (Office)]])-Daily_Cashbook11[[#This Row],[Vata Total Cost]]</f>
        <v>0</v>
      </c>
      <c r="G306" s="1"/>
      <c r="H306" s="14"/>
    </row>
    <row r="307" spans="1:8" ht="21.75" customHeight="1" x14ac:dyDescent="0.25">
      <c r="A307" s="2">
        <v>45901</v>
      </c>
      <c r="B307" s="7"/>
      <c r="C307" s="7"/>
      <c r="D307" s="7">
        <f>SUMIFS(Vata_Sales[Final Price],Vata_Sales[Date],Daily_Cashbook11[[#This Row],[Date]])</f>
        <v>0</v>
      </c>
      <c r="E307" s="7">
        <f>SUMIFS(AMB_Bricks_Expance_Sheet[Amount],AMB_Bricks_Expance_Sheet[Date],Daily_Cashbook11[[#This Row],[Date]])</f>
        <v>0</v>
      </c>
      <c r="F307" s="8">
        <f>(Daily_Cashbook11[[#This Row],[Received Ammount office]]+Daily_Cashbook11[[#This Row],[From Sales]]+Daily_Cashbook11[[#This Row],[Coal Cost (Office)]])-Daily_Cashbook11[[#This Row],[Vata Total Cost]]</f>
        <v>0</v>
      </c>
      <c r="G307" s="1"/>
      <c r="H307" s="14"/>
    </row>
    <row r="308" spans="1:8" ht="21.75" customHeight="1" x14ac:dyDescent="0.25">
      <c r="A308" s="2">
        <v>45902</v>
      </c>
      <c r="B308" s="7"/>
      <c r="C308" s="7"/>
      <c r="D308" s="7">
        <f>SUMIFS(Vata_Sales[Final Price],Vata_Sales[Date],Daily_Cashbook11[[#This Row],[Date]])</f>
        <v>0</v>
      </c>
      <c r="E308" s="7">
        <f>SUMIFS(AMB_Bricks_Expance_Sheet[Amount],AMB_Bricks_Expance_Sheet[Date],Daily_Cashbook11[[#This Row],[Date]])</f>
        <v>0</v>
      </c>
      <c r="F308" s="8">
        <f>(Daily_Cashbook11[[#This Row],[Received Ammount office]]+Daily_Cashbook11[[#This Row],[From Sales]]+Daily_Cashbook11[[#This Row],[Coal Cost (Office)]])-Daily_Cashbook11[[#This Row],[Vata Total Cost]]</f>
        <v>0</v>
      </c>
      <c r="G308" s="1"/>
      <c r="H308" s="14"/>
    </row>
    <row r="309" spans="1:8" ht="21.75" customHeight="1" x14ac:dyDescent="0.25">
      <c r="A309" s="2">
        <v>45903</v>
      </c>
      <c r="B309" s="7"/>
      <c r="C309" s="7"/>
      <c r="D309" s="7">
        <f>SUMIFS(Vata_Sales[Final Price],Vata_Sales[Date],Daily_Cashbook11[[#This Row],[Date]])</f>
        <v>0</v>
      </c>
      <c r="E309" s="7">
        <f>SUMIFS(AMB_Bricks_Expance_Sheet[Amount],AMB_Bricks_Expance_Sheet[Date],Daily_Cashbook11[[#This Row],[Date]])</f>
        <v>0</v>
      </c>
      <c r="F309" s="8">
        <f>(Daily_Cashbook11[[#This Row],[Received Ammount office]]+Daily_Cashbook11[[#This Row],[From Sales]]+Daily_Cashbook11[[#This Row],[Coal Cost (Office)]])-Daily_Cashbook11[[#This Row],[Vata Total Cost]]</f>
        <v>0</v>
      </c>
      <c r="G309" s="1"/>
      <c r="H309" s="14"/>
    </row>
    <row r="310" spans="1:8" ht="21.75" customHeight="1" x14ac:dyDescent="0.25">
      <c r="A310" s="2">
        <v>45904</v>
      </c>
      <c r="B310" s="7"/>
      <c r="C310" s="7"/>
      <c r="D310" s="7">
        <f>SUMIFS(Vata_Sales[Final Price],Vata_Sales[Date],Daily_Cashbook11[[#This Row],[Date]])</f>
        <v>0</v>
      </c>
      <c r="E310" s="7">
        <f>SUMIFS(AMB_Bricks_Expance_Sheet[Amount],AMB_Bricks_Expance_Sheet[Date],Daily_Cashbook11[[#This Row],[Date]])</f>
        <v>0</v>
      </c>
      <c r="F310" s="8">
        <f>(Daily_Cashbook11[[#This Row],[Received Ammount office]]+Daily_Cashbook11[[#This Row],[From Sales]]+Daily_Cashbook11[[#This Row],[Coal Cost (Office)]])-Daily_Cashbook11[[#This Row],[Vata Total Cost]]</f>
        <v>0</v>
      </c>
      <c r="G310" s="1"/>
      <c r="H310" s="14"/>
    </row>
    <row r="311" spans="1:8" ht="21.75" customHeight="1" x14ac:dyDescent="0.25">
      <c r="A311" s="2">
        <v>45905</v>
      </c>
      <c r="B311" s="7"/>
      <c r="C311" s="7"/>
      <c r="D311" s="7">
        <f>SUMIFS(Vata_Sales[Final Price],Vata_Sales[Date],Daily_Cashbook11[[#This Row],[Date]])</f>
        <v>0</v>
      </c>
      <c r="E311" s="7">
        <f>SUMIFS(AMB_Bricks_Expance_Sheet[Amount],AMB_Bricks_Expance_Sheet[Date],Daily_Cashbook11[[#This Row],[Date]])</f>
        <v>0</v>
      </c>
      <c r="F311" s="8">
        <f>(Daily_Cashbook11[[#This Row],[Received Ammount office]]+Daily_Cashbook11[[#This Row],[From Sales]]+Daily_Cashbook11[[#This Row],[Coal Cost (Office)]])-Daily_Cashbook11[[#This Row],[Vata Total Cost]]</f>
        <v>0</v>
      </c>
      <c r="G311" s="1"/>
      <c r="H311" s="14"/>
    </row>
    <row r="312" spans="1:8" ht="21.75" customHeight="1" x14ac:dyDescent="0.25">
      <c r="A312" s="2">
        <v>45906</v>
      </c>
      <c r="B312" s="7"/>
      <c r="C312" s="7"/>
      <c r="D312" s="7">
        <f>SUMIFS(Vata_Sales[Final Price],Vata_Sales[Date],Daily_Cashbook11[[#This Row],[Date]])</f>
        <v>0</v>
      </c>
      <c r="E312" s="7">
        <f>SUMIFS(AMB_Bricks_Expance_Sheet[Amount],AMB_Bricks_Expance_Sheet[Date],Daily_Cashbook11[[#This Row],[Date]])</f>
        <v>0</v>
      </c>
      <c r="F312" s="8">
        <f>(Daily_Cashbook11[[#This Row],[Received Ammount office]]+Daily_Cashbook11[[#This Row],[From Sales]]+Daily_Cashbook11[[#This Row],[Coal Cost (Office)]])-Daily_Cashbook11[[#This Row],[Vata Total Cost]]</f>
        <v>0</v>
      </c>
      <c r="G312" s="1"/>
      <c r="H312" s="14"/>
    </row>
    <row r="313" spans="1:8" ht="21.75" customHeight="1" x14ac:dyDescent="0.25">
      <c r="A313" s="2">
        <v>45907</v>
      </c>
      <c r="B313" s="7"/>
      <c r="C313" s="7"/>
      <c r="D313" s="7">
        <f>SUMIFS(Vata_Sales[Final Price],Vata_Sales[Date],Daily_Cashbook11[[#This Row],[Date]])</f>
        <v>0</v>
      </c>
      <c r="E313" s="7">
        <f>SUMIFS(AMB_Bricks_Expance_Sheet[Amount],AMB_Bricks_Expance_Sheet[Date],Daily_Cashbook11[[#This Row],[Date]])</f>
        <v>0</v>
      </c>
      <c r="F313" s="8">
        <f>(Daily_Cashbook11[[#This Row],[Received Ammount office]]+Daily_Cashbook11[[#This Row],[From Sales]]+Daily_Cashbook11[[#This Row],[Coal Cost (Office)]])-Daily_Cashbook11[[#This Row],[Vata Total Cost]]</f>
        <v>0</v>
      </c>
      <c r="G313" s="1"/>
      <c r="H313" s="14"/>
    </row>
    <row r="314" spans="1:8" ht="21.75" customHeight="1" x14ac:dyDescent="0.25">
      <c r="A314" s="2">
        <v>45908</v>
      </c>
      <c r="B314" s="7"/>
      <c r="C314" s="7"/>
      <c r="D314" s="7">
        <f>SUMIFS(Vata_Sales[Final Price],Vata_Sales[Date],Daily_Cashbook11[[#This Row],[Date]])</f>
        <v>0</v>
      </c>
      <c r="E314" s="7">
        <f>SUMIFS(AMB_Bricks_Expance_Sheet[Amount],AMB_Bricks_Expance_Sheet[Date],Daily_Cashbook11[[#This Row],[Date]])</f>
        <v>0</v>
      </c>
      <c r="F314" s="8">
        <f>(Daily_Cashbook11[[#This Row],[Received Ammount office]]+Daily_Cashbook11[[#This Row],[From Sales]]+Daily_Cashbook11[[#This Row],[Coal Cost (Office)]])-Daily_Cashbook11[[#This Row],[Vata Total Cost]]</f>
        <v>0</v>
      </c>
      <c r="G314" s="1"/>
      <c r="H314" s="14"/>
    </row>
    <row r="315" spans="1:8" ht="21.75" customHeight="1" x14ac:dyDescent="0.25">
      <c r="A315" s="2">
        <v>45909</v>
      </c>
      <c r="B315" s="7"/>
      <c r="C315" s="7"/>
      <c r="D315" s="7">
        <f>SUMIFS(Vata_Sales[Final Price],Vata_Sales[Date],Daily_Cashbook11[[#This Row],[Date]])</f>
        <v>0</v>
      </c>
      <c r="E315" s="7">
        <f>SUMIFS(AMB_Bricks_Expance_Sheet[Amount],AMB_Bricks_Expance_Sheet[Date],Daily_Cashbook11[[#This Row],[Date]])</f>
        <v>0</v>
      </c>
      <c r="F315" s="8">
        <f>(Daily_Cashbook11[[#This Row],[Received Ammount office]]+Daily_Cashbook11[[#This Row],[From Sales]]+Daily_Cashbook11[[#This Row],[Coal Cost (Office)]])-Daily_Cashbook11[[#This Row],[Vata Total Cost]]</f>
        <v>0</v>
      </c>
      <c r="G315" s="1"/>
      <c r="H315" s="14"/>
    </row>
    <row r="316" spans="1:8" ht="21.75" customHeight="1" x14ac:dyDescent="0.25">
      <c r="A316" s="2">
        <v>45910</v>
      </c>
      <c r="B316" s="7"/>
      <c r="C316" s="7"/>
      <c r="D316" s="7">
        <f>SUMIFS(Vata_Sales[Final Price],Vata_Sales[Date],Daily_Cashbook11[[#This Row],[Date]])</f>
        <v>0</v>
      </c>
      <c r="E316" s="7">
        <f>SUMIFS(AMB_Bricks_Expance_Sheet[Amount],AMB_Bricks_Expance_Sheet[Date],Daily_Cashbook11[[#This Row],[Date]])</f>
        <v>0</v>
      </c>
      <c r="F316" s="8">
        <f>(Daily_Cashbook11[[#This Row],[Received Ammount office]]+Daily_Cashbook11[[#This Row],[From Sales]]+Daily_Cashbook11[[#This Row],[Coal Cost (Office)]])-Daily_Cashbook11[[#This Row],[Vata Total Cost]]</f>
        <v>0</v>
      </c>
      <c r="G316" s="1"/>
      <c r="H316" s="14"/>
    </row>
    <row r="317" spans="1:8" ht="21.75" customHeight="1" x14ac:dyDescent="0.25">
      <c r="A317" s="2">
        <v>45911</v>
      </c>
      <c r="B317" s="7"/>
      <c r="C317" s="7"/>
      <c r="D317" s="7">
        <f>SUMIFS(Vata_Sales[Final Price],Vata_Sales[Date],Daily_Cashbook11[[#This Row],[Date]])</f>
        <v>0</v>
      </c>
      <c r="E317" s="7">
        <f>SUMIFS(AMB_Bricks_Expance_Sheet[Amount],AMB_Bricks_Expance_Sheet[Date],Daily_Cashbook11[[#This Row],[Date]])</f>
        <v>0</v>
      </c>
      <c r="F317" s="8">
        <f>(Daily_Cashbook11[[#This Row],[Received Ammount office]]+Daily_Cashbook11[[#This Row],[From Sales]]+Daily_Cashbook11[[#This Row],[Coal Cost (Office)]])-Daily_Cashbook11[[#This Row],[Vata Total Cost]]</f>
        <v>0</v>
      </c>
      <c r="G317" s="1"/>
      <c r="H317" s="14"/>
    </row>
    <row r="318" spans="1:8" ht="21.75" customHeight="1" x14ac:dyDescent="0.25">
      <c r="A318" s="2">
        <v>45912</v>
      </c>
      <c r="B318" s="7"/>
      <c r="C318" s="7"/>
      <c r="D318" s="7">
        <f>SUMIFS(Vata_Sales[Final Price],Vata_Sales[Date],Daily_Cashbook11[[#This Row],[Date]])</f>
        <v>0</v>
      </c>
      <c r="E318" s="7">
        <f>SUMIFS(AMB_Bricks_Expance_Sheet[Amount],AMB_Bricks_Expance_Sheet[Date],Daily_Cashbook11[[#This Row],[Date]])</f>
        <v>0</v>
      </c>
      <c r="F318" s="8">
        <f>(Daily_Cashbook11[[#This Row],[Received Ammount office]]+Daily_Cashbook11[[#This Row],[From Sales]]+Daily_Cashbook11[[#This Row],[Coal Cost (Office)]])-Daily_Cashbook11[[#This Row],[Vata Total Cost]]</f>
        <v>0</v>
      </c>
      <c r="G318" s="1"/>
      <c r="H318" s="14"/>
    </row>
    <row r="319" spans="1:8" ht="21.75" customHeight="1" x14ac:dyDescent="0.25">
      <c r="A319" s="2">
        <v>45913</v>
      </c>
      <c r="B319" s="7"/>
      <c r="C319" s="7"/>
      <c r="D319" s="7">
        <f>SUMIFS(Vata_Sales[Final Price],Vata_Sales[Date],Daily_Cashbook11[[#This Row],[Date]])</f>
        <v>0</v>
      </c>
      <c r="E319" s="7">
        <f>SUMIFS(AMB_Bricks_Expance_Sheet[Amount],AMB_Bricks_Expance_Sheet[Date],Daily_Cashbook11[[#This Row],[Date]])</f>
        <v>0</v>
      </c>
      <c r="F319" s="8">
        <f>(Daily_Cashbook11[[#This Row],[Received Ammount office]]+Daily_Cashbook11[[#This Row],[From Sales]]+Daily_Cashbook11[[#This Row],[Coal Cost (Office)]])-Daily_Cashbook11[[#This Row],[Vata Total Cost]]</f>
        <v>0</v>
      </c>
      <c r="G319" s="1"/>
      <c r="H319" s="14"/>
    </row>
    <row r="320" spans="1:8" ht="21.75" customHeight="1" x14ac:dyDescent="0.25">
      <c r="A320" s="2">
        <v>45914</v>
      </c>
      <c r="B320" s="7"/>
      <c r="C320" s="7"/>
      <c r="D320" s="7">
        <f>SUMIFS(Vata_Sales[Final Price],Vata_Sales[Date],Daily_Cashbook11[[#This Row],[Date]])</f>
        <v>0</v>
      </c>
      <c r="E320" s="7">
        <f>SUMIFS(AMB_Bricks_Expance_Sheet[Amount],AMB_Bricks_Expance_Sheet[Date],Daily_Cashbook11[[#This Row],[Date]])</f>
        <v>0</v>
      </c>
      <c r="F320" s="8">
        <f>(Daily_Cashbook11[[#This Row],[Received Ammount office]]+Daily_Cashbook11[[#This Row],[From Sales]]+Daily_Cashbook11[[#This Row],[Coal Cost (Office)]])-Daily_Cashbook11[[#This Row],[Vata Total Cost]]</f>
        <v>0</v>
      </c>
      <c r="G320" s="1"/>
      <c r="H320" s="14"/>
    </row>
    <row r="321" spans="1:8" ht="21.75" customHeight="1" x14ac:dyDescent="0.25">
      <c r="A321" s="2">
        <v>45915</v>
      </c>
      <c r="B321" s="7"/>
      <c r="C321" s="7"/>
      <c r="D321" s="7">
        <f>SUMIFS(Vata_Sales[Final Price],Vata_Sales[Date],Daily_Cashbook11[[#This Row],[Date]])</f>
        <v>0</v>
      </c>
      <c r="E321" s="7">
        <f>SUMIFS(AMB_Bricks_Expance_Sheet[Amount],AMB_Bricks_Expance_Sheet[Date],Daily_Cashbook11[[#This Row],[Date]])</f>
        <v>0</v>
      </c>
      <c r="F321" s="8">
        <f>(Daily_Cashbook11[[#This Row],[Received Ammount office]]+Daily_Cashbook11[[#This Row],[From Sales]]+Daily_Cashbook11[[#This Row],[Coal Cost (Office)]])-Daily_Cashbook11[[#This Row],[Vata Total Cost]]</f>
        <v>0</v>
      </c>
      <c r="G321" s="1"/>
      <c r="H321" s="14"/>
    </row>
    <row r="322" spans="1:8" ht="21.75" customHeight="1" x14ac:dyDescent="0.25">
      <c r="A322" s="2">
        <v>45916</v>
      </c>
      <c r="B322" s="7"/>
      <c r="C322" s="7"/>
      <c r="D322" s="7">
        <f>SUMIFS(Vata_Sales[Final Price],Vata_Sales[Date],Daily_Cashbook11[[#This Row],[Date]])</f>
        <v>0</v>
      </c>
      <c r="E322" s="7">
        <f>SUMIFS(AMB_Bricks_Expance_Sheet[Amount],AMB_Bricks_Expance_Sheet[Date],Daily_Cashbook11[[#This Row],[Date]])</f>
        <v>0</v>
      </c>
      <c r="F322" s="8">
        <f>(Daily_Cashbook11[[#This Row],[Received Ammount office]]+Daily_Cashbook11[[#This Row],[From Sales]]+Daily_Cashbook11[[#This Row],[Coal Cost (Office)]])-Daily_Cashbook11[[#This Row],[Vata Total Cost]]</f>
        <v>0</v>
      </c>
      <c r="G322" s="1"/>
      <c r="H322" s="14"/>
    </row>
    <row r="323" spans="1:8" ht="21.75" customHeight="1" x14ac:dyDescent="0.25">
      <c r="A323" s="2">
        <v>45917</v>
      </c>
      <c r="B323" s="7"/>
      <c r="C323" s="7"/>
      <c r="D323" s="7">
        <f>SUMIFS(Vata_Sales[Final Price],Vata_Sales[Date],Daily_Cashbook11[[#This Row],[Date]])</f>
        <v>0</v>
      </c>
      <c r="E323" s="7">
        <f>SUMIFS(AMB_Bricks_Expance_Sheet[Amount],AMB_Bricks_Expance_Sheet[Date],Daily_Cashbook11[[#This Row],[Date]])</f>
        <v>0</v>
      </c>
      <c r="F323" s="8">
        <f>(Daily_Cashbook11[[#This Row],[Received Ammount office]]+Daily_Cashbook11[[#This Row],[From Sales]]+Daily_Cashbook11[[#This Row],[Coal Cost (Office)]])-Daily_Cashbook11[[#This Row],[Vata Total Cost]]</f>
        <v>0</v>
      </c>
      <c r="G323" s="1"/>
      <c r="H323" s="14"/>
    </row>
    <row r="324" spans="1:8" ht="21.75" customHeight="1" x14ac:dyDescent="0.25">
      <c r="A324" s="2">
        <v>45918</v>
      </c>
      <c r="B324" s="7"/>
      <c r="C324" s="7"/>
      <c r="D324" s="7">
        <f>SUMIFS(Vata_Sales[Final Price],Vata_Sales[Date],Daily_Cashbook11[[#This Row],[Date]])</f>
        <v>0</v>
      </c>
      <c r="E324" s="7">
        <f>SUMIFS(AMB_Bricks_Expance_Sheet[Amount],AMB_Bricks_Expance_Sheet[Date],Daily_Cashbook11[[#This Row],[Date]])</f>
        <v>0</v>
      </c>
      <c r="F324" s="8">
        <f>(Daily_Cashbook11[[#This Row],[Received Ammount office]]+Daily_Cashbook11[[#This Row],[From Sales]]+Daily_Cashbook11[[#This Row],[Coal Cost (Office)]])-Daily_Cashbook11[[#This Row],[Vata Total Cost]]</f>
        <v>0</v>
      </c>
      <c r="G324" s="1"/>
      <c r="H324" s="14"/>
    </row>
    <row r="325" spans="1:8" ht="21.75" customHeight="1" x14ac:dyDescent="0.25">
      <c r="A325" s="2">
        <v>45919</v>
      </c>
      <c r="B325" s="7"/>
      <c r="C325" s="7"/>
      <c r="D325" s="7">
        <f>SUMIFS(Vata_Sales[Final Price],Vata_Sales[Date],Daily_Cashbook11[[#This Row],[Date]])</f>
        <v>0</v>
      </c>
      <c r="E325" s="7">
        <f>SUMIFS(AMB_Bricks_Expance_Sheet[Amount],AMB_Bricks_Expance_Sheet[Date],Daily_Cashbook11[[#This Row],[Date]])</f>
        <v>0</v>
      </c>
      <c r="F325" s="8">
        <f>(Daily_Cashbook11[[#This Row],[Received Ammount office]]+Daily_Cashbook11[[#This Row],[From Sales]]+Daily_Cashbook11[[#This Row],[Coal Cost (Office)]])-Daily_Cashbook11[[#This Row],[Vata Total Cost]]</f>
        <v>0</v>
      </c>
      <c r="G325" s="1"/>
      <c r="H325" s="14"/>
    </row>
    <row r="326" spans="1:8" ht="21.75" customHeight="1" x14ac:dyDescent="0.25">
      <c r="A326" s="2">
        <v>45920</v>
      </c>
      <c r="B326" s="7"/>
      <c r="C326" s="7"/>
      <c r="D326" s="7">
        <f>SUMIFS(Vata_Sales[Final Price],Vata_Sales[Date],Daily_Cashbook11[[#This Row],[Date]])</f>
        <v>0</v>
      </c>
      <c r="E326" s="7">
        <f>SUMIFS(AMB_Bricks_Expance_Sheet[Amount],AMB_Bricks_Expance_Sheet[Date],Daily_Cashbook11[[#This Row],[Date]])</f>
        <v>0</v>
      </c>
      <c r="F326" s="8">
        <f>(Daily_Cashbook11[[#This Row],[Received Ammount office]]+Daily_Cashbook11[[#This Row],[From Sales]]+Daily_Cashbook11[[#This Row],[Coal Cost (Office)]])-Daily_Cashbook11[[#This Row],[Vata Total Cost]]</f>
        <v>0</v>
      </c>
      <c r="G326" s="1"/>
      <c r="H326" s="14"/>
    </row>
    <row r="327" spans="1:8" ht="21.75" customHeight="1" x14ac:dyDescent="0.25">
      <c r="A327" s="2">
        <v>45921</v>
      </c>
      <c r="B327" s="7"/>
      <c r="C327" s="7"/>
      <c r="D327" s="7">
        <f>SUMIFS(Vata_Sales[Final Price],Vata_Sales[Date],Daily_Cashbook11[[#This Row],[Date]])</f>
        <v>0</v>
      </c>
      <c r="E327" s="7">
        <f>SUMIFS(AMB_Bricks_Expance_Sheet[Amount],AMB_Bricks_Expance_Sheet[Date],Daily_Cashbook11[[#This Row],[Date]])</f>
        <v>0</v>
      </c>
      <c r="F327" s="8">
        <f>(Daily_Cashbook11[[#This Row],[Received Ammount office]]+Daily_Cashbook11[[#This Row],[From Sales]]+Daily_Cashbook11[[#This Row],[Coal Cost (Office)]])-Daily_Cashbook11[[#This Row],[Vata Total Cost]]</f>
        <v>0</v>
      </c>
      <c r="G327" s="1"/>
      <c r="H327" s="14"/>
    </row>
    <row r="328" spans="1:8" ht="21.75" customHeight="1" x14ac:dyDescent="0.25">
      <c r="A328" s="2">
        <v>45922</v>
      </c>
      <c r="B328" s="7"/>
      <c r="C328" s="7"/>
      <c r="D328" s="7">
        <f>SUMIFS(Vata_Sales[Final Price],Vata_Sales[Date],Daily_Cashbook11[[#This Row],[Date]])</f>
        <v>0</v>
      </c>
      <c r="E328" s="7">
        <f>SUMIFS(AMB_Bricks_Expance_Sheet[Amount],AMB_Bricks_Expance_Sheet[Date],Daily_Cashbook11[[#This Row],[Date]])</f>
        <v>0</v>
      </c>
      <c r="F328" s="8">
        <f>(Daily_Cashbook11[[#This Row],[Received Ammount office]]+Daily_Cashbook11[[#This Row],[From Sales]]+Daily_Cashbook11[[#This Row],[Coal Cost (Office)]])-Daily_Cashbook11[[#This Row],[Vata Total Cost]]</f>
        <v>0</v>
      </c>
      <c r="G328" s="1"/>
      <c r="H328" s="14"/>
    </row>
    <row r="329" spans="1:8" ht="21.75" customHeight="1" x14ac:dyDescent="0.25">
      <c r="A329" s="2">
        <v>45923</v>
      </c>
      <c r="B329" s="7"/>
      <c r="C329" s="7"/>
      <c r="D329" s="7">
        <f>SUMIFS(Vata_Sales[Final Price],Vata_Sales[Date],Daily_Cashbook11[[#This Row],[Date]])</f>
        <v>0</v>
      </c>
      <c r="E329" s="7">
        <f>SUMIFS(AMB_Bricks_Expance_Sheet[Amount],AMB_Bricks_Expance_Sheet[Date],Daily_Cashbook11[[#This Row],[Date]])</f>
        <v>0</v>
      </c>
      <c r="F329" s="8">
        <f>(Daily_Cashbook11[[#This Row],[Received Ammount office]]+Daily_Cashbook11[[#This Row],[From Sales]]+Daily_Cashbook11[[#This Row],[Coal Cost (Office)]])-Daily_Cashbook11[[#This Row],[Vata Total Cost]]</f>
        <v>0</v>
      </c>
      <c r="G329" s="1"/>
      <c r="H329" s="14"/>
    </row>
    <row r="330" spans="1:8" ht="21.75" customHeight="1" x14ac:dyDescent="0.25">
      <c r="A330" s="2">
        <v>45924</v>
      </c>
      <c r="B330" s="7"/>
      <c r="C330" s="7"/>
      <c r="D330" s="7">
        <f>SUMIFS(Vata_Sales[Final Price],Vata_Sales[Date],Daily_Cashbook11[[#This Row],[Date]])</f>
        <v>0</v>
      </c>
      <c r="E330" s="7">
        <f>SUMIFS(AMB_Bricks_Expance_Sheet[Amount],AMB_Bricks_Expance_Sheet[Date],Daily_Cashbook11[[#This Row],[Date]])</f>
        <v>0</v>
      </c>
      <c r="F330" s="8">
        <f>(Daily_Cashbook11[[#This Row],[Received Ammount office]]+Daily_Cashbook11[[#This Row],[From Sales]]+Daily_Cashbook11[[#This Row],[Coal Cost (Office)]])-Daily_Cashbook11[[#This Row],[Vata Total Cost]]</f>
        <v>0</v>
      </c>
      <c r="G330" s="1"/>
      <c r="H330" s="14"/>
    </row>
    <row r="331" spans="1:8" ht="21.75" customHeight="1" x14ac:dyDescent="0.25">
      <c r="A331" s="2">
        <v>45925</v>
      </c>
      <c r="B331" s="7"/>
      <c r="C331" s="7"/>
      <c r="D331" s="7">
        <f>SUMIFS(Vata_Sales[Final Price],Vata_Sales[Date],Daily_Cashbook11[[#This Row],[Date]])</f>
        <v>0</v>
      </c>
      <c r="E331" s="7">
        <f>SUMIFS(AMB_Bricks_Expance_Sheet[Amount],AMB_Bricks_Expance_Sheet[Date],Daily_Cashbook11[[#This Row],[Date]])</f>
        <v>0</v>
      </c>
      <c r="F331" s="8">
        <f>(Daily_Cashbook11[[#This Row],[Received Ammount office]]+Daily_Cashbook11[[#This Row],[From Sales]]+Daily_Cashbook11[[#This Row],[Coal Cost (Office)]])-Daily_Cashbook11[[#This Row],[Vata Total Cost]]</f>
        <v>0</v>
      </c>
      <c r="G331" s="1"/>
      <c r="H331" s="14"/>
    </row>
    <row r="332" spans="1:8" ht="21.75" customHeight="1" x14ac:dyDescent="0.25">
      <c r="A332" s="2">
        <v>45926</v>
      </c>
      <c r="B332" s="7"/>
      <c r="C332" s="7"/>
      <c r="D332" s="7">
        <f>SUMIFS(Vata_Sales[Final Price],Vata_Sales[Date],Daily_Cashbook11[[#This Row],[Date]])</f>
        <v>0</v>
      </c>
      <c r="E332" s="7">
        <f>SUMIFS(AMB_Bricks_Expance_Sheet[Amount],AMB_Bricks_Expance_Sheet[Date],Daily_Cashbook11[[#This Row],[Date]])</f>
        <v>0</v>
      </c>
      <c r="F332" s="8">
        <f>(Daily_Cashbook11[[#This Row],[Received Ammount office]]+Daily_Cashbook11[[#This Row],[From Sales]]+Daily_Cashbook11[[#This Row],[Coal Cost (Office)]])-Daily_Cashbook11[[#This Row],[Vata Total Cost]]</f>
        <v>0</v>
      </c>
      <c r="G332" s="1"/>
      <c r="H332" s="14"/>
    </row>
    <row r="333" spans="1:8" ht="21.75" customHeight="1" x14ac:dyDescent="0.25">
      <c r="A333" s="2">
        <v>45927</v>
      </c>
      <c r="B333" s="7"/>
      <c r="C333" s="7"/>
      <c r="D333" s="7">
        <f>SUMIFS(Vata_Sales[Final Price],Vata_Sales[Date],Daily_Cashbook11[[#This Row],[Date]])</f>
        <v>0</v>
      </c>
      <c r="E333" s="7">
        <f>SUMIFS(AMB_Bricks_Expance_Sheet[Amount],AMB_Bricks_Expance_Sheet[Date],Daily_Cashbook11[[#This Row],[Date]])</f>
        <v>0</v>
      </c>
      <c r="F333" s="8">
        <f>(Daily_Cashbook11[[#This Row],[Received Ammount office]]+Daily_Cashbook11[[#This Row],[From Sales]]+Daily_Cashbook11[[#This Row],[Coal Cost (Office)]])-Daily_Cashbook11[[#This Row],[Vata Total Cost]]</f>
        <v>0</v>
      </c>
      <c r="G333" s="1"/>
      <c r="H333" s="14"/>
    </row>
    <row r="334" spans="1:8" ht="21.75" customHeight="1" x14ac:dyDescent="0.25">
      <c r="A334" s="2">
        <v>45928</v>
      </c>
      <c r="B334" s="7"/>
      <c r="C334" s="7"/>
      <c r="D334" s="7">
        <f>SUMIFS(Vata_Sales[Final Price],Vata_Sales[Date],Daily_Cashbook11[[#This Row],[Date]])</f>
        <v>0</v>
      </c>
      <c r="E334" s="7">
        <f>SUMIFS(AMB_Bricks_Expance_Sheet[Amount],AMB_Bricks_Expance_Sheet[Date],Daily_Cashbook11[[#This Row],[Date]])</f>
        <v>0</v>
      </c>
      <c r="F334" s="8">
        <f>(Daily_Cashbook11[[#This Row],[Received Ammount office]]+Daily_Cashbook11[[#This Row],[From Sales]]+Daily_Cashbook11[[#This Row],[Coal Cost (Office)]])-Daily_Cashbook11[[#This Row],[Vata Total Cost]]</f>
        <v>0</v>
      </c>
      <c r="G334" s="1"/>
      <c r="H334" s="14"/>
    </row>
    <row r="335" spans="1:8" ht="21.75" customHeight="1" x14ac:dyDescent="0.25">
      <c r="A335" s="2">
        <v>45929</v>
      </c>
      <c r="B335" s="7"/>
      <c r="C335" s="7"/>
      <c r="D335" s="7">
        <f>SUMIFS(Vata_Sales[Final Price],Vata_Sales[Date],Daily_Cashbook11[[#This Row],[Date]])</f>
        <v>0</v>
      </c>
      <c r="E335" s="7">
        <f>SUMIFS(AMB_Bricks_Expance_Sheet[Amount],AMB_Bricks_Expance_Sheet[Date],Daily_Cashbook11[[#This Row],[Date]])</f>
        <v>0</v>
      </c>
      <c r="F335" s="8">
        <f>(Daily_Cashbook11[[#This Row],[Received Ammount office]]+Daily_Cashbook11[[#This Row],[From Sales]]+Daily_Cashbook11[[#This Row],[Coal Cost (Office)]])-Daily_Cashbook11[[#This Row],[Vata Total Cost]]</f>
        <v>0</v>
      </c>
      <c r="G335" s="1"/>
      <c r="H335" s="14"/>
    </row>
    <row r="336" spans="1:8" ht="21.75" customHeight="1" x14ac:dyDescent="0.25">
      <c r="A336" s="2">
        <v>45930</v>
      </c>
      <c r="B336" s="7"/>
      <c r="C336" s="7"/>
      <c r="D336" s="7">
        <f>SUMIFS(Vata_Sales[Final Price],Vata_Sales[Date],Daily_Cashbook11[[#This Row],[Date]])</f>
        <v>0</v>
      </c>
      <c r="E336" s="7">
        <f>SUMIFS(AMB_Bricks_Expance_Sheet[Amount],AMB_Bricks_Expance_Sheet[Date],Daily_Cashbook11[[#This Row],[Date]])</f>
        <v>0</v>
      </c>
      <c r="F336" s="8">
        <f>(Daily_Cashbook11[[#This Row],[Received Ammount office]]+Daily_Cashbook11[[#This Row],[From Sales]]+Daily_Cashbook11[[#This Row],[Coal Cost (Office)]])-Daily_Cashbook11[[#This Row],[Vata Total Cost]]</f>
        <v>0</v>
      </c>
      <c r="G336" s="1"/>
      <c r="H336" s="14"/>
    </row>
    <row r="337" spans="1:8" ht="21.75" customHeight="1" x14ac:dyDescent="0.25">
      <c r="A337" s="2">
        <v>45931</v>
      </c>
      <c r="B337" s="7"/>
      <c r="C337" s="7"/>
      <c r="D337" s="7">
        <f>SUMIFS(Vata_Sales[Final Price],Vata_Sales[Date],Daily_Cashbook11[[#This Row],[Date]])</f>
        <v>0</v>
      </c>
      <c r="E337" s="7">
        <f>SUMIFS(AMB_Bricks_Expance_Sheet[Amount],AMB_Bricks_Expance_Sheet[Date],Daily_Cashbook11[[#This Row],[Date]])</f>
        <v>0</v>
      </c>
      <c r="F337" s="8">
        <f>(Daily_Cashbook11[[#This Row],[Received Ammount office]]+Daily_Cashbook11[[#This Row],[From Sales]]+Daily_Cashbook11[[#This Row],[Coal Cost (Office)]])-Daily_Cashbook11[[#This Row],[Vata Total Cost]]</f>
        <v>0</v>
      </c>
      <c r="G337" s="1"/>
      <c r="H337" s="14"/>
    </row>
    <row r="338" spans="1:8" ht="21.75" customHeight="1" x14ac:dyDescent="0.25">
      <c r="A338" s="2">
        <v>45932</v>
      </c>
      <c r="B338" s="7"/>
      <c r="C338" s="7"/>
      <c r="D338" s="7">
        <f>SUMIFS(Vata_Sales[Final Price],Vata_Sales[Date],Daily_Cashbook11[[#This Row],[Date]])</f>
        <v>0</v>
      </c>
      <c r="E338" s="7">
        <f>SUMIFS(AMB_Bricks_Expance_Sheet[Amount],AMB_Bricks_Expance_Sheet[Date],Daily_Cashbook11[[#This Row],[Date]])</f>
        <v>0</v>
      </c>
      <c r="F338" s="8">
        <f>(Daily_Cashbook11[[#This Row],[Received Ammount office]]+Daily_Cashbook11[[#This Row],[From Sales]]+Daily_Cashbook11[[#This Row],[Coal Cost (Office)]])-Daily_Cashbook11[[#This Row],[Vata Total Cost]]</f>
        <v>0</v>
      </c>
      <c r="G338" s="1"/>
      <c r="H338" s="14"/>
    </row>
    <row r="339" spans="1:8" ht="21.75" customHeight="1" x14ac:dyDescent="0.25">
      <c r="A339" s="2">
        <v>45933</v>
      </c>
      <c r="B339" s="7"/>
      <c r="C339" s="7"/>
      <c r="D339" s="7">
        <f>SUMIFS(Vata_Sales[Final Price],Vata_Sales[Date],Daily_Cashbook11[[#This Row],[Date]])</f>
        <v>0</v>
      </c>
      <c r="E339" s="7">
        <f>SUMIFS(AMB_Bricks_Expance_Sheet[Amount],AMB_Bricks_Expance_Sheet[Date],Daily_Cashbook11[[#This Row],[Date]])</f>
        <v>0</v>
      </c>
      <c r="F339" s="8">
        <f>(Daily_Cashbook11[[#This Row],[Received Ammount office]]+Daily_Cashbook11[[#This Row],[From Sales]]+Daily_Cashbook11[[#This Row],[Coal Cost (Office)]])-Daily_Cashbook11[[#This Row],[Vata Total Cost]]</f>
        <v>0</v>
      </c>
      <c r="G339" s="1"/>
      <c r="H339" s="14"/>
    </row>
    <row r="340" spans="1:8" ht="21.75" customHeight="1" x14ac:dyDescent="0.25">
      <c r="A340" s="2">
        <v>45934</v>
      </c>
      <c r="B340" s="7"/>
      <c r="C340" s="7"/>
      <c r="D340" s="7">
        <f>SUMIFS(Vata_Sales[Final Price],Vata_Sales[Date],Daily_Cashbook11[[#This Row],[Date]])</f>
        <v>0</v>
      </c>
      <c r="E340" s="7">
        <f>SUMIFS(AMB_Bricks_Expance_Sheet[Amount],AMB_Bricks_Expance_Sheet[Date],Daily_Cashbook11[[#This Row],[Date]])</f>
        <v>0</v>
      </c>
      <c r="F340" s="8">
        <f>(Daily_Cashbook11[[#This Row],[Received Ammount office]]+Daily_Cashbook11[[#This Row],[From Sales]]+Daily_Cashbook11[[#This Row],[Coal Cost (Office)]])-Daily_Cashbook11[[#This Row],[Vata Total Cost]]</f>
        <v>0</v>
      </c>
      <c r="G340" s="1"/>
      <c r="H340" s="14"/>
    </row>
    <row r="341" spans="1:8" ht="21.75" customHeight="1" x14ac:dyDescent="0.25">
      <c r="A341" s="2">
        <v>45935</v>
      </c>
      <c r="B341" s="7"/>
      <c r="C341" s="7"/>
      <c r="D341" s="7">
        <f>SUMIFS(Vata_Sales[Final Price],Vata_Sales[Date],Daily_Cashbook11[[#This Row],[Date]])</f>
        <v>0</v>
      </c>
      <c r="E341" s="7">
        <f>SUMIFS(AMB_Bricks_Expance_Sheet[Amount],AMB_Bricks_Expance_Sheet[Date],Daily_Cashbook11[[#This Row],[Date]])</f>
        <v>0</v>
      </c>
      <c r="F341" s="8">
        <f>(Daily_Cashbook11[[#This Row],[Received Ammount office]]+Daily_Cashbook11[[#This Row],[From Sales]]+Daily_Cashbook11[[#This Row],[Coal Cost (Office)]])-Daily_Cashbook11[[#This Row],[Vata Total Cost]]</f>
        <v>0</v>
      </c>
      <c r="G341" s="1"/>
      <c r="H341" s="14"/>
    </row>
    <row r="342" spans="1:8" ht="21.75" customHeight="1" x14ac:dyDescent="0.25">
      <c r="A342" s="2">
        <v>45936</v>
      </c>
      <c r="B342" s="7"/>
      <c r="C342" s="7"/>
      <c r="D342" s="7">
        <f>SUMIFS(Vata_Sales[Final Price],Vata_Sales[Date],Daily_Cashbook11[[#This Row],[Date]])</f>
        <v>0</v>
      </c>
      <c r="E342" s="7">
        <f>SUMIFS(AMB_Bricks_Expance_Sheet[Amount],AMB_Bricks_Expance_Sheet[Date],Daily_Cashbook11[[#This Row],[Date]])</f>
        <v>0</v>
      </c>
      <c r="F342" s="8">
        <f>(Daily_Cashbook11[[#This Row],[Received Ammount office]]+Daily_Cashbook11[[#This Row],[From Sales]]+Daily_Cashbook11[[#This Row],[Coal Cost (Office)]])-Daily_Cashbook11[[#This Row],[Vata Total Cost]]</f>
        <v>0</v>
      </c>
      <c r="G342" s="1"/>
      <c r="H342" s="14"/>
    </row>
    <row r="343" spans="1:8" ht="21.75" customHeight="1" x14ac:dyDescent="0.25">
      <c r="A343" s="2">
        <v>45937</v>
      </c>
      <c r="B343" s="7"/>
      <c r="C343" s="7"/>
      <c r="D343" s="7">
        <f>SUMIFS(Vata_Sales[Final Price],Vata_Sales[Date],Daily_Cashbook11[[#This Row],[Date]])</f>
        <v>0</v>
      </c>
      <c r="E343" s="7">
        <f>SUMIFS(AMB_Bricks_Expance_Sheet[Amount],AMB_Bricks_Expance_Sheet[Date],Daily_Cashbook11[[#This Row],[Date]])</f>
        <v>0</v>
      </c>
      <c r="F343" s="8">
        <f>(Daily_Cashbook11[[#This Row],[Received Ammount office]]+Daily_Cashbook11[[#This Row],[From Sales]]+Daily_Cashbook11[[#This Row],[Coal Cost (Office)]])-Daily_Cashbook11[[#This Row],[Vata Total Cost]]</f>
        <v>0</v>
      </c>
      <c r="G343" s="1"/>
      <c r="H343" s="14"/>
    </row>
    <row r="344" spans="1:8" ht="21.75" customHeight="1" x14ac:dyDescent="0.25">
      <c r="A344" s="2">
        <v>45938</v>
      </c>
      <c r="B344" s="7"/>
      <c r="C344" s="7"/>
      <c r="D344" s="7">
        <f>SUMIFS(Vata_Sales[Final Price],Vata_Sales[Date],Daily_Cashbook11[[#This Row],[Date]])</f>
        <v>0</v>
      </c>
      <c r="E344" s="7">
        <f>SUMIFS(AMB_Bricks_Expance_Sheet[Amount],AMB_Bricks_Expance_Sheet[Date],Daily_Cashbook11[[#This Row],[Date]])</f>
        <v>0</v>
      </c>
      <c r="F344" s="8">
        <f>(Daily_Cashbook11[[#This Row],[Received Ammount office]]+Daily_Cashbook11[[#This Row],[From Sales]]+Daily_Cashbook11[[#This Row],[Coal Cost (Office)]])-Daily_Cashbook11[[#This Row],[Vata Total Cost]]</f>
        <v>0</v>
      </c>
      <c r="G344" s="1"/>
      <c r="H344" s="14"/>
    </row>
    <row r="345" spans="1:8" ht="21.75" customHeight="1" x14ac:dyDescent="0.25">
      <c r="A345" s="2">
        <v>45939</v>
      </c>
      <c r="B345" s="7"/>
      <c r="C345" s="7"/>
      <c r="D345" s="7">
        <f>SUMIFS(Vata_Sales[Final Price],Vata_Sales[Date],Daily_Cashbook11[[#This Row],[Date]])</f>
        <v>0</v>
      </c>
      <c r="E345" s="7">
        <f>SUMIFS(AMB_Bricks_Expance_Sheet[Amount],AMB_Bricks_Expance_Sheet[Date],Daily_Cashbook11[[#This Row],[Date]])</f>
        <v>0</v>
      </c>
      <c r="F345" s="8">
        <f>(Daily_Cashbook11[[#This Row],[Received Ammount office]]+Daily_Cashbook11[[#This Row],[From Sales]]+Daily_Cashbook11[[#This Row],[Coal Cost (Office)]])-Daily_Cashbook11[[#This Row],[Vata Total Cost]]</f>
        <v>0</v>
      </c>
      <c r="G345" s="1"/>
      <c r="H345" s="14"/>
    </row>
    <row r="346" spans="1:8" ht="21.75" customHeight="1" x14ac:dyDescent="0.25">
      <c r="A346" s="2">
        <v>45940</v>
      </c>
      <c r="B346" s="7"/>
      <c r="C346" s="7"/>
      <c r="D346" s="7">
        <f>SUMIFS(Vata_Sales[Final Price],Vata_Sales[Date],Daily_Cashbook11[[#This Row],[Date]])</f>
        <v>0</v>
      </c>
      <c r="E346" s="7">
        <f>SUMIFS(AMB_Bricks_Expance_Sheet[Amount],AMB_Bricks_Expance_Sheet[Date],Daily_Cashbook11[[#This Row],[Date]])</f>
        <v>0</v>
      </c>
      <c r="F346" s="8">
        <f>(Daily_Cashbook11[[#This Row],[Received Ammount office]]+Daily_Cashbook11[[#This Row],[From Sales]]+Daily_Cashbook11[[#This Row],[Coal Cost (Office)]])-Daily_Cashbook11[[#This Row],[Vata Total Cost]]</f>
        <v>0</v>
      </c>
      <c r="G346" s="1"/>
      <c r="H346" s="14"/>
    </row>
    <row r="347" spans="1:8" ht="21.75" customHeight="1" x14ac:dyDescent="0.25">
      <c r="A347" s="2">
        <v>45941</v>
      </c>
      <c r="B347" s="7"/>
      <c r="C347" s="7"/>
      <c r="D347" s="7">
        <f>SUMIFS(Vata_Sales[Final Price],Vata_Sales[Date],Daily_Cashbook11[[#This Row],[Date]])</f>
        <v>0</v>
      </c>
      <c r="E347" s="7">
        <f>SUMIFS(AMB_Bricks_Expance_Sheet[Amount],AMB_Bricks_Expance_Sheet[Date],Daily_Cashbook11[[#This Row],[Date]])</f>
        <v>0</v>
      </c>
      <c r="F347" s="8">
        <f>(Daily_Cashbook11[[#This Row],[Received Ammount office]]+Daily_Cashbook11[[#This Row],[From Sales]]+Daily_Cashbook11[[#This Row],[Coal Cost (Office)]])-Daily_Cashbook11[[#This Row],[Vata Total Cost]]</f>
        <v>0</v>
      </c>
      <c r="G347" s="1"/>
      <c r="H347" s="14"/>
    </row>
    <row r="348" spans="1:8" ht="21.75" customHeight="1" x14ac:dyDescent="0.25">
      <c r="A348" s="2">
        <v>45942</v>
      </c>
      <c r="B348" s="7"/>
      <c r="C348" s="7"/>
      <c r="D348" s="7">
        <f>SUMIFS(Vata_Sales[Final Price],Vata_Sales[Date],Daily_Cashbook11[[#This Row],[Date]])</f>
        <v>0</v>
      </c>
      <c r="E348" s="7">
        <f>SUMIFS(AMB_Bricks_Expance_Sheet[Amount],AMB_Bricks_Expance_Sheet[Date],Daily_Cashbook11[[#This Row],[Date]])</f>
        <v>0</v>
      </c>
      <c r="F348" s="8">
        <f>(Daily_Cashbook11[[#This Row],[Received Ammount office]]+Daily_Cashbook11[[#This Row],[From Sales]]+Daily_Cashbook11[[#This Row],[Coal Cost (Office)]])-Daily_Cashbook11[[#This Row],[Vata Total Cost]]</f>
        <v>0</v>
      </c>
      <c r="G348" s="1"/>
      <c r="H348" s="14"/>
    </row>
    <row r="349" spans="1:8" ht="21.75" customHeight="1" x14ac:dyDescent="0.25">
      <c r="A349" s="2">
        <v>45943</v>
      </c>
      <c r="B349" s="7"/>
      <c r="C349" s="7"/>
      <c r="D349" s="7">
        <f>SUMIFS(Vata_Sales[Final Price],Vata_Sales[Date],Daily_Cashbook11[[#This Row],[Date]])</f>
        <v>0</v>
      </c>
      <c r="E349" s="7">
        <f>SUMIFS(AMB_Bricks_Expance_Sheet[Amount],AMB_Bricks_Expance_Sheet[Date],Daily_Cashbook11[[#This Row],[Date]])</f>
        <v>0</v>
      </c>
      <c r="F349" s="8">
        <f>(Daily_Cashbook11[[#This Row],[Received Ammount office]]+Daily_Cashbook11[[#This Row],[From Sales]]+Daily_Cashbook11[[#This Row],[Coal Cost (Office)]])-Daily_Cashbook11[[#This Row],[Vata Total Cost]]</f>
        <v>0</v>
      </c>
      <c r="G349" s="1"/>
      <c r="H349" s="14"/>
    </row>
    <row r="350" spans="1:8" ht="21.75" customHeight="1" x14ac:dyDescent="0.25">
      <c r="A350" s="2">
        <v>45944</v>
      </c>
      <c r="B350" s="7"/>
      <c r="C350" s="7"/>
      <c r="D350" s="7">
        <f>SUMIFS(Vata_Sales[Final Price],Vata_Sales[Date],Daily_Cashbook11[[#This Row],[Date]])</f>
        <v>0</v>
      </c>
      <c r="E350" s="7">
        <f>SUMIFS(AMB_Bricks_Expance_Sheet[Amount],AMB_Bricks_Expance_Sheet[Date],Daily_Cashbook11[[#This Row],[Date]])</f>
        <v>0</v>
      </c>
      <c r="F350" s="8">
        <f>(Daily_Cashbook11[[#This Row],[Received Ammount office]]+Daily_Cashbook11[[#This Row],[From Sales]]+Daily_Cashbook11[[#This Row],[Coal Cost (Office)]])-Daily_Cashbook11[[#This Row],[Vata Total Cost]]</f>
        <v>0</v>
      </c>
      <c r="G350" s="1"/>
      <c r="H350" s="14"/>
    </row>
    <row r="351" spans="1:8" ht="21.75" customHeight="1" x14ac:dyDescent="0.25">
      <c r="A351" s="2">
        <v>45945</v>
      </c>
      <c r="B351" s="7"/>
      <c r="C351" s="7"/>
      <c r="D351" s="7">
        <f>SUMIFS(Vata_Sales[Final Price],Vata_Sales[Date],Daily_Cashbook11[[#This Row],[Date]])</f>
        <v>0</v>
      </c>
      <c r="E351" s="7">
        <f>SUMIFS(AMB_Bricks_Expance_Sheet[Amount],AMB_Bricks_Expance_Sheet[Date],Daily_Cashbook11[[#This Row],[Date]])</f>
        <v>0</v>
      </c>
      <c r="F351" s="8">
        <f>(Daily_Cashbook11[[#This Row],[Received Ammount office]]+Daily_Cashbook11[[#This Row],[From Sales]]+Daily_Cashbook11[[#This Row],[Coal Cost (Office)]])-Daily_Cashbook11[[#This Row],[Vata Total Cost]]</f>
        <v>0</v>
      </c>
      <c r="G351" s="1"/>
      <c r="H351" s="14"/>
    </row>
    <row r="352" spans="1:8" ht="21.75" customHeight="1" x14ac:dyDescent="0.25">
      <c r="A352" s="2">
        <v>45946</v>
      </c>
      <c r="B352" s="7"/>
      <c r="C352" s="7"/>
      <c r="D352" s="7">
        <f>SUMIFS(Vata_Sales[Final Price],Vata_Sales[Date],Daily_Cashbook11[[#This Row],[Date]])</f>
        <v>0</v>
      </c>
      <c r="E352" s="7">
        <f>SUMIFS(AMB_Bricks_Expance_Sheet[Amount],AMB_Bricks_Expance_Sheet[Date],Daily_Cashbook11[[#This Row],[Date]])</f>
        <v>0</v>
      </c>
      <c r="F352" s="8">
        <f>(Daily_Cashbook11[[#This Row],[Received Ammount office]]+Daily_Cashbook11[[#This Row],[From Sales]]+Daily_Cashbook11[[#This Row],[Coal Cost (Office)]])-Daily_Cashbook11[[#This Row],[Vata Total Cost]]</f>
        <v>0</v>
      </c>
      <c r="G352" s="1"/>
      <c r="H352" s="14"/>
    </row>
    <row r="353" spans="1:8" ht="21.75" customHeight="1" x14ac:dyDescent="0.25">
      <c r="A353" s="2">
        <v>45947</v>
      </c>
      <c r="B353" s="7"/>
      <c r="C353" s="7"/>
      <c r="D353" s="7">
        <f>SUMIFS(Vata_Sales[Final Price],Vata_Sales[Date],Daily_Cashbook11[[#This Row],[Date]])</f>
        <v>0</v>
      </c>
      <c r="E353" s="7">
        <f>SUMIFS(AMB_Bricks_Expance_Sheet[Amount],AMB_Bricks_Expance_Sheet[Date],Daily_Cashbook11[[#This Row],[Date]])</f>
        <v>0</v>
      </c>
      <c r="F353" s="8">
        <f>(Daily_Cashbook11[[#This Row],[Received Ammount office]]+Daily_Cashbook11[[#This Row],[From Sales]]+Daily_Cashbook11[[#This Row],[Coal Cost (Office)]])-Daily_Cashbook11[[#This Row],[Vata Total Cost]]</f>
        <v>0</v>
      </c>
      <c r="G353" s="1"/>
      <c r="H353" s="14"/>
    </row>
    <row r="354" spans="1:8" ht="21.75" customHeight="1" x14ac:dyDescent="0.25">
      <c r="A354" s="2">
        <v>45948</v>
      </c>
      <c r="B354" s="7"/>
      <c r="C354" s="7"/>
      <c r="D354" s="7">
        <f>SUMIFS(Vata_Sales[Final Price],Vata_Sales[Date],Daily_Cashbook11[[#This Row],[Date]])</f>
        <v>0</v>
      </c>
      <c r="E354" s="7">
        <f>SUMIFS(AMB_Bricks_Expance_Sheet[Amount],AMB_Bricks_Expance_Sheet[Date],Daily_Cashbook11[[#This Row],[Date]])</f>
        <v>0</v>
      </c>
      <c r="F354" s="8">
        <f>(Daily_Cashbook11[[#This Row],[Received Ammount office]]+Daily_Cashbook11[[#This Row],[From Sales]]+Daily_Cashbook11[[#This Row],[Coal Cost (Office)]])-Daily_Cashbook11[[#This Row],[Vata Total Cost]]</f>
        <v>0</v>
      </c>
      <c r="G354" s="1"/>
      <c r="H354" s="14"/>
    </row>
    <row r="355" spans="1:8" ht="21.75" customHeight="1" x14ac:dyDescent="0.25">
      <c r="A355" s="2">
        <v>45949</v>
      </c>
      <c r="B355" s="7"/>
      <c r="C355" s="7"/>
      <c r="D355" s="7">
        <f>SUMIFS(Vata_Sales[Final Price],Vata_Sales[Date],Daily_Cashbook11[[#This Row],[Date]])</f>
        <v>0</v>
      </c>
      <c r="E355" s="7">
        <f>SUMIFS(AMB_Bricks_Expance_Sheet[Amount],AMB_Bricks_Expance_Sheet[Date],Daily_Cashbook11[[#This Row],[Date]])</f>
        <v>0</v>
      </c>
      <c r="F355" s="8">
        <f>(Daily_Cashbook11[[#This Row],[Received Ammount office]]+Daily_Cashbook11[[#This Row],[From Sales]]+Daily_Cashbook11[[#This Row],[Coal Cost (Office)]])-Daily_Cashbook11[[#This Row],[Vata Total Cost]]</f>
        <v>0</v>
      </c>
      <c r="G355" s="1"/>
      <c r="H355" s="14"/>
    </row>
    <row r="356" spans="1:8" ht="21.75" customHeight="1" x14ac:dyDescent="0.25">
      <c r="A356" s="2">
        <v>45950</v>
      </c>
      <c r="B356" s="7"/>
      <c r="C356" s="7"/>
      <c r="D356" s="7">
        <f>SUMIFS(Vata_Sales[Final Price],Vata_Sales[Date],Daily_Cashbook11[[#This Row],[Date]])</f>
        <v>0</v>
      </c>
      <c r="E356" s="7">
        <f>SUMIFS(AMB_Bricks_Expance_Sheet[Amount],AMB_Bricks_Expance_Sheet[Date],Daily_Cashbook11[[#This Row],[Date]])</f>
        <v>0</v>
      </c>
      <c r="F356" s="8">
        <f>(Daily_Cashbook11[[#This Row],[Received Ammount office]]+Daily_Cashbook11[[#This Row],[From Sales]]+Daily_Cashbook11[[#This Row],[Coal Cost (Office)]])-Daily_Cashbook11[[#This Row],[Vata Total Cost]]</f>
        <v>0</v>
      </c>
      <c r="G356" s="1"/>
      <c r="H356" s="14"/>
    </row>
    <row r="357" spans="1:8" ht="21.75" customHeight="1" x14ac:dyDescent="0.25">
      <c r="A357" s="2">
        <v>45951</v>
      </c>
      <c r="B357" s="7"/>
      <c r="C357" s="7"/>
      <c r="D357" s="7">
        <f>SUMIFS(Vata_Sales[Final Price],Vata_Sales[Date],Daily_Cashbook11[[#This Row],[Date]])</f>
        <v>0</v>
      </c>
      <c r="E357" s="7">
        <f>SUMIFS(AMB_Bricks_Expance_Sheet[Amount],AMB_Bricks_Expance_Sheet[Date],Daily_Cashbook11[[#This Row],[Date]])</f>
        <v>0</v>
      </c>
      <c r="F357" s="8">
        <f>(Daily_Cashbook11[[#This Row],[Received Ammount office]]+Daily_Cashbook11[[#This Row],[From Sales]]+Daily_Cashbook11[[#This Row],[Coal Cost (Office)]])-Daily_Cashbook11[[#This Row],[Vata Total Cost]]</f>
        <v>0</v>
      </c>
      <c r="G357" s="1"/>
      <c r="H357" s="14"/>
    </row>
    <row r="358" spans="1:8" ht="21.75" customHeight="1" x14ac:dyDescent="0.25">
      <c r="A358" s="2">
        <v>45952</v>
      </c>
      <c r="B358" s="7"/>
      <c r="C358" s="7"/>
      <c r="D358" s="7">
        <f>SUMIFS(Vata_Sales[Final Price],Vata_Sales[Date],Daily_Cashbook11[[#This Row],[Date]])</f>
        <v>0</v>
      </c>
      <c r="E358" s="7">
        <f>SUMIFS(AMB_Bricks_Expance_Sheet[Amount],AMB_Bricks_Expance_Sheet[Date],Daily_Cashbook11[[#This Row],[Date]])</f>
        <v>0</v>
      </c>
      <c r="F358" s="8">
        <f>(Daily_Cashbook11[[#This Row],[Received Ammount office]]+Daily_Cashbook11[[#This Row],[From Sales]]+Daily_Cashbook11[[#This Row],[Coal Cost (Office)]])-Daily_Cashbook11[[#This Row],[Vata Total Cost]]</f>
        <v>0</v>
      </c>
      <c r="G358" s="1"/>
      <c r="H358" s="14"/>
    </row>
    <row r="359" spans="1:8" ht="21.75" customHeight="1" x14ac:dyDescent="0.25">
      <c r="A359" s="2">
        <v>45953</v>
      </c>
      <c r="B359" s="7"/>
      <c r="C359" s="7"/>
      <c r="D359" s="7">
        <f>SUMIFS(Vata_Sales[Final Price],Vata_Sales[Date],Daily_Cashbook11[[#This Row],[Date]])</f>
        <v>0</v>
      </c>
      <c r="E359" s="7">
        <f>SUMIFS(AMB_Bricks_Expance_Sheet[Amount],AMB_Bricks_Expance_Sheet[Date],Daily_Cashbook11[[#This Row],[Date]])</f>
        <v>0</v>
      </c>
      <c r="F359" s="8">
        <f>(Daily_Cashbook11[[#This Row],[Received Ammount office]]+Daily_Cashbook11[[#This Row],[From Sales]]+Daily_Cashbook11[[#This Row],[Coal Cost (Office)]])-Daily_Cashbook11[[#This Row],[Vata Total Cost]]</f>
        <v>0</v>
      </c>
      <c r="G359" s="1"/>
      <c r="H359" s="14"/>
    </row>
    <row r="360" spans="1:8" ht="21.75" customHeight="1" x14ac:dyDescent="0.25">
      <c r="A360" s="2">
        <v>45954</v>
      </c>
      <c r="B360" s="7"/>
      <c r="C360" s="7"/>
      <c r="D360" s="7">
        <f>SUMIFS(Vata_Sales[Final Price],Vata_Sales[Date],Daily_Cashbook11[[#This Row],[Date]])</f>
        <v>0</v>
      </c>
      <c r="E360" s="7">
        <f>SUMIFS(AMB_Bricks_Expance_Sheet[Amount],AMB_Bricks_Expance_Sheet[Date],Daily_Cashbook11[[#This Row],[Date]])</f>
        <v>0</v>
      </c>
      <c r="F360" s="8">
        <f>(Daily_Cashbook11[[#This Row],[Received Ammount office]]+Daily_Cashbook11[[#This Row],[From Sales]]+Daily_Cashbook11[[#This Row],[Coal Cost (Office)]])-Daily_Cashbook11[[#This Row],[Vata Total Cost]]</f>
        <v>0</v>
      </c>
      <c r="G360" s="1"/>
      <c r="H360" s="14"/>
    </row>
    <row r="361" spans="1:8" ht="21.75" customHeight="1" x14ac:dyDescent="0.25">
      <c r="A361" s="2">
        <v>45955</v>
      </c>
      <c r="B361" s="7"/>
      <c r="C361" s="7"/>
      <c r="D361" s="7">
        <f>SUMIFS(Vata_Sales[Final Price],Vata_Sales[Date],Daily_Cashbook11[[#This Row],[Date]])</f>
        <v>0</v>
      </c>
      <c r="E361" s="7">
        <f>SUMIFS(AMB_Bricks_Expance_Sheet[Amount],AMB_Bricks_Expance_Sheet[Date],Daily_Cashbook11[[#This Row],[Date]])</f>
        <v>0</v>
      </c>
      <c r="F361" s="8">
        <f>(Daily_Cashbook11[[#This Row],[Received Ammount office]]+Daily_Cashbook11[[#This Row],[From Sales]]+Daily_Cashbook11[[#This Row],[Coal Cost (Office)]])-Daily_Cashbook11[[#This Row],[Vata Total Cost]]</f>
        <v>0</v>
      </c>
      <c r="G361" s="1"/>
      <c r="H361" s="14"/>
    </row>
    <row r="362" spans="1:8" ht="21.75" customHeight="1" x14ac:dyDescent="0.25">
      <c r="A362" s="2">
        <v>45956</v>
      </c>
      <c r="B362" s="7"/>
      <c r="C362" s="7"/>
      <c r="D362" s="7">
        <f>SUMIFS(Vata_Sales[Final Price],Vata_Sales[Date],Daily_Cashbook11[[#This Row],[Date]])</f>
        <v>0</v>
      </c>
      <c r="E362" s="7">
        <f>SUMIFS(AMB_Bricks_Expance_Sheet[Amount],AMB_Bricks_Expance_Sheet[Date],Daily_Cashbook11[[#This Row],[Date]])</f>
        <v>0</v>
      </c>
      <c r="F362" s="8">
        <f>(Daily_Cashbook11[[#This Row],[Received Ammount office]]+Daily_Cashbook11[[#This Row],[From Sales]]+Daily_Cashbook11[[#This Row],[Coal Cost (Office)]])-Daily_Cashbook11[[#This Row],[Vata Total Cost]]</f>
        <v>0</v>
      </c>
      <c r="G362" s="1"/>
      <c r="H362" s="14"/>
    </row>
    <row r="363" spans="1:8" ht="21.75" customHeight="1" x14ac:dyDescent="0.25">
      <c r="A363" s="2">
        <v>45957</v>
      </c>
      <c r="B363" s="7"/>
      <c r="C363" s="7"/>
      <c r="D363" s="7">
        <f>SUMIFS(Vata_Sales[Final Price],Vata_Sales[Date],Daily_Cashbook11[[#This Row],[Date]])</f>
        <v>0</v>
      </c>
      <c r="E363" s="7">
        <f>SUMIFS(AMB_Bricks_Expance_Sheet[Amount],AMB_Bricks_Expance_Sheet[Date],Daily_Cashbook11[[#This Row],[Date]])</f>
        <v>0</v>
      </c>
      <c r="F363" s="8">
        <f>(Daily_Cashbook11[[#This Row],[Received Ammount office]]+Daily_Cashbook11[[#This Row],[From Sales]]+Daily_Cashbook11[[#This Row],[Coal Cost (Office)]])-Daily_Cashbook11[[#This Row],[Vata Total Cost]]</f>
        <v>0</v>
      </c>
      <c r="G363" s="1"/>
      <c r="H363" s="14"/>
    </row>
    <row r="364" spans="1:8" ht="21.75" customHeight="1" x14ac:dyDescent="0.25">
      <c r="A364" s="2">
        <v>45958</v>
      </c>
      <c r="B364" s="7"/>
      <c r="C364" s="7"/>
      <c r="D364" s="7">
        <f>SUMIFS(Vata_Sales[Final Price],Vata_Sales[Date],Daily_Cashbook11[[#This Row],[Date]])</f>
        <v>0</v>
      </c>
      <c r="E364" s="7">
        <f>SUMIFS(AMB_Bricks_Expance_Sheet[Amount],AMB_Bricks_Expance_Sheet[Date],Daily_Cashbook11[[#This Row],[Date]])</f>
        <v>0</v>
      </c>
      <c r="F364" s="8">
        <f>(Daily_Cashbook11[[#This Row],[Received Ammount office]]+Daily_Cashbook11[[#This Row],[From Sales]]+Daily_Cashbook11[[#This Row],[Coal Cost (Office)]])-Daily_Cashbook11[[#This Row],[Vata Total Cost]]</f>
        <v>0</v>
      </c>
      <c r="G364" s="1"/>
      <c r="H364" s="14"/>
    </row>
    <row r="365" spans="1:8" ht="21.75" customHeight="1" x14ac:dyDescent="0.25">
      <c r="A365" s="2">
        <v>45959</v>
      </c>
      <c r="B365" s="7"/>
      <c r="C365" s="7"/>
      <c r="D365" s="7">
        <f>SUMIFS(Vata_Sales[Final Price],Vata_Sales[Date],Daily_Cashbook11[[#This Row],[Date]])</f>
        <v>0</v>
      </c>
      <c r="E365" s="7">
        <f>SUMIFS(AMB_Bricks_Expance_Sheet[Amount],AMB_Bricks_Expance_Sheet[Date],Daily_Cashbook11[[#This Row],[Date]])</f>
        <v>0</v>
      </c>
      <c r="F365" s="8">
        <f>(Daily_Cashbook11[[#This Row],[Received Ammount office]]+Daily_Cashbook11[[#This Row],[From Sales]]+Daily_Cashbook11[[#This Row],[Coal Cost (Office)]])-Daily_Cashbook11[[#This Row],[Vata Total Cost]]</f>
        <v>0</v>
      </c>
      <c r="G365" s="1"/>
      <c r="H365" s="14"/>
    </row>
    <row r="366" spans="1:8" ht="21.75" customHeight="1" x14ac:dyDescent="0.25">
      <c r="A366" s="2">
        <v>45960</v>
      </c>
      <c r="B366" s="7"/>
      <c r="C366" s="7"/>
      <c r="D366" s="7">
        <f>SUMIFS(Vata_Sales[Final Price],Vata_Sales[Date],Daily_Cashbook11[[#This Row],[Date]])</f>
        <v>0</v>
      </c>
      <c r="E366" s="7">
        <f>SUMIFS(AMB_Bricks_Expance_Sheet[Amount],AMB_Bricks_Expance_Sheet[Date],Daily_Cashbook11[[#This Row],[Date]])</f>
        <v>0</v>
      </c>
      <c r="F366" s="8">
        <f>(Daily_Cashbook11[[#This Row],[Received Ammount office]]+Daily_Cashbook11[[#This Row],[From Sales]]+Daily_Cashbook11[[#This Row],[Coal Cost (Office)]])-Daily_Cashbook11[[#This Row],[Vata Total Cost]]</f>
        <v>0</v>
      </c>
      <c r="G366" s="1"/>
      <c r="H366" s="14"/>
    </row>
    <row r="367" spans="1:8" ht="21.75" customHeight="1" x14ac:dyDescent="0.25">
      <c r="A367" s="2">
        <v>45961</v>
      </c>
      <c r="B367" s="7"/>
      <c r="C367" s="7"/>
      <c r="D367" s="7">
        <f>SUMIFS(Vata_Sales[Final Price],Vata_Sales[Date],Daily_Cashbook11[[#This Row],[Date]])</f>
        <v>0</v>
      </c>
      <c r="E367" s="7">
        <f>SUMIFS(AMB_Bricks_Expance_Sheet[Amount],AMB_Bricks_Expance_Sheet[Date],Daily_Cashbook11[[#This Row],[Date]])</f>
        <v>0</v>
      </c>
      <c r="F367" s="8">
        <f>(Daily_Cashbook11[[#This Row],[Received Ammount office]]+Daily_Cashbook11[[#This Row],[From Sales]]+Daily_Cashbook11[[#This Row],[Coal Cost (Office)]])-Daily_Cashbook11[[#This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SUBTOTAL(109,Daily_Cashbook11[Received Ammount office])</f>
        <v>1038000</v>
      </c>
      <c r="C368" s="16">
        <f>SUBTOTAL(109,Daily_Cashbook11[Coal Cost (Office)])</f>
        <v>0</v>
      </c>
      <c r="D368" s="16">
        <f>SUBTOTAL(109,Daily_Cashbook11[From Sales])</f>
        <v>608930</v>
      </c>
      <c r="E368" s="16">
        <f>SUBTOTAL(109,Daily_Cashbook11[Vata Total Cost])</f>
        <v>1579662</v>
      </c>
      <c r="F368" s="17">
        <f>SUBTOTAL(109,Daily_Cashbook11[Return to Office])</f>
        <v>67268</v>
      </c>
      <c r="G368" s="51"/>
    </row>
    <row r="372" spans="4:4" ht="21.75" customHeight="1" x14ac:dyDescent="0.25">
      <c r="D372" s="14">
        <f>SUM(Daily_Cashbook11[[#Totals],[Received Ammount office]:[Coal Cost (Office)]])-Daily_Cashbook11[[#Totals],[Return to Office]]</f>
        <v>970732</v>
      </c>
    </row>
  </sheetData>
  <conditionalFormatting sqref="C3:C367">
    <cfRule type="expression" dxfId="7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1209</v>
      </c>
      <c r="D1" t="s">
        <v>1524</v>
      </c>
    </row>
    <row r="2" spans="1:4" x14ac:dyDescent="0.25">
      <c r="A2" s="57" t="s">
        <v>149</v>
      </c>
      <c r="B2" t="s">
        <v>1208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1207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1" t="s">
        <v>1522</v>
      </c>
      <c r="J18" s="72" t="s">
        <v>1523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2025-01-06T06:34:47Z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