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D023E56A-6D26-4AF8-A6D1-08FDFDC6B6B3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275" i="8" l="1"/>
  <c r="I9276" i="8"/>
  <c r="I9277" i="8"/>
  <c r="I9278" i="8"/>
  <c r="I9279" i="8"/>
  <c r="J9275" i="8"/>
  <c r="L9275" i="8" s="1"/>
  <c r="J9276" i="8"/>
  <c r="L9276" i="8" s="1"/>
  <c r="J9277" i="8"/>
  <c r="L9277" i="8" s="1"/>
  <c r="H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J9270" i="8"/>
  <c r="L9270" i="8" s="1"/>
  <c r="J9271" i="8"/>
  <c r="L9271" i="8" s="1"/>
  <c r="J9272" i="8"/>
  <c r="L9272" i="8" s="1"/>
  <c r="J9273" i="8"/>
  <c r="L9273" i="8" s="1"/>
  <c r="J9274" i="8"/>
  <c r="L9274" i="8" s="1"/>
  <c r="L9269" i="8"/>
  <c r="H9269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J9247" i="8"/>
  <c r="J9248" i="8"/>
  <c r="J9249" i="8"/>
  <c r="L9249" i="8" s="1"/>
  <c r="H9249" i="8" s="1"/>
  <c r="L9246" i="8"/>
  <c r="H9246" i="8" s="1"/>
  <c r="L9247" i="8"/>
  <c r="H9247" i="8" s="1"/>
  <c r="L9248" i="8"/>
  <c r="H9248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H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J9228" i="8"/>
  <c r="L9228" i="8" s="1"/>
  <c r="L9225" i="8"/>
  <c r="H9225" i="8" s="1"/>
  <c r="L9226" i="8"/>
  <c r="H9226" i="8" s="1"/>
  <c r="L9227" i="8"/>
  <c r="H9227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79" i="8" l="1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<sst xmlns="http://schemas.openxmlformats.org/spreadsheetml/2006/main" count="61052" uniqueCount="1548">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</sst>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279" totalsRowShown="0" headerRowDxfId="80" dataDxfId="79">
  <autoFilter ref="A1:P9279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279"/>
  <sheetViews>
    <sheetView tabSelected="1" zoomScaleNormal="100" workbookViewId="0">
      <pane ySplit="1" topLeftCell="A9266" activePane="bottomLeft" state="frozen"/>
      <selection pane="bottomLeft" activeCell="L9275" sqref="L9275:L9279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-167463061.68706998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1121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77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 s="78">
        <v>400</v>
      </c>
      <c r="L9240" s="37">
        <f>Vata_Sales[[#This Row],[Price]]-Vata_Sales[[#This Row],[Discount]]</f>
        <v>29000.000000000004</v>
      </c>
      <c r="M9240" s="78"/>
      <c r="N9240" s="79" t="str">
        <f>VLOOKUP(Vata_Sales[[#This Row],[Product Name]],Category_table[#Data],2,0)</f>
        <v>3no</v>
      </c>
      <c r="O9240" s="79">
        <f>VLOOKUP(Vata_Sales[[#This Row],[Product Name]],Category_table[#Data],3,0)</f>
        <v>5</v>
      </c>
      <c r="P9240" s="80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77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K9241" s="78"/>
      <c r="L9241" s="37">
        <f>Vata_Sales[[#This Row],[Price]]-Vata_Sales[[#This Row],[Discount]]</f>
        <v>8000</v>
      </c>
      <c r="M9241" s="78"/>
      <c r="N9241" s="79" t="str">
        <f>VLOOKUP(Vata_Sales[[#This Row],[Product Name]],Category_table[#Data],2,0)</f>
        <v>2no</v>
      </c>
      <c r="O9241" s="79">
        <f>VLOOKUP(Vata_Sales[[#This Row],[Product Name]],Category_table[#Data],3,0)</f>
        <v>3</v>
      </c>
      <c r="P9241" s="80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77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K9242" s="78"/>
      <c r="L9242" s="37">
        <f>Vata_Sales[[#This Row],[Price]]-Vata_Sales[[#This Row],[Discount]]</f>
        <v>27000</v>
      </c>
      <c r="M9242" s="78"/>
      <c r="N9242" s="79" t="str">
        <f>VLOOKUP(Vata_Sales[[#This Row],[Product Name]],Category_table[#Data],2,0)</f>
        <v>2no</v>
      </c>
      <c r="O9242" s="79">
        <f>VLOOKUP(Vata_Sales[[#This Row],[Product Name]],Category_table[#Data],3,0)</f>
        <v>3</v>
      </c>
      <c r="P9242" s="80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77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K9243" s="78"/>
      <c r="L9243" s="37">
        <f>Vata_Sales[[#This Row],[Price]]-Vata_Sales[[#This Row],[Discount]]</f>
        <v>1300</v>
      </c>
      <c r="M9243" s="78"/>
      <c r="N9243" s="79" t="str">
        <f>VLOOKUP(Vata_Sales[[#This Row],[Product Name]],Category_table[#Data],2,0)</f>
        <v>Adla_3</v>
      </c>
      <c r="O9243" s="79">
        <f>VLOOKUP(Vata_Sales[[#This Row],[Product Name]],Category_table[#Data],3,0)</f>
        <v>9</v>
      </c>
      <c r="P9243" s="80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77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K9244" s="78"/>
      <c r="L9244" s="37">
        <f>Vata_Sales[[#This Row],[Price]]-Vata_Sales[[#This Row],[Discount]]</f>
        <v>17000</v>
      </c>
      <c r="M9244" s="78"/>
      <c r="N9244" s="79" t="str">
        <f>VLOOKUP(Vata_Sales[[#This Row],[Product Name]],Category_table[#Data],2,0)</f>
        <v>2no</v>
      </c>
      <c r="O9244" s="79">
        <f>VLOOKUP(Vata_Sales[[#This Row],[Product Name]],Category_table[#Data],3,0)</f>
        <v>3</v>
      </c>
      <c r="P9244" s="80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77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K9245" s="78"/>
      <c r="L9245" s="37">
        <f>Vata_Sales[[#This Row],[Price]]-Vata_Sales[[#This Row],[Discount]]</f>
        <v>4500</v>
      </c>
      <c r="M9245" s="78"/>
      <c r="N9245" s="79" t="str">
        <f>VLOOKUP(Vata_Sales[[#This Row],[Product Name]],Category_table[#Data],2,0)</f>
        <v>Picket</v>
      </c>
      <c r="O9245" s="79">
        <f>VLOOKUP(Vata_Sales[[#This Row],[Product Name]],Category_table[#Data],3,0)</f>
        <v>2</v>
      </c>
      <c r="P9245" s="80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77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K9246" s="78"/>
      <c r="L9246" s="37">
        <f>Vata_Sales[[#This Row],[Price]]-Vata_Sales[[#This Row],[Discount]]</f>
        <v>10000</v>
      </c>
      <c r="M9246" s="78"/>
      <c r="N9246" s="79" t="str">
        <f>VLOOKUP(Vata_Sales[[#This Row],[Product Name]],Category_table[#Data],2,0)</f>
        <v>1no</v>
      </c>
      <c r="O9246" s="79">
        <f>VLOOKUP(Vata_Sales[[#This Row],[Product Name]],Category_table[#Data],3,0)</f>
        <v>1</v>
      </c>
      <c r="P9246" s="80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77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K9247" s="78"/>
      <c r="L9247" s="37">
        <f>Vata_Sales[[#This Row],[Price]]-Vata_Sales[[#This Row],[Discount]]</f>
        <v>1100</v>
      </c>
      <c r="M9247" s="78"/>
      <c r="N9247" s="79" t="str">
        <f>VLOOKUP(Vata_Sales[[#This Row],[Product Name]],Category_table[#Data],2,0)</f>
        <v>Khowa</v>
      </c>
      <c r="O9247" s="79">
        <f>VLOOKUP(Vata_Sales[[#This Row],[Product Name]],Category_table[#Data],3,0)</f>
        <v>8</v>
      </c>
      <c r="P9247" s="80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77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K9248" s="78"/>
      <c r="L9248" s="37">
        <f>Vata_Sales[[#This Row],[Price]]-Vata_Sales[[#This Row],[Discount]]</f>
        <v>2250</v>
      </c>
      <c r="M9248" s="78"/>
      <c r="N9248" s="79" t="str">
        <f>VLOOKUP(Vata_Sales[[#This Row],[Product Name]],Category_table[#Data],2,0)</f>
        <v>2no</v>
      </c>
      <c r="O9248" s="79">
        <f>VLOOKUP(Vata_Sales[[#This Row],[Product Name]],Category_table[#Data],3,0)</f>
        <v>3</v>
      </c>
      <c r="P9248" s="80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77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K9249" s="78"/>
      <c r="L9249" s="37">
        <f>Vata_Sales[[#This Row],[Price]]-Vata_Sales[[#This Row],[Discount]]</f>
        <v>8000</v>
      </c>
      <c r="M9249" s="78"/>
      <c r="N9249" s="79" t="str">
        <f>VLOOKUP(Vata_Sales[[#This Row],[Product Name]],Category_table[#Data],2,0)</f>
        <v>2no</v>
      </c>
      <c r="O9249" s="79">
        <f>VLOOKUP(Vata_Sales[[#This Row],[Product Name]],Category_table[#Data],3,0)</f>
        <v>3</v>
      </c>
      <c r="P9249" s="80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77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K9250" s="78"/>
      <c r="L9250" s="37">
        <f>Vata_Sales[[#This Row],[Price]]-Vata_Sales[[#This Row],[Discount]]</f>
        <v>2400</v>
      </c>
      <c r="M9250" s="78"/>
      <c r="N9250" s="79" t="str">
        <f>VLOOKUP(Vata_Sales[[#This Row],[Product Name]],Category_table[#Data],2,0)</f>
        <v>Adla_3</v>
      </c>
      <c r="O9250" s="79">
        <f>VLOOKUP(Vata_Sales[[#This Row],[Product Name]],Category_table[#Data],3,0)</f>
        <v>9</v>
      </c>
      <c r="P9250" s="80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1121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77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 s="78">
        <v>400</v>
      </c>
      <c r="L9251" s="37">
        <f>Vata_Sales[[#This Row],[Price]]-Vata_Sales[[#This Row],[Discount]]</f>
        <v>29000.000000000004</v>
      </c>
      <c r="M9251" s="78"/>
      <c r="N9251" s="79" t="str">
        <f>VLOOKUP(Vata_Sales[[#This Row],[Product Name]],Category_table[#Data],2,0)</f>
        <v>3no</v>
      </c>
      <c r="O9251" s="79">
        <f>VLOOKUP(Vata_Sales[[#This Row],[Product Name]],Category_table[#Data],3,0)</f>
        <v>5</v>
      </c>
      <c r="P9251" s="80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77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K9252" s="78"/>
      <c r="L9252" s="37">
        <f>Vata_Sales[[#This Row],[Price]]-Vata_Sales[[#This Row],[Discount]]</f>
        <v>800</v>
      </c>
      <c r="M9252" s="78"/>
      <c r="N9252" s="79" t="str">
        <f>VLOOKUP(Vata_Sales[[#This Row],[Product Name]],Category_table[#Data],2,0)</f>
        <v>2no</v>
      </c>
      <c r="O9252" s="79">
        <f>VLOOKUP(Vata_Sales[[#This Row],[Product Name]],Category_table[#Data],3,0)</f>
        <v>3</v>
      </c>
      <c r="P9252" s="80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77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K9253" s="78"/>
      <c r="L9253" s="37">
        <f>Vata_Sales[[#This Row],[Price]]-Vata_Sales[[#This Row],[Discount]]</f>
        <v>1800</v>
      </c>
      <c r="M9253" s="78"/>
      <c r="N9253" s="79" t="str">
        <f>VLOOKUP(Vata_Sales[[#This Row],[Product Name]],Category_table[#Data],2,0)</f>
        <v>2no</v>
      </c>
      <c r="O9253" s="79">
        <f>VLOOKUP(Vata_Sales[[#This Row],[Product Name]],Category_table[#Data],3,0)</f>
        <v>3</v>
      </c>
      <c r="P9253" s="80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1121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77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K9254" s="78"/>
      <c r="L9254" s="37">
        <f>Vata_Sales[[#This Row],[Price]]-Vata_Sales[[#This Row],[Discount]]</f>
        <v>29400.000000000004</v>
      </c>
      <c r="M9254" s="78"/>
      <c r="N9254" s="79" t="str">
        <f>VLOOKUP(Vata_Sales[[#This Row],[Product Name]],Category_table[#Data],2,0)</f>
        <v>3no</v>
      </c>
      <c r="O9254" s="79">
        <f>VLOOKUP(Vata_Sales[[#This Row],[Product Name]],Category_table[#Data],3,0)</f>
        <v>5</v>
      </c>
      <c r="P9254" s="80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77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 s="78">
        <v>40</v>
      </c>
      <c r="L9255" s="37">
        <f>Vata_Sales[[#This Row],[Price]]-Vata_Sales[[#This Row],[Discount]]</f>
        <v>2600</v>
      </c>
      <c r="M9255" s="78"/>
      <c r="N9255" s="79" t="str">
        <f>VLOOKUP(Vata_Sales[[#This Row],[Product Name]],Category_table[#Data],2,0)</f>
        <v>Khowa</v>
      </c>
      <c r="O9255" s="79">
        <f>VLOOKUP(Vata_Sales[[#This Row],[Product Name]],Category_table[#Data],3,0)</f>
        <v>8</v>
      </c>
      <c r="P9255" s="80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77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K9256" s="78"/>
      <c r="L9256" s="37">
        <f>Vata_Sales[[#This Row],[Price]]-Vata_Sales[[#This Row],[Discount]]</f>
        <v>14000</v>
      </c>
      <c r="M9256" s="78"/>
      <c r="N9256" s="79" t="str">
        <f>VLOOKUP(Vata_Sales[[#This Row],[Product Name]],Category_table[#Data],2,0)</f>
        <v>Kara</v>
      </c>
      <c r="O9256" s="79">
        <f>VLOOKUP(Vata_Sales[[#This Row],[Product Name]],Category_table[#Data],3,0)</f>
        <v>4</v>
      </c>
      <c r="P9256" s="80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77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K9257" s="78"/>
      <c r="L9257" s="37">
        <f>Vata_Sales[[#This Row],[Price]]-Vata_Sales[[#This Row],[Discount]]</f>
        <v>8000</v>
      </c>
      <c r="M9257" s="78"/>
      <c r="N9257" s="79" t="str">
        <f>VLOOKUP(Vata_Sales[[#This Row],[Product Name]],Category_table[#Data],2,0)</f>
        <v>2no</v>
      </c>
      <c r="O9257" s="79">
        <f>VLOOKUP(Vata_Sales[[#This Row],[Product Name]],Category_table[#Data],3,0)</f>
        <v>3</v>
      </c>
      <c r="P9257" s="80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77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K9258" s="78"/>
      <c r="L9258" s="37">
        <f>Vata_Sales[[#This Row],[Price]]-Vata_Sales[[#This Row],[Discount]]</f>
        <v>7000</v>
      </c>
      <c r="M9258" s="78"/>
      <c r="N9258" s="79" t="str">
        <f>VLOOKUP(Vata_Sales[[#This Row],[Product Name]],Category_table[#Data],2,0)</f>
        <v>Kara</v>
      </c>
      <c r="O9258" s="79">
        <f>VLOOKUP(Vata_Sales[[#This Row],[Product Name]],Category_table[#Data],3,0)</f>
        <v>4</v>
      </c>
      <c r="P9258" s="80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77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K9259" s="78"/>
      <c r="L9259" s="37">
        <f>Vata_Sales[[#This Row],[Price]]-Vata_Sales[[#This Row],[Discount]]</f>
        <v>18000</v>
      </c>
      <c r="M9259" s="78"/>
      <c r="N9259" s="79" t="str">
        <f>VLOOKUP(Vata_Sales[[#This Row],[Product Name]],Category_table[#Data],2,0)</f>
        <v>2no</v>
      </c>
      <c r="O9259" s="79">
        <f>VLOOKUP(Vata_Sales[[#This Row],[Product Name]],Category_table[#Data],3,0)</f>
        <v>3</v>
      </c>
      <c r="P9259" s="80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77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K9260" s="78"/>
      <c r="L9260" s="37">
        <f>Vata_Sales[[#This Row],[Price]]-Vata_Sales[[#This Row],[Discount]]</f>
        <v>5000</v>
      </c>
      <c r="M9260" s="78"/>
      <c r="N9260" s="79" t="str">
        <f>VLOOKUP(Vata_Sales[[#This Row],[Product Name]],Category_table[#Data],2,0)</f>
        <v>3no</v>
      </c>
      <c r="O9260" s="79">
        <f>VLOOKUP(Vata_Sales[[#This Row],[Product Name]],Category_table[#Data],3,0)</f>
        <v>5</v>
      </c>
      <c r="P9260" s="80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77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K9261" s="78"/>
      <c r="L9261" s="37">
        <f>Vata_Sales[[#This Row],[Price]]-Vata_Sales[[#This Row],[Discount]]</f>
        <v>1500</v>
      </c>
      <c r="M9261" s="78"/>
      <c r="N9261" s="79" t="str">
        <f>VLOOKUP(Vata_Sales[[#This Row],[Product Name]],Category_table[#Data],2,0)</f>
        <v>Adla_3</v>
      </c>
      <c r="O9261" s="79">
        <f>VLOOKUP(Vata_Sales[[#This Row],[Product Name]],Category_table[#Data],3,0)</f>
        <v>9</v>
      </c>
      <c r="P9261" s="80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77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K9262" s="78"/>
      <c r="L9262" s="37">
        <f>Vata_Sales[[#This Row],[Price]]-Vata_Sales[[#This Row],[Discount]]</f>
        <v>1400</v>
      </c>
      <c r="M9262" s="78"/>
      <c r="N9262" s="79" t="str">
        <f>VLOOKUP(Vata_Sales[[#This Row],[Product Name]],Category_table[#Data],2,0)</f>
        <v>Goyra</v>
      </c>
      <c r="O9262" s="79">
        <f>VLOOKUP(Vata_Sales[[#This Row],[Product Name]],Category_table[#Data],3,0)</f>
        <v>6</v>
      </c>
      <c r="P9262" s="80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1121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77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K9263" s="78"/>
      <c r="L9263" s="37">
        <f>Vata_Sales[[#This Row],[Price]]-Vata_Sales[[#This Row],[Discount]]</f>
        <v>28000</v>
      </c>
      <c r="M9263" s="78"/>
      <c r="N9263" s="79" t="str">
        <f>VLOOKUP(Vata_Sales[[#This Row],[Product Name]],Category_table[#Data],2,0)</f>
        <v>Kara</v>
      </c>
      <c r="O9263" s="79">
        <f>VLOOKUP(Vata_Sales[[#This Row],[Product Name]],Category_table[#Data],3,0)</f>
        <v>4</v>
      </c>
      <c r="P9263" s="80">
        <f>VLOOKUP(Vata_Sales[[#This Row],[Product Name]],Category_table[],4,0)</f>
        <v>4</v>
      </c>
    </row>
    <row r="9264" spans="1:16" ht="25.5" customHeight="1" x14ac:dyDescent="0.25">
      <c r="A9264" s="79">
        <v>405</v>
      </c>
      <c r="B9264" s="35">
        <v>45588</v>
      </c>
      <c r="C9264" s="3" t="s">
        <v>1121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77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K9264" s="78"/>
      <c r="L9264" s="37">
        <f>Vata_Sales[[#This Row],[Price]]-Vata_Sales[[#This Row],[Discount]]</f>
        <v>9800</v>
      </c>
      <c r="M9264" s="78"/>
      <c r="N9264" s="79" t="str">
        <f>VLOOKUP(Vata_Sales[[#This Row],[Product Name]],Category_table[#Data],2,0)</f>
        <v>3no</v>
      </c>
      <c r="O9264" s="79">
        <f>VLOOKUP(Vata_Sales[[#This Row],[Product Name]],Category_table[#Data],3,0)</f>
        <v>5</v>
      </c>
      <c r="P9264" s="80">
        <f>VLOOKUP(Vata_Sales[[#This Row],[Product Name]],Category_table[],4,0)</f>
        <v>5</v>
      </c>
    </row>
    <row r="9265" spans="1:16" ht="25.5" customHeight="1" x14ac:dyDescent="0.25">
      <c r="A9265" s="79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77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K9265" s="78"/>
      <c r="L9265" s="37">
        <f>Vata_Sales[[#This Row],[Price]]-Vata_Sales[[#This Row],[Discount]]</f>
        <v>8000</v>
      </c>
      <c r="M9265" s="78"/>
      <c r="N9265" s="79" t="str">
        <f>VLOOKUP(Vata_Sales[[#This Row],[Product Name]],Category_table[#Data],2,0)</f>
        <v>2no</v>
      </c>
      <c r="O9265" s="79">
        <f>VLOOKUP(Vata_Sales[[#This Row],[Product Name]],Category_table[#Data],3,0)</f>
        <v>3</v>
      </c>
      <c r="P9265" s="80">
        <f>VLOOKUP(Vata_Sales[[#This Row],[Product Name]],Category_table[],4,0)</f>
        <v>3</v>
      </c>
    </row>
    <row r="9266" spans="1:16" ht="25.5" customHeight="1" x14ac:dyDescent="0.25">
      <c r="A9266" s="79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77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K9266" s="78"/>
      <c r="L9266" s="37">
        <f>Vata_Sales[[#This Row],[Price]]-Vata_Sales[[#This Row],[Discount]]</f>
        <v>17000</v>
      </c>
      <c r="M9266" s="78"/>
      <c r="N9266" s="79" t="str">
        <f>VLOOKUP(Vata_Sales[[#This Row],[Product Name]],Category_table[#Data],2,0)</f>
        <v>2no</v>
      </c>
      <c r="O9266" s="79">
        <f>VLOOKUP(Vata_Sales[[#This Row],[Product Name]],Category_table[#Data],3,0)</f>
        <v>3</v>
      </c>
      <c r="P9266" s="80">
        <f>VLOOKUP(Vata_Sales[[#This Row],[Product Name]],Category_table[],4,0)</f>
        <v>3</v>
      </c>
    </row>
    <row r="9267" spans="1:16" ht="25.5" customHeight="1" x14ac:dyDescent="0.25">
      <c r="A9267" s="79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77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 s="78">
        <v>50</v>
      </c>
      <c r="L9267" s="37">
        <f>Vata_Sales[[#This Row],[Price]]-Vata_Sales[[#This Row],[Discount]]</f>
        <v>12700</v>
      </c>
      <c r="M9267" s="78"/>
      <c r="N9267" s="79" t="str">
        <f>VLOOKUP(Vata_Sales[[#This Row],[Product Name]],Category_table[#Data],2,0)</f>
        <v>2no</v>
      </c>
      <c r="O9267" s="79">
        <f>VLOOKUP(Vata_Sales[[#This Row],[Product Name]],Category_table[#Data],3,0)</f>
        <v>3</v>
      </c>
      <c r="P9267" s="80">
        <f>VLOOKUP(Vata_Sales[[#This Row],[Product Name]],Category_table[],4,0)</f>
        <v>3</v>
      </c>
    </row>
    <row r="9268" spans="1:16" ht="25.5" customHeight="1" x14ac:dyDescent="0.25">
      <c r="A9268" s="79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77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K9268" s="78"/>
      <c r="L9268" s="37">
        <f>Vata_Sales[[#This Row],[Price]]-Vata_Sales[[#This Row],[Discount]]</f>
        <v>5000</v>
      </c>
      <c r="M9268" s="78"/>
      <c r="N9268" s="79" t="str">
        <f>VLOOKUP(Vata_Sales[[#This Row],[Product Name]],Category_table[#Data],2,0)</f>
        <v>3no</v>
      </c>
      <c r="O9268" s="79">
        <f>VLOOKUP(Vata_Sales[[#This Row],[Product Name]],Category_table[#Data],3,0)</f>
        <v>5</v>
      </c>
      <c r="P9268" s="80">
        <f>VLOOKUP(Vata_Sales[[#This Row],[Product Name]],Category_table[],4,0)</f>
        <v>5</v>
      </c>
    </row>
    <row r="9269" spans="1:16" ht="25.5" customHeight="1" x14ac:dyDescent="0.25">
      <c r="A9269" s="79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77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K9269" s="78"/>
      <c r="L9269" s="37">
        <f>Vata_Sales[[#This Row],[Price]]-Vata_Sales[[#This Row],[Discount]]</f>
        <v>16000</v>
      </c>
      <c r="M9269" s="78"/>
      <c r="N9269" s="79" t="str">
        <f>VLOOKUP(Vata_Sales[[#This Row],[Product Name]],Category_table[#Data],2,0)</f>
        <v>Kara</v>
      </c>
      <c r="O9269" s="79">
        <f>VLOOKUP(Vata_Sales[[#This Row],[Product Name]],Category_table[#Data],3,0)</f>
        <v>4</v>
      </c>
      <c r="P9269" s="80">
        <f>VLOOKUP(Vata_Sales[[#This Row],[Product Name]],Category_table[],4,0)</f>
        <v>4</v>
      </c>
    </row>
    <row r="9270" spans="1:16" ht="25.5" customHeight="1" x14ac:dyDescent="0.25">
      <c r="A9270" s="79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77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K9270" s="78"/>
      <c r="L9270" s="37">
        <f>Vata_Sales[[#This Row],[Price]]-Vata_Sales[[#This Row],[Discount]]</f>
        <v>9000</v>
      </c>
      <c r="M9270" s="78"/>
      <c r="N9270" s="79" t="str">
        <f>VLOOKUP(Vata_Sales[[#This Row],[Product Name]],Category_table[#Data],2,0)</f>
        <v>2no</v>
      </c>
      <c r="O9270" s="79">
        <f>VLOOKUP(Vata_Sales[[#This Row],[Product Name]],Category_table[#Data],3,0)</f>
        <v>3</v>
      </c>
      <c r="P9270" s="80">
        <f>VLOOKUP(Vata_Sales[[#This Row],[Product Name]],Category_table[],4,0)</f>
        <v>3</v>
      </c>
    </row>
    <row r="9271" spans="1:16" ht="25.5" customHeight="1" x14ac:dyDescent="0.25">
      <c r="A9271" s="79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77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K9271" s="78"/>
      <c r="L9271" s="37">
        <f>Vata_Sales[[#This Row],[Price]]-Vata_Sales[[#This Row],[Discount]]</f>
        <v>36000</v>
      </c>
      <c r="M9271" s="78"/>
      <c r="N9271" s="79" t="str">
        <f>VLOOKUP(Vata_Sales[[#This Row],[Product Name]],Category_table[#Data],2,0)</f>
        <v>2no</v>
      </c>
      <c r="O9271" s="79">
        <f>VLOOKUP(Vata_Sales[[#This Row],[Product Name]],Category_table[#Data],3,0)</f>
        <v>3</v>
      </c>
      <c r="P9271" s="80">
        <f>VLOOKUP(Vata_Sales[[#This Row],[Product Name]],Category_table[],4,0)</f>
        <v>3</v>
      </c>
    </row>
    <row r="9272" spans="1:16" ht="25.5" customHeight="1" x14ac:dyDescent="0.25">
      <c r="A9272" s="79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77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K9272" s="78"/>
      <c r="L9272" s="37">
        <f>Vata_Sales[[#This Row],[Price]]-Vata_Sales[[#This Row],[Discount]]</f>
        <v>27000</v>
      </c>
      <c r="M9272" s="78"/>
      <c r="N9272" s="79" t="str">
        <f>VLOOKUP(Vata_Sales[[#This Row],[Product Name]],Category_table[#Data],2,0)</f>
        <v>2no</v>
      </c>
      <c r="O9272" s="79">
        <f>VLOOKUP(Vata_Sales[[#This Row],[Product Name]],Category_table[#Data],3,0)</f>
        <v>3</v>
      </c>
      <c r="P9272" s="80">
        <f>VLOOKUP(Vata_Sales[[#This Row],[Product Name]],Category_table[],4,0)</f>
        <v>3</v>
      </c>
    </row>
    <row r="9273" spans="1:16" ht="25.5" customHeight="1" x14ac:dyDescent="0.25">
      <c r="A9273" s="79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77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K9273" s="78"/>
      <c r="L9273" s="37">
        <f>Vata_Sales[[#This Row],[Price]]-Vata_Sales[[#This Row],[Discount]]</f>
        <v>1300</v>
      </c>
      <c r="M9273" s="78"/>
      <c r="N9273" s="79" t="str">
        <f>VLOOKUP(Vata_Sales[[#This Row],[Product Name]],Category_table[#Data],2,0)</f>
        <v>Adla_3</v>
      </c>
      <c r="O9273" s="79">
        <f>VLOOKUP(Vata_Sales[[#This Row],[Product Name]],Category_table[#Data],3,0)</f>
        <v>9</v>
      </c>
      <c r="P9273" s="80">
        <f>VLOOKUP(Vata_Sales[[#This Row],[Product Name]],Category_table[],4,0)</f>
        <v>7</v>
      </c>
    </row>
    <row r="9274" spans="1:16" ht="25.5" customHeight="1" x14ac:dyDescent="0.25">
      <c r="A9274" s="79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77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K9274" s="78"/>
      <c r="L9274" s="37">
        <f>Vata_Sales[[#This Row],[Price]]-Vata_Sales[[#This Row],[Discount]]</f>
        <v>990</v>
      </c>
      <c r="M9274" s="78"/>
      <c r="N9274" s="79" t="str">
        <f>VLOOKUP(Vata_Sales[[#This Row],[Product Name]],Category_table[#Data],2,0)</f>
        <v>Khowa</v>
      </c>
      <c r="O9274" s="79">
        <f>VLOOKUP(Vata_Sales[[#This Row],[Product Name]],Category_table[#Data],3,0)</f>
        <v>8</v>
      </c>
      <c r="P9274" s="80">
        <f>VLOOKUP(Vata_Sales[[#This Row],[Product Name]],Category_table[],4,0)</f>
        <v>7</v>
      </c>
    </row>
    <row r="9275" spans="1:16" ht="25.5" customHeight="1" x14ac:dyDescent="0.25">
      <c r="A9275" s="79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77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K9275" s="78"/>
      <c r="L9275" s="37">
        <f>Vata_Sales[[#This Row],[Price]]-Vata_Sales[[#This Row],[Discount]]</f>
        <v>3500</v>
      </c>
      <c r="M9275" s="78"/>
      <c r="N9275" s="79" t="str">
        <f>VLOOKUP(Vata_Sales[[#This Row],[Product Name]],Category_table[#Data],2,0)</f>
        <v>Kara</v>
      </c>
      <c r="O9275" s="79">
        <f>VLOOKUP(Vata_Sales[[#This Row],[Product Name]],Category_table[#Data],3,0)</f>
        <v>4</v>
      </c>
      <c r="P9275" s="80">
        <f>VLOOKUP(Vata_Sales[[#This Row],[Product Name]],Category_table[],4,0)</f>
        <v>4</v>
      </c>
    </row>
    <row r="9276" spans="1:16" ht="25.5" customHeight="1" x14ac:dyDescent="0.25">
      <c r="A9276" s="79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77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K9276" s="78"/>
      <c r="L9276" s="37">
        <f>Vata_Sales[[#This Row],[Price]]-Vata_Sales[[#This Row],[Discount]]</f>
        <v>17800</v>
      </c>
      <c r="M9276" s="78"/>
      <c r="N9276" s="79" t="str">
        <f>VLOOKUP(Vata_Sales[[#This Row],[Product Name]],Category_table[#Data],2,0)</f>
        <v>2no</v>
      </c>
      <c r="O9276" s="79">
        <f>VLOOKUP(Vata_Sales[[#This Row],[Product Name]],Category_table[#Data],3,0)</f>
        <v>3</v>
      </c>
      <c r="P9276" s="80">
        <f>VLOOKUP(Vata_Sales[[#This Row],[Product Name]],Category_table[],4,0)</f>
        <v>3</v>
      </c>
    </row>
    <row r="9277" spans="1:16" ht="25.5" customHeight="1" x14ac:dyDescent="0.25">
      <c r="A9277" s="79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77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K9277" s="78"/>
      <c r="L9277" s="37">
        <f>Vata_Sales[[#This Row],[Price]]-Vata_Sales[[#This Row],[Discount]]</f>
        <v>2250</v>
      </c>
      <c r="M9277" s="78"/>
      <c r="N9277" s="79" t="str">
        <f>VLOOKUP(Vata_Sales[[#This Row],[Product Name]],Category_table[#Data],2,0)</f>
        <v>2no</v>
      </c>
      <c r="O9277" s="79">
        <f>VLOOKUP(Vata_Sales[[#This Row],[Product Name]],Category_table[#Data],3,0)</f>
        <v>3</v>
      </c>
      <c r="P9277" s="80">
        <f>VLOOKUP(Vata_Sales[[#This Row],[Product Name]],Category_table[],4,0)</f>
        <v>3</v>
      </c>
    </row>
    <row r="9278" spans="1:16" ht="25.5" customHeight="1" x14ac:dyDescent="0.25">
      <c r="A9278" s="79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77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K9278" s="78"/>
      <c r="L9278" s="37">
        <f>Vata_Sales[[#This Row],[Price]]-Vata_Sales[[#This Row],[Discount]]</f>
        <v>900</v>
      </c>
      <c r="M9278" s="78"/>
      <c r="N9278" s="79" t="str">
        <f>VLOOKUP(Vata_Sales[[#This Row],[Product Name]],Category_table[#Data],2,0)</f>
        <v>2no</v>
      </c>
      <c r="O9278" s="79">
        <f>VLOOKUP(Vata_Sales[[#This Row],[Product Name]],Category_table[#Data],3,0)</f>
        <v>3</v>
      </c>
      <c r="P9278" s="80">
        <f>VLOOKUP(Vata_Sales[[#This Row],[Product Name]],Category_table[],4,0)</f>
        <v>3</v>
      </c>
    </row>
    <row r="9279" spans="1:16" ht="25.5" customHeight="1" x14ac:dyDescent="0.25">
      <c r="A9279" s="79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77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K9279" s="78"/>
      <c r="L9279" s="37">
        <f>Vata_Sales[[#This Row],[Price]]-Vata_Sales[[#This Row],[Discount]]</f>
        <v>7000</v>
      </c>
      <c r="M9279" s="78"/>
      <c r="N9279" s="79" t="str">
        <f>VLOOKUP(Vata_Sales[[#This Row],[Product Name]],Category_table[#Data],2,0)</f>
        <v>Kara</v>
      </c>
      <c r="O9279" s="79">
        <f>VLOOKUP(Vata_Sales[[#This Row],[Product Name]],Category_table[#Data],3,0)</f>
        <v>4</v>
      </c>
      <c r="P9279" s="80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264">
    <cfRule type="duplicateValues" dxfId="0" priority="103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582" activePane="bottomLeft" state="frozen"/>
      <selection pane="bottomLeft" activeCell="H9598" sqref="H9598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45572</v>
      </c>
      <c r="B9460" s="3">
        <v>3029</v>
      </c>
      <c r="C9460" s="10" t="s">
        <v>24</v>
      </c>
      <c r="D9460" s="10" t="s">
        <v>174</v>
      </c>
      <c r="E9460" s="10" t="s">
        <v>857</v>
      </c>
      <c r="G9460" s="10">
        <v>8</v>
      </c>
      <c r="H9460" s="14">
        <v>4800</v>
      </c>
    </row>
    <row r="9461" spans="1:8" ht="19.5" customHeight="1" x14ac:dyDescent="0.25">
      <c r="A9461" s="4">
        <v>45572</v>
      </c>
      <c r="B9461" s="3">
        <v>3029</v>
      </c>
      <c r="C9461" s="10" t="s">
        <v>23</v>
      </c>
      <c r="D9461" s="10" t="s">
        <v>20</v>
      </c>
      <c r="E9461" s="10" t="s">
        <v>350</v>
      </c>
      <c r="H9461" s="14">
        <v>900</v>
      </c>
    </row>
    <row r="9462" spans="1:8" ht="19.5" customHeight="1" x14ac:dyDescent="0.25">
      <c r="A9462" s="4">
        <v>45572</v>
      </c>
      <c r="B9462" s="3">
        <v>3029</v>
      </c>
      <c r="C9462" s="10" t="s">
        <v>23</v>
      </c>
      <c r="D9462" s="10" t="s">
        <v>20</v>
      </c>
      <c r="E9462" s="10" t="s">
        <v>44</v>
      </c>
      <c r="H9462" s="14">
        <v>440</v>
      </c>
    </row>
    <row r="9463" spans="1:8" ht="19.5" customHeight="1" x14ac:dyDescent="0.25">
      <c r="A9463" s="4">
        <v>45572</v>
      </c>
      <c r="B9463" s="3">
        <v>3029</v>
      </c>
      <c r="C9463" s="10" t="s">
        <v>24</v>
      </c>
      <c r="D9463" s="10" t="s">
        <v>513</v>
      </c>
      <c r="E9463" s="10" t="s">
        <v>857</v>
      </c>
      <c r="H9463" s="14">
        <v>1000</v>
      </c>
    </row>
    <row r="9464" spans="1:8" ht="19.5" customHeight="1" x14ac:dyDescent="0.25">
      <c r="A9464" s="4">
        <v>45572</v>
      </c>
      <c r="B9464" s="3">
        <v>3030</v>
      </c>
      <c r="C9464" s="10" t="s">
        <v>172</v>
      </c>
      <c r="D9464" s="10" t="s">
        <v>20</v>
      </c>
      <c r="H9464" s="14">
        <v>700</v>
      </c>
    </row>
    <row r="9465" spans="1:8" ht="19.5" customHeight="1" x14ac:dyDescent="0.25">
      <c r="A9465" s="4">
        <v>45572</v>
      </c>
      <c r="B9465" s="3">
        <v>3030</v>
      </c>
      <c r="C9465" s="10" t="s">
        <v>23</v>
      </c>
      <c r="D9465" s="10" t="s">
        <v>64</v>
      </c>
      <c r="E9465" s="10" t="s">
        <v>551</v>
      </c>
      <c r="H9465" s="14">
        <v>300</v>
      </c>
    </row>
    <row r="9466" spans="1:8" ht="19.5" customHeight="1" x14ac:dyDescent="0.25">
      <c r="A9466" s="4">
        <v>45573</v>
      </c>
      <c r="B9466" s="3">
        <v>3031</v>
      </c>
      <c r="C9466" s="10" t="s">
        <v>24</v>
      </c>
      <c r="D9466" s="10" t="s">
        <v>174</v>
      </c>
      <c r="E9466" s="10" t="s">
        <v>857</v>
      </c>
      <c r="G9466" s="10">
        <v>8</v>
      </c>
      <c r="H9466" s="14">
        <v>4800</v>
      </c>
    </row>
    <row r="9467" spans="1:8" ht="19.5" customHeight="1" x14ac:dyDescent="0.25">
      <c r="A9467" s="4">
        <v>45573</v>
      </c>
      <c r="B9467" s="3">
        <v>3031</v>
      </c>
      <c r="C9467" s="10" t="s">
        <v>24</v>
      </c>
      <c r="D9467" s="10" t="s">
        <v>513</v>
      </c>
      <c r="E9467" s="10" t="s">
        <v>857</v>
      </c>
      <c r="H9467" s="14">
        <v>800</v>
      </c>
    </row>
    <row r="9468" spans="1:8" ht="19.5" customHeight="1" x14ac:dyDescent="0.25">
      <c r="A9468" s="4">
        <v>45574</v>
      </c>
      <c r="B9468" s="3">
        <v>3032</v>
      </c>
      <c r="C9468" s="10" t="s">
        <v>23</v>
      </c>
      <c r="D9468" s="10" t="s">
        <v>20</v>
      </c>
      <c r="E9468" s="10" t="s">
        <v>350</v>
      </c>
      <c r="H9468" s="14">
        <v>900</v>
      </c>
    </row>
    <row r="9469" spans="1:8" ht="19.5" customHeight="1" x14ac:dyDescent="0.25">
      <c r="A9469" s="4">
        <v>45574</v>
      </c>
      <c r="B9469" s="3">
        <v>3032</v>
      </c>
      <c r="C9469" s="10" t="s">
        <v>23</v>
      </c>
      <c r="D9469" s="10" t="s">
        <v>20</v>
      </c>
      <c r="E9469" s="10" t="s">
        <v>44</v>
      </c>
      <c r="H9469" s="14">
        <v>340</v>
      </c>
    </row>
    <row r="9470" spans="1:8" ht="19.5" customHeight="1" x14ac:dyDescent="0.25">
      <c r="A9470" s="4">
        <v>45574</v>
      </c>
      <c r="B9470" s="3">
        <v>3032</v>
      </c>
      <c r="C9470" s="10" t="s">
        <v>24</v>
      </c>
      <c r="D9470" s="10" t="s">
        <v>174</v>
      </c>
      <c r="G9470" s="10">
        <v>1</v>
      </c>
      <c r="H9470" s="14">
        <v>400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22</v>
      </c>
      <c r="H9471" s="14">
        <v>80</v>
      </c>
    </row>
    <row r="9472" spans="1:8" ht="19.5" customHeight="1" x14ac:dyDescent="0.25">
      <c r="A9472" s="4">
        <v>45575</v>
      </c>
      <c r="B9472" s="3">
        <v>3033</v>
      </c>
      <c r="C9472" s="10" t="s">
        <v>926</v>
      </c>
      <c r="D9472" s="10" t="s">
        <v>58</v>
      </c>
      <c r="G9472" s="10">
        <v>4</v>
      </c>
      <c r="H9472" s="14">
        <v>880</v>
      </c>
    </row>
    <row r="9473" spans="1:8" ht="19.5" customHeight="1" x14ac:dyDescent="0.25">
      <c r="A9473" s="4">
        <v>45575</v>
      </c>
      <c r="B9473" s="3">
        <v>3033</v>
      </c>
      <c r="C9473" s="10" t="s">
        <v>23</v>
      </c>
      <c r="D9473" s="10" t="s">
        <v>372</v>
      </c>
      <c r="E9473" s="10" t="s">
        <v>799</v>
      </c>
      <c r="H9473" s="14">
        <v>270</v>
      </c>
    </row>
    <row r="9474" spans="1:8" ht="19.5" customHeight="1" x14ac:dyDescent="0.25">
      <c r="A9474" s="4">
        <v>45575</v>
      </c>
      <c r="B9474" s="3">
        <v>3033</v>
      </c>
      <c r="C9474" s="10" t="s">
        <v>23</v>
      </c>
      <c r="D9474" s="10" t="s">
        <v>22</v>
      </c>
      <c r="H9474" s="14">
        <v>110</v>
      </c>
    </row>
    <row r="9475" spans="1:8" ht="19.5" customHeight="1" x14ac:dyDescent="0.25">
      <c r="A9475" s="4">
        <v>45575</v>
      </c>
      <c r="B9475" s="3">
        <v>3033</v>
      </c>
      <c r="C9475" s="10" t="s">
        <v>926</v>
      </c>
      <c r="D9475" s="10" t="s">
        <v>58</v>
      </c>
      <c r="E9475" s="10" t="s">
        <v>935</v>
      </c>
      <c r="H9475" s="14">
        <v>100</v>
      </c>
    </row>
    <row r="9476" spans="1:8" ht="19.5" customHeight="1" x14ac:dyDescent="0.25">
      <c r="A9476" s="4">
        <v>45575</v>
      </c>
      <c r="B9476" s="3">
        <v>3034</v>
      </c>
      <c r="C9476" s="10" t="s">
        <v>24</v>
      </c>
      <c r="D9476" s="10" t="s">
        <v>174</v>
      </c>
      <c r="G9476" s="10">
        <v>2</v>
      </c>
      <c r="H9476" s="14">
        <v>800</v>
      </c>
    </row>
    <row r="9477" spans="1:8" ht="19.5" customHeight="1" x14ac:dyDescent="0.25">
      <c r="A9477" s="4">
        <v>45575</v>
      </c>
      <c r="B9477" s="3">
        <v>3034</v>
      </c>
      <c r="C9477" s="10" t="s">
        <v>23</v>
      </c>
      <c r="D9477" s="10" t="s">
        <v>372</v>
      </c>
      <c r="E9477" s="10" t="s">
        <v>1541</v>
      </c>
      <c r="H9477" s="14">
        <v>1300</v>
      </c>
    </row>
    <row r="9478" spans="1:8" ht="19.5" customHeight="1" x14ac:dyDescent="0.25">
      <c r="A9478" s="4">
        <v>45575</v>
      </c>
      <c r="B9478" s="3">
        <v>3034</v>
      </c>
      <c r="C9478" s="10" t="s">
        <v>23</v>
      </c>
      <c r="D9478" s="10" t="s">
        <v>372</v>
      </c>
      <c r="E9478" s="10" t="s">
        <v>211</v>
      </c>
      <c r="F9478" s="10" t="s">
        <v>47</v>
      </c>
      <c r="H9478" s="14">
        <v>65000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22</v>
      </c>
      <c r="E9479" s="10" t="s">
        <v>211</v>
      </c>
      <c r="H9479" s="14">
        <v>1000</v>
      </c>
    </row>
    <row r="9480" spans="1:8" ht="19.5" customHeight="1" x14ac:dyDescent="0.25">
      <c r="A9480" s="4">
        <v>45576</v>
      </c>
      <c r="B9480" s="3">
        <v>3035</v>
      </c>
      <c r="C9480" s="10" t="s">
        <v>23</v>
      </c>
      <c r="D9480" s="10" t="s">
        <v>20</v>
      </c>
      <c r="E9480" s="10" t="s">
        <v>350</v>
      </c>
      <c r="H9480" s="14">
        <v>900</v>
      </c>
    </row>
    <row r="9481" spans="1:8" ht="19.5" customHeight="1" x14ac:dyDescent="0.25">
      <c r="A9481" s="4">
        <v>45576</v>
      </c>
      <c r="B9481" s="3">
        <v>3035</v>
      </c>
      <c r="C9481" s="10" t="s">
        <v>23</v>
      </c>
      <c r="D9481" s="10" t="s">
        <v>20</v>
      </c>
      <c r="E9481" s="10" t="s">
        <v>44</v>
      </c>
      <c r="H9481" s="14">
        <v>340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295</v>
      </c>
      <c r="E9482" s="10" t="s">
        <v>606</v>
      </c>
      <c r="H9482" s="14">
        <v>200</v>
      </c>
    </row>
    <row r="9483" spans="1:8" ht="19.5" customHeight="1" x14ac:dyDescent="0.25">
      <c r="A9483" s="4">
        <v>45576</v>
      </c>
      <c r="B9483" s="3">
        <v>3035</v>
      </c>
      <c r="C9483" s="10" t="s">
        <v>24</v>
      </c>
      <c r="D9483" s="10" t="s">
        <v>174</v>
      </c>
      <c r="G9483" s="10">
        <v>2</v>
      </c>
      <c r="H9483" s="14">
        <v>800</v>
      </c>
    </row>
    <row r="9484" spans="1:8" ht="19.5" customHeight="1" x14ac:dyDescent="0.25">
      <c r="A9484" s="4">
        <v>45576</v>
      </c>
      <c r="B9484" s="3">
        <v>3036</v>
      </c>
      <c r="C9484" s="10" t="s">
        <v>26</v>
      </c>
      <c r="D9484" s="10" t="s">
        <v>274</v>
      </c>
      <c r="E9484" s="10" t="s">
        <v>1532</v>
      </c>
      <c r="F9484" s="10" t="s">
        <v>30</v>
      </c>
      <c r="H9484" s="14">
        <v>3000</v>
      </c>
    </row>
    <row r="9485" spans="1:8" ht="19.5" customHeight="1" x14ac:dyDescent="0.25">
      <c r="A9485" s="4">
        <v>45576</v>
      </c>
      <c r="B9485" s="3">
        <v>3036</v>
      </c>
      <c r="C9485" s="10" t="s">
        <v>119</v>
      </c>
      <c r="F9485" s="10" t="s">
        <v>1058</v>
      </c>
      <c r="H9485" s="14">
        <v>1000</v>
      </c>
    </row>
    <row r="9486" spans="1:8" ht="19.5" customHeight="1" x14ac:dyDescent="0.25">
      <c r="A9486" s="4">
        <v>45577</v>
      </c>
      <c r="B9486" s="3">
        <v>3037</v>
      </c>
      <c r="C9486" s="10" t="s">
        <v>24</v>
      </c>
      <c r="D9486" s="10" t="s">
        <v>174</v>
      </c>
      <c r="G9486" s="10">
        <v>2</v>
      </c>
      <c r="H9486" s="14">
        <v>800</v>
      </c>
    </row>
    <row r="9487" spans="1:8" ht="19.5" customHeight="1" x14ac:dyDescent="0.25">
      <c r="A9487" s="4">
        <v>45577</v>
      </c>
      <c r="B9487" s="3">
        <v>3037</v>
      </c>
      <c r="C9487" s="10" t="s">
        <v>23</v>
      </c>
      <c r="D9487" s="10" t="s">
        <v>372</v>
      </c>
      <c r="H9487" s="14">
        <v>100</v>
      </c>
    </row>
    <row r="9488" spans="1:8" ht="19.5" customHeight="1" x14ac:dyDescent="0.25">
      <c r="A9488" s="4">
        <v>45577</v>
      </c>
      <c r="B9488" s="3">
        <v>3037</v>
      </c>
      <c r="C9488" s="10" t="s">
        <v>23</v>
      </c>
      <c r="D9488" s="10" t="s">
        <v>265</v>
      </c>
      <c r="E9488" s="10" t="s">
        <v>1535</v>
      </c>
      <c r="G9488" s="10">
        <v>1</v>
      </c>
      <c r="H9488" s="14">
        <v>600</v>
      </c>
    </row>
    <row r="9489" spans="1:8" ht="19.5" customHeight="1" x14ac:dyDescent="0.25">
      <c r="A9489" s="4">
        <v>45577</v>
      </c>
      <c r="B9489" s="3">
        <v>3037</v>
      </c>
      <c r="C9489" s="10" t="s">
        <v>24</v>
      </c>
      <c r="D9489" s="10" t="s">
        <v>60</v>
      </c>
      <c r="E9489" s="10" t="s">
        <v>890</v>
      </c>
      <c r="H9489" s="14">
        <v>150</v>
      </c>
    </row>
    <row r="9490" spans="1:8" ht="19.5" customHeight="1" x14ac:dyDescent="0.25">
      <c r="A9490" s="4">
        <v>45578</v>
      </c>
      <c r="B9490" s="3">
        <v>3038</v>
      </c>
      <c r="C9490" s="10" t="s">
        <v>23</v>
      </c>
      <c r="D9490" s="10" t="s">
        <v>20</v>
      </c>
      <c r="E9490" s="10" t="s">
        <v>350</v>
      </c>
      <c r="H9490" s="14">
        <v>900</v>
      </c>
    </row>
    <row r="9491" spans="1:8" ht="19.5" customHeight="1" x14ac:dyDescent="0.25">
      <c r="A9491" s="4">
        <v>45578</v>
      </c>
      <c r="B9491" s="3">
        <v>3038</v>
      </c>
      <c r="C9491" s="10" t="s">
        <v>23</v>
      </c>
      <c r="D9491" s="10" t="s">
        <v>20</v>
      </c>
      <c r="E9491" s="10" t="s">
        <v>44</v>
      </c>
      <c r="H9491" s="14">
        <v>340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295</v>
      </c>
      <c r="H9492" s="14">
        <v>100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372</v>
      </c>
      <c r="F9493" s="10" t="s">
        <v>47</v>
      </c>
      <c r="H9493" s="14">
        <v>200</v>
      </c>
    </row>
    <row r="9494" spans="1:8" ht="19.5" customHeight="1" x14ac:dyDescent="0.25">
      <c r="A9494" s="4">
        <v>45578</v>
      </c>
      <c r="B9494" s="3">
        <v>3039</v>
      </c>
      <c r="C9494" s="10" t="s">
        <v>24</v>
      </c>
      <c r="D9494" s="10" t="s">
        <v>174</v>
      </c>
      <c r="G9494" s="10">
        <v>3</v>
      </c>
      <c r="H9494" s="14">
        <v>1200</v>
      </c>
    </row>
    <row r="9495" spans="1:8" ht="19.5" customHeight="1" x14ac:dyDescent="0.25">
      <c r="A9495" s="4">
        <v>45578</v>
      </c>
      <c r="B9495" s="3">
        <v>3039</v>
      </c>
      <c r="C9495" s="10" t="s">
        <v>23</v>
      </c>
      <c r="D9495" s="10" t="s">
        <v>265</v>
      </c>
      <c r="E9495" s="10" t="s">
        <v>1535</v>
      </c>
      <c r="G9495" s="10">
        <v>1</v>
      </c>
      <c r="H9495" s="14">
        <v>650</v>
      </c>
    </row>
    <row r="9496" spans="1:8" ht="19.5" customHeight="1" x14ac:dyDescent="0.25">
      <c r="A9496" s="4">
        <v>45579</v>
      </c>
      <c r="B9496" s="3">
        <v>3040</v>
      </c>
      <c r="C9496" s="10" t="s">
        <v>24</v>
      </c>
      <c r="D9496" s="10" t="s">
        <v>174</v>
      </c>
      <c r="E9496" s="10" t="s">
        <v>857</v>
      </c>
      <c r="G9496" s="10">
        <v>3</v>
      </c>
      <c r="H9496" s="14">
        <v>1800</v>
      </c>
    </row>
    <row r="9497" spans="1:8" ht="19.5" customHeight="1" x14ac:dyDescent="0.25">
      <c r="A9497" s="4">
        <v>45579</v>
      </c>
      <c r="B9497" s="3">
        <v>3040</v>
      </c>
      <c r="C9497" s="10" t="s">
        <v>23</v>
      </c>
      <c r="D9497" s="10" t="s">
        <v>564</v>
      </c>
      <c r="H9497" s="14">
        <v>120</v>
      </c>
    </row>
    <row r="9498" spans="1:8" ht="19.5" customHeight="1" x14ac:dyDescent="0.25">
      <c r="A9498" s="4">
        <v>45579</v>
      </c>
      <c r="B9498" s="3">
        <v>3040</v>
      </c>
      <c r="C9498" s="10" t="s">
        <v>23</v>
      </c>
      <c r="D9498" s="10" t="s">
        <v>265</v>
      </c>
      <c r="E9498" s="10" t="s">
        <v>1535</v>
      </c>
      <c r="G9498" s="10">
        <v>1</v>
      </c>
      <c r="H9498" s="14">
        <v>650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295</v>
      </c>
      <c r="E9499" s="10" t="s">
        <v>606</v>
      </c>
      <c r="H9499" s="14">
        <v>100</v>
      </c>
    </row>
    <row r="9500" spans="1:8" ht="19.5" customHeight="1" x14ac:dyDescent="0.25">
      <c r="A9500" s="4">
        <v>45579</v>
      </c>
      <c r="B9500" s="3">
        <v>3041</v>
      </c>
      <c r="C9500" s="10" t="s">
        <v>23</v>
      </c>
      <c r="D9500" s="10" t="s">
        <v>372</v>
      </c>
      <c r="F9500" s="10" t="s">
        <v>47</v>
      </c>
      <c r="H9500" s="14">
        <v>1100</v>
      </c>
    </row>
    <row r="9501" spans="1:8" ht="19.5" customHeight="1" x14ac:dyDescent="0.25">
      <c r="A9501" s="4">
        <v>45579</v>
      </c>
      <c r="B9501" s="3">
        <v>3041</v>
      </c>
      <c r="C9501" s="10" t="s">
        <v>23</v>
      </c>
      <c r="D9501" s="10" t="s">
        <v>372</v>
      </c>
      <c r="F9501" s="10" t="s">
        <v>47</v>
      </c>
      <c r="H9501" s="14">
        <v>670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4490</v>
      </c>
    </row>
    <row r="9503" spans="1:8" ht="19.5" customHeight="1" x14ac:dyDescent="0.25">
      <c r="A9503" s="4">
        <v>45579</v>
      </c>
      <c r="B9503" s="3">
        <v>3041</v>
      </c>
      <c r="C9503" s="10" t="s">
        <v>24</v>
      </c>
      <c r="D9503" s="10" t="s">
        <v>174</v>
      </c>
      <c r="G9503" s="10">
        <v>3</v>
      </c>
      <c r="H9503" s="14">
        <v>1200</v>
      </c>
    </row>
    <row r="9504" spans="1:8" ht="19.5" customHeight="1" x14ac:dyDescent="0.25">
      <c r="A9504" s="4">
        <v>45582</v>
      </c>
      <c r="B9504" s="3">
        <v>3042</v>
      </c>
      <c r="C9504" s="10" t="s">
        <v>24</v>
      </c>
      <c r="D9504" s="10" t="s">
        <v>174</v>
      </c>
      <c r="G9504" s="10">
        <v>4</v>
      </c>
      <c r="H9504" s="14">
        <v>1600</v>
      </c>
    </row>
    <row r="9505" spans="1:8" ht="19.5" customHeight="1" x14ac:dyDescent="0.25">
      <c r="A9505" s="4">
        <v>45582</v>
      </c>
      <c r="B9505" s="3">
        <v>3042</v>
      </c>
      <c r="C9505" s="10" t="s">
        <v>24</v>
      </c>
      <c r="D9505" s="10" t="s">
        <v>174</v>
      </c>
      <c r="E9505" s="10" t="s">
        <v>857</v>
      </c>
      <c r="G9505" s="10">
        <v>3</v>
      </c>
      <c r="H9505" s="14">
        <v>1800</v>
      </c>
    </row>
    <row r="9506" spans="1:8" ht="19.5" customHeight="1" x14ac:dyDescent="0.25">
      <c r="A9506" s="4">
        <v>45582</v>
      </c>
      <c r="B9506" s="3">
        <v>3042</v>
      </c>
      <c r="C9506" s="10" t="s">
        <v>23</v>
      </c>
      <c r="D9506" s="10" t="s">
        <v>265</v>
      </c>
      <c r="H9506" s="14">
        <v>1300</v>
      </c>
    </row>
    <row r="9507" spans="1:8" ht="19.5" customHeight="1" x14ac:dyDescent="0.25">
      <c r="A9507" s="4">
        <v>45582</v>
      </c>
      <c r="B9507" s="3">
        <v>3042</v>
      </c>
      <c r="C9507" s="10" t="s">
        <v>23</v>
      </c>
      <c r="D9507" s="10" t="s">
        <v>192</v>
      </c>
      <c r="E9507" s="10" t="s">
        <v>826</v>
      </c>
      <c r="H9507" s="14">
        <v>200</v>
      </c>
    </row>
    <row r="9508" spans="1:8" ht="19.5" customHeight="1" x14ac:dyDescent="0.25">
      <c r="A9508" s="4">
        <v>45582</v>
      </c>
      <c r="B9508" s="3">
        <v>3043</v>
      </c>
      <c r="C9508" s="10" t="s">
        <v>23</v>
      </c>
      <c r="D9508" s="10" t="s">
        <v>372</v>
      </c>
      <c r="F9508" s="10" t="s">
        <v>47</v>
      </c>
      <c r="H9508" s="14">
        <v>410</v>
      </c>
    </row>
    <row r="9509" spans="1:8" ht="19.5" customHeight="1" x14ac:dyDescent="0.25">
      <c r="A9509" s="4">
        <v>45582</v>
      </c>
      <c r="B9509" s="3">
        <v>3043</v>
      </c>
      <c r="C9509" s="10" t="s">
        <v>23</v>
      </c>
      <c r="D9509" s="10" t="s">
        <v>372</v>
      </c>
      <c r="H9509" s="14">
        <v>180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20</v>
      </c>
      <c r="E9510" s="10" t="s">
        <v>350</v>
      </c>
      <c r="H9510" s="14">
        <v>1800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20</v>
      </c>
      <c r="E9511" s="10" t="s">
        <v>44</v>
      </c>
      <c r="H9511" s="14">
        <v>680</v>
      </c>
    </row>
    <row r="9512" spans="1:8" ht="19.5" customHeight="1" x14ac:dyDescent="0.25">
      <c r="A9512" s="4">
        <v>45582</v>
      </c>
      <c r="B9512" s="3">
        <v>3044</v>
      </c>
      <c r="C9512" s="10" t="s">
        <v>23</v>
      </c>
      <c r="D9512" s="10" t="s">
        <v>295</v>
      </c>
      <c r="E9512" s="10" t="s">
        <v>606</v>
      </c>
      <c r="H9512" s="14">
        <v>400</v>
      </c>
    </row>
    <row r="9513" spans="1:8" ht="19.5" customHeight="1" x14ac:dyDescent="0.25">
      <c r="A9513" s="4">
        <v>45582</v>
      </c>
      <c r="B9513" s="3">
        <v>3044</v>
      </c>
      <c r="C9513" s="10" t="s">
        <v>23</v>
      </c>
      <c r="D9513" s="10" t="s">
        <v>295</v>
      </c>
      <c r="E9513" s="10" t="s">
        <v>1542</v>
      </c>
      <c r="H9513" s="14">
        <v>200</v>
      </c>
    </row>
    <row r="9514" spans="1:8" ht="19.5" customHeight="1" x14ac:dyDescent="0.25">
      <c r="A9514" s="4">
        <v>45582</v>
      </c>
      <c r="B9514" s="3">
        <v>3044</v>
      </c>
      <c r="C9514" s="10" t="s">
        <v>24</v>
      </c>
      <c r="D9514" s="10" t="s">
        <v>60</v>
      </c>
      <c r="H9514" s="14">
        <v>300</v>
      </c>
    </row>
    <row r="9515" spans="1:8" ht="19.5" customHeight="1" x14ac:dyDescent="0.25">
      <c r="A9515" s="4">
        <v>45582</v>
      </c>
      <c r="B9515" s="3">
        <v>3045</v>
      </c>
      <c r="C9515" s="10" t="s">
        <v>26</v>
      </c>
      <c r="D9515" s="10" t="s">
        <v>274</v>
      </c>
      <c r="E9515" s="10" t="s">
        <v>1543</v>
      </c>
      <c r="F9515" s="10" t="s">
        <v>467</v>
      </c>
      <c r="H9515" s="14">
        <v>3500</v>
      </c>
    </row>
    <row r="9516" spans="1:8" ht="19.5" customHeight="1" x14ac:dyDescent="0.25">
      <c r="A9516" s="4">
        <v>45582</v>
      </c>
      <c r="B9516" s="3">
        <v>3046</v>
      </c>
      <c r="C9516" s="10" t="s">
        <v>26</v>
      </c>
      <c r="D9516" s="10" t="s">
        <v>274</v>
      </c>
      <c r="E9516" s="10" t="s">
        <v>1543</v>
      </c>
      <c r="F9516" s="10" t="s">
        <v>1000</v>
      </c>
      <c r="H9516" s="14">
        <v>3500</v>
      </c>
    </row>
    <row r="9517" spans="1:8" ht="19.5" customHeight="1" x14ac:dyDescent="0.25">
      <c r="A9517" s="4">
        <v>45582</v>
      </c>
      <c r="B9517" s="3">
        <v>3047</v>
      </c>
      <c r="C9517" s="10" t="s">
        <v>26</v>
      </c>
      <c r="D9517" s="10" t="s">
        <v>274</v>
      </c>
      <c r="E9517" s="10" t="s">
        <v>1543</v>
      </c>
      <c r="F9517" s="10" t="s">
        <v>770</v>
      </c>
      <c r="H9517" s="14">
        <v>5500</v>
      </c>
    </row>
    <row r="9518" spans="1:8" ht="19.5" customHeight="1" x14ac:dyDescent="0.25">
      <c r="A9518" s="4">
        <v>45583</v>
      </c>
      <c r="B9518" s="3">
        <v>3048</v>
      </c>
      <c r="C9518" s="10" t="s">
        <v>26</v>
      </c>
      <c r="D9518" s="10" t="s">
        <v>274</v>
      </c>
      <c r="E9518" s="10" t="s">
        <v>1543</v>
      </c>
      <c r="F9518" s="10" t="s">
        <v>217</v>
      </c>
      <c r="H9518" s="14">
        <v>3500</v>
      </c>
    </row>
    <row r="9519" spans="1:8" ht="19.5" customHeight="1" x14ac:dyDescent="0.25">
      <c r="A9519" s="4">
        <v>45583</v>
      </c>
      <c r="B9519" s="3">
        <v>3049</v>
      </c>
      <c r="C9519" s="10" t="s">
        <v>26</v>
      </c>
      <c r="D9519" s="10" t="s">
        <v>274</v>
      </c>
      <c r="E9519" s="10" t="s">
        <v>1543</v>
      </c>
      <c r="F9519" s="10" t="s">
        <v>148</v>
      </c>
      <c r="H9519" s="14">
        <v>2500</v>
      </c>
    </row>
    <row r="9520" spans="1:8" ht="19.5" customHeight="1" x14ac:dyDescent="0.25">
      <c r="A9520" s="4">
        <v>45584</v>
      </c>
      <c r="B9520" s="3">
        <v>3050</v>
      </c>
      <c r="C9520" s="10" t="s">
        <v>23</v>
      </c>
      <c r="D9520" s="10" t="s">
        <v>20</v>
      </c>
      <c r="E9520" s="10" t="s">
        <v>350</v>
      </c>
      <c r="H9520" s="14">
        <v>900</v>
      </c>
    </row>
    <row r="9521" spans="1:8" ht="19.5" customHeight="1" x14ac:dyDescent="0.25">
      <c r="A9521" s="4">
        <v>45584</v>
      </c>
      <c r="B9521" s="3">
        <v>3050</v>
      </c>
      <c r="C9521" s="10" t="s">
        <v>23</v>
      </c>
      <c r="D9521" s="10" t="s">
        <v>20</v>
      </c>
      <c r="E9521" s="10" t="s">
        <v>44</v>
      </c>
      <c r="H9521" s="14">
        <v>340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64</v>
      </c>
      <c r="E9522" s="10" t="s">
        <v>1024</v>
      </c>
      <c r="H9522" s="14">
        <v>600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295</v>
      </c>
      <c r="E9523" s="10" t="s">
        <v>265</v>
      </c>
      <c r="H9523" s="14">
        <v>100</v>
      </c>
    </row>
    <row r="9524" spans="1:8" ht="19.5" customHeight="1" x14ac:dyDescent="0.25">
      <c r="A9524" s="4">
        <v>45584</v>
      </c>
      <c r="B9524" s="3">
        <v>3051</v>
      </c>
      <c r="C9524" s="10" t="s">
        <v>24</v>
      </c>
      <c r="D9524" s="10" t="s">
        <v>174</v>
      </c>
      <c r="G9524" s="10">
        <v>1</v>
      </c>
      <c r="H9524" s="14">
        <v>400</v>
      </c>
    </row>
    <row r="9525" spans="1:8" ht="19.5" customHeight="1" x14ac:dyDescent="0.25">
      <c r="A9525" s="4">
        <v>45584</v>
      </c>
      <c r="B9525" s="3">
        <v>3051</v>
      </c>
      <c r="C9525" s="10" t="s">
        <v>23</v>
      </c>
      <c r="D9525" s="10" t="s">
        <v>64</v>
      </c>
      <c r="E9525" s="10" t="s">
        <v>343</v>
      </c>
      <c r="H9525" s="14">
        <v>1360</v>
      </c>
    </row>
    <row r="9526" spans="1:8" ht="19.5" customHeight="1" x14ac:dyDescent="0.25">
      <c r="A9526" s="4">
        <v>45584</v>
      </c>
      <c r="B9526" s="3">
        <v>3051</v>
      </c>
      <c r="C9526" s="10" t="s">
        <v>23</v>
      </c>
      <c r="D9526" s="10" t="s">
        <v>265</v>
      </c>
      <c r="H9526" s="14">
        <v>650</v>
      </c>
    </row>
    <row r="9527" spans="1:8" ht="19.5" customHeight="1" x14ac:dyDescent="0.25">
      <c r="A9527" s="4">
        <v>45584</v>
      </c>
      <c r="B9527" s="3">
        <v>3051</v>
      </c>
      <c r="C9527" s="10" t="s">
        <v>242</v>
      </c>
      <c r="D9527" s="10" t="s">
        <v>1184</v>
      </c>
      <c r="E9527" s="10" t="s">
        <v>1530</v>
      </c>
      <c r="H9527" s="14">
        <v>10000</v>
      </c>
    </row>
    <row r="9528" spans="1:8" ht="19.5" customHeight="1" x14ac:dyDescent="0.25">
      <c r="A9528" s="4">
        <v>45584</v>
      </c>
      <c r="B9528" s="3">
        <v>3052</v>
      </c>
      <c r="C9528" s="10" t="s">
        <v>26</v>
      </c>
      <c r="D9528" s="10" t="s">
        <v>216</v>
      </c>
      <c r="E9528" s="10" t="s">
        <v>1532</v>
      </c>
      <c r="F9528" s="10" t="s">
        <v>1013</v>
      </c>
      <c r="H9528" s="14">
        <v>5000</v>
      </c>
    </row>
    <row r="9529" spans="1:8" ht="19.5" customHeight="1" x14ac:dyDescent="0.25">
      <c r="A9529" s="4">
        <v>45585</v>
      </c>
      <c r="B9529" s="3">
        <v>3053</v>
      </c>
      <c r="C9529" s="10" t="s">
        <v>23</v>
      </c>
      <c r="D9529" s="10" t="s">
        <v>265</v>
      </c>
      <c r="H9529" s="14">
        <v>650</v>
      </c>
    </row>
    <row r="9530" spans="1:8" ht="19.5" customHeight="1" x14ac:dyDescent="0.25">
      <c r="A9530" s="4">
        <v>45585</v>
      </c>
      <c r="B9530" s="3">
        <v>3053</v>
      </c>
      <c r="C9530" s="10" t="s">
        <v>23</v>
      </c>
      <c r="D9530" s="10" t="s">
        <v>192</v>
      </c>
      <c r="H9530" s="14">
        <v>100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192</v>
      </c>
      <c r="H9531" s="14">
        <v>150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64</v>
      </c>
      <c r="E9532" s="10" t="s">
        <v>343</v>
      </c>
      <c r="H9532" s="14">
        <v>250</v>
      </c>
    </row>
    <row r="9533" spans="1:8" ht="19.5" customHeight="1" x14ac:dyDescent="0.25">
      <c r="A9533" s="4">
        <v>45585</v>
      </c>
      <c r="B9533" s="3">
        <v>3054</v>
      </c>
      <c r="C9533" s="10" t="s">
        <v>24</v>
      </c>
      <c r="D9533" s="10" t="s">
        <v>174</v>
      </c>
      <c r="G9533" s="10">
        <v>1</v>
      </c>
      <c r="H9533" s="14">
        <v>400</v>
      </c>
    </row>
    <row r="9534" spans="1:8" ht="19.5" customHeight="1" x14ac:dyDescent="0.25">
      <c r="A9534" s="4">
        <v>45585</v>
      </c>
      <c r="B9534" s="3">
        <v>3054</v>
      </c>
      <c r="C9534" s="10" t="s">
        <v>23</v>
      </c>
      <c r="D9534" s="10" t="s">
        <v>372</v>
      </c>
      <c r="F9534" s="10" t="s">
        <v>47</v>
      </c>
      <c r="H9534" s="14">
        <v>5930</v>
      </c>
    </row>
    <row r="9535" spans="1:8" ht="19.5" customHeight="1" x14ac:dyDescent="0.25">
      <c r="A9535" s="4">
        <v>45586</v>
      </c>
      <c r="B9535" s="3">
        <v>3055</v>
      </c>
      <c r="C9535" s="10" t="s">
        <v>23</v>
      </c>
      <c r="D9535" s="10" t="s">
        <v>20</v>
      </c>
      <c r="E9535" s="10" t="s">
        <v>350</v>
      </c>
      <c r="H9535" s="14">
        <v>900</v>
      </c>
    </row>
    <row r="9536" spans="1:8" ht="19.5" customHeight="1" x14ac:dyDescent="0.25">
      <c r="A9536" s="4">
        <v>45586</v>
      </c>
      <c r="B9536" s="3">
        <v>3055</v>
      </c>
      <c r="C9536" s="10" t="s">
        <v>23</v>
      </c>
      <c r="D9536" s="10" t="s">
        <v>20</v>
      </c>
      <c r="E9536" s="10" t="s">
        <v>44</v>
      </c>
      <c r="H9536" s="14">
        <v>340</v>
      </c>
    </row>
    <row r="9537" spans="1:8" ht="19.5" customHeight="1" x14ac:dyDescent="0.25">
      <c r="A9537" s="4">
        <v>45586</v>
      </c>
      <c r="B9537" s="3">
        <v>3055</v>
      </c>
      <c r="C9537" s="10" t="s">
        <v>172</v>
      </c>
      <c r="D9537" s="10" t="s">
        <v>295</v>
      </c>
      <c r="H9537" s="14">
        <v>100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295</v>
      </c>
      <c r="E9538" s="10" t="s">
        <v>265</v>
      </c>
      <c r="H9538" s="14">
        <v>100</v>
      </c>
    </row>
    <row r="9539" spans="1:8" ht="19.5" customHeight="1" x14ac:dyDescent="0.25">
      <c r="A9539" s="4">
        <v>45586</v>
      </c>
      <c r="B9539" s="3">
        <v>3056</v>
      </c>
      <c r="C9539" s="10" t="s">
        <v>24</v>
      </c>
      <c r="D9539" s="10" t="s">
        <v>174</v>
      </c>
      <c r="G9539" s="10">
        <v>1</v>
      </c>
      <c r="H9539" s="14">
        <v>400</v>
      </c>
    </row>
    <row r="9540" spans="1:8" ht="19.5" customHeight="1" x14ac:dyDescent="0.25">
      <c r="A9540" s="4">
        <v>45586</v>
      </c>
      <c r="B9540" s="3">
        <v>3056</v>
      </c>
      <c r="C9540" s="10" t="s">
        <v>23</v>
      </c>
      <c r="D9540" s="10" t="s">
        <v>372</v>
      </c>
      <c r="H9540" s="14">
        <v>200</v>
      </c>
    </row>
    <row r="9541" spans="1:8" ht="19.5" customHeight="1" x14ac:dyDescent="0.25">
      <c r="A9541" s="4">
        <v>45586</v>
      </c>
      <c r="B9541" s="3">
        <v>3056</v>
      </c>
      <c r="C9541" s="10" t="s">
        <v>172</v>
      </c>
      <c r="D9541" s="10" t="s">
        <v>296</v>
      </c>
      <c r="G9541" s="10">
        <v>4</v>
      </c>
      <c r="H9541" s="14">
        <v>500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192</v>
      </c>
      <c r="E9542" s="10" t="s">
        <v>484</v>
      </c>
      <c r="H9542" s="14">
        <v>11100</v>
      </c>
    </row>
    <row r="9543" spans="1:8" ht="19.5" customHeight="1" x14ac:dyDescent="0.25">
      <c r="A9543" s="4">
        <v>45586</v>
      </c>
      <c r="B9543" s="3">
        <v>3057</v>
      </c>
      <c r="C9543" s="10" t="s">
        <v>23</v>
      </c>
      <c r="D9543" s="10" t="s">
        <v>192</v>
      </c>
      <c r="E9543" s="10" t="s">
        <v>1545</v>
      </c>
      <c r="H9543" s="14">
        <v>3300</v>
      </c>
    </row>
    <row r="9544" spans="1:8" ht="19.5" customHeight="1" x14ac:dyDescent="0.25">
      <c r="A9544" s="4">
        <v>45586</v>
      </c>
      <c r="B9544" s="3">
        <v>3057</v>
      </c>
      <c r="C9544" s="10" t="s">
        <v>23</v>
      </c>
      <c r="D9544" s="10" t="s">
        <v>192</v>
      </c>
      <c r="E9544" s="10" t="s">
        <v>1546</v>
      </c>
      <c r="F9544" s="10" t="s">
        <v>47</v>
      </c>
      <c r="H9544" s="14">
        <v>1180</v>
      </c>
    </row>
    <row r="9545" spans="1:8" ht="19.5" customHeight="1" x14ac:dyDescent="0.25">
      <c r="A9545" s="4">
        <v>45586</v>
      </c>
      <c r="B9545" s="3">
        <v>3057</v>
      </c>
      <c r="C9545" s="10" t="s">
        <v>24</v>
      </c>
      <c r="D9545" s="10" t="s">
        <v>513</v>
      </c>
      <c r="H9545" s="14">
        <v>200</v>
      </c>
    </row>
    <row r="9546" spans="1:8" ht="19.5" customHeight="1" x14ac:dyDescent="0.25">
      <c r="A9546" s="4">
        <v>45586</v>
      </c>
      <c r="B9546" s="3">
        <v>3057</v>
      </c>
      <c r="C9546" s="10" t="s">
        <v>24</v>
      </c>
      <c r="D9546" s="10" t="s">
        <v>60</v>
      </c>
      <c r="H9546" s="14">
        <v>150</v>
      </c>
    </row>
    <row r="9547" spans="1:8" ht="19.5" customHeight="1" x14ac:dyDescent="0.25">
      <c r="A9547" s="4">
        <v>45586</v>
      </c>
      <c r="B9547" s="3">
        <v>3058</v>
      </c>
      <c r="C9547" s="10" t="s">
        <v>24</v>
      </c>
      <c r="D9547" s="10" t="s">
        <v>174</v>
      </c>
      <c r="E9547" s="10" t="s">
        <v>857</v>
      </c>
      <c r="G9547" s="10">
        <v>3</v>
      </c>
      <c r="H9547" s="14">
        <v>1800</v>
      </c>
    </row>
    <row r="9548" spans="1:8" ht="19.5" customHeight="1" x14ac:dyDescent="0.25">
      <c r="A9548" s="4">
        <v>45586</v>
      </c>
      <c r="B9548" s="3">
        <v>3058</v>
      </c>
      <c r="C9548" s="10" t="s">
        <v>23</v>
      </c>
      <c r="D9548" s="10" t="s">
        <v>192</v>
      </c>
      <c r="E9548" s="10" t="s">
        <v>265</v>
      </c>
      <c r="G9548" s="10">
        <v>1</v>
      </c>
      <c r="H9548" s="14">
        <v>650</v>
      </c>
    </row>
    <row r="9549" spans="1:8" ht="19.5" customHeight="1" x14ac:dyDescent="0.25">
      <c r="A9549" s="4">
        <v>45587</v>
      </c>
      <c r="B9549" s="3">
        <v>3059</v>
      </c>
      <c r="C9549" s="10" t="s">
        <v>23</v>
      </c>
      <c r="D9549" s="10" t="s">
        <v>372</v>
      </c>
      <c r="F9549" s="10" t="s">
        <v>47</v>
      </c>
      <c r="H9549" s="14">
        <v>690</v>
      </c>
    </row>
    <row r="9550" spans="1:8" ht="19.5" customHeight="1" x14ac:dyDescent="0.25">
      <c r="A9550" s="4">
        <v>45587</v>
      </c>
      <c r="B9550" s="3">
        <v>3059</v>
      </c>
      <c r="C9550" s="10" t="s">
        <v>23</v>
      </c>
      <c r="D9550" s="10" t="s">
        <v>372</v>
      </c>
      <c r="F9550" s="10" t="s">
        <v>47</v>
      </c>
      <c r="H9550" s="14">
        <v>1040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64</v>
      </c>
      <c r="H9551" s="14">
        <v>410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192</v>
      </c>
      <c r="E9552" s="10" t="s">
        <v>265</v>
      </c>
      <c r="H9552" s="14">
        <v>400</v>
      </c>
    </row>
    <row r="9553" spans="1:8" ht="19.5" customHeight="1" x14ac:dyDescent="0.25">
      <c r="A9553" s="4">
        <v>45587</v>
      </c>
      <c r="B9553" s="3">
        <v>3060</v>
      </c>
      <c r="C9553" s="10" t="s">
        <v>24</v>
      </c>
      <c r="D9553" s="10" t="s">
        <v>174</v>
      </c>
      <c r="G9553" s="10">
        <v>2</v>
      </c>
      <c r="H9553" s="14">
        <v>800</v>
      </c>
    </row>
    <row r="9554" spans="1:8" ht="19.5" customHeight="1" x14ac:dyDescent="0.25">
      <c r="A9554" s="4">
        <v>45587</v>
      </c>
      <c r="B9554" s="3">
        <v>3060</v>
      </c>
      <c r="C9554" s="10" t="s">
        <v>23</v>
      </c>
      <c r="D9554" s="10" t="s">
        <v>265</v>
      </c>
      <c r="E9554" s="10" t="s">
        <v>1542</v>
      </c>
      <c r="H9554" s="14">
        <v>650</v>
      </c>
    </row>
    <row r="9555" spans="1:8" ht="19.5" customHeight="1" x14ac:dyDescent="0.25">
      <c r="A9555" s="4">
        <v>45587</v>
      </c>
      <c r="B9555" s="3">
        <v>3060</v>
      </c>
      <c r="C9555" s="10" t="s">
        <v>23</v>
      </c>
      <c r="D9555" s="10" t="s">
        <v>564</v>
      </c>
      <c r="H9555" s="14">
        <v>50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192</v>
      </c>
      <c r="E9556" s="10" t="s">
        <v>1545</v>
      </c>
      <c r="H9556" s="14">
        <v>5000</v>
      </c>
    </row>
    <row r="9557" spans="1:8" ht="19.5" customHeight="1" x14ac:dyDescent="0.25">
      <c r="A9557" s="4">
        <v>45587</v>
      </c>
      <c r="B9557" s="3">
        <v>3061</v>
      </c>
      <c r="C9557" s="10" t="s">
        <v>24</v>
      </c>
      <c r="D9557" s="10" t="s">
        <v>174</v>
      </c>
      <c r="E9557" s="10" t="s">
        <v>857</v>
      </c>
      <c r="G9557" s="10">
        <v>3</v>
      </c>
      <c r="H9557" s="14">
        <v>1800</v>
      </c>
    </row>
    <row r="9558" spans="1:8" ht="19.5" customHeight="1" x14ac:dyDescent="0.25">
      <c r="A9558" s="4">
        <v>45587</v>
      </c>
      <c r="B9558" s="3">
        <v>3061</v>
      </c>
      <c r="C9558" s="10" t="s">
        <v>926</v>
      </c>
      <c r="D9558" s="10" t="s">
        <v>441</v>
      </c>
      <c r="E9558" s="10" t="s">
        <v>1202</v>
      </c>
      <c r="G9558" s="10">
        <v>8</v>
      </c>
      <c r="H9558" s="14">
        <v>9600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60</v>
      </c>
      <c r="H9559" s="14">
        <v>150</v>
      </c>
    </row>
    <row r="9560" spans="1:8" ht="19.5" customHeight="1" x14ac:dyDescent="0.25">
      <c r="A9560" s="4">
        <v>45588</v>
      </c>
      <c r="B9560" s="3">
        <v>3062</v>
      </c>
      <c r="C9560" s="10" t="s">
        <v>23</v>
      </c>
      <c r="D9560" s="10" t="s">
        <v>20</v>
      </c>
      <c r="E9560" s="10" t="s">
        <v>350</v>
      </c>
      <c r="H9560" s="14">
        <v>900</v>
      </c>
    </row>
    <row r="9561" spans="1:8" ht="19.5" customHeight="1" x14ac:dyDescent="0.25">
      <c r="A9561" s="4">
        <v>45588</v>
      </c>
      <c r="B9561" s="3">
        <v>3062</v>
      </c>
      <c r="C9561" s="10" t="s">
        <v>23</v>
      </c>
      <c r="D9561" s="10" t="s">
        <v>20</v>
      </c>
      <c r="E9561" s="10" t="s">
        <v>44</v>
      </c>
      <c r="H9561" s="14">
        <v>340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295</v>
      </c>
      <c r="E9562" s="10" t="s">
        <v>265</v>
      </c>
      <c r="H9562" s="14">
        <v>200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407</v>
      </c>
      <c r="H9563" s="14">
        <v>200</v>
      </c>
    </row>
    <row r="9564" spans="1:8" ht="19.5" customHeight="1" x14ac:dyDescent="0.25">
      <c r="A9564" s="4">
        <v>45588</v>
      </c>
      <c r="B9564" s="3">
        <v>3063</v>
      </c>
      <c r="C9564" s="10" t="s">
        <v>24</v>
      </c>
      <c r="D9564" s="10" t="s">
        <v>174</v>
      </c>
      <c r="G9564" s="10">
        <v>2</v>
      </c>
      <c r="H9564" s="14">
        <v>700</v>
      </c>
    </row>
    <row r="9565" spans="1:8" ht="19.5" customHeight="1" x14ac:dyDescent="0.25">
      <c r="A9565" s="4">
        <v>45588</v>
      </c>
      <c r="B9565" s="3">
        <v>3063</v>
      </c>
      <c r="C9565" s="10" t="s">
        <v>23</v>
      </c>
      <c r="D9565" s="10" t="s">
        <v>64</v>
      </c>
      <c r="H9565" s="14">
        <v>100</v>
      </c>
    </row>
    <row r="9566" spans="1:8" ht="19.5" customHeight="1" x14ac:dyDescent="0.25">
      <c r="A9566" s="4">
        <v>45588</v>
      </c>
      <c r="B9566" s="3">
        <v>3063</v>
      </c>
      <c r="C9566" s="10" t="s">
        <v>23</v>
      </c>
      <c r="D9566" s="10" t="s">
        <v>265</v>
      </c>
      <c r="E9566" s="10" t="s">
        <v>1542</v>
      </c>
      <c r="H9566" s="14">
        <v>650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372</v>
      </c>
      <c r="F9567" s="10" t="s">
        <v>47</v>
      </c>
      <c r="H9567" s="14">
        <v>11830</v>
      </c>
    </row>
    <row r="9568" spans="1:8" ht="19.5" customHeight="1" x14ac:dyDescent="0.25">
      <c r="A9568" s="4">
        <v>45588</v>
      </c>
      <c r="B9568" s="3">
        <v>3064</v>
      </c>
      <c r="C9568" s="10" t="s">
        <v>926</v>
      </c>
      <c r="D9568" s="10" t="s">
        <v>441</v>
      </c>
      <c r="E9568" s="10" t="s">
        <v>1202</v>
      </c>
      <c r="G9568" s="10">
        <v>5</v>
      </c>
      <c r="H9568" s="14">
        <v>7200</v>
      </c>
    </row>
    <row r="9569" spans="1:8" ht="19.5" customHeight="1" x14ac:dyDescent="0.25">
      <c r="A9569" s="4">
        <v>45588</v>
      </c>
      <c r="B9569" s="3">
        <v>3064</v>
      </c>
      <c r="C9569" s="10" t="s">
        <v>23</v>
      </c>
      <c r="D9569" s="10" t="s">
        <v>192</v>
      </c>
      <c r="E9569" s="10" t="s">
        <v>1545</v>
      </c>
      <c r="H9569" s="14">
        <v>3700</v>
      </c>
    </row>
    <row r="9570" spans="1:8" ht="19.5" customHeight="1" x14ac:dyDescent="0.25">
      <c r="A9570" s="4">
        <v>45588</v>
      </c>
      <c r="B9570" s="3">
        <v>3064</v>
      </c>
      <c r="C9570" s="10" t="s">
        <v>23</v>
      </c>
      <c r="D9570" s="10" t="s">
        <v>192</v>
      </c>
      <c r="E9570" s="10" t="s">
        <v>1536</v>
      </c>
      <c r="H9570" s="14">
        <v>7600</v>
      </c>
    </row>
    <row r="9571" spans="1:8" ht="19.5" customHeight="1" x14ac:dyDescent="0.25">
      <c r="A9571" s="4">
        <v>45588</v>
      </c>
      <c r="B9571" s="3">
        <v>3064</v>
      </c>
      <c r="C9571" s="10" t="s">
        <v>172</v>
      </c>
      <c r="D9571" s="10" t="s">
        <v>296</v>
      </c>
      <c r="G9571" s="10">
        <v>7</v>
      </c>
      <c r="H9571" s="14">
        <v>870</v>
      </c>
    </row>
    <row r="9572" spans="1:8" ht="19.5" customHeight="1" x14ac:dyDescent="0.25">
      <c r="A9572" s="4">
        <v>45589</v>
      </c>
      <c r="B9572" s="3">
        <v>3065</v>
      </c>
      <c r="C9572" s="10" t="s">
        <v>23</v>
      </c>
      <c r="D9572" s="10" t="s">
        <v>192</v>
      </c>
      <c r="E9572" s="10" t="s">
        <v>265</v>
      </c>
      <c r="H9572" s="14">
        <v>650</v>
      </c>
    </row>
    <row r="9573" spans="1:8" ht="19.5" customHeight="1" x14ac:dyDescent="0.25">
      <c r="A9573" s="4">
        <v>45589</v>
      </c>
      <c r="B9573" s="3">
        <v>3065</v>
      </c>
      <c r="C9573" s="10" t="s">
        <v>24</v>
      </c>
      <c r="D9573" s="10" t="s">
        <v>174</v>
      </c>
      <c r="G9573" s="10">
        <v>1</v>
      </c>
      <c r="H9573" s="14">
        <v>400</v>
      </c>
    </row>
    <row r="9574" spans="1:8" ht="19.5" customHeight="1" x14ac:dyDescent="0.25">
      <c r="A9574" s="4">
        <v>45589</v>
      </c>
      <c r="B9574" s="3">
        <v>3065</v>
      </c>
      <c r="C9574" s="10" t="s">
        <v>172</v>
      </c>
      <c r="D9574" s="10" t="s">
        <v>372</v>
      </c>
      <c r="F9574" s="10" t="s">
        <v>47</v>
      </c>
      <c r="H9574" s="14">
        <v>1090</v>
      </c>
    </row>
    <row r="9575" spans="1:8" ht="19.5" customHeight="1" x14ac:dyDescent="0.25">
      <c r="A9575" s="4">
        <v>45589</v>
      </c>
      <c r="B9575" s="3">
        <v>3065</v>
      </c>
      <c r="C9575" s="10" t="s">
        <v>23</v>
      </c>
      <c r="D9575" s="10" t="s">
        <v>372</v>
      </c>
      <c r="E9575" s="10" t="s">
        <v>1202</v>
      </c>
      <c r="F9575" s="10" t="s">
        <v>47</v>
      </c>
      <c r="H9575" s="14">
        <v>1680</v>
      </c>
    </row>
    <row r="9576" spans="1:8" ht="19.5" customHeight="1" x14ac:dyDescent="0.25">
      <c r="A9576" s="4">
        <v>45589</v>
      </c>
      <c r="B9576" s="3">
        <v>3066</v>
      </c>
      <c r="C9576" s="10" t="s">
        <v>23</v>
      </c>
      <c r="D9576" s="10" t="s">
        <v>372</v>
      </c>
      <c r="E9576" s="10" t="s">
        <v>1547</v>
      </c>
      <c r="F9576" s="10" t="s">
        <v>47</v>
      </c>
      <c r="H9576" s="14">
        <v>510</v>
      </c>
    </row>
    <row r="9577" spans="1:8" ht="19.5" customHeight="1" x14ac:dyDescent="0.25">
      <c r="A9577" s="4">
        <v>45589</v>
      </c>
      <c r="B9577" s="3">
        <v>3066</v>
      </c>
      <c r="C9577" s="10" t="s">
        <v>926</v>
      </c>
      <c r="D9577" s="10" t="s">
        <v>441</v>
      </c>
      <c r="E9577" s="10" t="s">
        <v>1202</v>
      </c>
      <c r="G9577" s="10">
        <v>12</v>
      </c>
      <c r="H9577" s="14">
        <v>14400</v>
      </c>
    </row>
    <row r="9578" spans="1:8" ht="19.5" customHeight="1" x14ac:dyDescent="0.25">
      <c r="A9578" s="4">
        <v>45589</v>
      </c>
      <c r="B9578" s="3">
        <v>3066</v>
      </c>
      <c r="C9578" s="10" t="s">
        <v>172</v>
      </c>
      <c r="D9578" s="10" t="s">
        <v>20</v>
      </c>
      <c r="H9578" s="14">
        <v>300</v>
      </c>
    </row>
    <row r="9579" spans="1:8" ht="19.5" customHeight="1" x14ac:dyDescent="0.25">
      <c r="A9579" s="4">
        <v>45589</v>
      </c>
      <c r="B9579" s="3">
        <v>3066</v>
      </c>
      <c r="C9579" s="10" t="s">
        <v>24</v>
      </c>
      <c r="D9579" s="10" t="s">
        <v>513</v>
      </c>
      <c r="E9579" s="10" t="s">
        <v>993</v>
      </c>
      <c r="H9579" s="14">
        <v>800</v>
      </c>
    </row>
    <row r="9580" spans="1:8" ht="19.5" customHeight="1" x14ac:dyDescent="0.25">
      <c r="A9580" s="4">
        <v>45589</v>
      </c>
      <c r="B9580" s="3">
        <v>3067</v>
      </c>
      <c r="C9580" s="10" t="s">
        <v>926</v>
      </c>
      <c r="D9580" s="10" t="s">
        <v>58</v>
      </c>
      <c r="G9580" s="10">
        <v>10</v>
      </c>
      <c r="H9580" s="14">
        <v>2200</v>
      </c>
    </row>
    <row r="9581" spans="1:8" ht="19.5" customHeight="1" x14ac:dyDescent="0.25">
      <c r="A9581" s="4">
        <v>45589</v>
      </c>
      <c r="B9581" s="3">
        <v>3067</v>
      </c>
      <c r="C9581" s="10" t="s">
        <v>926</v>
      </c>
      <c r="D9581" s="10" t="s">
        <v>58</v>
      </c>
      <c r="E9581" s="10" t="s">
        <v>935</v>
      </c>
      <c r="H9581" s="14">
        <v>200</v>
      </c>
    </row>
    <row r="9582" spans="1:8" ht="19.5" customHeight="1" x14ac:dyDescent="0.25">
      <c r="A9582" s="4">
        <v>45589</v>
      </c>
      <c r="B9582" s="3">
        <v>3067</v>
      </c>
      <c r="C9582" s="10" t="s">
        <v>24</v>
      </c>
      <c r="D9582" s="10" t="s">
        <v>513</v>
      </c>
      <c r="E9582" s="10" t="s">
        <v>857</v>
      </c>
      <c r="H9582" s="14">
        <v>600</v>
      </c>
    </row>
    <row r="9583" spans="1:8" ht="19.5" customHeight="1" x14ac:dyDescent="0.25">
      <c r="A9583" s="4">
        <v>45589</v>
      </c>
      <c r="B9583" s="3">
        <v>3068</v>
      </c>
      <c r="C9583" s="10" t="s">
        <v>72</v>
      </c>
      <c r="D9583" s="10" t="s">
        <v>40</v>
      </c>
      <c r="E9583" s="10" t="s">
        <v>1093</v>
      </c>
      <c r="F9583" s="10" t="s">
        <v>1203</v>
      </c>
      <c r="H9583" s="14">
        <v>13000</v>
      </c>
    </row>
    <row r="9584" spans="1:8" ht="19.5" customHeight="1" x14ac:dyDescent="0.25">
      <c r="A9584" s="4">
        <v>45590</v>
      </c>
      <c r="B9584" s="3">
        <v>3069</v>
      </c>
      <c r="C9584" s="10" t="s">
        <v>23</v>
      </c>
      <c r="D9584" s="10" t="s">
        <v>372</v>
      </c>
      <c r="E9584" s="10" t="s">
        <v>1151</v>
      </c>
      <c r="F9584" s="10" t="s">
        <v>47</v>
      </c>
      <c r="H9584" s="14">
        <v>100</v>
      </c>
    </row>
    <row r="9585" spans="1:8" ht="19.5" customHeight="1" x14ac:dyDescent="0.25">
      <c r="A9585" s="4">
        <v>45590</v>
      </c>
      <c r="B9585" s="3">
        <v>3069</v>
      </c>
      <c r="C9585" s="10" t="s">
        <v>23</v>
      </c>
      <c r="D9585" s="10" t="s">
        <v>20</v>
      </c>
      <c r="E9585" s="10" t="s">
        <v>350</v>
      </c>
      <c r="H9585" s="14">
        <v>900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20</v>
      </c>
      <c r="E9586" s="10" t="s">
        <v>44</v>
      </c>
      <c r="H9586" s="14">
        <v>340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295</v>
      </c>
      <c r="E9587" s="10" t="s">
        <v>265</v>
      </c>
      <c r="H9587" s="14">
        <v>200</v>
      </c>
    </row>
    <row r="9588" spans="1:8" ht="19.5" customHeight="1" x14ac:dyDescent="0.25">
      <c r="A9588" s="4">
        <v>45590</v>
      </c>
      <c r="B9588" s="3">
        <v>3070</v>
      </c>
      <c r="C9588" s="10" t="s">
        <v>23</v>
      </c>
      <c r="D9588" s="10" t="s">
        <v>192</v>
      </c>
      <c r="E9588" s="10" t="s">
        <v>1545</v>
      </c>
      <c r="H9588" s="14">
        <v>3000</v>
      </c>
    </row>
    <row r="9589" spans="1:8" ht="19.5" customHeight="1" x14ac:dyDescent="0.25">
      <c r="A9589" s="4">
        <v>45590</v>
      </c>
      <c r="B9589" s="3">
        <v>3070</v>
      </c>
      <c r="C9589" s="10" t="s">
        <v>24</v>
      </c>
      <c r="D9589" s="10" t="s">
        <v>174</v>
      </c>
      <c r="G9589" s="10">
        <v>1</v>
      </c>
      <c r="H9589" s="14">
        <v>400</v>
      </c>
    </row>
    <row r="9590" spans="1:8" ht="19.5" customHeight="1" x14ac:dyDescent="0.25">
      <c r="A9590" s="4">
        <v>45591</v>
      </c>
      <c r="B9590" s="3">
        <v>3071</v>
      </c>
      <c r="C9590" s="10" t="s">
        <v>26</v>
      </c>
      <c r="D9590" s="10" t="s">
        <v>216</v>
      </c>
      <c r="E9590" s="10" t="s">
        <v>1543</v>
      </c>
      <c r="F9590" s="10" t="s">
        <v>217</v>
      </c>
      <c r="H9590" s="14">
        <v>3760</v>
      </c>
    </row>
    <row r="9591" spans="1:8" ht="19.5" customHeight="1" x14ac:dyDescent="0.25">
      <c r="A9591" s="4">
        <v>45591</v>
      </c>
      <c r="B9591" s="3">
        <v>3072</v>
      </c>
      <c r="C9591" s="10" t="s">
        <v>26</v>
      </c>
      <c r="D9591" s="10" t="s">
        <v>216</v>
      </c>
      <c r="E9591" s="10" t="s">
        <v>1543</v>
      </c>
      <c r="F9591" s="10" t="s">
        <v>1000</v>
      </c>
      <c r="H9591" s="14">
        <v>3760</v>
      </c>
    </row>
    <row r="9592" spans="1:8" ht="19.5" customHeight="1" x14ac:dyDescent="0.25">
      <c r="A9592" s="4">
        <v>45591</v>
      </c>
      <c r="B9592" s="3">
        <v>3073</v>
      </c>
      <c r="C9592" s="10" t="s">
        <v>70</v>
      </c>
      <c r="D9592" s="10" t="s">
        <v>37</v>
      </c>
      <c r="E9592" s="10" t="s">
        <v>1532</v>
      </c>
      <c r="F9592" s="10" t="s">
        <v>211</v>
      </c>
      <c r="H9592" s="14">
        <v>9640</v>
      </c>
    </row>
    <row r="9593" spans="1:8" ht="19.5" customHeight="1" x14ac:dyDescent="0.25">
      <c r="A9593" s="4">
        <v>45591</v>
      </c>
      <c r="B9593" s="3">
        <v>3073</v>
      </c>
      <c r="C9593" s="10" t="s">
        <v>70</v>
      </c>
      <c r="D9593" s="10" t="s">
        <v>582</v>
      </c>
      <c r="E9593" s="10" t="s">
        <v>1543</v>
      </c>
      <c r="H9593" s="14">
        <v>350</v>
      </c>
    </row>
    <row r="9594" spans="1:8" ht="19.5" customHeight="1" x14ac:dyDescent="0.25">
      <c r="A9594" s="4">
        <v>45591</v>
      </c>
      <c r="B9594" s="3">
        <v>3073</v>
      </c>
      <c r="C9594" s="10" t="s">
        <v>24</v>
      </c>
      <c r="D9594" s="10" t="s">
        <v>174</v>
      </c>
      <c r="G9594" s="10">
        <v>1</v>
      </c>
      <c r="H9594" s="14">
        <v>400</v>
      </c>
    </row>
    <row r="9595" spans="1:8" ht="19.5" customHeight="1" x14ac:dyDescent="0.25">
      <c r="A9595" s="4">
        <v>45591</v>
      </c>
      <c r="B9595" s="3">
        <v>3074</v>
      </c>
      <c r="C9595" s="10" t="s">
        <v>24</v>
      </c>
      <c r="D9595" s="10" t="s">
        <v>513</v>
      </c>
      <c r="E9595" s="10" t="s">
        <v>857</v>
      </c>
      <c r="H9595" s="14">
        <v>600</v>
      </c>
    </row>
    <row r="9596" spans="1:8" ht="19.5" customHeight="1" x14ac:dyDescent="0.25">
      <c r="A9596" s="4">
        <v>45591</v>
      </c>
      <c r="B9596" s="3">
        <v>3074</v>
      </c>
      <c r="C9596" s="10" t="s">
        <v>23</v>
      </c>
      <c r="D9596" s="10" t="s">
        <v>192</v>
      </c>
      <c r="E9596" s="10" t="s">
        <v>826</v>
      </c>
      <c r="H9596" s="14">
        <v>100</v>
      </c>
    </row>
    <row r="9597" spans="1:8" ht="19.5" customHeight="1" x14ac:dyDescent="0.25">
      <c r="A9597" s="4">
        <v>45591</v>
      </c>
      <c r="B9597" s="3">
        <v>3074</v>
      </c>
      <c r="C9597" s="10" t="s">
        <v>926</v>
      </c>
      <c r="D9597" s="10" t="s">
        <v>441</v>
      </c>
      <c r="E9597" s="10" t="s">
        <v>1202</v>
      </c>
      <c r="G9597" s="10">
        <v>10</v>
      </c>
      <c r="H9597" s="14">
        <v>12000</v>
      </c>
    </row>
    <row r="9598" spans="1:8" ht="19.5" customHeight="1" x14ac:dyDescent="0.25">
      <c r="A9598" s="4">
        <v>45591</v>
      </c>
    </row>
    <row r="9599" spans="1:8" ht="19.5" customHeight="1" x14ac:dyDescent="0.25">
      <c r="A9599" s="4">
        <v>45591</v>
      </c>
    </row>
    <row r="9600" spans="1:8" ht="19.5" customHeight="1" x14ac:dyDescent="0.25">
      <c r="A9600" s="4">
        <v>45591</v>
      </c>
    </row>
    <row r="9601" spans="1:1" ht="19.5" customHeight="1" x14ac:dyDescent="0.25">
      <c r="A9601" s="4">
        <v>45591</v>
      </c>
    </row>
    <row r="9602" spans="1:1" ht="19.5" customHeight="1" x14ac:dyDescent="0.25">
      <c r="A9602" s="4">
        <v>45591</v>
      </c>
    </row>
    <row r="9603" spans="1:1" ht="19.5" customHeight="1" x14ac:dyDescent="0.25">
      <c r="A9603" s="4">
        <v>45591</v>
      </c>
    </row>
    <row r="9604" spans="1:1" ht="19.5" customHeight="1" x14ac:dyDescent="0.25">
      <c r="A9604" s="4">
        <v>45591</v>
      </c>
    </row>
    <row r="9605" spans="1:1" ht="19.5" customHeight="1" x14ac:dyDescent="0.25">
      <c r="A9605" s="4">
        <v>45591</v>
      </c>
    </row>
    <row r="9606" spans="1:1" ht="19.5" customHeight="1" x14ac:dyDescent="0.25">
      <c r="A9606" s="4">
        <v>45591</v>
      </c>
    </row>
    <row r="9607" spans="1:1" ht="19.5" customHeight="1" x14ac:dyDescent="0.25">
      <c r="A9607" s="4">
        <v>45591</v>
      </c>
    </row>
    <row r="9608" spans="1:1" ht="19.5" customHeight="1" x14ac:dyDescent="0.25">
      <c r="A9608" s="4">
        <v>45591</v>
      </c>
    </row>
    <row r="9609" spans="1:1" ht="19.5" customHeight="1" x14ac:dyDescent="0.25">
      <c r="A9609" s="4">
        <v>45591</v>
      </c>
    </row>
    <row r="9610" spans="1:1" ht="19.5" customHeight="1" x14ac:dyDescent="0.25">
      <c r="A9610" s="4">
        <v>45591</v>
      </c>
    </row>
    <row r="9611" spans="1:1" ht="19.5" customHeight="1" x14ac:dyDescent="0.25">
      <c r="A9611" s="4">
        <v>45591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M372"/>
  <sheetViews>
    <sheetView topLeftCell="A349" zoomScaleNormal="100" workbookViewId="0">
      <selection activeCell="I361" sqref="I361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13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13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13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13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13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13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13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13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13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13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13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13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13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13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  <c r="M94" t="s">
        <v>1544</v>
      </c>
    </row>
    <row r="95" spans="1:13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13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22000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22000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47179.6</v>
      </c>
      <c r="E354" s="7">
        <f>SUMIFS(AMB_Bricks_Expance_Sheet[Amount],AMB_Bricks_Expance_Sheet[Date],Daily_Cashbook[[#This Row],[Date]])</f>
        <v>21370</v>
      </c>
      <c r="F354" s="8">
        <f>(Daily_Cashbook[[#This Row],[Received Ammount office]]+Daily_Cashbook[[#This Row],[From Sales]]+Daily_Cashbook[[#This Row],[Coal Cost (Office)]])-Daily_Cashbook[[#This Row],[Vata Total Cost]]</f>
        <v>25809.599999999999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38500</v>
      </c>
      <c r="E355" s="7">
        <f>SUMIFS(AMB_Bricks_Expance_Sheet[Amount],AMB_Bricks_Expance_Sheet[Date],Daily_Cashbook[[#This Row],[Date]])</f>
        <v>6000</v>
      </c>
      <c r="F355" s="8">
        <f>(Daily_Cashbook[[#This Row],[Received Ammount office]]+Daily_Cashbook[[#This Row],[From Sales]]+Daily_Cashbook[[#This Row],[Coal Cost (Office)]])-Daily_Cashbook[[#This Row],[Vata Total Cost]]</f>
        <v>32500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86800</v>
      </c>
      <c r="E356" s="7">
        <f>SUMIFS(AMB_Bricks_Expance_Sheet[Amount],AMB_Bricks_Expance_Sheet[Date],Daily_Cashbook[[#This Row],[Date]])</f>
        <v>19350</v>
      </c>
      <c r="F356" s="8">
        <f>(Daily_Cashbook[[#This Row],[Received Ammount office]]+Daily_Cashbook[[#This Row],[From Sales]]+Daily_Cashbook[[#This Row],[Coal Cost (Office)]])-Daily_Cashbook[[#This Row],[Vata Total Cost]]</f>
        <v>67450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21350</v>
      </c>
      <c r="E357" s="7">
        <f>SUMIFS(AMB_Bricks_Expance_Sheet[Amount],AMB_Bricks_Expance_Sheet[Date],Daily_Cashbook[[#This Row],[Date]])</f>
        <v>7480</v>
      </c>
      <c r="F357" s="8">
        <f>(Daily_Cashbook[[#This Row],[Received Ammount office]]+Daily_Cashbook[[#This Row],[From Sales]]+Daily_Cashbook[[#This Row],[Coal Cost (Office)]])-Daily_Cashbook[[#This Row],[Vata Total Cost]]</f>
        <v>13870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34000</v>
      </c>
      <c r="E358" s="7">
        <f>SUMIFS(AMB_Bricks_Expance_Sheet[Amount],AMB_Bricks_Expance_Sheet[Date],Daily_Cashbook[[#This Row],[Date]])</f>
        <v>20920</v>
      </c>
      <c r="F358" s="8">
        <f>(Daily_Cashbook[[#This Row],[Received Ammount office]]+Daily_Cashbook[[#This Row],[From Sales]]+Daily_Cashbook[[#This Row],[Coal Cost (Office)]])-Daily_Cashbook[[#This Row],[Vata Total Cost]]</f>
        <v>13080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61000</v>
      </c>
      <c r="E359" s="7">
        <f>SUMIFS(AMB_Bricks_Expance_Sheet[Amount],AMB_Bricks_Expance_Sheet[Date],Daily_Cashbook[[#This Row],[Date]])</f>
        <v>20590</v>
      </c>
      <c r="F359" s="8">
        <f>(Daily_Cashbook[[#This Row],[Received Ammount office]]+Daily_Cashbook[[#This Row],[From Sales]]+Daily_Cashbook[[#This Row],[Coal Cost (Office)]])-Daily_Cashbook[[#This Row],[Vata Total Cost]]</f>
        <v>40410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63700</v>
      </c>
      <c r="E360" s="7">
        <f>SUMIFS(AMB_Bricks_Expance_Sheet[Amount],AMB_Bricks_Expance_Sheet[Date],Daily_Cashbook[[#This Row],[Date]])</f>
        <v>34290</v>
      </c>
      <c r="F360" s="8">
        <f>(Daily_Cashbook[[#This Row],[Received Ammount office]]+Daily_Cashbook[[#This Row],[From Sales]]+Daily_Cashbook[[#This Row],[Coal Cost (Office)]])-Daily_Cashbook[[#This Row],[Vata Total Cost]]</f>
        <v>29410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42700</v>
      </c>
      <c r="E361" s="7">
        <f>SUMIFS(AMB_Bricks_Expance_Sheet[Amount],AMB_Bricks_Expance_Sheet[Date],Daily_Cashbook[[#This Row],[Date]])</f>
        <v>35830</v>
      </c>
      <c r="F361" s="8">
        <f>(Daily_Cashbook[[#This Row],[Received Ammount office]]+Daily_Cashbook[[#This Row],[From Sales]]+Daily_Cashbook[[#This Row],[Coal Cost (Office)]])-Daily_Cashbook[[#This Row],[Vata Total Cost]]</f>
        <v>6870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90290</v>
      </c>
      <c r="E362" s="7">
        <f>SUMIFS(AMB_Bricks_Expance_Sheet[Amount],AMB_Bricks_Expance_Sheet[Date],Daily_Cashbook[[#This Row],[Date]])</f>
        <v>4940</v>
      </c>
      <c r="F362" s="8">
        <f>(Daily_Cashbook[[#This Row],[Received Ammount office]]+Daily_Cashbook[[#This Row],[From Sales]]+Daily_Cashbook[[#This Row],[Coal Cost (Office)]])-Daily_Cashbook[[#This Row],[Vata Total Cost]]</f>
        <v>85350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31450</v>
      </c>
      <c r="E363" s="7">
        <f>SUMIFS(AMB_Bricks_Expance_Sheet[Amount],AMB_Bricks_Expance_Sheet[Date],Daily_Cashbook[[#This Row],[Date]])</f>
        <v>30610</v>
      </c>
      <c r="F363" s="8">
        <f>(Daily_Cashbook[[#This Row],[Received Ammount office]]+Daily_Cashbook[[#This Row],[From Sales]]+Daily_Cashbook[[#This Row],[Coal Cost (Office)]])-Daily_Cashbook[[#This Row],[Vata Total Cost]]</f>
        <v>840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44514234.702</v>
      </c>
      <c r="E368" s="16">
        <f>SUBTOTAL(109,Daily_Cashbook[Vata Total Cost])</f>
        <v>39847595</v>
      </c>
      <c r="F368" s="17">
        <f>SUBTOTAL(109,Daily_Cashbook[Return to Office])</f>
        <v>15615837.702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-4666639.7019999996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2024-10-27T13:24:43Z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