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461EE48E-87D9-4F8B-81B0-60DA1B153027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303" i="8" l="1"/>
  <c r="I9304" i="8"/>
  <c r="I9305" i="8"/>
  <c r="H9305" i="8" s="1"/>
  <c r="I9306" i="8"/>
  <c r="H9306" i="8" s="1"/>
  <c r="I9307" i="8"/>
  <c r="J9303" i="8"/>
  <c r="J9304" i="8"/>
  <c r="L9304" i="8" s="1"/>
  <c r="H9304" i="8" s="1"/>
  <c r="J9305" i="8"/>
  <c r="J9306" i="8"/>
  <c r="J9307" i="8"/>
  <c r="L9303" i="8"/>
  <c r="H9303" i="8" s="1"/>
  <c r="L9305" i="8"/>
  <c r="L9306" i="8"/>
  <c r="L9307" i="8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J9294" i="8"/>
  <c r="L9294" i="8" s="1"/>
  <c r="J9295" i="8"/>
  <c r="L9295" i="8" s="1"/>
  <c r="J9296" i="8"/>
  <c r="L9296" i="8" s="1"/>
  <c r="J9297" i="8"/>
  <c r="L9297" i="8" s="1"/>
  <c r="J9298" i="8"/>
  <c r="L9298" i="8" s="1"/>
  <c r="H9298" i="8" s="1"/>
  <c r="J9299" i="8"/>
  <c r="L9299" i="8" s="1"/>
  <c r="J9300" i="8"/>
  <c r="L9300" i="8" s="1"/>
  <c r="J9301" i="8"/>
  <c r="L9301" i="8" s="1"/>
  <c r="J9302" i="8"/>
  <c r="L9302" i="8" s="1"/>
  <c r="H9302" i="8" s="1"/>
  <c r="L9293" i="8"/>
  <c r="H9293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E367" i="4"/>
  <c r="I9285" i="8"/>
  <c r="I9286" i="8"/>
  <c r="I9287" i="8"/>
  <c r="I9288" i="8"/>
  <c r="I9289" i="8"/>
  <c r="I9290" i="8"/>
  <c r="J9285" i="8"/>
  <c r="L9285" i="8" s="1"/>
  <c r="H9285" i="8" s="1"/>
  <c r="J9286" i="8"/>
  <c r="L9286" i="8" s="1"/>
  <c r="J9287" i="8"/>
  <c r="L9287" i="8" s="1"/>
  <c r="J9288" i="8"/>
  <c r="L9288" i="8" s="1"/>
  <c r="J9289" i="8"/>
  <c r="L9289" i="8" s="1"/>
  <c r="H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J9247" i="8"/>
  <c r="J9248" i="8"/>
  <c r="J9249" i="8"/>
  <c r="L9249" i="8" s="1"/>
  <c r="H9249" i="8" s="1"/>
  <c r="L9246" i="8"/>
  <c r="H9246" i="8" s="1"/>
  <c r="L9247" i="8"/>
  <c r="H9247" i="8" s="1"/>
  <c r="L9248" i="8"/>
  <c r="H9248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H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J9228" i="8"/>
  <c r="L9228" i="8" s="1"/>
  <c r="L9225" i="8"/>
  <c r="H9225" i="8" s="1"/>
  <c r="L9226" i="8"/>
  <c r="H9226" i="8" s="1"/>
  <c r="L9227" i="8"/>
  <c r="H9227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307" i="8" l="1"/>
  <c r="H9291" i="8"/>
  <c r="H9301" i="8"/>
  <c r="H9300" i="8"/>
  <c r="H9299" i="8"/>
  <c r="H9297" i="8"/>
  <c r="H9296" i="8"/>
  <c r="H9295" i="8"/>
  <c r="H9294" i="8"/>
  <c r="D367" i="4"/>
  <c r="F367" i="4" s="1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8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8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8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9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9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9" i="4"/>
  <c r="D369" i="4" l="1"/>
  <c r="F369" i="4"/>
  <c r="D373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<sst xmlns="http://schemas.openxmlformats.org/spreadsheetml/2006/main" count="61311" uniqueCount="1552">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</sst>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07" totalsRowShown="0" headerRowDxfId="80" dataDxfId="79">
  <autoFilter ref="A1:P9307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931" totalsRowShown="0" headerRowDxfId="58">
  <autoFilter ref="A1:I993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9" totalsRowCount="1" headerRowDxfId="48" dataDxfId="46" totalsRowDxfId="44" headerRowBorderDxfId="47" tableBorderDxfId="45" totalsRowBorderDxfId="43">
  <sortState xmlns:xlrd2="http://schemas.microsoft.com/office/spreadsheetml/2017/richdata2" ref="A3:G368">
    <sortCondition sortBy="cellColor" ref="C2:C368" dxfId="42"/>
  </sortState>
  <tableColumns count="7">
    <tableColumn id="1" xr3:uid="{B754403C-4D9E-4B20-BD04-DDCEA8F28754}" name="Date" totalsRowLabel="Total" dataDxfId="41" totalsRowDxfId="16"/>
    <tableColumn id="2" xr3:uid="{2BD9404D-8AF3-4FF1-A0AC-2B9FFE98E27D}" name="Received Ammount office" totalsRowFunction="sum" dataDxfId="40" totalsRowDxfId="15"/>
    <tableColumn id="6" xr3:uid="{D8D3760E-EAFD-4F2C-8149-35442445DF46}" name="Coal Cost (Office)" totalsRowFunction="sum" dataDxfId="39" totalsRowDxfId="14"/>
    <tableColumn id="3" xr3:uid="{A2106D52-6268-4A66-A9ED-5157FE84FB55}" name="From Sales" totalsRowFunction="sum" dataDxfId="38" totalsRowDxfId="13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7" totalsRowDxfId="1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6" totalsRowDxfId="11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5" totalsRowDxfId="1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07"/>
  <sheetViews>
    <sheetView zoomScaleNormal="100" workbookViewId="0">
      <pane ySplit="1" topLeftCell="A9296" activePane="bottomLeft" state="frozen"/>
      <selection pane="bottomLeft" activeCell="L9303" sqref="L9303:L9307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-167700661.68706998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1121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1121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1121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1121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1121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77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K9280" s="78"/>
      <c r="L9280" s="37">
        <f>Vata_Sales[[#This Row],[Price]]-Vata_Sales[[#This Row],[Discount]]</f>
        <v>17000</v>
      </c>
      <c r="M9280" s="78"/>
      <c r="N9280" s="79" t="str">
        <f>VLOOKUP(Vata_Sales[[#This Row],[Product Name]],Category_table[#Data],2,0)</f>
        <v>2no</v>
      </c>
      <c r="O9280" s="79">
        <f>VLOOKUP(Vata_Sales[[#This Row],[Product Name]],Category_table[#Data],3,0)</f>
        <v>3</v>
      </c>
      <c r="P9280" s="80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77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K9281" s="78"/>
      <c r="L9281" s="37">
        <f>Vata_Sales[[#This Row],[Price]]-Vata_Sales[[#This Row],[Discount]]</f>
        <v>8000</v>
      </c>
      <c r="M9281" s="78"/>
      <c r="N9281" s="79" t="str">
        <f>VLOOKUP(Vata_Sales[[#This Row],[Product Name]],Category_table[#Data],2,0)</f>
        <v>2no</v>
      </c>
      <c r="O9281" s="79">
        <f>VLOOKUP(Vata_Sales[[#This Row],[Product Name]],Category_table[#Data],3,0)</f>
        <v>3</v>
      </c>
      <c r="P9281" s="80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77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K9282" s="78"/>
      <c r="L9282" s="37">
        <f>Vata_Sales[[#This Row],[Price]]-Vata_Sales[[#This Row],[Discount]]</f>
        <v>3500</v>
      </c>
      <c r="M9282" s="78"/>
      <c r="N9282" s="79" t="str">
        <f>VLOOKUP(Vata_Sales[[#This Row],[Product Name]],Category_table[#Data],2,0)</f>
        <v>Kara</v>
      </c>
      <c r="O9282" s="79">
        <f>VLOOKUP(Vata_Sales[[#This Row],[Product Name]],Category_table[#Data],3,0)</f>
        <v>4</v>
      </c>
      <c r="P9282" s="80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77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K9283" s="78"/>
      <c r="L9283" s="37">
        <f>Vata_Sales[[#This Row],[Price]]-Vata_Sales[[#This Row],[Discount]]</f>
        <v>1600</v>
      </c>
      <c r="M9283" s="78"/>
      <c r="N9283" s="79" t="str">
        <f>VLOOKUP(Vata_Sales[[#This Row],[Product Name]],Category_table[#Data],2,0)</f>
        <v>2no</v>
      </c>
      <c r="O9283" s="79">
        <f>VLOOKUP(Vata_Sales[[#This Row],[Product Name]],Category_table[#Data],3,0)</f>
        <v>3</v>
      </c>
      <c r="P9283" s="80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77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K9284" s="78"/>
      <c r="L9284" s="37">
        <f>Vata_Sales[[#This Row],[Price]]-Vata_Sales[[#This Row],[Discount]]</f>
        <v>1800</v>
      </c>
      <c r="M9284" s="78"/>
      <c r="N9284" s="79" t="str">
        <f>VLOOKUP(Vata_Sales[[#This Row],[Product Name]],Category_table[#Data],2,0)</f>
        <v>2no</v>
      </c>
      <c r="O9284" s="79">
        <f>VLOOKUP(Vata_Sales[[#This Row],[Product Name]],Category_table[#Data],3,0)</f>
        <v>3</v>
      </c>
      <c r="P9284" s="80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77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K9285" s="78"/>
      <c r="L9285" s="37">
        <f>Vata_Sales[[#This Row],[Price]]-Vata_Sales[[#This Row],[Discount]]</f>
        <v>1400</v>
      </c>
      <c r="M9285" s="78"/>
      <c r="N9285" s="79" t="str">
        <f>VLOOKUP(Vata_Sales[[#This Row],[Product Name]],Category_table[#Data],2,0)</f>
        <v>Adla_3</v>
      </c>
      <c r="O9285" s="79">
        <f>VLOOKUP(Vata_Sales[[#This Row],[Product Name]],Category_table[#Data],3,0)</f>
        <v>9</v>
      </c>
      <c r="P9285" s="80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77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K9286" s="78"/>
      <c r="L9286" s="37">
        <f>Vata_Sales[[#This Row],[Price]]-Vata_Sales[[#This Row],[Discount]]</f>
        <v>8000</v>
      </c>
      <c r="M9286" s="78"/>
      <c r="N9286" s="79" t="str">
        <f>VLOOKUP(Vata_Sales[[#This Row],[Product Name]],Category_table[#Data],2,0)</f>
        <v>2no</v>
      </c>
      <c r="O9286" s="79">
        <f>VLOOKUP(Vata_Sales[[#This Row],[Product Name]],Category_table[#Data],3,0)</f>
        <v>3</v>
      </c>
      <c r="P9286" s="80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77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K9287" s="78"/>
      <c r="L9287" s="37">
        <f>Vata_Sales[[#This Row],[Price]]-Vata_Sales[[#This Row],[Discount]]</f>
        <v>7500</v>
      </c>
      <c r="M9287" s="78"/>
      <c r="N9287" s="79" t="str">
        <f>VLOOKUP(Vata_Sales[[#This Row],[Product Name]],Category_table[#Data],2,0)</f>
        <v>Goyra</v>
      </c>
      <c r="O9287" s="79">
        <f>VLOOKUP(Vata_Sales[[#This Row],[Product Name]],Category_table[#Data],3,0)</f>
        <v>6</v>
      </c>
      <c r="P9287" s="80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77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K9288" s="78"/>
      <c r="L9288" s="37">
        <f>Vata_Sales[[#This Row],[Price]]-Vata_Sales[[#This Row],[Discount]]</f>
        <v>1200</v>
      </c>
      <c r="M9288" s="78"/>
      <c r="N9288" s="79" t="str">
        <f>VLOOKUP(Vata_Sales[[#This Row],[Product Name]],Category_table[#Data],2,0)</f>
        <v>Kara</v>
      </c>
      <c r="O9288" s="79">
        <f>VLOOKUP(Vata_Sales[[#This Row],[Product Name]],Category_table[#Data],3,0)</f>
        <v>4</v>
      </c>
      <c r="P9288" s="80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77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K9289" s="78"/>
      <c r="L9289" s="37">
        <f>Vata_Sales[[#This Row],[Price]]-Vata_Sales[[#This Row],[Discount]]</f>
        <v>8000</v>
      </c>
      <c r="M9289" s="78"/>
      <c r="N9289" s="79" t="str">
        <f>VLOOKUP(Vata_Sales[[#This Row],[Product Name]],Category_table[#Data],2,0)</f>
        <v>2no</v>
      </c>
      <c r="O9289" s="79">
        <f>VLOOKUP(Vata_Sales[[#This Row],[Product Name]],Category_table[#Data],3,0)</f>
        <v>3</v>
      </c>
      <c r="P9289" s="80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77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K9290" s="78"/>
      <c r="L9290" s="37">
        <f>Vata_Sales[[#This Row],[Price]]-Vata_Sales[[#This Row],[Discount]]</f>
        <v>17000</v>
      </c>
      <c r="M9290" s="78"/>
      <c r="N9290" s="79" t="str">
        <f>VLOOKUP(Vata_Sales[[#This Row],[Product Name]],Category_table[#Data],2,0)</f>
        <v>2no</v>
      </c>
      <c r="O9290" s="79">
        <f>VLOOKUP(Vata_Sales[[#This Row],[Product Name]],Category_table[#Data],3,0)</f>
        <v>3</v>
      </c>
      <c r="P9290" s="80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77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K9291" s="78"/>
      <c r="L9291" s="37">
        <f>Vata_Sales[[#This Row],[Price]]-Vata_Sales[[#This Row],[Discount]]</f>
        <v>14000</v>
      </c>
      <c r="M9291" s="78"/>
      <c r="N9291" s="79" t="str">
        <f>VLOOKUP(Vata_Sales[[#This Row],[Product Name]],Category_table[#Data],2,0)</f>
        <v>Kara</v>
      </c>
      <c r="O9291" s="79">
        <f>VLOOKUP(Vata_Sales[[#This Row],[Product Name]],Category_table[#Data],3,0)</f>
        <v>4</v>
      </c>
      <c r="P9291" s="80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77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K9292" s="78"/>
      <c r="L9292" s="37">
        <f>Vata_Sales[[#This Row],[Price]]-Vata_Sales[[#This Row],[Discount]]</f>
        <v>7000</v>
      </c>
      <c r="M9292" s="78"/>
      <c r="N9292" s="79" t="str">
        <f>VLOOKUP(Vata_Sales[[#This Row],[Product Name]],Category_table[#Data],2,0)</f>
        <v>Kara</v>
      </c>
      <c r="O9292" s="79">
        <f>VLOOKUP(Vata_Sales[[#This Row],[Product Name]],Category_table[#Data],3,0)</f>
        <v>4</v>
      </c>
      <c r="P9292" s="80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1121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77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K9293" s="78"/>
      <c r="L9293" s="37">
        <f>Vata_Sales[[#This Row],[Price]]-Vata_Sales[[#This Row],[Discount]]</f>
        <v>42000</v>
      </c>
      <c r="M9293" s="78"/>
      <c r="N9293" s="79" t="str">
        <f>VLOOKUP(Vata_Sales[[#This Row],[Product Name]],Category_table[#Data],2,0)</f>
        <v>Kara</v>
      </c>
      <c r="O9293" s="79">
        <f>VLOOKUP(Vata_Sales[[#This Row],[Product Name]],Category_table[#Data],3,0)</f>
        <v>4</v>
      </c>
      <c r="P9293" s="80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77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 s="78">
        <v>50</v>
      </c>
      <c r="L9294" s="37">
        <f>Vata_Sales[[#This Row],[Price]]-Vata_Sales[[#This Row],[Discount]]</f>
        <v>7600</v>
      </c>
      <c r="M9294" s="78"/>
      <c r="N9294" s="79" t="str">
        <f>VLOOKUP(Vata_Sales[[#This Row],[Product Name]],Category_table[#Data],2,0)</f>
        <v>2no</v>
      </c>
      <c r="O9294" s="79">
        <f>VLOOKUP(Vata_Sales[[#This Row],[Product Name]],Category_table[#Data],3,0)</f>
        <v>3</v>
      </c>
      <c r="P9294" s="80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77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K9295" s="78"/>
      <c r="L9295" s="37">
        <f>Vata_Sales[[#This Row],[Price]]-Vata_Sales[[#This Row],[Discount]]</f>
        <v>1000</v>
      </c>
      <c r="M9295" s="78"/>
      <c r="N9295" s="79" t="str">
        <f>VLOOKUP(Vata_Sales[[#This Row],[Product Name]],Category_table[#Data],2,0)</f>
        <v>1no</v>
      </c>
      <c r="O9295" s="79">
        <f>VLOOKUP(Vata_Sales[[#This Row],[Product Name]],Category_table[#Data],3,0)</f>
        <v>1</v>
      </c>
      <c r="P9295" s="80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77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K9296" s="78"/>
      <c r="L9296" s="37">
        <f>Vata_Sales[[#This Row],[Price]]-Vata_Sales[[#This Row],[Discount]]</f>
        <v>5000</v>
      </c>
      <c r="M9296" s="78"/>
      <c r="N9296" s="79" t="str">
        <f>VLOOKUP(Vata_Sales[[#This Row],[Product Name]],Category_table[#Data],2,0)</f>
        <v>3no</v>
      </c>
      <c r="O9296" s="79">
        <f>VLOOKUP(Vata_Sales[[#This Row],[Product Name]],Category_table[#Data],3,0)</f>
        <v>5</v>
      </c>
      <c r="P9296" s="80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77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K9297" s="78"/>
      <c r="L9297" s="37">
        <f>Vata_Sales[[#This Row],[Price]]-Vata_Sales[[#This Row],[Discount]]</f>
        <v>1500</v>
      </c>
      <c r="M9297" s="78"/>
      <c r="N9297" s="79" t="str">
        <f>VLOOKUP(Vata_Sales[[#This Row],[Product Name]],Category_table[#Data],2,0)</f>
        <v>3no</v>
      </c>
      <c r="O9297" s="79">
        <f>VLOOKUP(Vata_Sales[[#This Row],[Product Name]],Category_table[#Data],3,0)</f>
        <v>5</v>
      </c>
      <c r="P9297" s="80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77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K9298" s="78"/>
      <c r="L9298" s="37">
        <f>Vata_Sales[[#This Row],[Price]]-Vata_Sales[[#This Row],[Discount]]</f>
        <v>5000</v>
      </c>
      <c r="M9298" s="78"/>
      <c r="N9298" s="79" t="str">
        <f>VLOOKUP(Vata_Sales[[#This Row],[Product Name]],Category_table[#Data],2,0)</f>
        <v>3no</v>
      </c>
      <c r="O9298" s="79">
        <f>VLOOKUP(Vata_Sales[[#This Row],[Product Name]],Category_table[#Data],3,0)</f>
        <v>5</v>
      </c>
      <c r="P9298" s="80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77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K9299" s="78"/>
      <c r="L9299" s="37">
        <f>Vata_Sales[[#This Row],[Price]]-Vata_Sales[[#This Row],[Discount]]</f>
        <v>3500</v>
      </c>
      <c r="M9299" s="78"/>
      <c r="N9299" s="79" t="str">
        <f>VLOOKUP(Vata_Sales[[#This Row],[Product Name]],Category_table[#Data],2,0)</f>
        <v>Kara</v>
      </c>
      <c r="O9299" s="79">
        <f>VLOOKUP(Vata_Sales[[#This Row],[Product Name]],Category_table[#Data],3,0)</f>
        <v>4</v>
      </c>
      <c r="P9299" s="80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77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K9300" s="78"/>
      <c r="L9300" s="37">
        <f>Vata_Sales[[#This Row],[Price]]-Vata_Sales[[#This Row],[Discount]]</f>
        <v>17000</v>
      </c>
      <c r="M9300" s="78"/>
      <c r="N9300" s="79" t="str">
        <f>VLOOKUP(Vata_Sales[[#This Row],[Product Name]],Category_table[#Data],2,0)</f>
        <v>2no</v>
      </c>
      <c r="O9300" s="79">
        <f>VLOOKUP(Vata_Sales[[#This Row],[Product Name]],Category_table[#Data],3,0)</f>
        <v>3</v>
      </c>
      <c r="P9300" s="80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77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K9301" s="78"/>
      <c r="L9301" s="37">
        <f>Vata_Sales[[#This Row],[Price]]-Vata_Sales[[#This Row],[Discount]]</f>
        <v>1500</v>
      </c>
      <c r="M9301" s="78"/>
      <c r="N9301" s="79" t="str">
        <f>VLOOKUP(Vata_Sales[[#This Row],[Product Name]],Category_table[#Data],2,0)</f>
        <v>1no</v>
      </c>
      <c r="O9301" s="79">
        <f>VLOOKUP(Vata_Sales[[#This Row],[Product Name]],Category_table[#Data],3,0)</f>
        <v>1</v>
      </c>
      <c r="P9301" s="80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77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K9302" s="78"/>
      <c r="L9302" s="37">
        <f>Vata_Sales[[#This Row],[Price]]-Vata_Sales[[#This Row],[Discount]]</f>
        <v>1800</v>
      </c>
      <c r="M9302" s="78"/>
      <c r="N9302" s="79" t="str">
        <f>VLOOKUP(Vata_Sales[[#This Row],[Product Name]],Category_table[#Data],2,0)</f>
        <v>2no</v>
      </c>
      <c r="O9302" s="79">
        <f>VLOOKUP(Vata_Sales[[#This Row],[Product Name]],Category_table[#Data],3,0)</f>
        <v>3</v>
      </c>
      <c r="P9302" s="80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77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K9303" s="78"/>
      <c r="L9303" s="37">
        <f>Vata_Sales[[#This Row],[Price]]-Vata_Sales[[#This Row],[Discount]]</f>
        <v>15000</v>
      </c>
      <c r="M9303" s="78"/>
      <c r="N9303" s="79" t="str">
        <f>VLOOKUP(Vata_Sales[[#This Row],[Product Name]],Category_table[#Data],2,0)</f>
        <v>Kara</v>
      </c>
      <c r="O9303" s="79">
        <f>VLOOKUP(Vata_Sales[[#This Row],[Product Name]],Category_table[#Data],3,0)</f>
        <v>4</v>
      </c>
      <c r="P9303" s="80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77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K9304" s="78"/>
      <c r="L9304" s="37">
        <f>Vata_Sales[[#This Row],[Price]]-Vata_Sales[[#This Row],[Discount]]</f>
        <v>8500</v>
      </c>
      <c r="M9304" s="78"/>
      <c r="N9304" s="79" t="str">
        <f>VLOOKUP(Vata_Sales[[#This Row],[Product Name]],Category_table[#Data],2,0)</f>
        <v>2no</v>
      </c>
      <c r="O9304" s="79">
        <f>VLOOKUP(Vata_Sales[[#This Row],[Product Name]],Category_table[#Data],3,0)</f>
        <v>3</v>
      </c>
      <c r="P9304" s="80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77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K9305" s="78"/>
      <c r="L9305" s="37">
        <f>Vata_Sales[[#This Row],[Price]]-Vata_Sales[[#This Row],[Discount]]</f>
        <v>8200</v>
      </c>
      <c r="M9305" s="78"/>
      <c r="N9305" s="79" t="str">
        <f>VLOOKUP(Vata_Sales[[#This Row],[Product Name]],Category_table[#Data],2,0)</f>
        <v>Kara</v>
      </c>
      <c r="O9305" s="79">
        <f>VLOOKUP(Vata_Sales[[#This Row],[Product Name]],Category_table[#Data],3,0)</f>
        <v>4</v>
      </c>
      <c r="P9305" s="80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77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K9306" s="78"/>
      <c r="L9306" s="37">
        <f>Vata_Sales[[#This Row],[Price]]-Vata_Sales[[#This Row],[Discount]]</f>
        <v>7000</v>
      </c>
      <c r="M9306" s="78"/>
      <c r="N9306" s="79" t="str">
        <f>VLOOKUP(Vata_Sales[[#This Row],[Product Name]],Category_table[#Data],2,0)</f>
        <v>Kara</v>
      </c>
      <c r="O9306" s="79">
        <f>VLOOKUP(Vata_Sales[[#This Row],[Product Name]],Category_table[#Data],3,0)</f>
        <v>4</v>
      </c>
      <c r="P9306" s="80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77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K9307" s="78"/>
      <c r="L9307" s="37">
        <f>Vata_Sales[[#This Row],[Price]]-Vata_Sales[[#This Row],[Discount]]</f>
        <v>17000</v>
      </c>
      <c r="M9307" s="78"/>
      <c r="N9307" s="79" t="str">
        <f>VLOOKUP(Vata_Sales[[#This Row],[Product Name]],Category_table[#Data],2,0)</f>
        <v>2no</v>
      </c>
      <c r="O9307" s="79">
        <f>VLOOKUP(Vata_Sales[[#This Row],[Product Name]],Category_table[#Data],3,0)</f>
        <v>3</v>
      </c>
      <c r="P9307" s="80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292">
    <cfRule type="duplicateValues" dxfId="0" priority="108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931"/>
  <sheetViews>
    <sheetView tabSelected="1" zoomScaleNormal="100" workbookViewId="0">
      <pane ySplit="1" topLeftCell="A9662" activePane="bottomLeft" state="frozen"/>
      <selection pane="bottomLeft" activeCell="M9675" sqref="M9675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45572</v>
      </c>
      <c r="B9460" s="3">
        <v>3029</v>
      </c>
      <c r="C9460" s="10" t="s">
        <v>24</v>
      </c>
      <c r="D9460" s="10" t="s">
        <v>174</v>
      </c>
      <c r="E9460" s="10" t="s">
        <v>857</v>
      </c>
      <c r="G9460" s="10">
        <v>8</v>
      </c>
      <c r="H9460" s="14">
        <v>4800</v>
      </c>
    </row>
    <row r="9461" spans="1:8" ht="19.5" customHeight="1" x14ac:dyDescent="0.25">
      <c r="A9461" s="4">
        <v>45572</v>
      </c>
      <c r="B9461" s="3">
        <v>3029</v>
      </c>
      <c r="C9461" s="10" t="s">
        <v>23</v>
      </c>
      <c r="D9461" s="10" t="s">
        <v>20</v>
      </c>
      <c r="E9461" s="10" t="s">
        <v>350</v>
      </c>
      <c r="H9461" s="14">
        <v>900</v>
      </c>
    </row>
    <row r="9462" spans="1:8" ht="19.5" customHeight="1" x14ac:dyDescent="0.25">
      <c r="A9462" s="4">
        <v>45572</v>
      </c>
      <c r="B9462" s="3">
        <v>3029</v>
      </c>
      <c r="C9462" s="10" t="s">
        <v>23</v>
      </c>
      <c r="D9462" s="10" t="s">
        <v>20</v>
      </c>
      <c r="E9462" s="10" t="s">
        <v>44</v>
      </c>
      <c r="H9462" s="14">
        <v>440</v>
      </c>
    </row>
    <row r="9463" spans="1:8" ht="19.5" customHeight="1" x14ac:dyDescent="0.25">
      <c r="A9463" s="4">
        <v>45572</v>
      </c>
      <c r="B9463" s="3">
        <v>3029</v>
      </c>
      <c r="C9463" s="10" t="s">
        <v>24</v>
      </c>
      <c r="D9463" s="10" t="s">
        <v>513</v>
      </c>
      <c r="E9463" s="10" t="s">
        <v>857</v>
      </c>
      <c r="H9463" s="14">
        <v>1000</v>
      </c>
    </row>
    <row r="9464" spans="1:8" ht="19.5" customHeight="1" x14ac:dyDescent="0.25">
      <c r="A9464" s="4">
        <v>45572</v>
      </c>
      <c r="B9464" s="3">
        <v>3030</v>
      </c>
      <c r="C9464" s="10" t="s">
        <v>172</v>
      </c>
      <c r="D9464" s="10" t="s">
        <v>20</v>
      </c>
      <c r="H9464" s="14">
        <v>700</v>
      </c>
    </row>
    <row r="9465" spans="1:8" ht="19.5" customHeight="1" x14ac:dyDescent="0.25">
      <c r="A9465" s="4">
        <v>45572</v>
      </c>
      <c r="B9465" s="3">
        <v>3030</v>
      </c>
      <c r="C9465" s="10" t="s">
        <v>23</v>
      </c>
      <c r="D9465" s="10" t="s">
        <v>64</v>
      </c>
      <c r="E9465" s="10" t="s">
        <v>551</v>
      </c>
      <c r="H9465" s="14">
        <v>300</v>
      </c>
    </row>
    <row r="9466" spans="1:8" ht="19.5" customHeight="1" x14ac:dyDescent="0.25">
      <c r="A9466" s="4">
        <v>45573</v>
      </c>
      <c r="B9466" s="3">
        <v>3031</v>
      </c>
      <c r="C9466" s="10" t="s">
        <v>24</v>
      </c>
      <c r="D9466" s="10" t="s">
        <v>174</v>
      </c>
      <c r="E9466" s="10" t="s">
        <v>857</v>
      </c>
      <c r="G9466" s="10">
        <v>8</v>
      </c>
      <c r="H9466" s="14">
        <v>4800</v>
      </c>
    </row>
    <row r="9467" spans="1:8" ht="19.5" customHeight="1" x14ac:dyDescent="0.25">
      <c r="A9467" s="4">
        <v>45573</v>
      </c>
      <c r="B9467" s="3">
        <v>3031</v>
      </c>
      <c r="C9467" s="10" t="s">
        <v>24</v>
      </c>
      <c r="D9467" s="10" t="s">
        <v>513</v>
      </c>
      <c r="E9467" s="10" t="s">
        <v>857</v>
      </c>
      <c r="H9467" s="14">
        <v>800</v>
      </c>
    </row>
    <row r="9468" spans="1:8" ht="19.5" customHeight="1" x14ac:dyDescent="0.25">
      <c r="A9468" s="4">
        <v>45574</v>
      </c>
      <c r="B9468" s="3">
        <v>3032</v>
      </c>
      <c r="C9468" s="10" t="s">
        <v>23</v>
      </c>
      <c r="D9468" s="10" t="s">
        <v>20</v>
      </c>
      <c r="E9468" s="10" t="s">
        <v>350</v>
      </c>
      <c r="H9468" s="14">
        <v>900</v>
      </c>
    </row>
    <row r="9469" spans="1:8" ht="19.5" customHeight="1" x14ac:dyDescent="0.25">
      <c r="A9469" s="4">
        <v>45574</v>
      </c>
      <c r="B9469" s="3">
        <v>3032</v>
      </c>
      <c r="C9469" s="10" t="s">
        <v>23</v>
      </c>
      <c r="D9469" s="10" t="s">
        <v>20</v>
      </c>
      <c r="E9469" s="10" t="s">
        <v>44</v>
      </c>
      <c r="H9469" s="14">
        <v>340</v>
      </c>
    </row>
    <row r="9470" spans="1:8" ht="19.5" customHeight="1" x14ac:dyDescent="0.25">
      <c r="A9470" s="4">
        <v>45574</v>
      </c>
      <c r="B9470" s="3">
        <v>3032</v>
      </c>
      <c r="C9470" s="10" t="s">
        <v>24</v>
      </c>
      <c r="D9470" s="10" t="s">
        <v>174</v>
      </c>
      <c r="G9470" s="10">
        <v>1</v>
      </c>
      <c r="H9470" s="14">
        <v>400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22</v>
      </c>
      <c r="H9471" s="14">
        <v>80</v>
      </c>
    </row>
    <row r="9472" spans="1:8" ht="19.5" customHeight="1" x14ac:dyDescent="0.25">
      <c r="A9472" s="4">
        <v>45575</v>
      </c>
      <c r="B9472" s="3">
        <v>3033</v>
      </c>
      <c r="C9472" s="10" t="s">
        <v>926</v>
      </c>
      <c r="D9472" s="10" t="s">
        <v>58</v>
      </c>
      <c r="G9472" s="10">
        <v>4</v>
      </c>
      <c r="H9472" s="14">
        <v>880</v>
      </c>
    </row>
    <row r="9473" spans="1:8" ht="19.5" customHeight="1" x14ac:dyDescent="0.25">
      <c r="A9473" s="4">
        <v>45575</v>
      </c>
      <c r="B9473" s="3">
        <v>3033</v>
      </c>
      <c r="C9473" s="10" t="s">
        <v>23</v>
      </c>
      <c r="D9473" s="10" t="s">
        <v>372</v>
      </c>
      <c r="E9473" s="10" t="s">
        <v>799</v>
      </c>
      <c r="H9473" s="14">
        <v>270</v>
      </c>
    </row>
    <row r="9474" spans="1:8" ht="19.5" customHeight="1" x14ac:dyDescent="0.25">
      <c r="A9474" s="4">
        <v>45575</v>
      </c>
      <c r="B9474" s="3">
        <v>3033</v>
      </c>
      <c r="C9474" s="10" t="s">
        <v>23</v>
      </c>
      <c r="D9474" s="10" t="s">
        <v>22</v>
      </c>
      <c r="H9474" s="14">
        <v>110</v>
      </c>
    </row>
    <row r="9475" spans="1:8" ht="19.5" customHeight="1" x14ac:dyDescent="0.25">
      <c r="A9475" s="4">
        <v>45575</v>
      </c>
      <c r="B9475" s="3">
        <v>3033</v>
      </c>
      <c r="C9475" s="10" t="s">
        <v>926</v>
      </c>
      <c r="D9475" s="10" t="s">
        <v>58</v>
      </c>
      <c r="E9475" s="10" t="s">
        <v>935</v>
      </c>
      <c r="H9475" s="14">
        <v>100</v>
      </c>
    </row>
    <row r="9476" spans="1:8" ht="19.5" customHeight="1" x14ac:dyDescent="0.25">
      <c r="A9476" s="4">
        <v>45575</v>
      </c>
      <c r="B9476" s="3">
        <v>3034</v>
      </c>
      <c r="C9476" s="10" t="s">
        <v>24</v>
      </c>
      <c r="D9476" s="10" t="s">
        <v>174</v>
      </c>
      <c r="G9476" s="10">
        <v>2</v>
      </c>
      <c r="H9476" s="14">
        <v>800</v>
      </c>
    </row>
    <row r="9477" spans="1:8" ht="19.5" customHeight="1" x14ac:dyDescent="0.25">
      <c r="A9477" s="4">
        <v>45575</v>
      </c>
      <c r="B9477" s="3">
        <v>3034</v>
      </c>
      <c r="C9477" s="10" t="s">
        <v>23</v>
      </c>
      <c r="D9477" s="10" t="s">
        <v>372</v>
      </c>
      <c r="E9477" s="10" t="s">
        <v>1541</v>
      </c>
      <c r="H9477" s="14">
        <v>1300</v>
      </c>
    </row>
    <row r="9478" spans="1:8" ht="19.5" customHeight="1" x14ac:dyDescent="0.25">
      <c r="A9478" s="4">
        <v>45575</v>
      </c>
      <c r="B9478" s="3">
        <v>3034</v>
      </c>
      <c r="C9478" s="10" t="s">
        <v>23</v>
      </c>
      <c r="D9478" s="10" t="s">
        <v>372</v>
      </c>
      <c r="E9478" s="10" t="s">
        <v>211</v>
      </c>
      <c r="F9478" s="10" t="s">
        <v>47</v>
      </c>
      <c r="H9478" s="14">
        <v>65000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22</v>
      </c>
      <c r="E9479" s="10" t="s">
        <v>211</v>
      </c>
      <c r="H9479" s="14">
        <v>1000</v>
      </c>
    </row>
    <row r="9480" spans="1:8" ht="19.5" customHeight="1" x14ac:dyDescent="0.25">
      <c r="A9480" s="4">
        <v>45576</v>
      </c>
      <c r="B9480" s="3">
        <v>3035</v>
      </c>
      <c r="C9480" s="10" t="s">
        <v>23</v>
      </c>
      <c r="D9480" s="10" t="s">
        <v>20</v>
      </c>
      <c r="E9480" s="10" t="s">
        <v>350</v>
      </c>
      <c r="H9480" s="14">
        <v>900</v>
      </c>
    </row>
    <row r="9481" spans="1:8" ht="19.5" customHeight="1" x14ac:dyDescent="0.25">
      <c r="A9481" s="4">
        <v>45576</v>
      </c>
      <c r="B9481" s="3">
        <v>3035</v>
      </c>
      <c r="C9481" s="10" t="s">
        <v>23</v>
      </c>
      <c r="D9481" s="10" t="s">
        <v>20</v>
      </c>
      <c r="E9481" s="10" t="s">
        <v>44</v>
      </c>
      <c r="H9481" s="14">
        <v>340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295</v>
      </c>
      <c r="E9482" s="10" t="s">
        <v>606</v>
      </c>
      <c r="H9482" s="14">
        <v>200</v>
      </c>
    </row>
    <row r="9483" spans="1:8" ht="19.5" customHeight="1" x14ac:dyDescent="0.25">
      <c r="A9483" s="4">
        <v>45576</v>
      </c>
      <c r="B9483" s="3">
        <v>3035</v>
      </c>
      <c r="C9483" s="10" t="s">
        <v>24</v>
      </c>
      <c r="D9483" s="10" t="s">
        <v>174</v>
      </c>
      <c r="G9483" s="10">
        <v>2</v>
      </c>
      <c r="H9483" s="14">
        <v>800</v>
      </c>
    </row>
    <row r="9484" spans="1:8" ht="19.5" customHeight="1" x14ac:dyDescent="0.25">
      <c r="A9484" s="4">
        <v>45576</v>
      </c>
      <c r="B9484" s="3">
        <v>3036</v>
      </c>
      <c r="C9484" s="10" t="s">
        <v>26</v>
      </c>
      <c r="D9484" s="10" t="s">
        <v>274</v>
      </c>
      <c r="E9484" s="10" t="s">
        <v>1532</v>
      </c>
      <c r="F9484" s="10" t="s">
        <v>30</v>
      </c>
      <c r="H9484" s="14">
        <v>3000</v>
      </c>
    </row>
    <row r="9485" spans="1:8" ht="19.5" customHeight="1" x14ac:dyDescent="0.25">
      <c r="A9485" s="4">
        <v>45576</v>
      </c>
      <c r="B9485" s="3">
        <v>3036</v>
      </c>
      <c r="C9485" s="10" t="s">
        <v>119</v>
      </c>
      <c r="F9485" s="10" t="s">
        <v>1058</v>
      </c>
      <c r="H9485" s="14">
        <v>1000</v>
      </c>
    </row>
    <row r="9486" spans="1:8" ht="19.5" customHeight="1" x14ac:dyDescent="0.25">
      <c r="A9486" s="4">
        <v>45577</v>
      </c>
      <c r="B9486" s="3">
        <v>3037</v>
      </c>
      <c r="C9486" s="10" t="s">
        <v>24</v>
      </c>
      <c r="D9486" s="10" t="s">
        <v>174</v>
      </c>
      <c r="G9486" s="10">
        <v>2</v>
      </c>
      <c r="H9486" s="14">
        <v>800</v>
      </c>
    </row>
    <row r="9487" spans="1:8" ht="19.5" customHeight="1" x14ac:dyDescent="0.25">
      <c r="A9487" s="4">
        <v>45577</v>
      </c>
      <c r="B9487" s="3">
        <v>3037</v>
      </c>
      <c r="C9487" s="10" t="s">
        <v>23</v>
      </c>
      <c r="D9487" s="10" t="s">
        <v>372</v>
      </c>
      <c r="H9487" s="14">
        <v>100</v>
      </c>
    </row>
    <row r="9488" spans="1:8" ht="19.5" customHeight="1" x14ac:dyDescent="0.25">
      <c r="A9488" s="4">
        <v>45577</v>
      </c>
      <c r="B9488" s="3">
        <v>3037</v>
      </c>
      <c r="C9488" s="10" t="s">
        <v>23</v>
      </c>
      <c r="D9488" s="10" t="s">
        <v>265</v>
      </c>
      <c r="E9488" s="10" t="s">
        <v>1535</v>
      </c>
      <c r="G9488" s="10">
        <v>1</v>
      </c>
      <c r="H9488" s="14">
        <v>600</v>
      </c>
    </row>
    <row r="9489" spans="1:8" ht="19.5" customHeight="1" x14ac:dyDescent="0.25">
      <c r="A9489" s="4">
        <v>45577</v>
      </c>
      <c r="B9489" s="3">
        <v>3037</v>
      </c>
      <c r="C9489" s="10" t="s">
        <v>24</v>
      </c>
      <c r="D9489" s="10" t="s">
        <v>60</v>
      </c>
      <c r="E9489" s="10" t="s">
        <v>890</v>
      </c>
      <c r="H9489" s="14">
        <v>150</v>
      </c>
    </row>
    <row r="9490" spans="1:8" ht="19.5" customHeight="1" x14ac:dyDescent="0.25">
      <c r="A9490" s="4">
        <v>45578</v>
      </c>
      <c r="B9490" s="3">
        <v>3038</v>
      </c>
      <c r="C9490" s="10" t="s">
        <v>23</v>
      </c>
      <c r="D9490" s="10" t="s">
        <v>20</v>
      </c>
      <c r="E9490" s="10" t="s">
        <v>350</v>
      </c>
      <c r="H9490" s="14">
        <v>900</v>
      </c>
    </row>
    <row r="9491" spans="1:8" ht="19.5" customHeight="1" x14ac:dyDescent="0.25">
      <c r="A9491" s="4">
        <v>45578</v>
      </c>
      <c r="B9491" s="3">
        <v>3038</v>
      </c>
      <c r="C9491" s="10" t="s">
        <v>23</v>
      </c>
      <c r="D9491" s="10" t="s">
        <v>20</v>
      </c>
      <c r="E9491" s="10" t="s">
        <v>44</v>
      </c>
      <c r="H9491" s="14">
        <v>340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295</v>
      </c>
      <c r="H9492" s="14">
        <v>100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372</v>
      </c>
      <c r="F9493" s="10" t="s">
        <v>47</v>
      </c>
      <c r="H9493" s="14">
        <v>200</v>
      </c>
    </row>
    <row r="9494" spans="1:8" ht="19.5" customHeight="1" x14ac:dyDescent="0.25">
      <c r="A9494" s="4">
        <v>45578</v>
      </c>
      <c r="B9494" s="3">
        <v>3039</v>
      </c>
      <c r="C9494" s="10" t="s">
        <v>24</v>
      </c>
      <c r="D9494" s="10" t="s">
        <v>174</v>
      </c>
      <c r="G9494" s="10">
        <v>3</v>
      </c>
      <c r="H9494" s="14">
        <v>1200</v>
      </c>
    </row>
    <row r="9495" spans="1:8" ht="19.5" customHeight="1" x14ac:dyDescent="0.25">
      <c r="A9495" s="4">
        <v>45578</v>
      </c>
      <c r="B9495" s="3">
        <v>3039</v>
      </c>
      <c r="C9495" s="10" t="s">
        <v>23</v>
      </c>
      <c r="D9495" s="10" t="s">
        <v>265</v>
      </c>
      <c r="E9495" s="10" t="s">
        <v>1535</v>
      </c>
      <c r="G9495" s="10">
        <v>1</v>
      </c>
      <c r="H9495" s="14">
        <v>650</v>
      </c>
    </row>
    <row r="9496" spans="1:8" ht="19.5" customHeight="1" x14ac:dyDescent="0.25">
      <c r="A9496" s="4">
        <v>45579</v>
      </c>
      <c r="B9496" s="3">
        <v>3040</v>
      </c>
      <c r="C9496" s="10" t="s">
        <v>24</v>
      </c>
      <c r="D9496" s="10" t="s">
        <v>174</v>
      </c>
      <c r="E9496" s="10" t="s">
        <v>857</v>
      </c>
      <c r="G9496" s="10">
        <v>3</v>
      </c>
      <c r="H9496" s="14">
        <v>1800</v>
      </c>
    </row>
    <row r="9497" spans="1:8" ht="19.5" customHeight="1" x14ac:dyDescent="0.25">
      <c r="A9497" s="4">
        <v>45579</v>
      </c>
      <c r="B9497" s="3">
        <v>3040</v>
      </c>
      <c r="C9497" s="10" t="s">
        <v>23</v>
      </c>
      <c r="D9497" s="10" t="s">
        <v>564</v>
      </c>
      <c r="H9497" s="14">
        <v>120</v>
      </c>
    </row>
    <row r="9498" spans="1:8" ht="19.5" customHeight="1" x14ac:dyDescent="0.25">
      <c r="A9498" s="4">
        <v>45579</v>
      </c>
      <c r="B9498" s="3">
        <v>3040</v>
      </c>
      <c r="C9498" s="10" t="s">
        <v>23</v>
      </c>
      <c r="D9498" s="10" t="s">
        <v>265</v>
      </c>
      <c r="E9498" s="10" t="s">
        <v>1535</v>
      </c>
      <c r="G9498" s="10">
        <v>1</v>
      </c>
      <c r="H9498" s="14">
        <v>650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295</v>
      </c>
      <c r="E9499" s="10" t="s">
        <v>606</v>
      </c>
      <c r="H9499" s="14">
        <v>100</v>
      </c>
    </row>
    <row r="9500" spans="1:8" ht="19.5" customHeight="1" x14ac:dyDescent="0.25">
      <c r="A9500" s="4">
        <v>45579</v>
      </c>
      <c r="B9500" s="3">
        <v>3041</v>
      </c>
      <c r="C9500" s="10" t="s">
        <v>23</v>
      </c>
      <c r="D9500" s="10" t="s">
        <v>372</v>
      </c>
      <c r="F9500" s="10" t="s">
        <v>47</v>
      </c>
      <c r="H9500" s="14">
        <v>1100</v>
      </c>
    </row>
    <row r="9501" spans="1:8" ht="19.5" customHeight="1" x14ac:dyDescent="0.25">
      <c r="A9501" s="4">
        <v>45579</v>
      </c>
      <c r="B9501" s="3">
        <v>3041</v>
      </c>
      <c r="C9501" s="10" t="s">
        <v>23</v>
      </c>
      <c r="D9501" s="10" t="s">
        <v>372</v>
      </c>
      <c r="F9501" s="10" t="s">
        <v>47</v>
      </c>
      <c r="H9501" s="14">
        <v>670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4490</v>
      </c>
    </row>
    <row r="9503" spans="1:8" ht="19.5" customHeight="1" x14ac:dyDescent="0.25">
      <c r="A9503" s="4">
        <v>45579</v>
      </c>
      <c r="B9503" s="3">
        <v>3041</v>
      </c>
      <c r="C9503" s="10" t="s">
        <v>24</v>
      </c>
      <c r="D9503" s="10" t="s">
        <v>174</v>
      </c>
      <c r="G9503" s="10">
        <v>3</v>
      </c>
      <c r="H9503" s="14">
        <v>1200</v>
      </c>
    </row>
    <row r="9504" spans="1:8" ht="19.5" customHeight="1" x14ac:dyDescent="0.25">
      <c r="A9504" s="4">
        <v>45582</v>
      </c>
      <c r="B9504" s="3">
        <v>3042</v>
      </c>
      <c r="C9504" s="10" t="s">
        <v>24</v>
      </c>
      <c r="D9504" s="10" t="s">
        <v>174</v>
      </c>
      <c r="G9504" s="10">
        <v>4</v>
      </c>
      <c r="H9504" s="14">
        <v>1600</v>
      </c>
    </row>
    <row r="9505" spans="1:8" ht="19.5" customHeight="1" x14ac:dyDescent="0.25">
      <c r="A9505" s="4">
        <v>45582</v>
      </c>
      <c r="B9505" s="3">
        <v>3042</v>
      </c>
      <c r="C9505" s="10" t="s">
        <v>24</v>
      </c>
      <c r="D9505" s="10" t="s">
        <v>174</v>
      </c>
      <c r="E9505" s="10" t="s">
        <v>857</v>
      </c>
      <c r="G9505" s="10">
        <v>3</v>
      </c>
      <c r="H9505" s="14">
        <v>1800</v>
      </c>
    </row>
    <row r="9506" spans="1:8" ht="19.5" customHeight="1" x14ac:dyDescent="0.25">
      <c r="A9506" s="4">
        <v>45582</v>
      </c>
      <c r="B9506" s="3">
        <v>3042</v>
      </c>
      <c r="C9506" s="10" t="s">
        <v>23</v>
      </c>
      <c r="D9506" s="10" t="s">
        <v>265</v>
      </c>
      <c r="H9506" s="14">
        <v>1300</v>
      </c>
    </row>
    <row r="9507" spans="1:8" ht="19.5" customHeight="1" x14ac:dyDescent="0.25">
      <c r="A9507" s="4">
        <v>45582</v>
      </c>
      <c r="B9507" s="3">
        <v>3042</v>
      </c>
      <c r="C9507" s="10" t="s">
        <v>23</v>
      </c>
      <c r="D9507" s="10" t="s">
        <v>192</v>
      </c>
      <c r="E9507" s="10" t="s">
        <v>826</v>
      </c>
      <c r="H9507" s="14">
        <v>200</v>
      </c>
    </row>
    <row r="9508" spans="1:8" ht="19.5" customHeight="1" x14ac:dyDescent="0.25">
      <c r="A9508" s="4">
        <v>45582</v>
      </c>
      <c r="B9508" s="3">
        <v>3043</v>
      </c>
      <c r="C9508" s="10" t="s">
        <v>23</v>
      </c>
      <c r="D9508" s="10" t="s">
        <v>372</v>
      </c>
      <c r="F9508" s="10" t="s">
        <v>47</v>
      </c>
      <c r="H9508" s="14">
        <v>410</v>
      </c>
    </row>
    <row r="9509" spans="1:8" ht="19.5" customHeight="1" x14ac:dyDescent="0.25">
      <c r="A9509" s="4">
        <v>45582</v>
      </c>
      <c r="B9509" s="3">
        <v>3043</v>
      </c>
      <c r="C9509" s="10" t="s">
        <v>23</v>
      </c>
      <c r="D9509" s="10" t="s">
        <v>372</v>
      </c>
      <c r="H9509" s="14">
        <v>180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20</v>
      </c>
      <c r="E9510" s="10" t="s">
        <v>350</v>
      </c>
      <c r="H9510" s="14">
        <v>1800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20</v>
      </c>
      <c r="E9511" s="10" t="s">
        <v>44</v>
      </c>
      <c r="H9511" s="14">
        <v>680</v>
      </c>
    </row>
    <row r="9512" spans="1:8" ht="19.5" customHeight="1" x14ac:dyDescent="0.25">
      <c r="A9512" s="4">
        <v>45582</v>
      </c>
      <c r="B9512" s="3">
        <v>3044</v>
      </c>
      <c r="C9512" s="10" t="s">
        <v>23</v>
      </c>
      <c r="D9512" s="10" t="s">
        <v>295</v>
      </c>
      <c r="E9512" s="10" t="s">
        <v>606</v>
      </c>
      <c r="H9512" s="14">
        <v>400</v>
      </c>
    </row>
    <row r="9513" spans="1:8" ht="19.5" customHeight="1" x14ac:dyDescent="0.25">
      <c r="A9513" s="4">
        <v>45582</v>
      </c>
      <c r="B9513" s="3">
        <v>3044</v>
      </c>
      <c r="C9513" s="10" t="s">
        <v>23</v>
      </c>
      <c r="D9513" s="10" t="s">
        <v>295</v>
      </c>
      <c r="E9513" s="10" t="s">
        <v>1542</v>
      </c>
      <c r="H9513" s="14">
        <v>200</v>
      </c>
    </row>
    <row r="9514" spans="1:8" ht="19.5" customHeight="1" x14ac:dyDescent="0.25">
      <c r="A9514" s="4">
        <v>45582</v>
      </c>
      <c r="B9514" s="3">
        <v>3044</v>
      </c>
      <c r="C9514" s="10" t="s">
        <v>24</v>
      </c>
      <c r="D9514" s="10" t="s">
        <v>60</v>
      </c>
      <c r="H9514" s="14">
        <v>300</v>
      </c>
    </row>
    <row r="9515" spans="1:8" ht="19.5" customHeight="1" x14ac:dyDescent="0.25">
      <c r="A9515" s="4">
        <v>45582</v>
      </c>
      <c r="B9515" s="3">
        <v>3045</v>
      </c>
      <c r="C9515" s="10" t="s">
        <v>26</v>
      </c>
      <c r="D9515" s="10" t="s">
        <v>274</v>
      </c>
      <c r="E9515" s="10" t="s">
        <v>1543</v>
      </c>
      <c r="F9515" s="10" t="s">
        <v>467</v>
      </c>
      <c r="H9515" s="14">
        <v>3500</v>
      </c>
    </row>
    <row r="9516" spans="1:8" ht="19.5" customHeight="1" x14ac:dyDescent="0.25">
      <c r="A9516" s="4">
        <v>45582</v>
      </c>
      <c r="B9516" s="3">
        <v>3046</v>
      </c>
      <c r="C9516" s="10" t="s">
        <v>26</v>
      </c>
      <c r="D9516" s="10" t="s">
        <v>274</v>
      </c>
      <c r="E9516" s="10" t="s">
        <v>1543</v>
      </c>
      <c r="F9516" s="10" t="s">
        <v>1000</v>
      </c>
      <c r="H9516" s="14">
        <v>3500</v>
      </c>
    </row>
    <row r="9517" spans="1:8" ht="19.5" customHeight="1" x14ac:dyDescent="0.25">
      <c r="A9517" s="4">
        <v>45582</v>
      </c>
      <c r="B9517" s="3">
        <v>3047</v>
      </c>
      <c r="C9517" s="10" t="s">
        <v>26</v>
      </c>
      <c r="D9517" s="10" t="s">
        <v>274</v>
      </c>
      <c r="E9517" s="10" t="s">
        <v>1543</v>
      </c>
      <c r="F9517" s="10" t="s">
        <v>770</v>
      </c>
      <c r="H9517" s="14">
        <v>5500</v>
      </c>
    </row>
    <row r="9518" spans="1:8" ht="19.5" customHeight="1" x14ac:dyDescent="0.25">
      <c r="A9518" s="4">
        <v>45583</v>
      </c>
      <c r="B9518" s="3">
        <v>3048</v>
      </c>
      <c r="C9518" s="10" t="s">
        <v>26</v>
      </c>
      <c r="D9518" s="10" t="s">
        <v>274</v>
      </c>
      <c r="E9518" s="10" t="s">
        <v>1543</v>
      </c>
      <c r="F9518" s="10" t="s">
        <v>217</v>
      </c>
      <c r="H9518" s="14">
        <v>3500</v>
      </c>
    </row>
    <row r="9519" spans="1:8" ht="19.5" customHeight="1" x14ac:dyDescent="0.25">
      <c r="A9519" s="4">
        <v>45583</v>
      </c>
      <c r="B9519" s="3">
        <v>3049</v>
      </c>
      <c r="C9519" s="10" t="s">
        <v>26</v>
      </c>
      <c r="D9519" s="10" t="s">
        <v>274</v>
      </c>
      <c r="E9519" s="10" t="s">
        <v>1543</v>
      </c>
      <c r="F9519" s="10" t="s">
        <v>148</v>
      </c>
      <c r="H9519" s="14">
        <v>2500</v>
      </c>
    </row>
    <row r="9520" spans="1:8" ht="19.5" customHeight="1" x14ac:dyDescent="0.25">
      <c r="A9520" s="4">
        <v>45584</v>
      </c>
      <c r="B9520" s="3">
        <v>3050</v>
      </c>
      <c r="C9520" s="10" t="s">
        <v>23</v>
      </c>
      <c r="D9520" s="10" t="s">
        <v>20</v>
      </c>
      <c r="E9520" s="10" t="s">
        <v>350</v>
      </c>
      <c r="H9520" s="14">
        <v>900</v>
      </c>
    </row>
    <row r="9521" spans="1:8" ht="19.5" customHeight="1" x14ac:dyDescent="0.25">
      <c r="A9521" s="4">
        <v>45584</v>
      </c>
      <c r="B9521" s="3">
        <v>3050</v>
      </c>
      <c r="C9521" s="10" t="s">
        <v>23</v>
      </c>
      <c r="D9521" s="10" t="s">
        <v>20</v>
      </c>
      <c r="E9521" s="10" t="s">
        <v>44</v>
      </c>
      <c r="H9521" s="14">
        <v>340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64</v>
      </c>
      <c r="E9522" s="10" t="s">
        <v>1024</v>
      </c>
      <c r="H9522" s="14">
        <v>600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295</v>
      </c>
      <c r="E9523" s="10" t="s">
        <v>265</v>
      </c>
      <c r="H9523" s="14">
        <v>100</v>
      </c>
    </row>
    <row r="9524" spans="1:8" ht="19.5" customHeight="1" x14ac:dyDescent="0.25">
      <c r="A9524" s="4">
        <v>45584</v>
      </c>
      <c r="B9524" s="3">
        <v>3051</v>
      </c>
      <c r="C9524" s="10" t="s">
        <v>24</v>
      </c>
      <c r="D9524" s="10" t="s">
        <v>174</v>
      </c>
      <c r="G9524" s="10">
        <v>1</v>
      </c>
      <c r="H9524" s="14">
        <v>400</v>
      </c>
    </row>
    <row r="9525" spans="1:8" ht="19.5" customHeight="1" x14ac:dyDescent="0.25">
      <c r="A9525" s="4">
        <v>45584</v>
      </c>
      <c r="B9525" s="3">
        <v>3051</v>
      </c>
      <c r="C9525" s="10" t="s">
        <v>23</v>
      </c>
      <c r="D9525" s="10" t="s">
        <v>64</v>
      </c>
      <c r="E9525" s="10" t="s">
        <v>343</v>
      </c>
      <c r="H9525" s="14">
        <v>1360</v>
      </c>
    </row>
    <row r="9526" spans="1:8" ht="19.5" customHeight="1" x14ac:dyDescent="0.25">
      <c r="A9526" s="4">
        <v>45584</v>
      </c>
      <c r="B9526" s="3">
        <v>3051</v>
      </c>
      <c r="C9526" s="10" t="s">
        <v>23</v>
      </c>
      <c r="D9526" s="10" t="s">
        <v>265</v>
      </c>
      <c r="H9526" s="14">
        <v>650</v>
      </c>
    </row>
    <row r="9527" spans="1:8" ht="19.5" customHeight="1" x14ac:dyDescent="0.25">
      <c r="A9527" s="4">
        <v>45584</v>
      </c>
      <c r="B9527" s="3">
        <v>3051</v>
      </c>
      <c r="C9527" s="10" t="s">
        <v>242</v>
      </c>
      <c r="D9527" s="10" t="s">
        <v>1184</v>
      </c>
      <c r="E9527" s="10" t="s">
        <v>1530</v>
      </c>
      <c r="H9527" s="14">
        <v>10000</v>
      </c>
    </row>
    <row r="9528" spans="1:8" ht="19.5" customHeight="1" x14ac:dyDescent="0.25">
      <c r="A9528" s="4">
        <v>45584</v>
      </c>
      <c r="B9528" s="3">
        <v>3052</v>
      </c>
      <c r="C9528" s="10" t="s">
        <v>26</v>
      </c>
      <c r="D9528" s="10" t="s">
        <v>216</v>
      </c>
      <c r="E9528" s="10" t="s">
        <v>1532</v>
      </c>
      <c r="F9528" s="10" t="s">
        <v>1013</v>
      </c>
      <c r="H9528" s="14">
        <v>5000</v>
      </c>
    </row>
    <row r="9529" spans="1:8" ht="19.5" customHeight="1" x14ac:dyDescent="0.25">
      <c r="A9529" s="4">
        <v>45585</v>
      </c>
      <c r="B9529" s="3">
        <v>3053</v>
      </c>
      <c r="C9529" s="10" t="s">
        <v>23</v>
      </c>
      <c r="D9529" s="10" t="s">
        <v>265</v>
      </c>
      <c r="H9529" s="14">
        <v>650</v>
      </c>
    </row>
    <row r="9530" spans="1:8" ht="19.5" customHeight="1" x14ac:dyDescent="0.25">
      <c r="A9530" s="4">
        <v>45585</v>
      </c>
      <c r="B9530" s="3">
        <v>3053</v>
      </c>
      <c r="C9530" s="10" t="s">
        <v>23</v>
      </c>
      <c r="D9530" s="10" t="s">
        <v>192</v>
      </c>
      <c r="H9530" s="14">
        <v>100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192</v>
      </c>
      <c r="H9531" s="14">
        <v>150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64</v>
      </c>
      <c r="E9532" s="10" t="s">
        <v>343</v>
      </c>
      <c r="H9532" s="14">
        <v>250</v>
      </c>
    </row>
    <row r="9533" spans="1:8" ht="19.5" customHeight="1" x14ac:dyDescent="0.25">
      <c r="A9533" s="4">
        <v>45585</v>
      </c>
      <c r="B9533" s="3">
        <v>3054</v>
      </c>
      <c r="C9533" s="10" t="s">
        <v>24</v>
      </c>
      <c r="D9533" s="10" t="s">
        <v>174</v>
      </c>
      <c r="G9533" s="10">
        <v>1</v>
      </c>
      <c r="H9533" s="14">
        <v>400</v>
      </c>
    </row>
    <row r="9534" spans="1:8" ht="19.5" customHeight="1" x14ac:dyDescent="0.25">
      <c r="A9534" s="4">
        <v>45585</v>
      </c>
      <c r="B9534" s="3">
        <v>3054</v>
      </c>
      <c r="C9534" s="10" t="s">
        <v>23</v>
      </c>
      <c r="D9534" s="10" t="s">
        <v>372</v>
      </c>
      <c r="F9534" s="10" t="s">
        <v>47</v>
      </c>
      <c r="H9534" s="14">
        <v>5930</v>
      </c>
    </row>
    <row r="9535" spans="1:8" ht="19.5" customHeight="1" x14ac:dyDescent="0.25">
      <c r="A9535" s="4">
        <v>45586</v>
      </c>
      <c r="B9535" s="3">
        <v>3055</v>
      </c>
      <c r="C9535" s="10" t="s">
        <v>23</v>
      </c>
      <c r="D9535" s="10" t="s">
        <v>20</v>
      </c>
      <c r="E9535" s="10" t="s">
        <v>350</v>
      </c>
      <c r="H9535" s="14">
        <v>900</v>
      </c>
    </row>
    <row r="9536" spans="1:8" ht="19.5" customHeight="1" x14ac:dyDescent="0.25">
      <c r="A9536" s="4">
        <v>45586</v>
      </c>
      <c r="B9536" s="3">
        <v>3055</v>
      </c>
      <c r="C9536" s="10" t="s">
        <v>23</v>
      </c>
      <c r="D9536" s="10" t="s">
        <v>20</v>
      </c>
      <c r="E9536" s="10" t="s">
        <v>44</v>
      </c>
      <c r="H9536" s="14">
        <v>340</v>
      </c>
    </row>
    <row r="9537" spans="1:8" ht="19.5" customHeight="1" x14ac:dyDescent="0.25">
      <c r="A9537" s="4">
        <v>45586</v>
      </c>
      <c r="B9537" s="3">
        <v>3055</v>
      </c>
      <c r="C9537" s="10" t="s">
        <v>172</v>
      </c>
      <c r="D9537" s="10" t="s">
        <v>295</v>
      </c>
      <c r="H9537" s="14">
        <v>100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295</v>
      </c>
      <c r="E9538" s="10" t="s">
        <v>265</v>
      </c>
      <c r="H9538" s="14">
        <v>100</v>
      </c>
    </row>
    <row r="9539" spans="1:8" ht="19.5" customHeight="1" x14ac:dyDescent="0.25">
      <c r="A9539" s="4">
        <v>45586</v>
      </c>
      <c r="B9539" s="3">
        <v>3056</v>
      </c>
      <c r="C9539" s="10" t="s">
        <v>24</v>
      </c>
      <c r="D9539" s="10" t="s">
        <v>174</v>
      </c>
      <c r="G9539" s="10">
        <v>1</v>
      </c>
      <c r="H9539" s="14">
        <v>400</v>
      </c>
    </row>
    <row r="9540" spans="1:8" ht="19.5" customHeight="1" x14ac:dyDescent="0.25">
      <c r="A9540" s="4">
        <v>45586</v>
      </c>
      <c r="B9540" s="3">
        <v>3056</v>
      </c>
      <c r="C9540" s="10" t="s">
        <v>23</v>
      </c>
      <c r="D9540" s="10" t="s">
        <v>372</v>
      </c>
      <c r="H9540" s="14">
        <v>200</v>
      </c>
    </row>
    <row r="9541" spans="1:8" ht="19.5" customHeight="1" x14ac:dyDescent="0.25">
      <c r="A9541" s="4">
        <v>45586</v>
      </c>
      <c r="B9541" s="3">
        <v>3056</v>
      </c>
      <c r="C9541" s="10" t="s">
        <v>172</v>
      </c>
      <c r="D9541" s="10" t="s">
        <v>296</v>
      </c>
      <c r="G9541" s="10">
        <v>4</v>
      </c>
      <c r="H9541" s="14">
        <v>500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192</v>
      </c>
      <c r="E9542" s="10" t="s">
        <v>484</v>
      </c>
      <c r="H9542" s="14">
        <v>11100</v>
      </c>
    </row>
    <row r="9543" spans="1:8" ht="19.5" customHeight="1" x14ac:dyDescent="0.25">
      <c r="A9543" s="4">
        <v>45586</v>
      </c>
      <c r="B9543" s="3">
        <v>3057</v>
      </c>
      <c r="C9543" s="10" t="s">
        <v>23</v>
      </c>
      <c r="D9543" s="10" t="s">
        <v>192</v>
      </c>
      <c r="E9543" s="10" t="s">
        <v>1545</v>
      </c>
      <c r="H9543" s="14">
        <v>3300</v>
      </c>
    </row>
    <row r="9544" spans="1:8" ht="19.5" customHeight="1" x14ac:dyDescent="0.25">
      <c r="A9544" s="4">
        <v>45586</v>
      </c>
      <c r="B9544" s="3">
        <v>3057</v>
      </c>
      <c r="C9544" s="10" t="s">
        <v>23</v>
      </c>
      <c r="D9544" s="10" t="s">
        <v>192</v>
      </c>
      <c r="E9544" s="10" t="s">
        <v>1546</v>
      </c>
      <c r="F9544" s="10" t="s">
        <v>47</v>
      </c>
      <c r="H9544" s="14">
        <v>1180</v>
      </c>
    </row>
    <row r="9545" spans="1:8" ht="19.5" customHeight="1" x14ac:dyDescent="0.25">
      <c r="A9545" s="4">
        <v>45586</v>
      </c>
      <c r="B9545" s="3">
        <v>3057</v>
      </c>
      <c r="C9545" s="10" t="s">
        <v>24</v>
      </c>
      <c r="D9545" s="10" t="s">
        <v>513</v>
      </c>
      <c r="H9545" s="14">
        <v>200</v>
      </c>
    </row>
    <row r="9546" spans="1:8" ht="19.5" customHeight="1" x14ac:dyDescent="0.25">
      <c r="A9546" s="4">
        <v>45586</v>
      </c>
      <c r="B9546" s="3">
        <v>3057</v>
      </c>
      <c r="C9546" s="10" t="s">
        <v>24</v>
      </c>
      <c r="D9546" s="10" t="s">
        <v>60</v>
      </c>
      <c r="H9546" s="14">
        <v>150</v>
      </c>
    </row>
    <row r="9547" spans="1:8" ht="19.5" customHeight="1" x14ac:dyDescent="0.25">
      <c r="A9547" s="4">
        <v>45586</v>
      </c>
      <c r="B9547" s="3">
        <v>3058</v>
      </c>
      <c r="C9547" s="10" t="s">
        <v>24</v>
      </c>
      <c r="D9547" s="10" t="s">
        <v>174</v>
      </c>
      <c r="E9547" s="10" t="s">
        <v>857</v>
      </c>
      <c r="G9547" s="10">
        <v>3</v>
      </c>
      <c r="H9547" s="14">
        <v>1800</v>
      </c>
    </row>
    <row r="9548" spans="1:8" ht="19.5" customHeight="1" x14ac:dyDescent="0.25">
      <c r="A9548" s="4">
        <v>45586</v>
      </c>
      <c r="B9548" s="3">
        <v>3058</v>
      </c>
      <c r="C9548" s="10" t="s">
        <v>23</v>
      </c>
      <c r="D9548" s="10" t="s">
        <v>192</v>
      </c>
      <c r="E9548" s="10" t="s">
        <v>265</v>
      </c>
      <c r="G9548" s="10">
        <v>1</v>
      </c>
      <c r="H9548" s="14">
        <v>650</v>
      </c>
    </row>
    <row r="9549" spans="1:8" ht="19.5" customHeight="1" x14ac:dyDescent="0.25">
      <c r="A9549" s="4">
        <v>45587</v>
      </c>
      <c r="B9549" s="3">
        <v>3059</v>
      </c>
      <c r="C9549" s="10" t="s">
        <v>23</v>
      </c>
      <c r="D9549" s="10" t="s">
        <v>372</v>
      </c>
      <c r="F9549" s="10" t="s">
        <v>47</v>
      </c>
      <c r="H9549" s="14">
        <v>690</v>
      </c>
    </row>
    <row r="9550" spans="1:8" ht="19.5" customHeight="1" x14ac:dyDescent="0.25">
      <c r="A9550" s="4">
        <v>45587</v>
      </c>
      <c r="B9550" s="3">
        <v>3059</v>
      </c>
      <c r="C9550" s="10" t="s">
        <v>23</v>
      </c>
      <c r="D9550" s="10" t="s">
        <v>372</v>
      </c>
      <c r="F9550" s="10" t="s">
        <v>47</v>
      </c>
      <c r="H9550" s="14">
        <v>1040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64</v>
      </c>
      <c r="H9551" s="14">
        <v>410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192</v>
      </c>
      <c r="E9552" s="10" t="s">
        <v>265</v>
      </c>
      <c r="H9552" s="14">
        <v>400</v>
      </c>
    </row>
    <row r="9553" spans="1:8" ht="19.5" customHeight="1" x14ac:dyDescent="0.25">
      <c r="A9553" s="4">
        <v>45587</v>
      </c>
      <c r="B9553" s="3">
        <v>3060</v>
      </c>
      <c r="C9553" s="10" t="s">
        <v>24</v>
      </c>
      <c r="D9553" s="10" t="s">
        <v>174</v>
      </c>
      <c r="G9553" s="10">
        <v>2</v>
      </c>
      <c r="H9553" s="14">
        <v>800</v>
      </c>
    </row>
    <row r="9554" spans="1:8" ht="19.5" customHeight="1" x14ac:dyDescent="0.25">
      <c r="A9554" s="4">
        <v>45587</v>
      </c>
      <c r="B9554" s="3">
        <v>3060</v>
      </c>
      <c r="C9554" s="10" t="s">
        <v>23</v>
      </c>
      <c r="D9554" s="10" t="s">
        <v>265</v>
      </c>
      <c r="E9554" s="10" t="s">
        <v>1542</v>
      </c>
      <c r="H9554" s="14">
        <v>650</v>
      </c>
    </row>
    <row r="9555" spans="1:8" ht="19.5" customHeight="1" x14ac:dyDescent="0.25">
      <c r="A9555" s="4">
        <v>45587</v>
      </c>
      <c r="B9555" s="3">
        <v>3060</v>
      </c>
      <c r="C9555" s="10" t="s">
        <v>23</v>
      </c>
      <c r="D9555" s="10" t="s">
        <v>564</v>
      </c>
      <c r="H9555" s="14">
        <v>50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192</v>
      </c>
      <c r="E9556" s="10" t="s">
        <v>1545</v>
      </c>
      <c r="H9556" s="14">
        <v>5000</v>
      </c>
    </row>
    <row r="9557" spans="1:8" ht="19.5" customHeight="1" x14ac:dyDescent="0.25">
      <c r="A9557" s="4">
        <v>45587</v>
      </c>
      <c r="B9557" s="3">
        <v>3061</v>
      </c>
      <c r="C9557" s="10" t="s">
        <v>24</v>
      </c>
      <c r="D9557" s="10" t="s">
        <v>174</v>
      </c>
      <c r="E9557" s="10" t="s">
        <v>857</v>
      </c>
      <c r="G9557" s="10">
        <v>3</v>
      </c>
      <c r="H9557" s="14">
        <v>1800</v>
      </c>
    </row>
    <row r="9558" spans="1:8" ht="19.5" customHeight="1" x14ac:dyDescent="0.25">
      <c r="A9558" s="4">
        <v>45587</v>
      </c>
      <c r="B9558" s="3">
        <v>3061</v>
      </c>
      <c r="C9558" s="10" t="s">
        <v>926</v>
      </c>
      <c r="D9558" s="10" t="s">
        <v>441</v>
      </c>
      <c r="E9558" s="10" t="s">
        <v>1202</v>
      </c>
      <c r="G9558" s="10">
        <v>8</v>
      </c>
      <c r="H9558" s="14">
        <v>9600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60</v>
      </c>
      <c r="H9559" s="14">
        <v>150</v>
      </c>
    </row>
    <row r="9560" spans="1:8" ht="19.5" customHeight="1" x14ac:dyDescent="0.25">
      <c r="A9560" s="4">
        <v>45588</v>
      </c>
      <c r="B9560" s="3">
        <v>3062</v>
      </c>
      <c r="C9560" s="10" t="s">
        <v>23</v>
      </c>
      <c r="D9560" s="10" t="s">
        <v>20</v>
      </c>
      <c r="E9560" s="10" t="s">
        <v>350</v>
      </c>
      <c r="H9560" s="14">
        <v>900</v>
      </c>
    </row>
    <row r="9561" spans="1:8" ht="19.5" customHeight="1" x14ac:dyDescent="0.25">
      <c r="A9561" s="4">
        <v>45588</v>
      </c>
      <c r="B9561" s="3">
        <v>3062</v>
      </c>
      <c r="C9561" s="10" t="s">
        <v>23</v>
      </c>
      <c r="D9561" s="10" t="s">
        <v>20</v>
      </c>
      <c r="E9561" s="10" t="s">
        <v>44</v>
      </c>
      <c r="H9561" s="14">
        <v>340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295</v>
      </c>
      <c r="E9562" s="10" t="s">
        <v>265</v>
      </c>
      <c r="H9562" s="14">
        <v>200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407</v>
      </c>
      <c r="H9563" s="14">
        <v>200</v>
      </c>
    </row>
    <row r="9564" spans="1:8" ht="19.5" customHeight="1" x14ac:dyDescent="0.25">
      <c r="A9564" s="4">
        <v>45588</v>
      </c>
      <c r="B9564" s="3">
        <v>3063</v>
      </c>
      <c r="C9564" s="10" t="s">
        <v>24</v>
      </c>
      <c r="D9564" s="10" t="s">
        <v>174</v>
      </c>
      <c r="G9564" s="10">
        <v>2</v>
      </c>
      <c r="H9564" s="14">
        <v>700</v>
      </c>
    </row>
    <row r="9565" spans="1:8" ht="19.5" customHeight="1" x14ac:dyDescent="0.25">
      <c r="A9565" s="4">
        <v>45588</v>
      </c>
      <c r="B9565" s="3">
        <v>3063</v>
      </c>
      <c r="C9565" s="10" t="s">
        <v>23</v>
      </c>
      <c r="D9565" s="10" t="s">
        <v>64</v>
      </c>
      <c r="H9565" s="14">
        <v>100</v>
      </c>
    </row>
    <row r="9566" spans="1:8" ht="19.5" customHeight="1" x14ac:dyDescent="0.25">
      <c r="A9566" s="4">
        <v>45588</v>
      </c>
      <c r="B9566" s="3">
        <v>3063</v>
      </c>
      <c r="C9566" s="10" t="s">
        <v>23</v>
      </c>
      <c r="D9566" s="10" t="s">
        <v>265</v>
      </c>
      <c r="E9566" s="10" t="s">
        <v>1542</v>
      </c>
      <c r="H9566" s="14">
        <v>650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372</v>
      </c>
      <c r="F9567" s="10" t="s">
        <v>47</v>
      </c>
      <c r="H9567" s="14">
        <v>11830</v>
      </c>
    </row>
    <row r="9568" spans="1:8" ht="19.5" customHeight="1" x14ac:dyDescent="0.25">
      <c r="A9568" s="4">
        <v>45588</v>
      </c>
      <c r="B9568" s="3">
        <v>3064</v>
      </c>
      <c r="C9568" s="10" t="s">
        <v>926</v>
      </c>
      <c r="D9568" s="10" t="s">
        <v>441</v>
      </c>
      <c r="E9568" s="10" t="s">
        <v>1202</v>
      </c>
      <c r="G9568" s="10">
        <v>5</v>
      </c>
      <c r="H9568" s="14">
        <v>7200</v>
      </c>
    </row>
    <row r="9569" spans="1:8" ht="19.5" customHeight="1" x14ac:dyDescent="0.25">
      <c r="A9569" s="4">
        <v>45588</v>
      </c>
      <c r="B9569" s="3">
        <v>3064</v>
      </c>
      <c r="C9569" s="10" t="s">
        <v>23</v>
      </c>
      <c r="D9569" s="10" t="s">
        <v>192</v>
      </c>
      <c r="E9569" s="10" t="s">
        <v>1545</v>
      </c>
      <c r="H9569" s="14">
        <v>3700</v>
      </c>
    </row>
    <row r="9570" spans="1:8" ht="19.5" customHeight="1" x14ac:dyDescent="0.25">
      <c r="A9570" s="4">
        <v>45588</v>
      </c>
      <c r="B9570" s="3">
        <v>3064</v>
      </c>
      <c r="C9570" s="10" t="s">
        <v>23</v>
      </c>
      <c r="D9570" s="10" t="s">
        <v>192</v>
      </c>
      <c r="E9570" s="10" t="s">
        <v>1536</v>
      </c>
      <c r="H9570" s="14">
        <v>7600</v>
      </c>
    </row>
    <row r="9571" spans="1:8" ht="19.5" customHeight="1" x14ac:dyDescent="0.25">
      <c r="A9571" s="4">
        <v>45588</v>
      </c>
      <c r="B9571" s="3">
        <v>3064</v>
      </c>
      <c r="C9571" s="10" t="s">
        <v>172</v>
      </c>
      <c r="D9571" s="10" t="s">
        <v>296</v>
      </c>
      <c r="G9571" s="10">
        <v>7</v>
      </c>
      <c r="H9571" s="14">
        <v>870</v>
      </c>
    </row>
    <row r="9572" spans="1:8" ht="19.5" customHeight="1" x14ac:dyDescent="0.25">
      <c r="A9572" s="4">
        <v>45589</v>
      </c>
      <c r="B9572" s="3">
        <v>3065</v>
      </c>
      <c r="C9572" s="10" t="s">
        <v>23</v>
      </c>
      <c r="D9572" s="10" t="s">
        <v>192</v>
      </c>
      <c r="E9572" s="10" t="s">
        <v>265</v>
      </c>
      <c r="H9572" s="14">
        <v>650</v>
      </c>
    </row>
    <row r="9573" spans="1:8" ht="19.5" customHeight="1" x14ac:dyDescent="0.25">
      <c r="A9573" s="4">
        <v>45589</v>
      </c>
      <c r="B9573" s="3">
        <v>3065</v>
      </c>
      <c r="C9573" s="10" t="s">
        <v>24</v>
      </c>
      <c r="D9573" s="10" t="s">
        <v>174</v>
      </c>
      <c r="G9573" s="10">
        <v>1</v>
      </c>
      <c r="H9573" s="14">
        <v>400</v>
      </c>
    </row>
    <row r="9574" spans="1:8" ht="19.5" customHeight="1" x14ac:dyDescent="0.25">
      <c r="A9574" s="4">
        <v>45589</v>
      </c>
      <c r="B9574" s="3">
        <v>3065</v>
      </c>
      <c r="C9574" s="10" t="s">
        <v>172</v>
      </c>
      <c r="D9574" s="10" t="s">
        <v>372</v>
      </c>
      <c r="F9574" s="10" t="s">
        <v>47</v>
      </c>
      <c r="H9574" s="14">
        <v>1090</v>
      </c>
    </row>
    <row r="9575" spans="1:8" ht="19.5" customHeight="1" x14ac:dyDescent="0.25">
      <c r="A9575" s="4">
        <v>45589</v>
      </c>
      <c r="B9575" s="3">
        <v>3065</v>
      </c>
      <c r="C9575" s="10" t="s">
        <v>23</v>
      </c>
      <c r="D9575" s="10" t="s">
        <v>372</v>
      </c>
      <c r="E9575" s="10" t="s">
        <v>1202</v>
      </c>
      <c r="F9575" s="10" t="s">
        <v>47</v>
      </c>
      <c r="H9575" s="14">
        <v>1680</v>
      </c>
    </row>
    <row r="9576" spans="1:8" ht="19.5" customHeight="1" x14ac:dyDescent="0.25">
      <c r="A9576" s="4">
        <v>45589</v>
      </c>
      <c r="B9576" s="3">
        <v>3066</v>
      </c>
      <c r="C9576" s="10" t="s">
        <v>23</v>
      </c>
      <c r="D9576" s="10" t="s">
        <v>372</v>
      </c>
      <c r="E9576" s="10" t="s">
        <v>1547</v>
      </c>
      <c r="F9576" s="10" t="s">
        <v>47</v>
      </c>
      <c r="H9576" s="14">
        <v>510</v>
      </c>
    </row>
    <row r="9577" spans="1:8" ht="19.5" customHeight="1" x14ac:dyDescent="0.25">
      <c r="A9577" s="4">
        <v>45589</v>
      </c>
      <c r="B9577" s="3">
        <v>3066</v>
      </c>
      <c r="C9577" s="10" t="s">
        <v>926</v>
      </c>
      <c r="D9577" s="10" t="s">
        <v>441</v>
      </c>
      <c r="E9577" s="10" t="s">
        <v>1202</v>
      </c>
      <c r="G9577" s="10">
        <v>12</v>
      </c>
      <c r="H9577" s="14">
        <v>14400</v>
      </c>
    </row>
    <row r="9578" spans="1:8" ht="19.5" customHeight="1" x14ac:dyDescent="0.25">
      <c r="A9578" s="4">
        <v>45589</v>
      </c>
      <c r="B9578" s="3">
        <v>3066</v>
      </c>
      <c r="C9578" s="10" t="s">
        <v>172</v>
      </c>
      <c r="D9578" s="10" t="s">
        <v>20</v>
      </c>
      <c r="H9578" s="14">
        <v>300</v>
      </c>
    </row>
    <row r="9579" spans="1:8" ht="19.5" customHeight="1" x14ac:dyDescent="0.25">
      <c r="A9579" s="4">
        <v>45589</v>
      </c>
      <c r="B9579" s="3">
        <v>3066</v>
      </c>
      <c r="C9579" s="10" t="s">
        <v>24</v>
      </c>
      <c r="D9579" s="10" t="s">
        <v>513</v>
      </c>
      <c r="E9579" s="10" t="s">
        <v>993</v>
      </c>
      <c r="H9579" s="14">
        <v>800</v>
      </c>
    </row>
    <row r="9580" spans="1:8" ht="19.5" customHeight="1" x14ac:dyDescent="0.25">
      <c r="A9580" s="4">
        <v>45589</v>
      </c>
      <c r="B9580" s="3">
        <v>3067</v>
      </c>
      <c r="C9580" s="10" t="s">
        <v>926</v>
      </c>
      <c r="D9580" s="10" t="s">
        <v>58</v>
      </c>
      <c r="G9580" s="10">
        <v>10</v>
      </c>
      <c r="H9580" s="14">
        <v>2200</v>
      </c>
    </row>
    <row r="9581" spans="1:8" ht="19.5" customHeight="1" x14ac:dyDescent="0.25">
      <c r="A9581" s="4">
        <v>45589</v>
      </c>
      <c r="B9581" s="3">
        <v>3067</v>
      </c>
      <c r="C9581" s="10" t="s">
        <v>926</v>
      </c>
      <c r="D9581" s="10" t="s">
        <v>58</v>
      </c>
      <c r="E9581" s="10" t="s">
        <v>935</v>
      </c>
      <c r="H9581" s="14">
        <v>200</v>
      </c>
    </row>
    <row r="9582" spans="1:8" ht="19.5" customHeight="1" x14ac:dyDescent="0.25">
      <c r="A9582" s="4">
        <v>45589</v>
      </c>
      <c r="B9582" s="3">
        <v>3067</v>
      </c>
      <c r="C9582" s="10" t="s">
        <v>24</v>
      </c>
      <c r="D9582" s="10" t="s">
        <v>513</v>
      </c>
      <c r="E9582" s="10" t="s">
        <v>857</v>
      </c>
      <c r="H9582" s="14">
        <v>600</v>
      </c>
    </row>
    <row r="9583" spans="1:8" ht="19.5" customHeight="1" x14ac:dyDescent="0.25">
      <c r="A9583" s="4">
        <v>45589</v>
      </c>
      <c r="B9583" s="3">
        <v>3068</v>
      </c>
      <c r="C9583" s="10" t="s">
        <v>72</v>
      </c>
      <c r="D9583" s="10" t="s">
        <v>40</v>
      </c>
      <c r="E9583" s="10" t="s">
        <v>1093</v>
      </c>
      <c r="F9583" s="10" t="s">
        <v>1203</v>
      </c>
      <c r="H9583" s="14">
        <v>13000</v>
      </c>
    </row>
    <row r="9584" spans="1:8" ht="19.5" customHeight="1" x14ac:dyDescent="0.25">
      <c r="A9584" s="4">
        <v>45590</v>
      </c>
      <c r="B9584" s="3">
        <v>3069</v>
      </c>
      <c r="C9584" s="10" t="s">
        <v>23</v>
      </c>
      <c r="D9584" s="10" t="s">
        <v>372</v>
      </c>
      <c r="E9584" s="10" t="s">
        <v>1151</v>
      </c>
      <c r="F9584" s="10" t="s">
        <v>47</v>
      </c>
      <c r="H9584" s="14">
        <v>100</v>
      </c>
    </row>
    <row r="9585" spans="1:8" ht="19.5" customHeight="1" x14ac:dyDescent="0.25">
      <c r="A9585" s="4">
        <v>45590</v>
      </c>
      <c r="B9585" s="3">
        <v>3069</v>
      </c>
      <c r="C9585" s="10" t="s">
        <v>23</v>
      </c>
      <c r="D9585" s="10" t="s">
        <v>20</v>
      </c>
      <c r="E9585" s="10" t="s">
        <v>350</v>
      </c>
      <c r="H9585" s="14">
        <v>900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20</v>
      </c>
      <c r="E9586" s="10" t="s">
        <v>44</v>
      </c>
      <c r="H9586" s="14">
        <v>340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295</v>
      </c>
      <c r="E9587" s="10" t="s">
        <v>265</v>
      </c>
      <c r="H9587" s="14">
        <v>200</v>
      </c>
    </row>
    <row r="9588" spans="1:8" ht="19.5" customHeight="1" x14ac:dyDescent="0.25">
      <c r="A9588" s="4">
        <v>45590</v>
      </c>
      <c r="B9588" s="3">
        <v>3070</v>
      </c>
      <c r="C9588" s="10" t="s">
        <v>23</v>
      </c>
      <c r="D9588" s="10" t="s">
        <v>192</v>
      </c>
      <c r="E9588" s="10" t="s">
        <v>1545</v>
      </c>
      <c r="H9588" s="14">
        <v>3000</v>
      </c>
    </row>
    <row r="9589" spans="1:8" ht="19.5" customHeight="1" x14ac:dyDescent="0.25">
      <c r="A9589" s="4">
        <v>45590</v>
      </c>
      <c r="B9589" s="3">
        <v>3070</v>
      </c>
      <c r="C9589" s="10" t="s">
        <v>24</v>
      </c>
      <c r="D9589" s="10" t="s">
        <v>174</v>
      </c>
      <c r="G9589" s="10">
        <v>1</v>
      </c>
      <c r="H9589" s="14">
        <v>400</v>
      </c>
    </row>
    <row r="9590" spans="1:8" ht="19.5" customHeight="1" x14ac:dyDescent="0.25">
      <c r="A9590" s="4">
        <v>45591</v>
      </c>
      <c r="B9590" s="3">
        <v>3071</v>
      </c>
      <c r="C9590" s="10" t="s">
        <v>26</v>
      </c>
      <c r="D9590" s="10" t="s">
        <v>216</v>
      </c>
      <c r="E9590" s="10" t="s">
        <v>1543</v>
      </c>
      <c r="F9590" s="10" t="s">
        <v>217</v>
      </c>
      <c r="H9590" s="14">
        <v>3760</v>
      </c>
    </row>
    <row r="9591" spans="1:8" ht="19.5" customHeight="1" x14ac:dyDescent="0.25">
      <c r="A9591" s="4">
        <v>45591</v>
      </c>
      <c r="B9591" s="3">
        <v>3072</v>
      </c>
      <c r="C9591" s="10" t="s">
        <v>26</v>
      </c>
      <c r="D9591" s="10" t="s">
        <v>216</v>
      </c>
      <c r="E9591" s="10" t="s">
        <v>1543</v>
      </c>
      <c r="F9591" s="10" t="s">
        <v>1000</v>
      </c>
      <c r="H9591" s="14">
        <v>3760</v>
      </c>
    </row>
    <row r="9592" spans="1:8" ht="19.5" customHeight="1" x14ac:dyDescent="0.25">
      <c r="A9592" s="4">
        <v>45591</v>
      </c>
      <c r="B9592" s="3">
        <v>3073</v>
      </c>
      <c r="C9592" s="10" t="s">
        <v>70</v>
      </c>
      <c r="D9592" s="10" t="s">
        <v>37</v>
      </c>
      <c r="E9592" s="10" t="s">
        <v>1532</v>
      </c>
      <c r="F9592" s="10" t="s">
        <v>211</v>
      </c>
      <c r="H9592" s="14">
        <v>9640</v>
      </c>
    </row>
    <row r="9593" spans="1:8" ht="19.5" customHeight="1" x14ac:dyDescent="0.25">
      <c r="A9593" s="4">
        <v>45591</v>
      </c>
      <c r="B9593" s="3">
        <v>3073</v>
      </c>
      <c r="C9593" s="10" t="s">
        <v>70</v>
      </c>
      <c r="D9593" s="10" t="s">
        <v>582</v>
      </c>
      <c r="E9593" s="10" t="s">
        <v>1543</v>
      </c>
      <c r="H9593" s="14">
        <v>350</v>
      </c>
    </row>
    <row r="9594" spans="1:8" ht="19.5" customHeight="1" x14ac:dyDescent="0.25">
      <c r="A9594" s="4">
        <v>45591</v>
      </c>
      <c r="B9594" s="3">
        <v>3073</v>
      </c>
      <c r="C9594" s="10" t="s">
        <v>24</v>
      </c>
      <c r="D9594" s="10" t="s">
        <v>174</v>
      </c>
      <c r="G9594" s="10">
        <v>1</v>
      </c>
      <c r="H9594" s="14">
        <v>400</v>
      </c>
    </row>
    <row r="9595" spans="1:8" ht="19.5" customHeight="1" x14ac:dyDescent="0.25">
      <c r="A9595" s="4">
        <v>45591</v>
      </c>
      <c r="B9595" s="3">
        <v>3074</v>
      </c>
      <c r="C9595" s="10" t="s">
        <v>24</v>
      </c>
      <c r="D9595" s="10" t="s">
        <v>513</v>
      </c>
      <c r="E9595" s="10" t="s">
        <v>857</v>
      </c>
      <c r="H9595" s="14">
        <v>600</v>
      </c>
    </row>
    <row r="9596" spans="1:8" ht="19.5" customHeight="1" x14ac:dyDescent="0.25">
      <c r="A9596" s="4">
        <v>45591</v>
      </c>
      <c r="B9596" s="3">
        <v>3074</v>
      </c>
      <c r="C9596" s="10" t="s">
        <v>23</v>
      </c>
      <c r="D9596" s="10" t="s">
        <v>192</v>
      </c>
      <c r="E9596" s="10" t="s">
        <v>826</v>
      </c>
      <c r="H9596" s="14">
        <v>100</v>
      </c>
    </row>
    <row r="9597" spans="1:8" ht="19.5" customHeight="1" x14ac:dyDescent="0.25">
      <c r="A9597" s="4">
        <v>45591</v>
      </c>
      <c r="B9597" s="3">
        <v>3074</v>
      </c>
      <c r="C9597" s="10" t="s">
        <v>926</v>
      </c>
      <c r="D9597" s="10" t="s">
        <v>441</v>
      </c>
      <c r="E9597" s="10" t="s">
        <v>1202</v>
      </c>
      <c r="G9597" s="10">
        <v>10</v>
      </c>
      <c r="H9597" s="14">
        <v>12000</v>
      </c>
    </row>
    <row r="9598" spans="1:8" ht="19.5" customHeight="1" x14ac:dyDescent="0.25">
      <c r="A9598" s="4">
        <v>45592</v>
      </c>
      <c r="B9598" s="3">
        <v>3075</v>
      </c>
      <c r="C9598" s="10" t="s">
        <v>23</v>
      </c>
      <c r="D9598" s="10" t="s">
        <v>20</v>
      </c>
      <c r="E9598" s="10" t="s">
        <v>350</v>
      </c>
      <c r="H9598" s="14">
        <v>900</v>
      </c>
    </row>
    <row r="9599" spans="1:8" ht="19.5" customHeight="1" x14ac:dyDescent="0.25">
      <c r="A9599" s="4">
        <v>45592</v>
      </c>
      <c r="B9599" s="3">
        <v>3075</v>
      </c>
      <c r="C9599" s="10" t="s">
        <v>23</v>
      </c>
      <c r="D9599" s="10" t="s">
        <v>20</v>
      </c>
      <c r="E9599" s="10" t="s">
        <v>44</v>
      </c>
      <c r="H9599" s="14">
        <v>340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372</v>
      </c>
      <c r="E9600" s="10" t="s">
        <v>74</v>
      </c>
      <c r="F9600" s="10" t="s">
        <v>47</v>
      </c>
      <c r="H9600" s="14">
        <v>1020</v>
      </c>
    </row>
    <row r="9601" spans="1:8" ht="19.5" customHeight="1" x14ac:dyDescent="0.25">
      <c r="A9601" s="4">
        <v>45592</v>
      </c>
      <c r="B9601" s="3">
        <v>3075</v>
      </c>
      <c r="C9601" s="10" t="s">
        <v>172</v>
      </c>
      <c r="D9601" s="10" t="s">
        <v>295</v>
      </c>
      <c r="H9601" s="14">
        <v>200</v>
      </c>
    </row>
    <row r="9602" spans="1:8" ht="19.5" customHeight="1" x14ac:dyDescent="0.25">
      <c r="A9602" s="4">
        <v>45592</v>
      </c>
      <c r="B9602" s="3">
        <v>3076</v>
      </c>
      <c r="C9602" s="10" t="s">
        <v>24</v>
      </c>
      <c r="D9602" s="10" t="s">
        <v>174</v>
      </c>
      <c r="G9602" s="10">
        <v>3</v>
      </c>
      <c r="H9602" s="14">
        <v>1200</v>
      </c>
    </row>
    <row r="9603" spans="1:8" ht="19.5" customHeight="1" x14ac:dyDescent="0.25">
      <c r="A9603" s="4">
        <v>45592</v>
      </c>
      <c r="B9603" s="3">
        <v>3076</v>
      </c>
      <c r="C9603" s="10" t="s">
        <v>926</v>
      </c>
      <c r="D9603" s="10" t="s">
        <v>441</v>
      </c>
      <c r="E9603" s="10" t="s">
        <v>1202</v>
      </c>
      <c r="G9603" s="10">
        <v>3</v>
      </c>
      <c r="H9603" s="14">
        <v>7200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E9604" s="10" t="s">
        <v>857</v>
      </c>
      <c r="G9604" s="10">
        <v>2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23</v>
      </c>
      <c r="D9605" s="10" t="s">
        <v>265</v>
      </c>
      <c r="E9605" s="10" t="s">
        <v>211</v>
      </c>
      <c r="H9605" s="14">
        <v>500</v>
      </c>
    </row>
    <row r="9606" spans="1:8" ht="19.5" customHeight="1" x14ac:dyDescent="0.25">
      <c r="A9606" s="4">
        <v>45592</v>
      </c>
      <c r="B9606" s="3">
        <v>3077</v>
      </c>
      <c r="C9606" s="10" t="s">
        <v>172</v>
      </c>
      <c r="D9606" s="10" t="s">
        <v>20</v>
      </c>
      <c r="H9606" s="14">
        <v>700</v>
      </c>
    </row>
    <row r="9607" spans="1:8" ht="19.5" customHeight="1" x14ac:dyDescent="0.25">
      <c r="A9607" s="4">
        <v>45592</v>
      </c>
      <c r="B9607" s="3">
        <v>3077</v>
      </c>
      <c r="C9607" s="10" t="s">
        <v>23</v>
      </c>
      <c r="D9607" s="10" t="s">
        <v>265</v>
      </c>
      <c r="E9607" s="10" t="s">
        <v>1535</v>
      </c>
      <c r="H9607" s="14">
        <v>600</v>
      </c>
    </row>
    <row r="9608" spans="1:8" ht="19.5" customHeight="1" x14ac:dyDescent="0.25">
      <c r="A9608" s="4">
        <v>45592</v>
      </c>
      <c r="B9608" s="3">
        <v>3077</v>
      </c>
      <c r="C9608" s="10" t="s">
        <v>23</v>
      </c>
      <c r="D9608" s="10" t="s">
        <v>265</v>
      </c>
      <c r="E9608" s="10" t="s">
        <v>343</v>
      </c>
      <c r="H9608" s="14">
        <v>400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192</v>
      </c>
      <c r="H9609" s="14">
        <v>250</v>
      </c>
    </row>
    <row r="9610" spans="1:8" ht="19.5" customHeight="1" x14ac:dyDescent="0.25">
      <c r="A9610" s="4">
        <v>45592</v>
      </c>
      <c r="B9610" s="3">
        <v>3078</v>
      </c>
      <c r="C9610" s="10" t="s">
        <v>26</v>
      </c>
      <c r="D9610" s="10" t="s">
        <v>216</v>
      </c>
      <c r="E9610" s="10" t="s">
        <v>1543</v>
      </c>
      <c r="F9610" s="10" t="s">
        <v>770</v>
      </c>
      <c r="H9610" s="14">
        <v>5500</v>
      </c>
    </row>
    <row r="9611" spans="1:8" ht="19.5" customHeight="1" x14ac:dyDescent="0.25">
      <c r="A9611" s="4">
        <v>45592</v>
      </c>
      <c r="B9611" s="3">
        <v>3078</v>
      </c>
      <c r="C9611" s="10" t="s">
        <v>119</v>
      </c>
      <c r="F9611" s="10" t="s">
        <v>1058</v>
      </c>
      <c r="H9611" s="14">
        <v>1000</v>
      </c>
    </row>
    <row r="9612" spans="1:8" ht="19.5" customHeight="1" x14ac:dyDescent="0.25">
      <c r="A9612" s="4">
        <v>45593</v>
      </c>
      <c r="B9612" s="3">
        <v>3079</v>
      </c>
      <c r="C9612" s="10" t="s">
        <v>23</v>
      </c>
      <c r="D9612" s="10" t="s">
        <v>265</v>
      </c>
      <c r="E9612" s="10" t="s">
        <v>1535</v>
      </c>
      <c r="G9612" s="10">
        <v>1</v>
      </c>
      <c r="H9612" s="14">
        <v>600</v>
      </c>
    </row>
    <row r="9613" spans="1:8" ht="19.5" customHeight="1" x14ac:dyDescent="0.25">
      <c r="A9613" s="4">
        <v>45593</v>
      </c>
      <c r="B9613" s="3">
        <v>3079</v>
      </c>
      <c r="C9613" s="10" t="s">
        <v>23</v>
      </c>
      <c r="D9613" s="10" t="s">
        <v>265</v>
      </c>
      <c r="E9613" s="10" t="s">
        <v>343</v>
      </c>
      <c r="G9613" s="10">
        <v>2</v>
      </c>
      <c r="H9613" s="14">
        <v>800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372</v>
      </c>
      <c r="H9614" s="14">
        <v>30</v>
      </c>
    </row>
    <row r="9615" spans="1:8" ht="19.5" customHeight="1" x14ac:dyDescent="0.25">
      <c r="A9615" s="4">
        <v>45593</v>
      </c>
      <c r="B9615" s="3">
        <v>3079</v>
      </c>
      <c r="C9615" s="10" t="s">
        <v>172</v>
      </c>
      <c r="D9615" s="10" t="s">
        <v>20</v>
      </c>
      <c r="H9615" s="14">
        <v>700</v>
      </c>
    </row>
    <row r="9616" spans="1:8" ht="19.5" customHeight="1" x14ac:dyDescent="0.25">
      <c r="A9616" s="4">
        <v>45593</v>
      </c>
      <c r="B9616" s="3">
        <v>3080</v>
      </c>
      <c r="C9616" s="10" t="s">
        <v>24</v>
      </c>
      <c r="D9616" s="10" t="s">
        <v>174</v>
      </c>
      <c r="G9616" s="10">
        <v>5</v>
      </c>
      <c r="H9616" s="14">
        <v>2000</v>
      </c>
    </row>
    <row r="9617" spans="1:8" ht="19.5" customHeight="1" x14ac:dyDescent="0.25">
      <c r="A9617" s="4">
        <v>45593</v>
      </c>
      <c r="B9617" s="3">
        <v>3080</v>
      </c>
      <c r="C9617" s="10" t="s">
        <v>926</v>
      </c>
      <c r="D9617" s="10" t="s">
        <v>441</v>
      </c>
      <c r="E9617" s="10" t="s">
        <v>1202</v>
      </c>
      <c r="G9617" s="10">
        <v>9</v>
      </c>
      <c r="H9617" s="14">
        <v>10800</v>
      </c>
    </row>
    <row r="9618" spans="1:8" ht="19.5" customHeight="1" x14ac:dyDescent="0.25">
      <c r="A9618" s="4">
        <v>45593</v>
      </c>
      <c r="B9618" s="3">
        <v>3080</v>
      </c>
      <c r="C9618" s="10" t="s">
        <v>23</v>
      </c>
      <c r="D9618" s="10" t="s">
        <v>372</v>
      </c>
      <c r="E9618" s="10" t="s">
        <v>277</v>
      </c>
      <c r="H9618" s="14">
        <v>2750</v>
      </c>
    </row>
    <row r="9619" spans="1:8" ht="19.5" customHeight="1" x14ac:dyDescent="0.25">
      <c r="A9619" s="4">
        <v>45593</v>
      </c>
      <c r="B9619" s="3">
        <v>3080</v>
      </c>
      <c r="C9619" s="10" t="s">
        <v>23</v>
      </c>
      <c r="D9619" s="10" t="s">
        <v>372</v>
      </c>
      <c r="H9619" s="14">
        <v>100</v>
      </c>
    </row>
    <row r="9620" spans="1:8" ht="19.5" customHeight="1" x14ac:dyDescent="0.25">
      <c r="A9620" s="4">
        <v>45593</v>
      </c>
      <c r="B9620" s="3">
        <v>3081</v>
      </c>
      <c r="C9620" s="10" t="s">
        <v>24</v>
      </c>
      <c r="D9620" s="10" t="s">
        <v>174</v>
      </c>
      <c r="E9620" s="10" t="s">
        <v>857</v>
      </c>
      <c r="G9620" s="10">
        <v>4</v>
      </c>
      <c r="H9620" s="14">
        <v>2400</v>
      </c>
    </row>
    <row r="9621" spans="1:8" ht="19.5" customHeight="1" x14ac:dyDescent="0.25">
      <c r="A9621" s="4">
        <v>45593</v>
      </c>
      <c r="B9621" s="3">
        <v>3081</v>
      </c>
      <c r="C9621" s="10" t="s">
        <v>24</v>
      </c>
      <c r="D9621" s="10" t="s">
        <v>981</v>
      </c>
      <c r="E9621" s="10" t="s">
        <v>857</v>
      </c>
      <c r="H9621" s="14">
        <v>10000</v>
      </c>
    </row>
    <row r="9622" spans="1:8" ht="19.5" customHeight="1" x14ac:dyDescent="0.25">
      <c r="A9622" s="4">
        <v>45593</v>
      </c>
      <c r="B9622" s="3">
        <v>3081</v>
      </c>
      <c r="C9622" s="10" t="s">
        <v>23</v>
      </c>
      <c r="D9622" s="10" t="s">
        <v>29</v>
      </c>
      <c r="E9622" s="10" t="s">
        <v>1548</v>
      </c>
      <c r="H9622" s="14">
        <v>50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60</v>
      </c>
      <c r="E9623" s="10" t="s">
        <v>890</v>
      </c>
      <c r="H9623" s="14">
        <v>300</v>
      </c>
    </row>
    <row r="9624" spans="1:8" ht="19.5" customHeight="1" x14ac:dyDescent="0.25">
      <c r="A9624" s="4">
        <v>45593</v>
      </c>
      <c r="B9624" s="3">
        <v>3082</v>
      </c>
      <c r="C9624" s="10" t="s">
        <v>26</v>
      </c>
      <c r="D9624" s="10" t="s">
        <v>216</v>
      </c>
      <c r="E9624" s="10" t="s">
        <v>1543</v>
      </c>
      <c r="F9624" s="10" t="s">
        <v>467</v>
      </c>
      <c r="H9624" s="14">
        <v>3760</v>
      </c>
    </row>
    <row r="9625" spans="1:8" ht="19.5" customHeight="1" x14ac:dyDescent="0.25">
      <c r="A9625" s="4">
        <v>45594</v>
      </c>
      <c r="B9625" s="3">
        <v>3083</v>
      </c>
      <c r="C9625" s="10" t="s">
        <v>926</v>
      </c>
      <c r="D9625" s="10" t="s">
        <v>441</v>
      </c>
      <c r="H9625" s="14">
        <v>700</v>
      </c>
    </row>
    <row r="9626" spans="1:8" ht="19.5" customHeight="1" x14ac:dyDescent="0.25">
      <c r="A9626" s="4">
        <v>45594</v>
      </c>
      <c r="B9626" s="3">
        <v>3083</v>
      </c>
      <c r="C9626" s="10" t="s">
        <v>23</v>
      </c>
      <c r="D9626" s="10" t="s">
        <v>564</v>
      </c>
      <c r="H9626" s="14">
        <v>300</v>
      </c>
    </row>
    <row r="9627" spans="1:8" ht="19.5" customHeight="1" x14ac:dyDescent="0.25">
      <c r="A9627" s="4">
        <v>45594</v>
      </c>
      <c r="B9627" s="3">
        <v>3083</v>
      </c>
      <c r="C9627" s="10" t="s">
        <v>23</v>
      </c>
      <c r="D9627" s="10" t="s">
        <v>20</v>
      </c>
      <c r="E9627" s="10" t="s">
        <v>350</v>
      </c>
      <c r="H9627" s="14">
        <v>900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20</v>
      </c>
      <c r="E9628" s="10" t="s">
        <v>44</v>
      </c>
      <c r="H9628" s="14">
        <v>340</v>
      </c>
    </row>
    <row r="9629" spans="1:8" ht="19.5" customHeight="1" x14ac:dyDescent="0.25">
      <c r="A9629" s="4">
        <v>45594</v>
      </c>
      <c r="B9629" s="3">
        <v>3084</v>
      </c>
      <c r="C9629" s="10" t="s">
        <v>24</v>
      </c>
      <c r="D9629" s="10" t="s">
        <v>174</v>
      </c>
      <c r="G9629" s="10">
        <v>5</v>
      </c>
      <c r="H9629" s="14">
        <v>2000</v>
      </c>
    </row>
    <row r="9630" spans="1:8" ht="19.5" customHeight="1" x14ac:dyDescent="0.25">
      <c r="A9630" s="4">
        <v>45594</v>
      </c>
      <c r="B9630" s="3">
        <v>3084</v>
      </c>
      <c r="C9630" s="10" t="s">
        <v>23</v>
      </c>
      <c r="D9630" s="10" t="s">
        <v>1549</v>
      </c>
      <c r="H9630" s="14">
        <v>14000</v>
      </c>
    </row>
    <row r="9631" spans="1:8" ht="19.5" customHeight="1" x14ac:dyDescent="0.25">
      <c r="A9631" s="4">
        <v>45594</v>
      </c>
      <c r="B9631" s="3">
        <v>3084</v>
      </c>
      <c r="C9631" s="10" t="s">
        <v>172</v>
      </c>
      <c r="D9631" s="10" t="s">
        <v>296</v>
      </c>
      <c r="G9631" s="10">
        <v>8</v>
      </c>
      <c r="H9631" s="14">
        <v>1000</v>
      </c>
    </row>
    <row r="9632" spans="1:8" ht="19.5" customHeight="1" x14ac:dyDescent="0.25">
      <c r="A9632" s="4">
        <v>45594</v>
      </c>
      <c r="B9632" s="3">
        <v>3084</v>
      </c>
      <c r="C9632" s="10" t="s">
        <v>172</v>
      </c>
      <c r="D9632" s="10" t="s">
        <v>295</v>
      </c>
      <c r="H9632" s="14">
        <v>300</v>
      </c>
    </row>
    <row r="9633" spans="1:8" ht="19.5" customHeight="1" x14ac:dyDescent="0.25">
      <c r="A9633" s="4">
        <v>45595</v>
      </c>
      <c r="B9633" s="3">
        <v>3085</v>
      </c>
      <c r="C9633" s="10" t="s">
        <v>24</v>
      </c>
      <c r="D9633" s="10" t="s">
        <v>174</v>
      </c>
      <c r="E9633" s="10" t="s">
        <v>857</v>
      </c>
      <c r="G9633" s="10">
        <v>4</v>
      </c>
      <c r="H9633" s="14">
        <v>2400</v>
      </c>
    </row>
    <row r="9634" spans="1:8" ht="19.5" customHeight="1" x14ac:dyDescent="0.25">
      <c r="A9634" s="4">
        <v>45595</v>
      </c>
      <c r="B9634" s="3">
        <v>3085</v>
      </c>
      <c r="C9634" s="10" t="s">
        <v>172</v>
      </c>
      <c r="D9634" s="10" t="s">
        <v>74</v>
      </c>
      <c r="H9634" s="14">
        <v>80</v>
      </c>
    </row>
    <row r="9635" spans="1:8" ht="19.5" customHeight="1" x14ac:dyDescent="0.25">
      <c r="A9635" s="4">
        <v>45595</v>
      </c>
      <c r="B9635" s="3">
        <v>3085</v>
      </c>
      <c r="C9635" s="10" t="s">
        <v>23</v>
      </c>
      <c r="D9635" s="10" t="s">
        <v>372</v>
      </c>
      <c r="E9635" s="10" t="s">
        <v>74</v>
      </c>
      <c r="F9635" s="10" t="s">
        <v>47</v>
      </c>
      <c r="H9635" s="14">
        <v>3300</v>
      </c>
    </row>
    <row r="9636" spans="1:8" ht="19.5" customHeight="1" x14ac:dyDescent="0.25">
      <c r="A9636" s="4">
        <v>45595</v>
      </c>
      <c r="B9636" s="3">
        <v>3085</v>
      </c>
      <c r="C9636" s="10" t="s">
        <v>23</v>
      </c>
      <c r="D9636" s="10" t="s">
        <v>22</v>
      </c>
      <c r="H9636" s="14">
        <v>50</v>
      </c>
    </row>
    <row r="9637" spans="1:8" ht="19.5" customHeight="1" x14ac:dyDescent="0.25">
      <c r="A9637" s="4">
        <v>45595</v>
      </c>
      <c r="B9637" s="3">
        <v>3086</v>
      </c>
      <c r="C9637" s="10" t="s">
        <v>302</v>
      </c>
      <c r="D9637" s="10" t="s">
        <v>274</v>
      </c>
      <c r="E9637" s="10" t="s">
        <v>1093</v>
      </c>
      <c r="F9637" s="10" t="s">
        <v>1550</v>
      </c>
      <c r="H9637" s="14">
        <v>1500</v>
      </c>
    </row>
    <row r="9638" spans="1:8" ht="19.5" customHeight="1" x14ac:dyDescent="0.25">
      <c r="A9638" s="4">
        <v>45595</v>
      </c>
      <c r="B9638" s="3">
        <v>3087</v>
      </c>
      <c r="C9638" s="10" t="s">
        <v>72</v>
      </c>
      <c r="D9638" s="10" t="s">
        <v>126</v>
      </c>
      <c r="E9638" s="10" t="s">
        <v>434</v>
      </c>
      <c r="F9638" s="10" t="s">
        <v>25</v>
      </c>
      <c r="H9638" s="14">
        <v>28000</v>
      </c>
    </row>
    <row r="9639" spans="1:8" ht="19.5" customHeight="1" x14ac:dyDescent="0.25">
      <c r="A9639" s="4">
        <v>45595</v>
      </c>
      <c r="B9639" s="3">
        <v>3088</v>
      </c>
      <c r="C9639" s="10" t="s">
        <v>24</v>
      </c>
      <c r="D9639" s="10" t="s">
        <v>174</v>
      </c>
      <c r="G9639" s="10">
        <v>7</v>
      </c>
      <c r="H9639" s="14">
        <v>2800</v>
      </c>
    </row>
    <row r="9640" spans="1:8" ht="19.5" customHeight="1" x14ac:dyDescent="0.25">
      <c r="A9640" s="4">
        <v>45595</v>
      </c>
      <c r="B9640" s="3">
        <v>3088</v>
      </c>
      <c r="C9640" s="10" t="s">
        <v>926</v>
      </c>
      <c r="D9640" s="10" t="s">
        <v>441</v>
      </c>
      <c r="E9640" s="10" t="s">
        <v>1202</v>
      </c>
      <c r="G9640" s="10">
        <v>25</v>
      </c>
      <c r="H9640" s="14">
        <v>30000</v>
      </c>
    </row>
    <row r="9641" spans="1:8" ht="19.5" customHeight="1" x14ac:dyDescent="0.25">
      <c r="A9641" s="4">
        <v>45595</v>
      </c>
      <c r="B9641" s="3">
        <v>3088</v>
      </c>
      <c r="C9641" s="10" t="s">
        <v>23</v>
      </c>
      <c r="D9641" s="10" t="s">
        <v>1549</v>
      </c>
      <c r="H9641" s="14">
        <v>16000</v>
      </c>
    </row>
    <row r="9642" spans="1:8" ht="19.5" customHeight="1" x14ac:dyDescent="0.25">
      <c r="A9642" s="4">
        <v>45595</v>
      </c>
      <c r="B9642" s="3">
        <v>3088</v>
      </c>
      <c r="C9642" s="10" t="s">
        <v>172</v>
      </c>
      <c r="D9642" s="10" t="s">
        <v>296</v>
      </c>
      <c r="G9642" s="10">
        <v>8</v>
      </c>
      <c r="H9642" s="14">
        <v>1000</v>
      </c>
    </row>
    <row r="9643" spans="1:8" ht="19.5" customHeight="1" x14ac:dyDescent="0.25">
      <c r="A9643" s="4">
        <v>45596</v>
      </c>
      <c r="B9643" s="3">
        <v>3089</v>
      </c>
      <c r="C9643" s="10" t="s">
        <v>23</v>
      </c>
      <c r="D9643" s="10" t="s">
        <v>265</v>
      </c>
      <c r="E9643" s="10" t="s">
        <v>1535</v>
      </c>
      <c r="G9643" s="10">
        <v>2</v>
      </c>
      <c r="H9643" s="14">
        <v>1200</v>
      </c>
    </row>
    <row r="9644" spans="1:8" ht="19.5" customHeight="1" x14ac:dyDescent="0.25">
      <c r="A9644" s="4">
        <v>45596</v>
      </c>
      <c r="B9644" s="3">
        <v>3089</v>
      </c>
      <c r="C9644" s="10" t="s">
        <v>23</v>
      </c>
      <c r="D9644" s="10" t="s">
        <v>265</v>
      </c>
      <c r="E9644" s="10" t="s">
        <v>343</v>
      </c>
      <c r="G9644" s="10">
        <v>2</v>
      </c>
      <c r="H9644" s="14">
        <v>800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372</v>
      </c>
      <c r="E9645" s="10" t="s">
        <v>277</v>
      </c>
      <c r="H9645" s="14">
        <v>2710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900</v>
      </c>
      <c r="H9646" s="14">
        <v>1200</v>
      </c>
    </row>
    <row r="9647" spans="1:8" ht="19.5" customHeight="1" x14ac:dyDescent="0.25">
      <c r="A9647" s="4">
        <v>45596</v>
      </c>
      <c r="B9647" s="3">
        <v>3090</v>
      </c>
      <c r="C9647" s="10" t="s">
        <v>172</v>
      </c>
      <c r="D9647" s="10" t="s">
        <v>296</v>
      </c>
      <c r="G9647" s="10">
        <v>7</v>
      </c>
      <c r="H9647" s="14">
        <v>870</v>
      </c>
    </row>
    <row r="9648" spans="1:8" ht="19.5" customHeight="1" x14ac:dyDescent="0.25">
      <c r="A9648" s="4">
        <v>45596</v>
      </c>
      <c r="B9648" s="3">
        <v>3090</v>
      </c>
      <c r="C9648" s="10" t="s">
        <v>23</v>
      </c>
      <c r="D9648" s="10" t="s">
        <v>1549</v>
      </c>
      <c r="H9648" s="14">
        <v>16800</v>
      </c>
    </row>
    <row r="9649" spans="1:8" ht="19.5" customHeight="1" x14ac:dyDescent="0.25">
      <c r="A9649" s="4">
        <v>45596</v>
      </c>
      <c r="B9649" s="3">
        <v>3090</v>
      </c>
      <c r="C9649" s="10" t="s">
        <v>24</v>
      </c>
      <c r="D9649" s="10" t="s">
        <v>174</v>
      </c>
      <c r="G9649" s="10">
        <v>11</v>
      </c>
      <c r="H9649" s="14">
        <v>4400</v>
      </c>
    </row>
    <row r="9650" spans="1:8" ht="19.5" customHeight="1" x14ac:dyDescent="0.25">
      <c r="A9650" s="4">
        <v>45596</v>
      </c>
      <c r="B9650" s="3">
        <v>3090</v>
      </c>
      <c r="C9650" s="10" t="s">
        <v>172</v>
      </c>
      <c r="D9650" s="10" t="s">
        <v>295</v>
      </c>
      <c r="H9650" s="14">
        <v>300</v>
      </c>
    </row>
    <row r="9651" spans="1:8" ht="19.5" customHeight="1" x14ac:dyDescent="0.25">
      <c r="A9651" s="4">
        <v>45596</v>
      </c>
      <c r="B9651" s="3">
        <v>3091</v>
      </c>
      <c r="C9651" s="10" t="s">
        <v>26</v>
      </c>
      <c r="D9651" s="10" t="s">
        <v>216</v>
      </c>
      <c r="E9651" s="10" t="s">
        <v>1543</v>
      </c>
      <c r="F9651" s="10" t="s">
        <v>30</v>
      </c>
      <c r="H9651" s="14">
        <v>3260</v>
      </c>
    </row>
    <row r="9652" spans="1:8" ht="19.5" customHeight="1" x14ac:dyDescent="0.25">
      <c r="A9652" s="4">
        <v>45596</v>
      </c>
      <c r="B9652" s="3">
        <v>3092</v>
      </c>
      <c r="C9652" s="10" t="s">
        <v>23</v>
      </c>
      <c r="D9652" s="10" t="s">
        <v>20</v>
      </c>
      <c r="E9652" s="10" t="s">
        <v>350</v>
      </c>
      <c r="H9652" s="14">
        <v>900</v>
      </c>
    </row>
    <row r="9653" spans="1:8" ht="19.5" customHeight="1" x14ac:dyDescent="0.25">
      <c r="A9653" s="4">
        <v>45596</v>
      </c>
      <c r="B9653" s="3">
        <v>3092</v>
      </c>
      <c r="C9653" s="10" t="s">
        <v>23</v>
      </c>
      <c r="D9653" s="10" t="s">
        <v>20</v>
      </c>
      <c r="E9653" s="10" t="s">
        <v>44</v>
      </c>
      <c r="H9653" s="14">
        <v>340</v>
      </c>
    </row>
    <row r="9654" spans="1:8" ht="19.5" customHeight="1" x14ac:dyDescent="0.25">
      <c r="A9654" s="4">
        <v>45596</v>
      </c>
      <c r="B9654" s="3">
        <v>3092</v>
      </c>
      <c r="C9654" s="10" t="s">
        <v>24</v>
      </c>
      <c r="D9654" s="10" t="s">
        <v>60</v>
      </c>
      <c r="E9654" s="10" t="s">
        <v>350</v>
      </c>
      <c r="H9654" s="14">
        <v>470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64</v>
      </c>
      <c r="E9655" s="10" t="s">
        <v>1024</v>
      </c>
      <c r="H9655" s="14">
        <v>100</v>
      </c>
    </row>
    <row r="9656" spans="1:8" ht="19.5" customHeight="1" x14ac:dyDescent="0.25">
      <c r="A9656" s="4">
        <v>45596</v>
      </c>
      <c r="B9656" s="3">
        <v>3093</v>
      </c>
      <c r="C9656" s="10" t="s">
        <v>23</v>
      </c>
      <c r="D9656" s="10" t="s">
        <v>1551</v>
      </c>
      <c r="H9656" s="14">
        <v>6500</v>
      </c>
    </row>
    <row r="9657" spans="1:8" ht="19.5" customHeight="1" x14ac:dyDescent="0.25">
      <c r="A9657" s="4">
        <v>45596</v>
      </c>
      <c r="B9657" s="3">
        <v>3093</v>
      </c>
      <c r="C9657" s="10" t="s">
        <v>23</v>
      </c>
      <c r="D9657" s="10" t="s">
        <v>192</v>
      </c>
      <c r="H9657" s="14">
        <v>2000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20</v>
      </c>
      <c r="E9658" s="10" t="s">
        <v>1024</v>
      </c>
      <c r="H9658" s="14">
        <v>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372</v>
      </c>
      <c r="F9659" s="10" t="s">
        <v>47</v>
      </c>
      <c r="H9659" s="14">
        <v>8800</v>
      </c>
    </row>
    <row r="9660" spans="1:8" ht="19.5" customHeight="1" x14ac:dyDescent="0.25">
      <c r="A9660" s="4">
        <v>45596</v>
      </c>
      <c r="B9660" s="3">
        <v>3094</v>
      </c>
      <c r="C9660" s="10" t="s">
        <v>72</v>
      </c>
      <c r="D9660" s="10" t="s">
        <v>40</v>
      </c>
      <c r="E9660" s="10" t="s">
        <v>1093</v>
      </c>
      <c r="F9660" s="10" t="s">
        <v>764</v>
      </c>
      <c r="H9660" s="14">
        <v>2000</v>
      </c>
    </row>
    <row r="9661" spans="1:8" ht="19.5" customHeight="1" x14ac:dyDescent="0.25">
      <c r="A9661" s="4">
        <v>45596</v>
      </c>
      <c r="B9661" s="3">
        <v>3095</v>
      </c>
      <c r="C9661" s="10" t="s">
        <v>72</v>
      </c>
      <c r="D9661" s="10" t="s">
        <v>40</v>
      </c>
      <c r="E9661" s="10" t="s">
        <v>1093</v>
      </c>
      <c r="F9661" s="10" t="s">
        <v>1203</v>
      </c>
      <c r="H9661" s="14">
        <v>2000</v>
      </c>
    </row>
    <row r="9662" spans="1:8" ht="19.5" customHeight="1" x14ac:dyDescent="0.25">
      <c r="A9662" s="4">
        <v>45597</v>
      </c>
    </row>
    <row r="9663" spans="1:8" ht="19.5" customHeight="1" x14ac:dyDescent="0.25">
      <c r="A9663" s="4">
        <v>45597</v>
      </c>
    </row>
    <row r="9664" spans="1:8" ht="19.5" customHeight="1" x14ac:dyDescent="0.25">
      <c r="A9664" s="4">
        <v>45597</v>
      </c>
    </row>
    <row r="9665" spans="1:1" ht="19.5" customHeight="1" x14ac:dyDescent="0.25">
      <c r="A9665" s="4">
        <v>45597</v>
      </c>
    </row>
    <row r="9666" spans="1:1" ht="19.5" customHeight="1" x14ac:dyDescent="0.25">
      <c r="A9666" s="4">
        <v>45597</v>
      </c>
    </row>
    <row r="9667" spans="1:1" ht="19.5" customHeight="1" x14ac:dyDescent="0.25">
      <c r="A9667" s="4">
        <v>45597</v>
      </c>
    </row>
    <row r="9668" spans="1:1" ht="19.5" customHeight="1" x14ac:dyDescent="0.25">
      <c r="A9668" s="4">
        <v>45597</v>
      </c>
    </row>
    <row r="9669" spans="1:1" ht="19.5" customHeight="1" x14ac:dyDescent="0.25">
      <c r="A9669" s="4">
        <v>45597</v>
      </c>
    </row>
    <row r="9670" spans="1:1" ht="19.5" customHeight="1" x14ac:dyDescent="0.25">
      <c r="A9670" s="4">
        <v>45597</v>
      </c>
    </row>
    <row r="9671" spans="1:1" ht="19.5" customHeight="1" x14ac:dyDescent="0.25">
      <c r="A9671" s="4">
        <v>45597</v>
      </c>
    </row>
    <row r="9672" spans="1:1" ht="19.5" customHeight="1" x14ac:dyDescent="0.25">
      <c r="A9672" s="4">
        <v>45597</v>
      </c>
    </row>
    <row r="9673" spans="1:1" ht="19.5" customHeight="1" x14ac:dyDescent="0.25">
      <c r="A9673" s="4">
        <v>45597</v>
      </c>
    </row>
    <row r="9674" spans="1:1" ht="19.5" customHeight="1" x14ac:dyDescent="0.25">
      <c r="A9674" s="4">
        <v>45597</v>
      </c>
    </row>
    <row r="9675" spans="1:1" ht="19.5" customHeight="1" x14ac:dyDescent="0.25">
      <c r="A9675" s="4">
        <v>45597</v>
      </c>
    </row>
    <row r="9676" spans="1:1" ht="19.5" customHeight="1" x14ac:dyDescent="0.25">
      <c r="A9676" s="4">
        <v>45597</v>
      </c>
    </row>
    <row r="9677" spans="1:1" ht="19.5" customHeight="1" x14ac:dyDescent="0.25">
      <c r="A9677" s="4">
        <v>45597</v>
      </c>
    </row>
    <row r="9678" spans="1:1" ht="19.5" customHeight="1" x14ac:dyDescent="0.25">
      <c r="A9678" s="4">
        <v>45597</v>
      </c>
    </row>
    <row r="9679" spans="1:1" ht="19.5" customHeight="1" x14ac:dyDescent="0.25">
      <c r="A9679" s="4">
        <v>45597</v>
      </c>
    </row>
    <row r="9680" spans="1:1" ht="19.5" customHeight="1" x14ac:dyDescent="0.25">
      <c r="A9680" s="4">
        <v>45597</v>
      </c>
    </row>
    <row r="9681" spans="1:1" ht="19.5" customHeight="1" x14ac:dyDescent="0.25">
      <c r="A9681" s="4">
        <v>45597</v>
      </c>
    </row>
    <row r="9682" spans="1:1" ht="19.5" customHeight="1" x14ac:dyDescent="0.25">
      <c r="A9682" s="4">
        <v>45597</v>
      </c>
    </row>
    <row r="9683" spans="1:1" ht="19.5" customHeight="1" x14ac:dyDescent="0.25">
      <c r="A9683" s="4">
        <v>45597</v>
      </c>
    </row>
    <row r="9684" spans="1:1" ht="19.5" customHeight="1" x14ac:dyDescent="0.25">
      <c r="A9684" s="4">
        <v>45597</v>
      </c>
    </row>
    <row r="9685" spans="1:1" ht="19.5" customHeight="1" x14ac:dyDescent="0.25">
      <c r="A9685" s="4">
        <v>45597</v>
      </c>
    </row>
    <row r="9686" spans="1:1" ht="19.5" customHeight="1" x14ac:dyDescent="0.25">
      <c r="A9686" s="4">
        <v>45597</v>
      </c>
    </row>
    <row r="9687" spans="1:1" ht="19.5" customHeight="1" x14ac:dyDescent="0.25">
      <c r="A9687" s="4">
        <v>45597</v>
      </c>
    </row>
    <row r="9688" spans="1:1" ht="19.5" customHeight="1" x14ac:dyDescent="0.25">
      <c r="A9688" s="4">
        <v>45597</v>
      </c>
    </row>
    <row r="9689" spans="1:1" ht="19.5" customHeight="1" x14ac:dyDescent="0.25">
      <c r="A9689" s="4">
        <v>45597</v>
      </c>
    </row>
    <row r="9690" spans="1:1" ht="19.5" customHeight="1" x14ac:dyDescent="0.25">
      <c r="A9690" s="4">
        <v>45597</v>
      </c>
    </row>
    <row r="9691" spans="1:1" ht="19.5" customHeight="1" x14ac:dyDescent="0.25">
      <c r="A9691" s="4">
        <v>45597</v>
      </c>
    </row>
    <row r="9692" spans="1:1" ht="19.5" customHeight="1" x14ac:dyDescent="0.25">
      <c r="A9692" s="4">
        <v>45597</v>
      </c>
    </row>
    <row r="9693" spans="1:1" ht="19.5" customHeight="1" x14ac:dyDescent="0.25">
      <c r="A9693" s="4">
        <v>45597</v>
      </c>
    </row>
    <row r="9694" spans="1:1" ht="19.5" customHeight="1" x14ac:dyDescent="0.25">
      <c r="A9694" s="4">
        <v>45597</v>
      </c>
    </row>
    <row r="9695" spans="1:1" ht="19.5" customHeight="1" x14ac:dyDescent="0.25">
      <c r="A9695" s="4">
        <v>45597</v>
      </c>
    </row>
    <row r="9696" spans="1:1" ht="19.5" customHeight="1" x14ac:dyDescent="0.25">
      <c r="A9696" s="4">
        <v>45597</v>
      </c>
    </row>
    <row r="9697" spans="1:1" ht="19.5" customHeight="1" x14ac:dyDescent="0.25">
      <c r="A9697" s="4">
        <v>45597</v>
      </c>
    </row>
    <row r="9698" spans="1:1" ht="19.5" customHeight="1" x14ac:dyDescent="0.25">
      <c r="A9698" s="4">
        <v>45597</v>
      </c>
    </row>
    <row r="9699" spans="1:1" ht="19.5" customHeight="1" x14ac:dyDescent="0.25">
      <c r="A9699" s="4">
        <v>45597</v>
      </c>
    </row>
    <row r="9700" spans="1:1" ht="19.5" customHeight="1" x14ac:dyDescent="0.25">
      <c r="A9700" s="4">
        <v>45597</v>
      </c>
    </row>
    <row r="9701" spans="1:1" ht="19.5" customHeight="1" x14ac:dyDescent="0.25">
      <c r="A9701" s="4">
        <v>45597</v>
      </c>
    </row>
    <row r="9702" spans="1:1" ht="19.5" customHeight="1" x14ac:dyDescent="0.25">
      <c r="A9702" s="4">
        <v>45597</v>
      </c>
    </row>
    <row r="9703" spans="1:1" ht="19.5" customHeight="1" x14ac:dyDescent="0.25">
      <c r="A9703" s="4">
        <v>45597</v>
      </c>
    </row>
    <row r="9704" spans="1:1" ht="19.5" customHeight="1" x14ac:dyDescent="0.25">
      <c r="A9704" s="4">
        <v>45597</v>
      </c>
    </row>
    <row r="9705" spans="1:1" ht="19.5" customHeight="1" x14ac:dyDescent="0.25">
      <c r="A9705" s="4">
        <v>45597</v>
      </c>
    </row>
    <row r="9706" spans="1:1" ht="19.5" customHeight="1" x14ac:dyDescent="0.25">
      <c r="A9706" s="4">
        <v>45597</v>
      </c>
    </row>
    <row r="9707" spans="1:1" ht="19.5" customHeight="1" x14ac:dyDescent="0.25">
      <c r="A9707" s="4">
        <v>45597</v>
      </c>
    </row>
    <row r="9708" spans="1:1" ht="19.5" customHeight="1" x14ac:dyDescent="0.25">
      <c r="A9708" s="4">
        <v>45597</v>
      </c>
    </row>
    <row r="9709" spans="1:1" ht="19.5" customHeight="1" x14ac:dyDescent="0.25">
      <c r="A9709" s="4">
        <v>45597</v>
      </c>
    </row>
    <row r="9710" spans="1:1" ht="19.5" customHeight="1" x14ac:dyDescent="0.25">
      <c r="A9710" s="4">
        <v>45597</v>
      </c>
    </row>
    <row r="9711" spans="1:1" ht="19.5" customHeight="1" x14ac:dyDescent="0.25">
      <c r="A9711" s="4">
        <v>45597</v>
      </c>
    </row>
    <row r="9712" spans="1:1" ht="19.5" customHeight="1" x14ac:dyDescent="0.25">
      <c r="A9712" s="4">
        <v>45597</v>
      </c>
    </row>
    <row r="9713" spans="1:1" ht="19.5" customHeight="1" x14ac:dyDescent="0.25">
      <c r="A9713" s="4">
        <v>45597</v>
      </c>
    </row>
    <row r="9714" spans="1:1" ht="19.5" customHeight="1" x14ac:dyDescent="0.25">
      <c r="A9714" s="4">
        <v>45597</v>
      </c>
    </row>
    <row r="9715" spans="1:1" ht="19.5" customHeight="1" x14ac:dyDescent="0.25">
      <c r="A9715" s="4">
        <v>45597</v>
      </c>
    </row>
    <row r="9716" spans="1:1" ht="19.5" customHeight="1" x14ac:dyDescent="0.25">
      <c r="A9716" s="4">
        <v>45597</v>
      </c>
    </row>
    <row r="9717" spans="1:1" ht="19.5" customHeight="1" x14ac:dyDescent="0.25">
      <c r="A9717" s="4">
        <v>45597</v>
      </c>
    </row>
    <row r="9718" spans="1:1" ht="19.5" customHeight="1" x14ac:dyDescent="0.25">
      <c r="A9718" s="4">
        <v>45597</v>
      </c>
    </row>
    <row r="9719" spans="1:1" ht="19.5" customHeight="1" x14ac:dyDescent="0.25">
      <c r="A9719" s="4">
        <v>45597</v>
      </c>
    </row>
    <row r="9720" spans="1:1" ht="19.5" customHeight="1" x14ac:dyDescent="0.25">
      <c r="A9720" s="4">
        <v>45597</v>
      </c>
    </row>
    <row r="9721" spans="1:1" ht="19.5" customHeight="1" x14ac:dyDescent="0.25">
      <c r="A9721" s="4">
        <v>45597</v>
      </c>
    </row>
    <row r="9722" spans="1:1" ht="19.5" customHeight="1" x14ac:dyDescent="0.25">
      <c r="A9722" s="4">
        <v>45597</v>
      </c>
    </row>
    <row r="9723" spans="1:1" ht="19.5" customHeight="1" x14ac:dyDescent="0.25">
      <c r="A9723" s="4">
        <v>45597</v>
      </c>
    </row>
    <row r="9724" spans="1:1" ht="19.5" customHeight="1" x14ac:dyDescent="0.25">
      <c r="A9724" s="4">
        <v>45597</v>
      </c>
    </row>
    <row r="9725" spans="1:1" ht="19.5" customHeight="1" x14ac:dyDescent="0.25">
      <c r="A9725" s="4">
        <v>45597</v>
      </c>
    </row>
    <row r="9726" spans="1:1" ht="19.5" customHeight="1" x14ac:dyDescent="0.25">
      <c r="A9726" s="4">
        <v>45597</v>
      </c>
    </row>
    <row r="9727" spans="1:1" ht="19.5" customHeight="1" x14ac:dyDescent="0.25">
      <c r="A9727" s="4">
        <v>45597</v>
      </c>
    </row>
    <row r="9728" spans="1:1" ht="19.5" customHeight="1" x14ac:dyDescent="0.25">
      <c r="A9728" s="4">
        <v>45597</v>
      </c>
    </row>
    <row r="9729" spans="1:1" ht="19.5" customHeight="1" x14ac:dyDescent="0.25">
      <c r="A9729" s="4">
        <v>45597</v>
      </c>
    </row>
    <row r="9730" spans="1:1" ht="19.5" customHeight="1" x14ac:dyDescent="0.25">
      <c r="A9730" s="4">
        <v>45597</v>
      </c>
    </row>
    <row r="9731" spans="1:1" ht="19.5" customHeight="1" x14ac:dyDescent="0.25">
      <c r="A9731" s="4">
        <v>45597</v>
      </c>
    </row>
    <row r="9732" spans="1:1" ht="19.5" customHeight="1" x14ac:dyDescent="0.25">
      <c r="A9732" s="4">
        <v>45597</v>
      </c>
    </row>
    <row r="9733" spans="1:1" ht="19.5" customHeight="1" x14ac:dyDescent="0.25">
      <c r="A9733" s="4">
        <v>45597</v>
      </c>
    </row>
    <row r="9734" spans="1:1" ht="19.5" customHeight="1" x14ac:dyDescent="0.25">
      <c r="A9734" s="4">
        <v>45597</v>
      </c>
    </row>
    <row r="9735" spans="1:1" ht="19.5" customHeight="1" x14ac:dyDescent="0.25">
      <c r="A9735" s="4">
        <v>45597</v>
      </c>
    </row>
    <row r="9736" spans="1:1" ht="19.5" customHeight="1" x14ac:dyDescent="0.25">
      <c r="A9736" s="4">
        <v>45597</v>
      </c>
    </row>
    <row r="9737" spans="1:1" ht="19.5" customHeight="1" x14ac:dyDescent="0.25">
      <c r="A9737" s="4">
        <v>45597</v>
      </c>
    </row>
    <row r="9738" spans="1:1" ht="19.5" customHeight="1" x14ac:dyDescent="0.25">
      <c r="A9738" s="4">
        <v>45597</v>
      </c>
    </row>
    <row r="9739" spans="1:1" ht="19.5" customHeight="1" x14ac:dyDescent="0.25">
      <c r="A9739" s="4">
        <v>45597</v>
      </c>
    </row>
    <row r="9740" spans="1:1" ht="19.5" customHeight="1" x14ac:dyDescent="0.25">
      <c r="A9740" s="4">
        <v>45597</v>
      </c>
    </row>
    <row r="9741" spans="1:1" ht="19.5" customHeight="1" x14ac:dyDescent="0.25">
      <c r="A9741" s="4">
        <v>45597</v>
      </c>
    </row>
    <row r="9742" spans="1:1" ht="19.5" customHeight="1" x14ac:dyDescent="0.25">
      <c r="A9742" s="4">
        <v>45597</v>
      </c>
    </row>
    <row r="9743" spans="1:1" ht="19.5" customHeight="1" x14ac:dyDescent="0.25">
      <c r="A9743" s="4">
        <v>45597</v>
      </c>
    </row>
    <row r="9744" spans="1:1" ht="19.5" customHeight="1" x14ac:dyDescent="0.25">
      <c r="A9744" s="4">
        <v>45597</v>
      </c>
    </row>
    <row r="9745" spans="1:1" ht="19.5" customHeight="1" x14ac:dyDescent="0.25">
      <c r="A9745" s="4">
        <v>45597</v>
      </c>
    </row>
    <row r="9746" spans="1:1" ht="19.5" customHeight="1" x14ac:dyDescent="0.25">
      <c r="A9746" s="4">
        <v>45597</v>
      </c>
    </row>
    <row r="9747" spans="1:1" ht="19.5" customHeight="1" x14ac:dyDescent="0.25">
      <c r="A9747" s="4">
        <v>45597</v>
      </c>
    </row>
    <row r="9748" spans="1:1" ht="19.5" customHeight="1" x14ac:dyDescent="0.25">
      <c r="A9748" s="4">
        <v>45597</v>
      </c>
    </row>
    <row r="9749" spans="1:1" ht="19.5" customHeight="1" x14ac:dyDescent="0.25">
      <c r="A9749" s="4">
        <v>45597</v>
      </c>
    </row>
    <row r="9750" spans="1:1" ht="19.5" customHeight="1" x14ac:dyDescent="0.25">
      <c r="A9750" s="4">
        <v>45597</v>
      </c>
    </row>
    <row r="9751" spans="1:1" ht="19.5" customHeight="1" x14ac:dyDescent="0.25">
      <c r="A9751" s="4">
        <v>45597</v>
      </c>
    </row>
    <row r="9752" spans="1:1" ht="19.5" customHeight="1" x14ac:dyDescent="0.25">
      <c r="A9752" s="4">
        <v>45597</v>
      </c>
    </row>
    <row r="9753" spans="1:1" ht="19.5" customHeight="1" x14ac:dyDescent="0.25">
      <c r="A9753" s="4">
        <v>45597</v>
      </c>
    </row>
    <row r="9754" spans="1:1" ht="19.5" customHeight="1" x14ac:dyDescent="0.25">
      <c r="A9754" s="4">
        <v>45597</v>
      </c>
    </row>
    <row r="9755" spans="1:1" ht="19.5" customHeight="1" x14ac:dyDescent="0.25">
      <c r="A9755" s="4">
        <v>45597</v>
      </c>
    </row>
    <row r="9756" spans="1:1" ht="19.5" customHeight="1" x14ac:dyDescent="0.25">
      <c r="A9756" s="4">
        <v>45597</v>
      </c>
    </row>
    <row r="9757" spans="1:1" ht="19.5" customHeight="1" x14ac:dyDescent="0.25">
      <c r="A9757" s="4">
        <v>45597</v>
      </c>
    </row>
    <row r="9758" spans="1:1" ht="19.5" customHeight="1" x14ac:dyDescent="0.25">
      <c r="A9758" s="4">
        <v>45597</v>
      </c>
    </row>
    <row r="9759" spans="1:1" ht="19.5" customHeight="1" x14ac:dyDescent="0.25">
      <c r="A9759" s="4">
        <v>45597</v>
      </c>
    </row>
    <row r="9760" spans="1:1" ht="19.5" customHeight="1" x14ac:dyDescent="0.25">
      <c r="A9760" s="4">
        <v>45597</v>
      </c>
    </row>
    <row r="9761" spans="1:1" ht="19.5" customHeight="1" x14ac:dyDescent="0.25">
      <c r="A9761" s="4">
        <v>45597</v>
      </c>
    </row>
    <row r="9762" spans="1:1" ht="19.5" customHeight="1" x14ac:dyDescent="0.25">
      <c r="A9762" s="4">
        <v>45597</v>
      </c>
    </row>
    <row r="9763" spans="1:1" ht="19.5" customHeight="1" x14ac:dyDescent="0.25">
      <c r="A9763" s="4">
        <v>45597</v>
      </c>
    </row>
    <row r="9764" spans="1:1" ht="19.5" customHeight="1" x14ac:dyDescent="0.25">
      <c r="A9764" s="4">
        <v>45597</v>
      </c>
    </row>
    <row r="9765" spans="1:1" ht="19.5" customHeight="1" x14ac:dyDescent="0.25">
      <c r="A9765" s="4">
        <v>45597</v>
      </c>
    </row>
    <row r="9766" spans="1:1" ht="19.5" customHeight="1" x14ac:dyDescent="0.25">
      <c r="A9766" s="4">
        <v>45597</v>
      </c>
    </row>
    <row r="9767" spans="1:1" ht="19.5" customHeight="1" x14ac:dyDescent="0.25">
      <c r="A9767" s="4">
        <v>45597</v>
      </c>
    </row>
    <row r="9768" spans="1:1" ht="19.5" customHeight="1" x14ac:dyDescent="0.25">
      <c r="A9768" s="4">
        <v>45597</v>
      </c>
    </row>
    <row r="9769" spans="1:1" ht="19.5" customHeight="1" x14ac:dyDescent="0.25">
      <c r="A9769" s="4">
        <v>45597</v>
      </c>
    </row>
    <row r="9770" spans="1:1" ht="19.5" customHeight="1" x14ac:dyDescent="0.25">
      <c r="A9770" s="4">
        <v>45597</v>
      </c>
    </row>
    <row r="9771" spans="1:1" ht="19.5" customHeight="1" x14ac:dyDescent="0.25">
      <c r="A9771" s="4">
        <v>45597</v>
      </c>
    </row>
    <row r="9772" spans="1:1" ht="19.5" customHeight="1" x14ac:dyDescent="0.25">
      <c r="A9772" s="4">
        <v>45597</v>
      </c>
    </row>
    <row r="9773" spans="1:1" ht="19.5" customHeight="1" x14ac:dyDescent="0.25">
      <c r="A9773" s="4">
        <v>45597</v>
      </c>
    </row>
    <row r="9774" spans="1:1" ht="19.5" customHeight="1" x14ac:dyDescent="0.25">
      <c r="A9774" s="4">
        <v>45597</v>
      </c>
    </row>
    <row r="9775" spans="1:1" ht="19.5" customHeight="1" x14ac:dyDescent="0.25">
      <c r="A9775" s="4">
        <v>45597</v>
      </c>
    </row>
    <row r="9776" spans="1:1" ht="19.5" customHeight="1" x14ac:dyDescent="0.25">
      <c r="A9776" s="4">
        <v>45597</v>
      </c>
    </row>
    <row r="9777" spans="1:1" ht="19.5" customHeight="1" x14ac:dyDescent="0.25">
      <c r="A9777" s="4">
        <v>45597</v>
      </c>
    </row>
    <row r="9778" spans="1:1" ht="19.5" customHeight="1" x14ac:dyDescent="0.25">
      <c r="A9778" s="4">
        <v>45597</v>
      </c>
    </row>
    <row r="9779" spans="1:1" ht="19.5" customHeight="1" x14ac:dyDescent="0.25">
      <c r="A9779" s="4">
        <v>45597</v>
      </c>
    </row>
    <row r="9780" spans="1:1" ht="19.5" customHeight="1" x14ac:dyDescent="0.25">
      <c r="A9780" s="4">
        <v>45597</v>
      </c>
    </row>
    <row r="9781" spans="1:1" ht="19.5" customHeight="1" x14ac:dyDescent="0.25">
      <c r="A9781" s="4">
        <v>45597</v>
      </c>
    </row>
    <row r="9782" spans="1:1" ht="19.5" customHeight="1" x14ac:dyDescent="0.25">
      <c r="A9782" s="4">
        <v>45597</v>
      </c>
    </row>
    <row r="9783" spans="1:1" ht="19.5" customHeight="1" x14ac:dyDescent="0.25">
      <c r="A9783" s="4">
        <v>45597</v>
      </c>
    </row>
    <row r="9784" spans="1:1" ht="19.5" customHeight="1" x14ac:dyDescent="0.25">
      <c r="A9784" s="4">
        <v>45597</v>
      </c>
    </row>
    <row r="9785" spans="1:1" ht="19.5" customHeight="1" x14ac:dyDescent="0.25">
      <c r="A9785" s="4">
        <v>45597</v>
      </c>
    </row>
    <row r="9786" spans="1:1" ht="19.5" customHeight="1" x14ac:dyDescent="0.25">
      <c r="A9786" s="4">
        <v>45597</v>
      </c>
    </row>
    <row r="9787" spans="1:1" ht="19.5" customHeight="1" x14ac:dyDescent="0.25">
      <c r="A9787" s="4">
        <v>45597</v>
      </c>
    </row>
    <row r="9788" spans="1:1" ht="19.5" customHeight="1" x14ac:dyDescent="0.25">
      <c r="A9788" s="4">
        <v>45597</v>
      </c>
    </row>
    <row r="9789" spans="1:1" ht="19.5" customHeight="1" x14ac:dyDescent="0.25">
      <c r="A9789" s="4">
        <v>45597</v>
      </c>
    </row>
    <row r="9790" spans="1:1" ht="19.5" customHeight="1" x14ac:dyDescent="0.25">
      <c r="A9790" s="4">
        <v>45597</v>
      </c>
    </row>
    <row r="9791" spans="1:1" ht="19.5" customHeight="1" x14ac:dyDescent="0.25">
      <c r="A9791" s="4">
        <v>45597</v>
      </c>
    </row>
    <row r="9792" spans="1:1" ht="19.5" customHeight="1" x14ac:dyDescent="0.25">
      <c r="A9792" s="4">
        <v>45597</v>
      </c>
    </row>
    <row r="9793" spans="1:1" ht="19.5" customHeight="1" x14ac:dyDescent="0.25">
      <c r="A9793" s="4">
        <v>45597</v>
      </c>
    </row>
    <row r="9794" spans="1:1" ht="19.5" customHeight="1" x14ac:dyDescent="0.25">
      <c r="A9794" s="4">
        <v>45597</v>
      </c>
    </row>
    <row r="9795" spans="1:1" ht="19.5" customHeight="1" x14ac:dyDescent="0.25">
      <c r="A9795" s="4">
        <v>45597</v>
      </c>
    </row>
    <row r="9796" spans="1:1" ht="19.5" customHeight="1" x14ac:dyDescent="0.25">
      <c r="A9796" s="4">
        <v>45597</v>
      </c>
    </row>
    <row r="9797" spans="1:1" ht="19.5" customHeight="1" x14ac:dyDescent="0.25">
      <c r="A9797" s="4">
        <v>45597</v>
      </c>
    </row>
    <row r="9798" spans="1:1" ht="19.5" customHeight="1" x14ac:dyDescent="0.25">
      <c r="A9798" s="4">
        <v>45597</v>
      </c>
    </row>
    <row r="9799" spans="1:1" ht="19.5" customHeight="1" x14ac:dyDescent="0.25">
      <c r="A9799" s="4">
        <v>45597</v>
      </c>
    </row>
    <row r="9800" spans="1:1" ht="19.5" customHeight="1" x14ac:dyDescent="0.25">
      <c r="A9800" s="4">
        <v>45597</v>
      </c>
    </row>
    <row r="9801" spans="1:1" ht="19.5" customHeight="1" x14ac:dyDescent="0.25">
      <c r="A9801" s="4">
        <v>45597</v>
      </c>
    </row>
    <row r="9802" spans="1:1" ht="19.5" customHeight="1" x14ac:dyDescent="0.25">
      <c r="A9802" s="4">
        <v>45597</v>
      </c>
    </row>
    <row r="9803" spans="1:1" ht="19.5" customHeight="1" x14ac:dyDescent="0.25">
      <c r="A9803" s="4">
        <v>45597</v>
      </c>
    </row>
    <row r="9804" spans="1:1" ht="19.5" customHeight="1" x14ac:dyDescent="0.25">
      <c r="A9804" s="4">
        <v>45597</v>
      </c>
    </row>
    <row r="9805" spans="1:1" ht="19.5" customHeight="1" x14ac:dyDescent="0.25">
      <c r="A9805" s="4">
        <v>45597</v>
      </c>
    </row>
    <row r="9806" spans="1:1" ht="19.5" customHeight="1" x14ac:dyDescent="0.25">
      <c r="A9806" s="4">
        <v>45597</v>
      </c>
    </row>
    <row r="9807" spans="1:1" ht="19.5" customHeight="1" x14ac:dyDescent="0.25">
      <c r="A9807" s="4">
        <v>45597</v>
      </c>
    </row>
    <row r="9808" spans="1:1" ht="19.5" customHeight="1" x14ac:dyDescent="0.25">
      <c r="A9808" s="4">
        <v>45597</v>
      </c>
    </row>
    <row r="9809" spans="1:1" ht="19.5" customHeight="1" x14ac:dyDescent="0.25">
      <c r="A9809" s="4">
        <v>45597</v>
      </c>
    </row>
    <row r="9810" spans="1:1" ht="19.5" customHeight="1" x14ac:dyDescent="0.25">
      <c r="A9810" s="4">
        <v>45597</v>
      </c>
    </row>
    <row r="9811" spans="1:1" ht="19.5" customHeight="1" x14ac:dyDescent="0.25">
      <c r="A9811" s="4">
        <v>45597</v>
      </c>
    </row>
    <row r="9812" spans="1:1" ht="19.5" customHeight="1" x14ac:dyDescent="0.25">
      <c r="A9812" s="4">
        <v>45597</v>
      </c>
    </row>
    <row r="9813" spans="1:1" ht="19.5" customHeight="1" x14ac:dyDescent="0.25">
      <c r="A9813" s="4">
        <v>45597</v>
      </c>
    </row>
    <row r="9814" spans="1:1" ht="19.5" customHeight="1" x14ac:dyDescent="0.25">
      <c r="A9814" s="4">
        <v>45597</v>
      </c>
    </row>
    <row r="9815" spans="1:1" ht="19.5" customHeight="1" x14ac:dyDescent="0.25">
      <c r="A9815" s="4">
        <v>45597</v>
      </c>
    </row>
    <row r="9816" spans="1:1" ht="19.5" customHeight="1" x14ac:dyDescent="0.25">
      <c r="A9816" s="4">
        <v>45597</v>
      </c>
    </row>
    <row r="9817" spans="1:1" ht="19.5" customHeight="1" x14ac:dyDescent="0.25">
      <c r="A9817" s="4">
        <v>45597</v>
      </c>
    </row>
    <row r="9818" spans="1:1" ht="19.5" customHeight="1" x14ac:dyDescent="0.25">
      <c r="A9818" s="4">
        <v>45597</v>
      </c>
    </row>
    <row r="9819" spans="1:1" ht="19.5" customHeight="1" x14ac:dyDescent="0.25">
      <c r="A9819" s="4">
        <v>45597</v>
      </c>
    </row>
    <row r="9820" spans="1:1" ht="19.5" customHeight="1" x14ac:dyDescent="0.25">
      <c r="A9820" s="4">
        <v>45597</v>
      </c>
    </row>
    <row r="9821" spans="1:1" ht="19.5" customHeight="1" x14ac:dyDescent="0.25">
      <c r="A9821" s="4">
        <v>45597</v>
      </c>
    </row>
    <row r="9822" spans="1:1" ht="19.5" customHeight="1" x14ac:dyDescent="0.25">
      <c r="A9822" s="4">
        <v>45597</v>
      </c>
    </row>
    <row r="9823" spans="1:1" ht="19.5" customHeight="1" x14ac:dyDescent="0.25">
      <c r="A9823" s="4">
        <v>45597</v>
      </c>
    </row>
    <row r="9824" spans="1:1" ht="19.5" customHeight="1" x14ac:dyDescent="0.25">
      <c r="A9824" s="4">
        <v>45597</v>
      </c>
    </row>
    <row r="9825" spans="1:1" ht="19.5" customHeight="1" x14ac:dyDescent="0.25">
      <c r="A9825" s="4">
        <v>45597</v>
      </c>
    </row>
    <row r="9826" spans="1:1" ht="19.5" customHeight="1" x14ac:dyDescent="0.25">
      <c r="A9826" s="4">
        <v>45597</v>
      </c>
    </row>
    <row r="9827" spans="1:1" ht="19.5" customHeight="1" x14ac:dyDescent="0.25">
      <c r="A9827" s="4">
        <v>45597</v>
      </c>
    </row>
    <row r="9828" spans="1:1" ht="19.5" customHeight="1" x14ac:dyDescent="0.25">
      <c r="A9828" s="4">
        <v>45597</v>
      </c>
    </row>
    <row r="9829" spans="1:1" ht="19.5" customHeight="1" x14ac:dyDescent="0.25">
      <c r="A9829" s="4">
        <v>45597</v>
      </c>
    </row>
    <row r="9830" spans="1:1" ht="19.5" customHeight="1" x14ac:dyDescent="0.25">
      <c r="A9830" s="4">
        <v>45597</v>
      </c>
    </row>
    <row r="9831" spans="1:1" ht="19.5" customHeight="1" x14ac:dyDescent="0.25">
      <c r="A9831" s="4">
        <v>45597</v>
      </c>
    </row>
    <row r="9832" spans="1:1" ht="19.5" customHeight="1" x14ac:dyDescent="0.25">
      <c r="A9832" s="4">
        <v>45597</v>
      </c>
    </row>
    <row r="9833" spans="1:1" ht="19.5" customHeight="1" x14ac:dyDescent="0.25">
      <c r="A9833" s="4">
        <v>45597</v>
      </c>
    </row>
    <row r="9834" spans="1:1" ht="19.5" customHeight="1" x14ac:dyDescent="0.25">
      <c r="A9834" s="4">
        <v>45597</v>
      </c>
    </row>
    <row r="9835" spans="1:1" ht="19.5" customHeight="1" x14ac:dyDescent="0.25">
      <c r="A9835" s="4">
        <v>45597</v>
      </c>
    </row>
    <row r="9836" spans="1:1" ht="19.5" customHeight="1" x14ac:dyDescent="0.25">
      <c r="A9836" s="4">
        <v>45597</v>
      </c>
    </row>
    <row r="9837" spans="1:1" ht="19.5" customHeight="1" x14ac:dyDescent="0.25">
      <c r="A9837" s="4">
        <v>45597</v>
      </c>
    </row>
    <row r="9838" spans="1:1" ht="19.5" customHeight="1" x14ac:dyDescent="0.25">
      <c r="A9838" s="4">
        <v>45597</v>
      </c>
    </row>
    <row r="9839" spans="1:1" ht="19.5" customHeight="1" x14ac:dyDescent="0.25">
      <c r="A9839" s="4">
        <v>45597</v>
      </c>
    </row>
    <row r="9840" spans="1:1" ht="19.5" customHeight="1" x14ac:dyDescent="0.25">
      <c r="A9840" s="4">
        <v>45597</v>
      </c>
    </row>
    <row r="9841" spans="1:1" ht="19.5" customHeight="1" x14ac:dyDescent="0.25">
      <c r="A9841" s="4">
        <v>45597</v>
      </c>
    </row>
    <row r="9842" spans="1:1" ht="19.5" customHeight="1" x14ac:dyDescent="0.25">
      <c r="A9842" s="4">
        <v>45597</v>
      </c>
    </row>
    <row r="9843" spans="1:1" ht="19.5" customHeight="1" x14ac:dyDescent="0.25">
      <c r="A9843" s="4">
        <v>45597</v>
      </c>
    </row>
    <row r="9844" spans="1:1" ht="19.5" customHeight="1" x14ac:dyDescent="0.25">
      <c r="A9844" s="4">
        <v>45597</v>
      </c>
    </row>
    <row r="9845" spans="1:1" ht="19.5" customHeight="1" x14ac:dyDescent="0.25">
      <c r="A9845" s="4">
        <v>45597</v>
      </c>
    </row>
    <row r="9846" spans="1:1" ht="19.5" customHeight="1" x14ac:dyDescent="0.25">
      <c r="A9846" s="4">
        <v>45597</v>
      </c>
    </row>
    <row r="9847" spans="1:1" ht="19.5" customHeight="1" x14ac:dyDescent="0.25">
      <c r="A9847" s="4">
        <v>45597</v>
      </c>
    </row>
    <row r="9848" spans="1:1" ht="19.5" customHeight="1" x14ac:dyDescent="0.25">
      <c r="A9848" s="4">
        <v>45597</v>
      </c>
    </row>
    <row r="9849" spans="1:1" ht="19.5" customHeight="1" x14ac:dyDescent="0.25">
      <c r="A9849" s="4">
        <v>45597</v>
      </c>
    </row>
    <row r="9850" spans="1:1" ht="19.5" customHeight="1" x14ac:dyDescent="0.25">
      <c r="A9850" s="4">
        <v>45597</v>
      </c>
    </row>
    <row r="9851" spans="1:1" ht="19.5" customHeight="1" x14ac:dyDescent="0.25">
      <c r="A9851" s="4">
        <v>45597</v>
      </c>
    </row>
    <row r="9852" spans="1:1" ht="19.5" customHeight="1" x14ac:dyDescent="0.25">
      <c r="A9852" s="4">
        <v>45597</v>
      </c>
    </row>
    <row r="9853" spans="1:1" ht="19.5" customHeight="1" x14ac:dyDescent="0.25">
      <c r="A9853" s="4">
        <v>45597</v>
      </c>
    </row>
    <row r="9854" spans="1:1" ht="19.5" customHeight="1" x14ac:dyDescent="0.25">
      <c r="A9854" s="4">
        <v>45597</v>
      </c>
    </row>
    <row r="9855" spans="1:1" ht="19.5" customHeight="1" x14ac:dyDescent="0.25">
      <c r="A9855" s="4">
        <v>45597</v>
      </c>
    </row>
    <row r="9856" spans="1:1" ht="19.5" customHeight="1" x14ac:dyDescent="0.25">
      <c r="A9856" s="4">
        <v>45597</v>
      </c>
    </row>
    <row r="9857" spans="1:1" ht="19.5" customHeight="1" x14ac:dyDescent="0.25">
      <c r="A9857" s="4">
        <v>45597</v>
      </c>
    </row>
    <row r="9858" spans="1:1" ht="19.5" customHeight="1" x14ac:dyDescent="0.25">
      <c r="A9858" s="4">
        <v>45597</v>
      </c>
    </row>
    <row r="9859" spans="1:1" ht="19.5" customHeight="1" x14ac:dyDescent="0.25">
      <c r="A9859" s="4">
        <v>45597</v>
      </c>
    </row>
    <row r="9860" spans="1:1" ht="19.5" customHeight="1" x14ac:dyDescent="0.25">
      <c r="A9860" s="4">
        <v>45597</v>
      </c>
    </row>
    <row r="9861" spans="1:1" ht="19.5" customHeight="1" x14ac:dyDescent="0.25">
      <c r="A9861" s="4">
        <v>45597</v>
      </c>
    </row>
    <row r="9862" spans="1:1" ht="19.5" customHeight="1" x14ac:dyDescent="0.25">
      <c r="A9862" s="4">
        <v>45597</v>
      </c>
    </row>
    <row r="9863" spans="1:1" ht="19.5" customHeight="1" x14ac:dyDescent="0.25">
      <c r="A9863" s="4">
        <v>45597</v>
      </c>
    </row>
    <row r="9864" spans="1:1" ht="19.5" customHeight="1" x14ac:dyDescent="0.25">
      <c r="A9864" s="4">
        <v>45597</v>
      </c>
    </row>
    <row r="9865" spans="1:1" ht="19.5" customHeight="1" x14ac:dyDescent="0.25">
      <c r="A9865" s="4">
        <v>45597</v>
      </c>
    </row>
    <row r="9866" spans="1:1" ht="19.5" customHeight="1" x14ac:dyDescent="0.25">
      <c r="A9866" s="4">
        <v>45597</v>
      </c>
    </row>
    <row r="9867" spans="1:1" ht="19.5" customHeight="1" x14ac:dyDescent="0.25">
      <c r="A9867" s="4">
        <v>45597</v>
      </c>
    </row>
    <row r="9868" spans="1:1" ht="19.5" customHeight="1" x14ac:dyDescent="0.25">
      <c r="A9868" s="4">
        <v>45597</v>
      </c>
    </row>
    <row r="9869" spans="1:1" ht="19.5" customHeight="1" x14ac:dyDescent="0.25">
      <c r="A9869" s="4">
        <v>45597</v>
      </c>
    </row>
    <row r="9870" spans="1:1" ht="19.5" customHeight="1" x14ac:dyDescent="0.25">
      <c r="A9870" s="4">
        <v>45597</v>
      </c>
    </row>
    <row r="9871" spans="1:1" ht="19.5" customHeight="1" x14ac:dyDescent="0.25">
      <c r="A9871" s="4">
        <v>45597</v>
      </c>
    </row>
    <row r="9872" spans="1:1" ht="19.5" customHeight="1" x14ac:dyDescent="0.25">
      <c r="A9872" s="4">
        <v>45597</v>
      </c>
    </row>
    <row r="9873" spans="1:1" ht="19.5" customHeight="1" x14ac:dyDescent="0.25">
      <c r="A9873" s="4">
        <v>45597</v>
      </c>
    </row>
    <row r="9874" spans="1:1" ht="19.5" customHeight="1" x14ac:dyDescent="0.25">
      <c r="A9874" s="4">
        <v>45597</v>
      </c>
    </row>
    <row r="9875" spans="1:1" ht="19.5" customHeight="1" x14ac:dyDescent="0.25">
      <c r="A9875" s="4">
        <v>45597</v>
      </c>
    </row>
    <row r="9876" spans="1:1" ht="19.5" customHeight="1" x14ac:dyDescent="0.25">
      <c r="A9876" s="4">
        <v>45597</v>
      </c>
    </row>
    <row r="9877" spans="1:1" ht="19.5" customHeight="1" x14ac:dyDescent="0.25">
      <c r="A9877" s="4">
        <v>45597</v>
      </c>
    </row>
    <row r="9878" spans="1:1" ht="19.5" customHeight="1" x14ac:dyDescent="0.25">
      <c r="A9878" s="4">
        <v>45597</v>
      </c>
    </row>
    <row r="9879" spans="1:1" ht="19.5" customHeight="1" x14ac:dyDescent="0.25">
      <c r="A9879" s="4">
        <v>45597</v>
      </c>
    </row>
    <row r="9880" spans="1:1" ht="19.5" customHeight="1" x14ac:dyDescent="0.25">
      <c r="A9880" s="4">
        <v>45597</v>
      </c>
    </row>
    <row r="9881" spans="1:1" ht="19.5" customHeight="1" x14ac:dyDescent="0.25">
      <c r="A9881" s="4">
        <v>45597</v>
      </c>
    </row>
    <row r="9882" spans="1:1" ht="19.5" customHeight="1" x14ac:dyDescent="0.25">
      <c r="A9882" s="4">
        <v>45597</v>
      </c>
    </row>
    <row r="9883" spans="1:1" ht="19.5" customHeight="1" x14ac:dyDescent="0.25">
      <c r="A9883" s="4">
        <v>45597</v>
      </c>
    </row>
    <row r="9884" spans="1:1" ht="19.5" customHeight="1" x14ac:dyDescent="0.25">
      <c r="A9884" s="4">
        <v>45597</v>
      </c>
    </row>
    <row r="9885" spans="1:1" ht="19.5" customHeight="1" x14ac:dyDescent="0.25">
      <c r="A9885" s="4">
        <v>45597</v>
      </c>
    </row>
    <row r="9886" spans="1:1" ht="19.5" customHeight="1" x14ac:dyDescent="0.25">
      <c r="A9886" s="4">
        <v>45597</v>
      </c>
    </row>
    <row r="9887" spans="1:1" ht="19.5" customHeight="1" x14ac:dyDescent="0.25">
      <c r="A9887" s="4">
        <v>45597</v>
      </c>
    </row>
    <row r="9888" spans="1:1" ht="19.5" customHeight="1" x14ac:dyDescent="0.25">
      <c r="A9888" s="4">
        <v>45597</v>
      </c>
    </row>
    <row r="9889" spans="1:1" ht="19.5" customHeight="1" x14ac:dyDescent="0.25">
      <c r="A9889" s="4">
        <v>45597</v>
      </c>
    </row>
    <row r="9890" spans="1:1" ht="19.5" customHeight="1" x14ac:dyDescent="0.25">
      <c r="A9890" s="4">
        <v>45597</v>
      </c>
    </row>
    <row r="9891" spans="1:1" ht="19.5" customHeight="1" x14ac:dyDescent="0.25">
      <c r="A9891" s="4">
        <v>45597</v>
      </c>
    </row>
    <row r="9892" spans="1:1" ht="19.5" customHeight="1" x14ac:dyDescent="0.25">
      <c r="A9892" s="4">
        <v>45597</v>
      </c>
    </row>
    <row r="9893" spans="1:1" ht="19.5" customHeight="1" x14ac:dyDescent="0.25">
      <c r="A9893" s="4">
        <v>45597</v>
      </c>
    </row>
    <row r="9894" spans="1:1" ht="19.5" customHeight="1" x14ac:dyDescent="0.25">
      <c r="A9894" s="4">
        <v>45597</v>
      </c>
    </row>
    <row r="9895" spans="1:1" ht="19.5" customHeight="1" x14ac:dyDescent="0.25">
      <c r="A9895" s="4">
        <v>45597</v>
      </c>
    </row>
    <row r="9896" spans="1:1" ht="19.5" customHeight="1" x14ac:dyDescent="0.25">
      <c r="A9896" s="4">
        <v>45597</v>
      </c>
    </row>
    <row r="9897" spans="1:1" ht="19.5" customHeight="1" x14ac:dyDescent="0.25">
      <c r="A9897" s="4">
        <v>45597</v>
      </c>
    </row>
    <row r="9898" spans="1:1" ht="19.5" customHeight="1" x14ac:dyDescent="0.25">
      <c r="A9898" s="4">
        <v>45597</v>
      </c>
    </row>
    <row r="9899" spans="1:1" ht="19.5" customHeight="1" x14ac:dyDescent="0.25">
      <c r="A9899" s="4">
        <v>45597</v>
      </c>
    </row>
    <row r="9900" spans="1:1" ht="19.5" customHeight="1" x14ac:dyDescent="0.25">
      <c r="A9900" s="4">
        <v>45597</v>
      </c>
    </row>
    <row r="9901" spans="1:1" ht="19.5" customHeight="1" x14ac:dyDescent="0.25">
      <c r="A9901" s="4">
        <v>45597</v>
      </c>
    </row>
    <row r="9902" spans="1:1" ht="19.5" customHeight="1" x14ac:dyDescent="0.25">
      <c r="A9902" s="4">
        <v>45597</v>
      </c>
    </row>
    <row r="9903" spans="1:1" ht="19.5" customHeight="1" x14ac:dyDescent="0.25">
      <c r="A9903" s="4">
        <v>45597</v>
      </c>
    </row>
    <row r="9904" spans="1:1" ht="19.5" customHeight="1" x14ac:dyDescent="0.25">
      <c r="A9904" s="4">
        <v>45597</v>
      </c>
    </row>
    <row r="9905" spans="1:1" ht="19.5" customHeight="1" x14ac:dyDescent="0.25">
      <c r="A9905" s="4">
        <v>45597</v>
      </c>
    </row>
    <row r="9906" spans="1:1" ht="19.5" customHeight="1" x14ac:dyDescent="0.25">
      <c r="A9906" s="4">
        <v>45597</v>
      </c>
    </row>
    <row r="9907" spans="1:1" ht="19.5" customHeight="1" x14ac:dyDescent="0.25">
      <c r="A9907" s="4">
        <v>45597</v>
      </c>
    </row>
    <row r="9908" spans="1:1" ht="19.5" customHeight="1" x14ac:dyDescent="0.25">
      <c r="A9908" s="4">
        <v>45597</v>
      </c>
    </row>
    <row r="9909" spans="1:1" ht="19.5" customHeight="1" x14ac:dyDescent="0.25">
      <c r="A9909" s="4">
        <v>45597</v>
      </c>
    </row>
    <row r="9910" spans="1:1" ht="19.5" customHeight="1" x14ac:dyDescent="0.25">
      <c r="A9910" s="4">
        <v>45597</v>
      </c>
    </row>
    <row r="9911" spans="1:1" ht="19.5" customHeight="1" x14ac:dyDescent="0.25">
      <c r="A9911" s="4">
        <v>45597</v>
      </c>
    </row>
    <row r="9912" spans="1:1" ht="19.5" customHeight="1" x14ac:dyDescent="0.25">
      <c r="A9912" s="4">
        <v>45597</v>
      </c>
    </row>
    <row r="9913" spans="1:1" ht="19.5" customHeight="1" x14ac:dyDescent="0.25">
      <c r="A9913" s="4">
        <v>45597</v>
      </c>
    </row>
    <row r="9914" spans="1:1" ht="19.5" customHeight="1" x14ac:dyDescent="0.25">
      <c r="A9914" s="4">
        <v>45597</v>
      </c>
    </row>
    <row r="9915" spans="1:1" ht="19.5" customHeight="1" x14ac:dyDescent="0.25">
      <c r="A9915" s="4">
        <v>45597</v>
      </c>
    </row>
    <row r="9916" spans="1:1" ht="19.5" customHeight="1" x14ac:dyDescent="0.25">
      <c r="A9916" s="4">
        <v>45597</v>
      </c>
    </row>
    <row r="9917" spans="1:1" ht="19.5" customHeight="1" x14ac:dyDescent="0.25">
      <c r="A9917" s="4">
        <v>45597</v>
      </c>
    </row>
    <row r="9918" spans="1:1" ht="19.5" customHeight="1" x14ac:dyDescent="0.25">
      <c r="A9918" s="4">
        <v>45597</v>
      </c>
    </row>
    <row r="9919" spans="1:1" ht="19.5" customHeight="1" x14ac:dyDescent="0.25">
      <c r="A9919" s="4">
        <v>45597</v>
      </c>
    </row>
    <row r="9920" spans="1:1" ht="19.5" customHeight="1" x14ac:dyDescent="0.25">
      <c r="A9920" s="4">
        <v>45597</v>
      </c>
    </row>
    <row r="9921" spans="1:1" ht="19.5" customHeight="1" x14ac:dyDescent="0.25">
      <c r="A9921" s="4">
        <v>45597</v>
      </c>
    </row>
    <row r="9922" spans="1:1" ht="19.5" customHeight="1" x14ac:dyDescent="0.25">
      <c r="A9922" s="4">
        <v>45597</v>
      </c>
    </row>
    <row r="9923" spans="1:1" ht="19.5" customHeight="1" x14ac:dyDescent="0.25">
      <c r="A9923" s="4">
        <v>45597</v>
      </c>
    </row>
    <row r="9924" spans="1:1" ht="19.5" customHeight="1" x14ac:dyDescent="0.25">
      <c r="A9924" s="4">
        <v>45597</v>
      </c>
    </row>
    <row r="9925" spans="1:1" ht="19.5" customHeight="1" x14ac:dyDescent="0.25">
      <c r="A9925" s="4">
        <v>45597</v>
      </c>
    </row>
    <row r="9926" spans="1:1" ht="19.5" customHeight="1" x14ac:dyDescent="0.25">
      <c r="A9926" s="4">
        <v>45597</v>
      </c>
    </row>
    <row r="9927" spans="1:1" ht="19.5" customHeight="1" x14ac:dyDescent="0.25">
      <c r="A9927" s="4">
        <v>45597</v>
      </c>
    </row>
    <row r="9928" spans="1:1" ht="19.5" customHeight="1" x14ac:dyDescent="0.25">
      <c r="A9928" s="4">
        <v>45597</v>
      </c>
    </row>
    <row r="9929" spans="1:1" ht="19.5" customHeight="1" x14ac:dyDescent="0.25">
      <c r="A9929" s="4">
        <v>45597</v>
      </c>
    </row>
    <row r="9930" spans="1:1" ht="19.5" customHeight="1" x14ac:dyDescent="0.25">
      <c r="A9930" s="4">
        <v>45597</v>
      </c>
    </row>
    <row r="9931" spans="1:1" ht="19.5" customHeight="1" x14ac:dyDescent="0.25">
      <c r="A9931" s="4">
        <v>45597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M373"/>
  <sheetViews>
    <sheetView topLeftCell="A349" zoomScaleNormal="100" workbookViewId="0">
      <selection activeCell="F363" sqref="F363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13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13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13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13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13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13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13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13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13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13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13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13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13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13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  <c r="M94" t="s">
        <v>1544</v>
      </c>
    </row>
    <row r="95" spans="1:13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13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22000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22000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47179.6</v>
      </c>
      <c r="E354" s="7">
        <f>SUMIFS(AMB_Bricks_Expance_Sheet[Amount],AMB_Bricks_Expance_Sheet[Date],Daily_Cashbook[[#This Row],[Date]])</f>
        <v>21370</v>
      </c>
      <c r="F354" s="8">
        <f>(Daily_Cashbook[[#This Row],[Received Ammount office]]+Daily_Cashbook[[#This Row],[From Sales]]+Daily_Cashbook[[#This Row],[Coal Cost (Office)]])-Daily_Cashbook[[#This Row],[Vata Total Cost]]</f>
        <v>25809.599999999999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38500</v>
      </c>
      <c r="E355" s="7">
        <f>SUMIFS(AMB_Bricks_Expance_Sheet[Amount],AMB_Bricks_Expance_Sheet[Date],Daily_Cashbook[[#This Row],[Date]])</f>
        <v>6000</v>
      </c>
      <c r="F355" s="8">
        <f>(Daily_Cashbook[[#This Row],[Received Ammount office]]+Daily_Cashbook[[#This Row],[From Sales]]+Daily_Cashbook[[#This Row],[Coal Cost (Office)]])-Daily_Cashbook[[#This Row],[Vata Total Cost]]</f>
        <v>32500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86800</v>
      </c>
      <c r="E356" s="7">
        <f>SUMIFS(AMB_Bricks_Expance_Sheet[Amount],AMB_Bricks_Expance_Sheet[Date],Daily_Cashbook[[#This Row],[Date]])</f>
        <v>19350</v>
      </c>
      <c r="F356" s="8">
        <f>(Daily_Cashbook[[#This Row],[Received Ammount office]]+Daily_Cashbook[[#This Row],[From Sales]]+Daily_Cashbook[[#This Row],[Coal Cost (Office)]])-Daily_Cashbook[[#This Row],[Vata Total Cost]]</f>
        <v>67450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21350</v>
      </c>
      <c r="E357" s="7">
        <f>SUMIFS(AMB_Bricks_Expance_Sheet[Amount],AMB_Bricks_Expance_Sheet[Date],Daily_Cashbook[[#This Row],[Date]])</f>
        <v>7480</v>
      </c>
      <c r="F357" s="8">
        <f>(Daily_Cashbook[[#This Row],[Received Ammount office]]+Daily_Cashbook[[#This Row],[From Sales]]+Daily_Cashbook[[#This Row],[Coal Cost (Office)]])-Daily_Cashbook[[#This Row],[Vata Total Cost]]</f>
        <v>13870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34000</v>
      </c>
      <c r="E358" s="7">
        <f>SUMIFS(AMB_Bricks_Expance_Sheet[Amount],AMB_Bricks_Expance_Sheet[Date],Daily_Cashbook[[#This Row],[Date]])</f>
        <v>20920</v>
      </c>
      <c r="F358" s="8">
        <f>(Daily_Cashbook[[#This Row],[Received Ammount office]]+Daily_Cashbook[[#This Row],[From Sales]]+Daily_Cashbook[[#This Row],[Coal Cost (Office)]])-Daily_Cashbook[[#This Row],[Vata Total Cost]]</f>
        <v>13080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61000</v>
      </c>
      <c r="E359" s="7">
        <f>SUMIFS(AMB_Bricks_Expance_Sheet[Amount],AMB_Bricks_Expance_Sheet[Date],Daily_Cashbook[[#This Row],[Date]])</f>
        <v>20590</v>
      </c>
      <c r="F359" s="8">
        <f>(Daily_Cashbook[[#This Row],[Received Ammount office]]+Daily_Cashbook[[#This Row],[From Sales]]+Daily_Cashbook[[#This Row],[Coal Cost (Office)]])-Daily_Cashbook[[#This Row],[Vata Total Cost]]</f>
        <v>40410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63700</v>
      </c>
      <c r="E360" s="7">
        <f>SUMIFS(AMB_Bricks_Expance_Sheet[Amount],AMB_Bricks_Expance_Sheet[Date],Daily_Cashbook[[#This Row],[Date]])</f>
        <v>34290</v>
      </c>
      <c r="F360" s="8">
        <f>(Daily_Cashbook[[#This Row],[Received Ammount office]]+Daily_Cashbook[[#This Row],[From Sales]]+Daily_Cashbook[[#This Row],[Coal Cost (Office)]])-Daily_Cashbook[[#This Row],[Vata Total Cost]]</f>
        <v>29410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42700</v>
      </c>
      <c r="E361" s="7">
        <f>SUMIFS(AMB_Bricks_Expance_Sheet[Amount],AMB_Bricks_Expance_Sheet[Date],Daily_Cashbook[[#This Row],[Date]])</f>
        <v>35830</v>
      </c>
      <c r="F361" s="8">
        <f>(Daily_Cashbook[[#This Row],[Received Ammount office]]+Daily_Cashbook[[#This Row],[From Sales]]+Daily_Cashbook[[#This Row],[Coal Cost (Office)]])-Daily_Cashbook[[#This Row],[Vata Total Cost]]</f>
        <v>6870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90290</v>
      </c>
      <c r="E362" s="7">
        <f>SUMIFS(AMB_Bricks_Expance_Sheet[Amount],AMB_Bricks_Expance_Sheet[Date],Daily_Cashbook[[#This Row],[Date]])</f>
        <v>4940</v>
      </c>
      <c r="F362" s="8">
        <f>(Daily_Cashbook[[#This Row],[Received Ammount office]]+Daily_Cashbook[[#This Row],[From Sales]]+Daily_Cashbook[[#This Row],[Coal Cost (Office)]])-Daily_Cashbook[[#This Row],[Vata Total Cost]]</f>
        <v>85350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31450</v>
      </c>
      <c r="E363" s="7">
        <f>SUMIFS(AMB_Bricks_Expance_Sheet[Amount],AMB_Bricks_Expance_Sheet[Date],Daily_Cashbook[[#This Row],[Date]])</f>
        <v>30610</v>
      </c>
      <c r="F363" s="8">
        <f>(Daily_Cashbook[[#This Row],[Received Ammount office]]+Daily_Cashbook[[#This Row],[From Sales]]+Daily_Cashbook[[#This Row],[Coal Cost (Office)]])-Daily_Cashbook[[#This Row],[Vata Total Cost]]</f>
        <v>840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31900</v>
      </c>
      <c r="E364" s="7">
        <f>SUMIFS(AMB_Bricks_Expance_Sheet[Amount],AMB_Bricks_Expance_Sheet[Date],Daily_Cashbook[[#This Row],[Date]])</f>
        <v>21010</v>
      </c>
      <c r="F364" s="8">
        <f>(Daily_Cashbook[[#This Row],[Received Ammount office]]+Daily_Cashbook[[#This Row],[From Sales]]+Daily_Cashbook[[#This Row],[Coal Cost (Office)]])-Daily_Cashbook[[#This Row],[Vata Total Cost]]</f>
        <v>10890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43100</v>
      </c>
      <c r="E365" s="7">
        <f>SUMIFS(AMB_Bricks_Expance_Sheet[Amount],AMB_Bricks_Expance_Sheet[Date],Daily_Cashbook[[#This Row],[Date]])</f>
        <v>34290</v>
      </c>
      <c r="F365" s="8">
        <f>(Daily_Cashbook[[#This Row],[Received Ammount office]]+Daily_Cashbook[[#This Row],[From Sales]]+Daily_Cashbook[[#This Row],[Coal Cost (Office)]])-Daily_Cashbook[[#This Row],[Vata Total Cost]]</f>
        <v>8810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21000</v>
      </c>
      <c r="E366" s="7">
        <f>SUMIFS(AMB_Bricks_Expance_Sheet[Amount],AMB_Bricks_Expance_Sheet[Date],Daily_Cashbook[[#This Row],[Date]])</f>
        <v>19540</v>
      </c>
      <c r="F366" s="8">
        <f>(Daily_Cashbook[[#This Row],[Received Ammount office]]+Daily_Cashbook[[#This Row],[From Sales]]+Daily_Cashbook[[#This Row],[Coal Cost (Office)]])-Daily_Cashbook[[#This Row],[Vata Total Cost]]</f>
        <v>1460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85900</v>
      </c>
      <c r="E367" s="7">
        <f>SUMIFS(AMB_Bricks_Expance_Sheet[Amount],AMB_Bricks_Expance_Sheet[Date],Daily_Cashbook[[#This Row],[Date]])</f>
        <v>85130</v>
      </c>
      <c r="F367" s="8">
        <f>(Daily_Cashbook[[#This Row],[Received Ammount office]]+Daily_Cashbook[[#This Row],[From Sales]]+Daily_Cashbook[[#This Row],[Coal Cost (Office)]])-Daily_Cashbook[[#This Row],[Vata Total Cost]]</f>
        <v>770</v>
      </c>
      <c r="G367" s="1"/>
      <c r="H367" s="14"/>
    </row>
    <row r="368" spans="1:8" ht="21.75" customHeight="1" x14ac:dyDescent="0.25">
      <c r="A368" s="2">
        <v>45596</v>
      </c>
      <c r="B368" s="7"/>
      <c r="C368" s="7"/>
      <c r="D368" s="7">
        <f>SUMIFS(Vata_Sales[Final Price],Vata_Sales[Date],Daily_Cashbook[[#This Row],[Date]])</f>
        <v>55700</v>
      </c>
      <c r="E368" s="7">
        <f>SUMIFS(AMB_Bricks_Expance_Sheet[Amount],AMB_Bricks_Expance_Sheet[Date],Daily_Cashbook[[#This Row],[Date]])</f>
        <v>55150</v>
      </c>
      <c r="F368" s="8">
        <f>(Daily_Cashbook[[#This Row],[Received Ammount office]]+Daily_Cashbook[[#This Row],[From Sales]]+Daily_Cashbook[[#This Row],[Coal Cost (Office)]])-Daily_Cashbook[[#This Row],[Vata Total Cost]]</f>
        <v>550</v>
      </c>
      <c r="G368" s="1"/>
      <c r="H368" s="14"/>
    </row>
    <row r="369" spans="1:7" ht="21.75" customHeight="1" x14ac:dyDescent="0.25">
      <c r="A369" s="15" t="s">
        <v>35</v>
      </c>
      <c r="B369" s="16">
        <f>SUBTOTAL(109,Daily_Cashbook[Received Ammount office])</f>
        <v>2161000</v>
      </c>
      <c r="C369" s="16">
        <f>SUBTOTAL(109,Daily_Cashbook[Coal Cost (Office)])</f>
        <v>8788198</v>
      </c>
      <c r="D369" s="16">
        <f>SUBTOTAL(109,Daily_Cashbook[From Sales])</f>
        <v>44751834.702</v>
      </c>
      <c r="E369" s="16">
        <f>SUBTOTAL(109,Daily_Cashbook[Vata Total Cost])</f>
        <v>40062715</v>
      </c>
      <c r="F369" s="17">
        <f>SUBTOTAL(109,Daily_Cashbook[Return to Office])</f>
        <v>15638317.702</v>
      </c>
      <c r="G369" s="51"/>
    </row>
    <row r="373" spans="1:7" ht="21.75" customHeight="1" x14ac:dyDescent="0.25">
      <c r="D373" s="14">
        <f>SUM(Daily_Cashbook[[#Totals],[Received Ammount office]:[Coal Cost (Office)]])-Daily_Cashbook[[#Totals],[Return to Office]]</f>
        <v>-4689119.7019999996</v>
      </c>
    </row>
  </sheetData>
  <conditionalFormatting sqref="C3:C368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2024-11-01T13:17:10Z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