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5520EA3C-B830-4DB8-A379-D87B88CAD45F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4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396" i="8" l="1"/>
  <c r="I9397" i="8"/>
  <c r="I9398" i="8"/>
  <c r="J9396" i="8"/>
  <c r="L9396" i="8" s="1"/>
  <c r="H9396" i="8" s="1"/>
  <c r="J9397" i="8"/>
  <c r="L9397" i="8" s="1"/>
  <c r="J9398" i="8"/>
  <c r="L9398" i="8" s="1"/>
  <c r="N9396" i="8"/>
  <c r="N9397" i="8"/>
  <c r="N9398" i="8"/>
  <c r="O9396" i="8"/>
  <c r="O9397" i="8"/>
  <c r="O9398" i="8"/>
  <c r="P9396" i="8"/>
  <c r="P9397" i="8"/>
  <c r="P9398" i="8"/>
  <c r="I9388" i="8"/>
  <c r="I9389" i="8"/>
  <c r="I9390" i="8"/>
  <c r="I9391" i="8"/>
  <c r="I9392" i="8"/>
  <c r="I9393" i="8"/>
  <c r="I9394" i="8"/>
  <c r="I9395" i="8"/>
  <c r="J9388" i="8"/>
  <c r="L9388" i="8" s="1"/>
  <c r="H9388" i="8" s="1"/>
  <c r="J9389" i="8"/>
  <c r="L9389" i="8" s="1"/>
  <c r="J9390" i="8"/>
  <c r="L9390" i="8" s="1"/>
  <c r="J9391" i="8"/>
  <c r="L9391" i="8" s="1"/>
  <c r="H9391" i="8" s="1"/>
  <c r="J9392" i="8"/>
  <c r="J9393" i="8"/>
  <c r="J9394" i="8"/>
  <c r="L9394" i="8" s="1"/>
  <c r="J9395" i="8"/>
  <c r="L9395" i="8" s="1"/>
  <c r="L9392" i="8"/>
  <c r="L9393" i="8"/>
  <c r="N9388" i="8"/>
  <c r="N9389" i="8"/>
  <c r="N9390" i="8"/>
  <c r="N9391" i="8"/>
  <c r="N9392" i="8"/>
  <c r="N9393" i="8"/>
  <c r="N9394" i="8"/>
  <c r="N9395" i="8"/>
  <c r="O9388" i="8"/>
  <c r="O9389" i="8"/>
  <c r="O9390" i="8"/>
  <c r="O9391" i="8"/>
  <c r="O9392" i="8"/>
  <c r="O9393" i="8"/>
  <c r="O9394" i="8"/>
  <c r="O9395" i="8"/>
  <c r="P9388" i="8"/>
  <c r="P9389" i="8"/>
  <c r="P9390" i="8"/>
  <c r="P9391" i="8"/>
  <c r="P9392" i="8"/>
  <c r="P9393" i="8"/>
  <c r="P9394" i="8"/>
  <c r="P9395" i="8"/>
  <c r="D85" i="3"/>
  <c r="I9382" i="8"/>
  <c r="I9383" i="8"/>
  <c r="I9384" i="8"/>
  <c r="I9385" i="8"/>
  <c r="I9386" i="8"/>
  <c r="I9387" i="8"/>
  <c r="J9382" i="8"/>
  <c r="L9382" i="8" s="1"/>
  <c r="J9383" i="8"/>
  <c r="L9383" i="8" s="1"/>
  <c r="J9384" i="8"/>
  <c r="L9384" i="8" s="1"/>
  <c r="J9385" i="8"/>
  <c r="L9385" i="8" s="1"/>
  <c r="J9386" i="8"/>
  <c r="L9386" i="8" s="1"/>
  <c r="J9387" i="8"/>
  <c r="L9387" i="8" s="1"/>
  <c r="N9382" i="8"/>
  <c r="N9383" i="8"/>
  <c r="N9384" i="8"/>
  <c r="N9385" i="8"/>
  <c r="N9386" i="8"/>
  <c r="N9387" i="8"/>
  <c r="O9382" i="8"/>
  <c r="O9383" i="8"/>
  <c r="O9384" i="8"/>
  <c r="O9385" i="8"/>
  <c r="O9386" i="8"/>
  <c r="O9387" i="8"/>
  <c r="P9382" i="8"/>
  <c r="P9383" i="8"/>
  <c r="P9384" i="8"/>
  <c r="P9385" i="8"/>
  <c r="P9386" i="8"/>
  <c r="P9387" i="8"/>
  <c r="I9379" i="8"/>
  <c r="I9380" i="8"/>
  <c r="I9381" i="8"/>
  <c r="J9379" i="8"/>
  <c r="L9379" i="8" s="1"/>
  <c r="J9380" i="8"/>
  <c r="L9380" i="8" s="1"/>
  <c r="J9381" i="8"/>
  <c r="L9381" i="8" s="1"/>
  <c r="N9379" i="8"/>
  <c r="N9380" i="8"/>
  <c r="N9381" i="8"/>
  <c r="O9379" i="8"/>
  <c r="O9380" i="8"/>
  <c r="O9381" i="8"/>
  <c r="P9379" i="8"/>
  <c r="P9380" i="8"/>
  <c r="P9381" i="8"/>
  <c r="I9376" i="8"/>
  <c r="I9377" i="8"/>
  <c r="I9378" i="8"/>
  <c r="J9376" i="8"/>
  <c r="L9376" i="8" s="1"/>
  <c r="J9377" i="8"/>
  <c r="L9377" i="8" s="1"/>
  <c r="J9378" i="8"/>
  <c r="L9378" i="8" s="1"/>
  <c r="N9376" i="8"/>
  <c r="N9377" i="8"/>
  <c r="N9378" i="8"/>
  <c r="O9376" i="8"/>
  <c r="O9377" i="8"/>
  <c r="O9378" i="8"/>
  <c r="P9376" i="8"/>
  <c r="P9377" i="8"/>
  <c r="P9378" i="8"/>
  <c r="I9375" i="8"/>
  <c r="J9375" i="8"/>
  <c r="L9375" i="8" s="1"/>
  <c r="N9375" i="8"/>
  <c r="O9375" i="8"/>
  <c r="P9375" i="8"/>
  <c r="I9374" i="8"/>
  <c r="J9374" i="8"/>
  <c r="L9374" i="8" s="1"/>
  <c r="N9374" i="8"/>
  <c r="O9374" i="8"/>
  <c r="P9374" i="8"/>
  <c r="I9373" i="8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398" i="8" l="1"/>
  <c r="H9397" i="8"/>
  <c r="H9395" i="8"/>
  <c r="H9394" i="8"/>
  <c r="H9393" i="8"/>
  <c r="H9392" i="8"/>
  <c r="H9390" i="8"/>
  <c r="H9389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S60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L9227" i="8" s="1"/>
  <c r="H9227" i="8" s="1"/>
  <c r="J9228" i="8"/>
  <c r="L9228" i="8" s="1"/>
  <c r="L9225" i="8"/>
  <c r="L9226" i="8"/>
  <c r="H9226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J9184" i="8"/>
  <c r="L9184" i="8" s="1"/>
  <c r="H9184" i="8" s="1"/>
  <c r="L9181" i="8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L9178" i="8" s="1"/>
  <c r="H9178" i="8" s="1"/>
  <c r="J9179" i="8"/>
  <c r="L9179" i="8" s="1"/>
  <c r="H9179" i="8" s="1"/>
  <c r="J9180" i="8"/>
  <c r="L9180" i="8" s="1"/>
  <c r="H9180" i="8" s="1"/>
  <c r="L9177" i="8"/>
  <c r="H9177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H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L9007" i="8" s="1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927" i="8" l="1"/>
  <c r="H9266" i="8"/>
  <c r="H8967" i="8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C660" i="5" l="1"/>
  <c r="D660" i="5"/>
  <c r="E660" i="5"/>
  <c r="F660" i="5"/>
  <c r="G660" i="5"/>
  <c r="H660" i="5"/>
  <c r="I660" i="5" l="1"/>
  <c r="L2065" i="1" l="1"/>
  <c r="H1" i="5" l="1"/>
  <c r="G1" i="5"/>
  <c r="F1" i="5"/>
  <c r="E1" i="5"/>
  <c r="D1" i="5"/>
  <c r="C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<sst xmlns="http://schemas.openxmlformats.org/spreadsheetml/2006/main" count="60947" uniqueCount="1601">
  <si>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</si>
  <si>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</si>
  <si>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</si>
  <si>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</si>
  <si>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</si>
  <si>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</si>
  <si>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</si>
  <si>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</si>
  <si>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</si>
  <si>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</si>
  <si>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</si>
  <si>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</si>
  <si>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</si>
  <si>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</si>
  <si>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</si>
  <si>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</si>
  <si>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</si>
  <si>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</si>
  <si>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</si>
  <si>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</si>
  <si>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</si>
  <si>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</si>
  <si>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</si>
  <si>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</si>
  <si>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</si>
  <si>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</si>
  <si>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</si>
  <si>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</si>
  <si>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</si>
  <si>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</si>
  <si>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</si>
  <si>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</si>
  <si>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</si>
  <si>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</si>
  <si>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</si>
  <si>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</si>
  <si>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</si>
  <si>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</si>
  <si>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</si>
  <si>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</si>
  <si>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</si>
  <si>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</si>
  <si>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</si>
  <si>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</si>
  <si>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</si>
  <si>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</si>
  <si>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</si>
  <si>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</si>
  <si>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</si>
  <si>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</si>
  <si>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</si>
  <si>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</si>
  <si>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</si>
  <si>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</si>
  <si>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</si>
  <si>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</si>
  <si>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</si>
  <si>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</si>
  <si>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</si>
  <si>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</si>
  <si>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</si>
  <si>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</si>
  <si>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</si>
  <si>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</si>
  <si>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</si>
  <si>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</si>
  <si>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</si>
  <si>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</si>
  <si>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</si>
  <si>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</si>
  <si>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</si>
  <si>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</si>
  <si>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</si>
  <si>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</si>
  <si>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</si>
  <si>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</si>
  <si>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</si>
  <si>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</si>
  <si>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</si>
  <si>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</si>
  <si>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</si>
  <si>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</si>
  <si>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</si>
  <si>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</si>
  <si>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</si>
  <si>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</si>
  <si>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</si>
  <si>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</si>
  <si>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</si>
  <si>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</si>
  <si>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</si>
  <si>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</si>
  <si>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</si>
  <si>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</si>
  <si>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</si>
  <si>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</si>
  <si>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</si>
  <si>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</si>
  <si>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</si>
  <si>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</si>
  <si>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</si>
  <si>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</si>
  <si>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</si>
  <si>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</si>
  <si>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</si>
  <si>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</si>
  <si>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</si>
  <si>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</si>
  <si>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</si>
  <si>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</si>
  <si>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</si>
  <si>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</si>
  <si>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</si>
  <si>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</si>
  <si>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</si>
  <si>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</si>
  <si>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</si>
  <si>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</si>
  <si>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</si>
  <si>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</si>
  <si>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</si>
  <si>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</si>
  <si>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</si>
  <si>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</si>
  <si>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</si>
  <si>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</si>
  <si>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</si>
  <si>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</si>
  <si>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</si>
  <si>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</si>
  <si>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</si>
  <si>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</si>
  <si>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</si>
  <si>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</si>
  <si>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</si>
  <si>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</si>
  <si>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</si>
  <si>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</si>
  <si>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</si>
  <si>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</si>
  <si>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</si>
  <si>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</si>
  <si>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</si>
  <si>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</si>
  <si>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</si>
  <si>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</si>
  <si>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</si>
  <si>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</si>
  <si>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</si>
  <si>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</si>
  <si>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</si>
  <si>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</si>
  <si>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</si>
  <si>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</si>
  <si>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</si>
  <si>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</si>
  <si>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</si>
  <si>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</si>
  <si>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</si>
  <si>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</si>
  <si>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</si>
  <si>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</si>
  <si>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</si>
  <si>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</si>
  <si>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</si>
  <si>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</si>
  <si>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</si>
  <si>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</si>
  <si>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</si>
  <si>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</si>
  <si>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</si>
  <si>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</si>
  <si>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</si>
  <si>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</si>
  <si>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</si>
  <si>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</si>
  <si>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</si>
  <si>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</si>
  <si>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</si>
  <si>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</si>
  <si>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</si>
  <si>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</si>
  <si>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</si>
  <si>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</si>
  <si>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</si>
  <si>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</si>
  <si>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</si>
  <si>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</si>
  <si>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</si>
  <si>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</si>
  <si>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</si>
  <si>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</si>
  <si>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</si>
  <si>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</si>
  <si>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</si>
  <si>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</si>
  <si>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</si>
  <si>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</si>
  <si>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</si>
  <si>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</si>
  <si>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</si>
  <si>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</si>
  <si>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</si>
  <si>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</si>
  <si>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</si>
  <si>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</si>
  <si>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</si>
  <si>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</si>
  <si>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</si>
  <si>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</si>
  <si>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</si>
  <si>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</si>
  <si>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</si>
  <si>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</si>
  <si>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</si>
  <si>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</si>
  <si>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</si>
  <si>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</si>
  <si>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</si>
  <si>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</si>
  <si>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</si>
  <si>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</si>
  <si>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</si>
  <si>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</si>
  <si>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</si>
  <si>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</si>
  <si>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</si>
  <si>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</si>
  <si>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</si>
  <si>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</si>
  <si>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</si>
  <si>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</si>
  <si>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</si>
  <si>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</si>
  <si>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</si>
  <si>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</si>
  <si>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</si>
  <si>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</si>
  <si>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</si>
  <si>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</si>
  <si>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</si>
  <si>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</si>
  <si>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</si>
  <si>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</si>
  <si>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</si>
  <si>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</si>
  <si>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</si>
  <si>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</si>
  <si>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</si>
  <si>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</si>
  <si>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</si>
  <si>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</si>
  <si>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</si>
  <si>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</si>
  <si>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</si>
  <si>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</si>
  <si>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</si>
  <si>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</si>
  <si>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</si>
  <si>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</si>
  <si>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</si>
  <si>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</si>
  <si>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</si>
  <si>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</si>
  <si>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</si>
  <si>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</si>
  <si>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</si>
  <si>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</si>
  <si>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</si>
  <si>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</si>
  <si>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</si>
  <si>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</si>
  <si>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</si>
  <si>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</si>
  <si>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</si>
  <si>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</si>
  <si>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</si>
  <si>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</si>
  <si>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</si>
  <si>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</si>
  <si>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</si>
  <si>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</si>
  <si>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</si>
  <si>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</si>
  <si>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</si>
  <si>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</si>
  <si>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</si>
  <si>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</si>
  <si>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</si>
  <si>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</si>
  <si>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</si>
  <si>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</si>
  <si>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</si>
  <si>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</si>
  <si>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</si>
  <si>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</si>
  <si>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</si>
  <si>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</si>
  <si>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</si>
  <si>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</si>
  <si>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</si>
  <si>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</si>
  <si>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</si>
  <si>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</si>
  <si>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</si>
  <si>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</si>
  <si>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</si>
  <si>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</si>
  <si>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</si>
  <si>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</si>
  <si>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</si>
  <si>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</si>
  <si>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</si>
  <si>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</si>
  <si>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</si>
  <si>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</si>
  <si>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</si>
  <si>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</si>
  <si>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</si>
  <si>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</si>
  <si>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</si>
  <si>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</si>
  <si>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</si>
  <si>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</si>
  <si>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</si>
  <si>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</si>
  <si>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</si>
  <si>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</si>
  <si>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</si>
  <si>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</si>
  <si>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</si>
  <si>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</si>
  <si>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</si>
  <si>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</si>
  <si>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</si>
  <si>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</si>
  <si>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</si>
  <si>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</si>
  <si>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</si>
  <si>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</si>
  <si>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</si>
  <si>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</si>
  <si>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</si>
  <si>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</si>
  <si>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</si>
  <si>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</si>
  <si>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</si>
  <si>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</si>
  <si>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</si>
  <si>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</si>
  <si>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</si>
  <si>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</si>
  <si>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</si>
  <si>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</si>
  <si>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</si>
  <si>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</si>
  <si>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</si>
  <si>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</si>
  <si>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</si>
  <si>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</si>
  <si>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</si>
  <si>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</si>
  <si>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</si>
  <si>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</si>
  <si>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</si>
  <si>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</si>
  <si>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</si>
  <si>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</si>
  <si>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</si>
  <si>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</si>
  <si>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</si>
  <si>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</si>
  <si>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</si>
  <si>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</si>
  <si>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</si>
  <si>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</si>
  <si>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</si>
  <si>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</si>
  <si>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</si>
  <si>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</si>
  <si>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</si>
  <si>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</si>
  <si>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</si>
  <si>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</si>
  <si>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</si>
  <si>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</si>
  <si>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</si>
  <si>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</si>
  <si>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</si>
  <si>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</si>
  <si>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</si>
  <si>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</si>
  <si>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</si>
  <si>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</si>
  <si>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</si>
  <si>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</si>
  <si>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</si>
  <si>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</si>
  <si>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</si>
  <si>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</si>
  <si>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</si>
  <si>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</si>
  <si>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</si>
  <si>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</si>
  <si>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</si>
  <si>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</si>
  <si>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</si>
  <si>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</si>
  <si>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</si>
  <si>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</si>
  <si>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</si>
  <si>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</si>
  <si>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</si>
  <si>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</si>
  <si>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</si>
  <si>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</si>
  <si>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</si>
  <si>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</si>
  <si>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</si>
  <si>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</si>
  <si>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</si>
  <si>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</si>
  <si>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</si>
  <si>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</si>
  <si>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</si>
  <si>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</si>
  <si>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</si>
  <si>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</si>
  <si>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</si>
  <si>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</si>
  <si>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</si>
  <si>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</si>
  <si>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</si>
  <si>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</si>
  <si>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</si>
  <si>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</si>
  <si>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</si>
  <si>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</si>
  <si>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</si>
  <si>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</si>
  <si>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</si>
  <si>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</si>
  <si>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</si>
  <si>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</si>
  <si>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</si>
  <si>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</si>
  <si>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</si>
  <si>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</si>
  <si>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</si>
  <si>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</si>
  <si>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</si>
  <si>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</si>
  <si>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</si>
  <si>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</si>
  <si>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</si>
  <si>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</si>
  <si>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</si>
  <si>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</si>
  <si>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</si>
  <si>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</si>
  <si>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</si>
  <si>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</si>
  <si>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</si>
  <si>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</si>
  <si>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</si>
  <si>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</si>
  <si>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</si>
  <si>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</si>
  <si>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</si>
  <si>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</si>
  <si>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</si>
  <si>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</si>
  <si>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</si>
  <si>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</si>
  <si>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</si>
  <si>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</si>
  <si>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</si>
  <si>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</si>
  <si>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</si>
  <si>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</si>
  <si>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</si>
  <si>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</si>
  <si>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</si>
  <si>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</si>
  <si>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</si>
  <si>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</si>
  <si>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</si>
  <si>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</si>
  <si>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</si>
  <si>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</si>
  <si>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</si>
  <si>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</si>
  <si>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</si>
  <si>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</si>
  <si>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</si>
  <si>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</si>
  <si>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</si>
  <si>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</si>
  <si>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</si>
  <si>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</si>
  <si>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</si>
  <si>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</si>
  <si>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</si>
  <si>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</si>
  <si>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</si>
  <si>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</si>
  <si>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</si>
  <si>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</si>
  <si>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</si>
  <si>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</si>
  <si>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</si>
  <si>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</si>
  <si>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</si>
  <si>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</si>
  <si>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</si>
  <si>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</si>
  <si>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</si>
  <si>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</si>
  <si>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</si>
  <si>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</si>
  <si>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</si>
  <si>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</si>
  <si>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</si>
  <si>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</si>
  <si>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</si>
  <si>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</si>
  <si>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</si>
  <si>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</si>
  <si>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</si>
  <si>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</si>
  <si>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</si>
  <si>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</si>
  <si>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</si>
  <si>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</si>
  <si>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</si>
  <si>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</si>
  <si>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</si>
  <si>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</si>
  <si>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</si>
  <si>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</si>
  <si>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</si>
  <si>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</si>
  <si>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</si>
  <si>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</si>
  <si>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</si>
  <si>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</si>
  <si>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</si>
  <si>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</si>
  <si>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</si>
  <si>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</si>
  <si>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</si>
  <si>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</si>
  <si>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</si>
  <si>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</si>
  <si>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</si>
  <si>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</si>
  <si>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</si>
  <si>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</si>
  <si>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</si>
  <si>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</si>
  <si>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</si>
  <si>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</si>
  <si>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</si>
  <si>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</si>
  <si>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</si>
  <si>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</si>
  <si>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</si>
  <si>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</si>
  <si>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</si>
  <si>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</si>
  <si>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</si>
  <si>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</si>
  <si>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</si>
  <si>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</si>
  <si>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</si>
  <si>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</si>
  <si>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</si>
  <si>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</si>
  <si>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</si>
  <si>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</si>
  <si>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</si>
  <si>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</si>
  <si>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</si>
  <si>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</si>
  <si>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</si>
  <si>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</si>
  <si>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</si>
  <si>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</si>
  <si>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</si>
  <si>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</si>
  <si>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</si>
  <si>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</si>
  <si>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</si>
  <si>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</si>
  <si>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</si>
  <si>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</si>
  <si>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</si>
  <si>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</si>
  <si>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</si>
  <si>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</si>
  <si>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</si>
  <si>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</si>
  <si>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</si>
  <si>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</si>
  <si>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</si>
  <si>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</si>
  <si>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</si>
  <si>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</si>
  <si>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</si>
  <si>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</si>
  <si>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</si>
  <si>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</si>
  <si>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</si>
  <si>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</si>
  <si>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</si>
  <si>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</si>
  <si>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</si>
  <si>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</si>
  <si>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</si>
  <si>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</si>
  <si>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</si>
  <si>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</si>
  <si>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</si>
  <si>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</si>
  <si>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</si>
  <si>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</si>
  <si>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</si>
  <si>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</si>
  <si>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</si>
  <si>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</si>
  <si>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</si>
  <si>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</si>
  <si>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</si>
  <si>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</si>
  <si>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</si>
  <si>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</si>
  <si>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</si>
  <si>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</si>
  <si>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</si>
  <si>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</si>
  <si>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</si>
  <si>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</si>
  <si>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</si>
  <si>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</si>
  <si>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</si>
  <si>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</si>
  <si>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</si>
  <si>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</si>
  <si>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</si>
  <si>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</si>
  <si>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</si>
  <si>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</si>
  <si>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</si>
  <si>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</si>
  <si>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</si>
  <si>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</si>
  <si>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</si>
  <si>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</si>
  <si>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</si>
  <si>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</si>
  <si>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</si>
  <si>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</si>
  <si>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</si>
  <si>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</si>
  <si>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</si>
  <si>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</si>
  <si>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</si>
  <si>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</si>
  <si>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</si>
  <si>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</si>
  <si>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</si>
  <si>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</si>
  <si>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</si>
  <si>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</si>
  <si>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</si>
  <si>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</si>
  <si>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</si>
  <si>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</si>
  <si>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</si>
  <si>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</si>
  <si>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</si>
  <si>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</si>
  <si>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</si>
  <si>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</si>
  <si>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</si>
  <si>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</si>
  <si>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</si>
  <si>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</si>
  <si>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</si>
  <si>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</si>
  <si>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</si>
  <si>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</si>
  <si>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</si>
  <si>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</si>
  <si>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</si>
  <si>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</si>
  <si>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</si>
  <si>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</si>
  <si>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</si>
  <si>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</si>
  <si>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</si>
  <si>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</si>
  <si>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</si>
  <si>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</si>
  <si>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</si>
  <si>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</si>
  <si>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</si>
  <si>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</si>
  <si>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</si>
  <si>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</si>
  <si>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</si>
  <si>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</si>
  <si>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</si>
  <si>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</si>
  <si>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</si>
  <si>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</si>
  <si>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</si>
  <si>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</si>
  <si>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</si>
  <si>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</si>
  <si>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</si>
  <si>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</si>
  <si>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</si>
  <si>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</si>
  <si>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</si>
  <si>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</si>
  <si>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</si>
  <si>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</si>
  <si>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</si>
  <si>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</si>
  <si>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</si>
  <si>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</si>
  <si>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</si>
  <si>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</si>
  <si>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</si>
  <si>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</si>
  <si>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</si>
  <si>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</si>
  <si>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</si>
  <si>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</si>
  <si>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</si>
  <si>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</si>
  <si>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</si>
  <si>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</si>
  <si>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</si>
  <si>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</si>
  <si>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</si>
  <si>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</si>
  <si>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</si>
  <si>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</si>
  <si>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</si>
  <si>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</si>
  <si>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</si>
  <si>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</si>
  <si>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</si>
  <si>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</si>
  <si>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</si>
  <si>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</si>
  <si>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</si>
  <si>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</si>
  <si>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</si>
  <si>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</si>
  <si>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</si>
  <si>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</si>
  <si>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</si>
  <si>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</si>
  <si>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</si>
  <si>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</si>
  <si>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</si>
  <si>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</si>
  <si>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</si>
  <si>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</si>
  <si>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</si>
  <si>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</si>
  <si>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</si>
  <si>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</si>
  <si>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</si>
  <si>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</si>
  <si>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</si>
  <si>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</si>
  <si>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</si>
  <si>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</si>
  <si>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</si>
  <si>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</si>
  <si>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</si>
  <si>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</si>
  <si>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</si>
  <si>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</si>
  <si>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</si>
  <si>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</si>
  <si>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</si>
  <si>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</si>
  <si>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</si>
  <si>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</si>
  <si>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</si>
  <si>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</si>
  <si>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</si>
  <si>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</si>
  <si>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</si>
  <si>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</si>
  <si>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</si>
  <si>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</si>
  <si>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</si>
  <si>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</si>
  <si>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</si>
  <si>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</si>
  <si>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</si>
  <si>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</si>
  <si>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</si>
  <si>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</si>
  <si>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</si>
  <si>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</si>
  <si>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</si>
  <si>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</si>
  <si>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</si>
  <si>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</si>
  <si>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</si>
  <si>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</si>
  <si>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</si>
  <si>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</si>
  <si>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</si>
  <si>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</si>
  <si>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</si>
  <si>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</si>
  <si>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</si>
  <si>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</si>
  <si>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</si>
  <si>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</si>
  <si>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</si>
  <si>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</si>
  <si>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</si>
  <si>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</si>
  <si>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</si>
  <si>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</si>
  <si>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</si>
  <si>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</si>
  <si>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</si>
  <si>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</si>
  <si>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</si>
  <si>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</si>
  <si>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</si>
  <si>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</si>
  <si>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</si>
  <si>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</si>
  <si>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</si>
  <si>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</si>
  <si>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</si>
  <si>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</si>
  <si>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</si>
  <si>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</si>
  <si>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</si>
  <si>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</si>
  <si>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</si>
  <si>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</si>
  <si>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</si>
  <si>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</si>
  <si>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</si>
  <si>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</si>
  <si>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</si>
  <si>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</si>
  <si>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</si>
  <si>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</si>
  <si>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</si>
  <si>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</si>
  <si>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</si>
  <si>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</si>
  <si>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</si>
  <si>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</si>
  <si>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</si>
  <si>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</si>
  <si>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</si>
  <si>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</si>
  <si>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</si>
  <si>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</si>
  <si>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</si>
  <si>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</si>
  <si>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</si>
  <si>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</si>
  <si>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</si>
  <si>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</si>
  <si>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</si>
  <si>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</si>
  <si>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</si>
  <si>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</si>
  <si>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</si>
  <si>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</si>
  <si>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</si>
  <si>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</si>
  <si>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</si>
  <si>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</si>
  <si>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</si>
  <si>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</si>
  <si>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</si>
  <si>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</si>
  <si>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</si>
  <si>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</si>
  <si>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</si>
  <si>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</si>
  <si>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</si>
  <si>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</si>
  <si>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</si>
  <si>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</si>
  <si>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</si>
  <si>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</si>
  <si>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</si>
  <si>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</si>
  <si>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</si>
  <si>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</si>
  <si>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</si>
  <si>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</si>
  <si>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</si>
  <si>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</si>
  <si>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</si>
  <si>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</si>
  <si>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</si>
  <si>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</si>
  <si>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</si>
  <si>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</si>
  <si>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</si>
  <si>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</si>
  <si>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</si>
  <si>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</si>
  <si>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</si>
  <si>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</si>
  <si>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</si>
  <si>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</si>
  <si>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</si>
  <si>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</si>
  <si>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</si>
  <si>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</si>
  <si>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</si>
  <si>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</si>
  <si>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</si>
  <si>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</si>
  <si>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</si>
  <si>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</si>
  <si>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</si>
  <si>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</si>
  <si>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</si>
  <si>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</si>
  <si>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</si>
  <si>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</si>
  <si>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</si>
  <si>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</si>
  <si>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</si>
  <si>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</si>
  <si>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</si>
  <si>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</si>
  <si>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</si>
  <si>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</si>
  <si>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</si>
  <si>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</si>
  <si>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</si>
  <si>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</si>
  <si>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</si>
  <si>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</si>
  <si>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</si>
  <si>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</si>
  <si>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</si>
  <si>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</si>
  <si>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</si>
  <si>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</si>
  <si>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</si>
  <si>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</si>
  <si>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</si>
  <si>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</si>
  <si>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</si>
  <si>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</si>
  <si>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</si>
  <si>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</si>
  <si>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</si>
  <si>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</si>
  <si>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</si>
  <si>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</si>
  <si>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</si>
  <si>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</si>
  <si>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</si>
  <si>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</si>
  <si>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</si>
  <si>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</si>
  <si>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</si>
  <si>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</si>
  <si>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</si>
  <si>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</si>
  <si>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</si>
  <si>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</si>
  <si>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</si>
  <si>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</si>
  <si>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</si>
  <si>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</si>
  <si>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</si>
  <si>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</si>
  <si>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</si>
  <si>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</si>
  <si>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</si>
  <si>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</si>
  <si>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</si>
  <si>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</si>
  <si>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</si>
  <si>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</si>
  <si>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</si>
  <si>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</si>
  <si>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</si>
  <si>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</si>
  <si>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</si>
  <si>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</si>
  <si>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</si>
  <si>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</si>
  <si>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</si>
  <si>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</si>
  <si>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</si>
  <si>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</si>
  <si>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</si>
  <si>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</si>
  <si>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</si>
  <si>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</si>
  <si>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</si>
  <si>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</si>
  <si>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</si>
  <si>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</si>
  <si>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</si>
  <si>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</si>
  <si>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</si>
  <si>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</si>
  <si>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</si>
  <si>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</si>
  <si>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</si>
  <si>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</si>
  <si>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</si>
  <si>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</si>
  <si>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</si>
  <si>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</si>
  <si>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</si>
  <si>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</si>
  <si>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</si>
  <si>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</si>
  <si>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</si>
  <si>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</si>
  <si>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</si>
  <si>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</si>
  <si>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</si>
  <si>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</si>
  <si>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</si>
  <si>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</si>
  <si>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</si>
  <si>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</si>
  <si>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</si>
  <si>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</si>
  <si>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</si>
  <si>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</si>
  <si>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</si>
  <si>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</si>
  <si>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</si>
  <si>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</si>
  <si>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</si>
  <si>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</si>
  <si>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</si>
  <si>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</si>
  <si>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</si>
  <si>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</si>
  <si>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</si>
  <si>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</si>
  <si>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</si>
  <si>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</si>
  <si>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</si>
  <si>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</si>
  <si>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</si>
  <si>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</si>
  <si>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</si>
  <si>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</si>
  <si>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</si>
  <si>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</si>
  <si>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</si>
  <si>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</si>
  <si>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</si>
  <si>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</si>
  <si>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</si>
  <si>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</si>
  <si>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</si>
  <si>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</si>
  <si>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</si>
  <si>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</si>
  <si>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</si>
  <si>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</si>
  <si>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</si>
  <si>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</si>
  <si>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</si>
  <si>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</si>
  <si>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</si>
  <si>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</si>
  <si>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</si>
  <si>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</si>
  <si>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</si>
  <si>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</si>
  <si>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</si>
  <si>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</si>
  <si>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</si>
  <si>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</si>
  <si>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</si>
  <si>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</si>
  <si>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</si>
  <si>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</si>
  <si>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</si>
  <si>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</si>
  <si>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</si>
  <si>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</si>
  <si>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</si>
  <si>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</si>
  <si>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</si>
  <si>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</si>
  <si>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</si>
  <si>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</si>
  <si>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</si>
  <si>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</si>
  <si>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</si>
  <si>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</si>
  <si>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</si>
  <si>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</si>
  <si>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</si>
  <si>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</si>
  <si>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</si>
  <si>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</si>
  <si>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</si>
  <si>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</si>
  <si>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</si>
  <si>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</si>
  <si>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</si>
  <si>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</si>
  <si>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</si>
  <si>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</si>
  <si>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</si>
  <si>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</si>
  <si>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</si>
  <si>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</si>
  <si>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</si>
  <si>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</si>
  <si>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</si>
  <si>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</si>
  <si>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</si>
  <si>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</si>
  <si>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</si>
  <si>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</si>
  <si>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</si>
  <si>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</si>
  <si>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</si>
  <si>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</si>
  <si>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</si>
  <si>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</si>
  <si>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</si>
  <si>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</si>
  <si>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</si>
  <si>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</si>
  <si>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</si>
  <si>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</si>
  <si>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</si>
  <si>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</si>
  <si>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</si>
  <si>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</si>
  <si>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</si>
  <si>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</si>
  <si>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</si>
  <si>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</si>
  <si>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</si>
  <si>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</si>
  <si>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</si>
  <si>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</si>
  <si>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</si>
  <si>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</si>
  <si>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</si>
  <si>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</si>
  <si>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</si>
  <si>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</si>
  <si>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</si>
  <si>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</si>
  <si>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</si>
  <si>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</si>
  <si>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</si>
  <si>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</si>
  <si>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</si>
  <si>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</si>
  <si>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</si>
  <si>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</si>
  <si>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</si>
  <si>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</si>
  <si>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</si>
  <si>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</si>
  <si>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</si>
  <si>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</si>
  <si>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</si>
  <si>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</si>
  <si>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</si>
  <si>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</si>
  <si>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</si>
  <si>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</si>
  <si>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</si>
  <si>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</si>
  <si>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</si>
  <si>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</si>
  <si>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</si>
  <si>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</si>
  <si>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</si>
  <si>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</si>
  <si>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</si>
  <si>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</si>
  <si>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</si>
  <si>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</si>
  <si>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</si>
  <si>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</si>
  <si>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</si>
  <si>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</si>
  <si>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</si>
  <si>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</si>
  <si>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</si>
  <si>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</si>
  <si>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</si>
  <si>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</si>
  <si>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</si>
  <si>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</si>
  <si>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</si>
  <si>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</si>
  <si>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</si>
  <si>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</si>
  <si>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</si>
  <si>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</si>
  <si>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</si>
  <si>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</si>
  <si>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</si>
  <si>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</si>
  <si>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</si>
  <si>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</si>
  <si>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</si>
  <si>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</si>
  <si>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</si>
  <si>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</si>
  <si>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</si>
  <si>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</si>
  <si>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</si>
  <si>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</si>
  <si>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</si>
  <si>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</si>
  <si>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</si>
  <si>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</si>
  <si>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</si>
  <si>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</si>
  <si>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</si>
  <si>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</si>
  <si>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</si>
  <si>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</si>
  <si>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</si>
  <si>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</si>
  <si>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</si>
  <si>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</si>
  <si>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</si>
  <si>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</si>
  <si>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</si>
  <si>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</si>
  <si>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</si>
  <si>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</si>
  <si>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</si>
  <si>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</si>
  <si>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</si>
  <si>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</si>
  <si>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</si>
  <si>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</si>
  <si>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</si>
  <si>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</si>
  <si>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</si>
  <si>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</si>
  <si>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</si>
  <si>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</si>
  <si>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</si>
  <si>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</si>
  <si>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</si>
  <si>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</si>
  <si>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</si>
  <si>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</si>
  <si>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</si>
  <si>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</si>
  <si>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</si>
  <si>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</si>
  <si>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</si>
  <si>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</si>
  <si>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</si>
  <si>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</si>
  <si>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</si>
  <si>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</si>
  <si>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</si>
  <si>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</si>
  <si>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</si>
  <si>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</si>
  <si>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</si>
  <si>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</si>
  <si>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</si>
  <si>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</si>
  <si>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</si>
  <si>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</si>
  <si>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</si>
  <si>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</si>
  <si>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</si>
  <si>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</si>
  <si>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</si>
  <si>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</si>
  <si>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</si>
  <si>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</si>
  <si>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</si>
  <si>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</si>
  <si>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</si>
  <si>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</si>
  <si>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</si>
  <si>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</si>
  <si>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</si>
  <si>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</si>
  <si>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</si>
  <si>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</si>
  <si>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</si>
  <si>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</si>
  <si>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</si>
  <si>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</si>
  <si>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</si>
  <si>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</si>
  <si>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</si>
  <si>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</si>
  <si>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</si>
  <si>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</si>
  <si>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</si>
  <si>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</si>
  <si>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</si>
  <si>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</si>
  <si>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</si>
  <si>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</si>
  <si>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</si>
  <si>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</si>
  <si>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</si>
  <si>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</si>
  <si>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</si>
  <si>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</si>
  <si>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</si>
  <si>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</si>
  <si>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</si>
  <si>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</si>
  <si>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</si>
  <si>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</si>
  <si>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</si>
  <si>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</si>
  <si>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</si>
  <si>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</si>
  <si>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</si>
  <si>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</si>
  <si>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</si>
  <si>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</si>
  <si>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</si>
  <si>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</si>
  <si>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</si>
  <si>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</si>
  <si>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</si>
  <si>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</si>
  <si>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</si>
  <si>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</si>
  <si>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</si>
  <si>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</si>
  <si>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</si>
  <si>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</si>
  <si>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</si>
  <si>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</si>
  <si>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</si>
  <si>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</si>
  <si>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</si>
  <si>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</si>
  <si>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</si>
  <si>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</si>
  <si>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</si>
  <si>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</si>
  <si>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</si>
  <si>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</si>
  <si>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</si>
  <si>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</si>
  <si>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</si>
  <si>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</si>
  <si>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</si>
  <si>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</si>
  <si>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</si>
  <si>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</si>
  <si>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</si>
  <si>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</si>
  <si>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</si>
  <si>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</si>
  <si>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</si>
  <si>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</si>
  <si>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</si>
  <si>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</si>
  <si>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</si>
  <si>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</si>
  <si>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</si>
  <si>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</si>
  <si>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</si>
  <si>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</si>
  <si>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</si>
  <si>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</si>
  <si>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</si>
  <si>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</si>
  <si>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</si>
  <si>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</si>
  <si>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</si>
  <si>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</si>
  <si>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</si>
  <si>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</si>
  <si>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</si>
  <si>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</si>
  <si>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</si>
  <si>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</si>
  <si>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</si>
  <si>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</si>
  <si>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</si>
  <si>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</si>
  <si>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</si>
  <si>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</si>
  <si>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</si>
  <si>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</si>
  <si>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</si>
  <si>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</si>
  <si>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</si>
  <si>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</si>
  <si>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</si>
  <si>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</si>
  <si>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</si>
  <si>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</si>
  <si>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</si>
  <si>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</si>
  <si>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</si>
  <si>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</si>
  <si>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</si>
  <si>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</si>
  <si>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</si>
  <si>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</si>
  <si>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</si>
  <si>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</si>
  <si>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</si>
  <si>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</si>
  <si>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</si>
  <si>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</si>
  <si>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</si>
  <si>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</si>
  <si>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</si>
  <si>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</si>
  <si>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</si>
  <si>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</si>
  <si>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</si>
  <si>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</si>
  <si>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</si>
  <si>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</si>
  <si>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</si>
  <si>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</si>
  <si>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</si>
  <si>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</si>
  <si>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</si>
  <si>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</si>
  <si>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</si>
  <si>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</si>
  <si>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</si>
  <si>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</si>
  <si>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</si>
  <si>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</si>
  <si>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</si>
  <si>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</si>
  <si>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</si>
  <si>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</si>
  <si>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</si>
  <si>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</si>
  <si>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</si>
  <si>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</si>
  <si>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</si>
  <si>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</si>
  <si>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</si>
  <si>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</si>
  <si>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</si>
  <si>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</si>
  <si>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</si>
  <si>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</si>
  <si>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</si>
  <si>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</si>
  <si>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</si>
  <si>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</si>
  <si>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</si>
  <si>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</si>
  <si>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</si>
  <si>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</si>
  <si>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</si>
  <si>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</si>
  <si>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</si>
  <si>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</si>
  <si>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</si>
  <si>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</si>
  <si>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</si>
  <si>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</si>
  <si>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</si>
  <si>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</si>
  <si>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</si>
  <si>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</si>
  <si>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</si>
  <si>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</si>
  <si>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</si>
  <si>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</si>
  <si>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</si>
  <si>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</si>
  <si>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</si>
  <si>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</si>
  <si>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</si>
  <si>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</si>
  <si>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</si>
  <si>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</si>
  <si>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</si>
  <si>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</si>
  <si>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</si>
  <si>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</si>
  <si>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</si>
  <si>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</si>
  <si>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</si>
  <si>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</si>
  <si>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</si>
  <si>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</si>
  <si>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</si>
  <si>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</si>
  <si>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</si>
  <si>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</si>
  <si>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</si>
  <si>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</si>
  <si>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</si>
  <si>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</si>
  <si>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</si>
  <si>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</si>
  <si>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</si>
  <si>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</si>
  <si>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</si>
  <si>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</si>
  <si>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</si>
  <si>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</si>
  <si>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</si>
  <si>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</si>
  <si>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</si>
  <si>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</si>
  <si>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</si>
  <si>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</si>
  <si>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</si>
  <si>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</si>
  <si>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</si>
  <si>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</si>
  <si>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</si>
  <si>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</si>
  <si>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</si>
  <si>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</si>
  <si>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</si>
  <si>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</si>
  <si>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</si>
  <si>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</si>
  <si>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</si>
  <si>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</si>
  <si>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</si>
  <si>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</si>
  <si>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</si>
  <si>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</si>
  <si>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</si>
  <si>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</si>
  <si>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</si>
  <si>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</si>
  <si>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</si>
  <si>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</si>
  <si>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</si>
  <si>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</si>
  <si>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</si>
  <si>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</si>
  <si>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</si>
  <si>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</si>
  <si>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</si>
  <si>
    <t>scale</t>
  </si>
  <si>
    <t>Diterzent</t>
  </si>
  <si>
    <t>bash</t>
  </si>
  <si>
    <t>Mahfill</t>
  </si>
  <si>
    <t>Ill Pepole</t>
  </si>
  <si>
    <t>soil</t>
  </si>
  <si>
    <t>roman</t>
  </si>
  <si>
    <t>cash_Received</t>
  </si>
  <si>
    <t>Reza</t>
  </si>
  <si>
    <t>tyre</t>
  </si>
  <si>
    <t>bogura</t>
  </si>
  <si>
    <t>pak Mill</t>
  </si>
  <si>
    <t>Paka_add</t>
  </si>
  <si>
    <t>Key Set</t>
  </si>
  <si>
    <t>Oil</t>
  </si>
  <si>
    <t>toilet</t>
  </si>
  <si>
    <t>Chula</t>
  </si>
  <si>
    <t>juta</t>
  </si>
  <si>
    <t>drill</t>
  </si>
  <si>
    <t>jhalai kathi</t>
  </si>
  <si>
    <t>mill</t>
  </si>
  <si>
    <t>gamcha</t>
  </si>
  <si>
    <t>Bucket</t>
  </si>
  <si>
    <t>Cow, Goat Cutting</t>
  </si>
  <si>
    <t>Cow, Goat, jilapi</t>
  </si>
  <si>
    <t>Mahfil</t>
  </si>
  <si>
    <t>tea, Sugar</t>
  </si>
  <si>
    <t>Belt, Fita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</si>
</sst>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/>
    <xf numFmtId="3" fontId="0" fillId="0" borderId="0" xfId="0" applyNumberFormat="1" applyAlignmen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7" borderId="0" xfId="0" applyFill="1" applyAlignment="1"/>
    <xf numFmtId="3" fontId="0" fillId="7" borderId="0" xfId="0" applyNumberFormat="1" applyFill="1" applyAlignment="1"/>
  </cellXfs>
  <cellStyles count="1">
    <cellStyle name="Normal" xfId="0" builtinId="0"/>
  </cellStyles>
  <dxfs count="107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3.779600347225" createdVersion="8" refreshedVersion="8" minRefreshableVersion="3" recordCount="94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4-12-08T00:00:00"/>
    </cacheField>
    <cacheField name="Production_Category" numFmtId="0">
      <sharedItems count="3">
        <s v="Kacha"/>
        <s v="load"/>
        <s v="Paka_add"/>
      </sharedItems>
    </cacheField>
    <cacheField name="Sardar_name" numFmtId="0">
      <sharedItems count="4">
        <s v="Rahman"/>
        <s v="Asadul"/>
        <s v="RamZan"/>
        <s v="Anwar"/>
      </sharedItems>
    </cacheField>
    <cacheField name="Production_Amount" numFmtId="3">
      <sharedItems containsSemiMixedTypes="0" containsString="0" containsNumber="1" containsInteger="1" minValue="5000" maxValue="390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  <r>
    <d v="2024-11-17T00:00:00"/>
    <x v="0"/>
    <x v="0"/>
    <n v="15760"/>
    <m/>
  </r>
  <r>
    <d v="2024-11-17T00:00:00"/>
    <x v="0"/>
    <x v="1"/>
    <n v="14010"/>
    <m/>
  </r>
  <r>
    <d v="2024-11-17T00:00:00"/>
    <x v="0"/>
    <x v="2"/>
    <n v="17797"/>
    <m/>
  </r>
  <r>
    <d v="2024-11-18T00:00:00"/>
    <x v="0"/>
    <x v="0"/>
    <n v="10470"/>
    <m/>
  </r>
  <r>
    <d v="2024-11-18T00:00:00"/>
    <x v="0"/>
    <x v="1"/>
    <n v="16730"/>
    <m/>
  </r>
  <r>
    <d v="2024-11-18T00:00:00"/>
    <x v="0"/>
    <x v="2"/>
    <n v="18900"/>
    <m/>
  </r>
  <r>
    <d v="2024-11-19T00:00:00"/>
    <x v="0"/>
    <x v="0"/>
    <n v="16790"/>
    <m/>
  </r>
  <r>
    <d v="2024-11-19T00:00:00"/>
    <x v="0"/>
    <x v="1"/>
    <n v="12770"/>
    <m/>
  </r>
  <r>
    <d v="2024-11-19T00:00:00"/>
    <x v="0"/>
    <x v="2"/>
    <n v="21350"/>
    <m/>
  </r>
  <r>
    <d v="2024-11-20T00:00:00"/>
    <x v="0"/>
    <x v="0"/>
    <n v="17600"/>
    <m/>
  </r>
  <r>
    <d v="2024-11-20T00:00:00"/>
    <x v="0"/>
    <x v="1"/>
    <n v="11850"/>
    <m/>
  </r>
  <r>
    <d v="2024-11-20T00:00:00"/>
    <x v="0"/>
    <x v="2"/>
    <n v="18590"/>
    <m/>
  </r>
  <r>
    <d v="2024-11-21T00:00:00"/>
    <x v="0"/>
    <x v="0"/>
    <n v="18370"/>
    <m/>
  </r>
  <r>
    <d v="2024-11-21T00:00:00"/>
    <x v="0"/>
    <x v="1"/>
    <n v="14410"/>
    <m/>
  </r>
  <r>
    <d v="2024-11-21T00:00:00"/>
    <x v="0"/>
    <x v="2"/>
    <n v="10700"/>
    <m/>
  </r>
  <r>
    <d v="2024-11-22T00:00:00"/>
    <x v="0"/>
    <x v="0"/>
    <n v="16000"/>
    <m/>
  </r>
  <r>
    <d v="2024-11-22T00:00:00"/>
    <x v="0"/>
    <x v="1"/>
    <n v="11340"/>
    <m/>
  </r>
  <r>
    <d v="2024-11-23T00:00:00"/>
    <x v="0"/>
    <x v="0"/>
    <n v="17050"/>
    <m/>
  </r>
  <r>
    <d v="2024-11-23T00:00:00"/>
    <x v="0"/>
    <x v="1"/>
    <n v="13060"/>
    <m/>
  </r>
  <r>
    <d v="2024-11-23T00:00:00"/>
    <x v="0"/>
    <x v="2"/>
    <n v="15880"/>
    <m/>
  </r>
  <r>
    <d v="2024-11-24T00:00:00"/>
    <x v="0"/>
    <x v="0"/>
    <n v="15120"/>
    <m/>
  </r>
  <r>
    <d v="2024-11-24T00:00:00"/>
    <x v="0"/>
    <x v="1"/>
    <n v="14390"/>
    <m/>
  </r>
  <r>
    <d v="2024-11-24T00:00:00"/>
    <x v="0"/>
    <x v="2"/>
    <n v="14260"/>
    <m/>
  </r>
  <r>
    <d v="2024-11-25T00:00:00"/>
    <x v="0"/>
    <x v="0"/>
    <n v="16250"/>
    <m/>
  </r>
  <r>
    <d v="2024-11-25T00:00:00"/>
    <x v="0"/>
    <x v="1"/>
    <n v="13240"/>
    <m/>
  </r>
  <r>
    <d v="2024-11-25T00:00:00"/>
    <x v="0"/>
    <x v="2"/>
    <n v="19100"/>
    <m/>
  </r>
  <r>
    <d v="2024-11-26T00:00:00"/>
    <x v="0"/>
    <x v="0"/>
    <n v="15160"/>
    <m/>
  </r>
  <r>
    <d v="2024-11-26T00:00:00"/>
    <x v="0"/>
    <x v="1"/>
    <n v="10540"/>
    <m/>
  </r>
  <r>
    <d v="2024-11-26T00:00:00"/>
    <x v="0"/>
    <x v="2"/>
    <n v="14450"/>
    <m/>
  </r>
  <r>
    <d v="2024-11-27T00:00:00"/>
    <x v="0"/>
    <x v="0"/>
    <n v="15160"/>
    <m/>
  </r>
  <r>
    <d v="2024-11-27T00:00:00"/>
    <x v="0"/>
    <x v="1"/>
    <n v="13600"/>
    <m/>
  </r>
  <r>
    <d v="2024-11-28T00:00:00"/>
    <x v="0"/>
    <x v="0"/>
    <n v="17570"/>
    <m/>
  </r>
  <r>
    <d v="2024-11-28T00:00:00"/>
    <x v="0"/>
    <x v="1"/>
    <n v="11960"/>
    <m/>
  </r>
  <r>
    <d v="2024-11-28T00:00:00"/>
    <x v="0"/>
    <x v="2"/>
    <n v="21600"/>
    <m/>
  </r>
  <r>
    <d v="2024-11-28T00:00:00"/>
    <x v="1"/>
    <x v="3"/>
    <n v="10000"/>
    <m/>
  </r>
  <r>
    <d v="2024-11-28T00:00:00"/>
    <x v="2"/>
    <x v="3"/>
    <n v="25600"/>
    <m/>
  </r>
  <r>
    <d v="2024-11-29T00:00:00"/>
    <x v="0"/>
    <x v="0"/>
    <n v="14830"/>
    <m/>
  </r>
  <r>
    <d v="2024-11-29T00:00:00"/>
    <x v="0"/>
    <x v="1"/>
    <n v="10920"/>
    <m/>
  </r>
  <r>
    <d v="2024-11-29T00:00:00"/>
    <x v="1"/>
    <x v="3"/>
    <n v="23100"/>
    <m/>
  </r>
  <r>
    <d v="2024-11-29T00:00:00"/>
    <x v="2"/>
    <x v="3"/>
    <n v="6000"/>
    <m/>
  </r>
  <r>
    <d v="2024-11-30T00:00:00"/>
    <x v="0"/>
    <x v="0"/>
    <n v="12010"/>
    <m/>
  </r>
  <r>
    <d v="2024-11-30T00:00:00"/>
    <x v="0"/>
    <x v="1"/>
    <n v="10950"/>
    <m/>
  </r>
  <r>
    <d v="2024-11-30T00:00:00"/>
    <x v="0"/>
    <x v="2"/>
    <n v="6100"/>
    <m/>
  </r>
  <r>
    <d v="2024-11-30T00:00:00"/>
    <x v="1"/>
    <x v="3"/>
    <n v="36300"/>
    <m/>
  </r>
  <r>
    <d v="2024-11-30T00:00:00"/>
    <x v="2"/>
    <x v="3"/>
    <n v="7500"/>
    <m/>
  </r>
  <r>
    <d v="2024-12-01T00:00:00"/>
    <x v="0"/>
    <x v="0"/>
    <n v="14640"/>
    <m/>
  </r>
  <r>
    <d v="2024-12-01T00:00:00"/>
    <x v="0"/>
    <x v="1"/>
    <n v="14100"/>
    <m/>
  </r>
  <r>
    <d v="2024-12-01T00:00:00"/>
    <x v="0"/>
    <x v="2"/>
    <n v="16900"/>
    <m/>
  </r>
  <r>
    <d v="2024-12-01T00:00:00"/>
    <x v="1"/>
    <x v="3"/>
    <n v="24400"/>
    <m/>
  </r>
  <r>
    <d v="2024-12-01T00:00:00"/>
    <x v="2"/>
    <x v="3"/>
    <n v="6000"/>
    <m/>
  </r>
  <r>
    <d v="2024-12-02T00:00:00"/>
    <x v="0"/>
    <x v="0"/>
    <n v="13980"/>
    <m/>
  </r>
  <r>
    <d v="2024-12-02T00:00:00"/>
    <x v="0"/>
    <x v="2"/>
    <n v="14460"/>
    <m/>
  </r>
  <r>
    <d v="2024-12-03T00:00:00"/>
    <x v="0"/>
    <x v="0"/>
    <n v="11930"/>
    <m/>
  </r>
  <r>
    <d v="2024-12-03T00:00:00"/>
    <x v="0"/>
    <x v="1"/>
    <n v="12720"/>
    <m/>
  </r>
  <r>
    <d v="2024-12-03T00:00:00"/>
    <x v="0"/>
    <x v="2"/>
    <n v="13580"/>
    <m/>
  </r>
  <r>
    <d v="2024-12-04T00:00:00"/>
    <x v="0"/>
    <x v="0"/>
    <n v="14850"/>
    <m/>
  </r>
  <r>
    <d v="2024-12-04T00:00:00"/>
    <x v="0"/>
    <x v="1"/>
    <n v="9710"/>
    <m/>
  </r>
  <r>
    <d v="2024-12-04T00:00:00"/>
    <x v="1"/>
    <x v="3"/>
    <n v="24200"/>
    <m/>
  </r>
  <r>
    <d v="2024-12-04T00:00:00"/>
    <x v="2"/>
    <x v="3"/>
    <n v="5000"/>
    <m/>
  </r>
  <r>
    <d v="2024-12-05T00:00:00"/>
    <x v="0"/>
    <x v="0"/>
    <n v="15300"/>
    <m/>
  </r>
  <r>
    <d v="2024-12-05T00:00:00"/>
    <x v="0"/>
    <x v="1"/>
    <n v="14300"/>
    <m/>
  </r>
  <r>
    <d v="2024-12-05T00:00:00"/>
    <x v="1"/>
    <x v="3"/>
    <n v="24200"/>
    <m/>
  </r>
  <r>
    <d v="2024-12-05T00:00:00"/>
    <x v="2"/>
    <x v="3"/>
    <n v="5000"/>
    <m/>
  </r>
  <r>
    <d v="2024-12-06T00:00:00"/>
    <x v="0"/>
    <x v="0"/>
    <n v="13060"/>
    <m/>
  </r>
  <r>
    <d v="2024-12-06T00:00:00"/>
    <x v="0"/>
    <x v="1"/>
    <n v="14240"/>
    <m/>
  </r>
  <r>
    <d v="2024-12-06T00:00:00"/>
    <x v="1"/>
    <x v="3"/>
    <n v="25100"/>
    <m/>
  </r>
  <r>
    <d v="2024-12-06T00:00:00"/>
    <x v="2"/>
    <x v="3"/>
    <n v="6000"/>
    <m/>
  </r>
  <r>
    <d v="2024-12-07T00:00:00"/>
    <x v="0"/>
    <x v="0"/>
    <n v="7630"/>
    <m/>
  </r>
  <r>
    <d v="2024-12-07T00:00:00"/>
    <x v="0"/>
    <x v="1"/>
    <n v="14330"/>
    <m/>
  </r>
  <r>
    <d v="2024-12-07T00:00:00"/>
    <x v="1"/>
    <x v="3"/>
    <n v="39000"/>
    <m/>
  </r>
  <r>
    <d v="2024-12-07T00:00:00"/>
    <x v="2"/>
    <x v="3"/>
    <n v="8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10" firstHeaderRow="1" firstDataRow="1" firstDataCol="1"/>
  <pivotFields count="5">
    <pivotField numFmtId="166"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numFmtId="3" showAll="0"/>
    <pivotField showAll="0"/>
  </pivotFields>
  <rowFields count="2">
    <field x="1"/>
    <field x="2"/>
  </rowFields>
  <rowItems count="9">
    <i>
      <x/>
    </i>
    <i r="1">
      <x/>
    </i>
    <i r="1">
      <x v="1"/>
    </i>
    <i r="1">
      <x v="2"/>
    </i>
    <i>
      <x v="1"/>
    </i>
    <i r="1">
      <x v="3"/>
    </i>
    <i>
      <x v="2"/>
    </i>
    <i r="1">
      <x v="3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95" totalsRowShown="0" headerRowDxfId="106" dataDxfId="105">
  <autoFilter ref="A1:E95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398" totalsRowShown="0" headerRowDxfId="80" dataDxfId="79">
  <autoFilter ref="A1:P9398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0424" totalsRowShown="0" headerRowDxfId="58">
  <autoFilter ref="A1:I10424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48" dataDxfId="46" totalsRowDxfId="44" headerRowBorderDxfId="47" tableBorderDxfId="45" totalsRowBorderDxfId="43">
  <autoFilter ref="A2:G367" xr:uid="{048F55D0-7C59-4C7D-B9E2-E2D147A771B3}"/>
  <sortState xmlns:xlrd2="http://schemas.microsoft.com/office/spreadsheetml/2017/richdata2" ref="A3:G367">
    <sortCondition sortBy="cellColor" ref="C2:C367" dxfId="42"/>
  </sortState>
  <tableColumns count="7">
    <tableColumn id="1" xr3:uid="{0442A507-7060-4D8F-A66F-5E84237C5B56}" name="Date" totalsRowLabel="Total" dataDxfId="41" totalsRowDxfId="6"/>
    <tableColumn id="2" xr3:uid="{E4DFEEB0-A881-4121-A655-D0915842160D}" name="Received Ammount office" totalsRowFunction="sum" dataDxfId="40" totalsRowDxfId="5"/>
    <tableColumn id="6" xr3:uid="{385F8A38-28BB-4DC6-9184-455B0AA16D1D}" name="Coal Cost (Office)" totalsRowFunction="sum" dataDxfId="39" totalsRowDxfId="4"/>
    <tableColumn id="3" xr3:uid="{9D1D4ECD-0A21-4E2B-BF98-895ACF4355CA}" name="From Sales" totalsRowFunction="sum" dataDxfId="38" totalsRowDxfId="3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37" totalsRowDxfId="2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36" totalsRowDxfId="1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35" totalsRowDxfId="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4" headerRowBorderDxfId="33" tableBorderDxfId="32" totalsRowBorderDxfId="31">
  <autoFilter ref="A1:H6" xr:uid="{7DB653EE-9AC4-4DF7-9321-07A12AD50C33}"/>
  <tableColumns count="8">
    <tableColumn id="1" xr3:uid="{8EDB222B-0FA1-4AA0-B0C9-50BE6F300161}" name="Date" dataDxfId="30"/>
    <tableColumn id="2" xr3:uid="{50099710-5FEE-468B-BCDB-5FC8F9D62107}" name="Address" dataDxfId="29"/>
    <tableColumn id="3" xr3:uid="{3646BA84-98C0-4AD4-8B6F-071269A0B5E1}" name="Product Name" dataDxfId="28"/>
    <tableColumn id="4" xr3:uid="{214BE172-A90B-4AD7-856F-CADD69475868}" name="Quantity" dataDxfId="27"/>
    <tableColumn id="5" xr3:uid="{FCEB5DE0-27FA-418A-904C-B0248413BDE5}" name="Rate" dataDxfId="26"/>
    <tableColumn id="6" xr3:uid="{DA88AFF5-071E-478C-B742-D1150ACDF354}" name="Price" dataDxfId="25"/>
    <tableColumn id="7" xr3:uid="{3B755BF1-A420-4046-9277-A6D5391A8576}" name="Discount" dataDxfId="24"/>
    <tableColumn id="8" xr3:uid="{A95B33AF-E48F-4D6A-A528-46ED04263955}" name="Final Amount" dataDxf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2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1" dataDxfId="20" tableBorderDxfId="19">
  <autoFilter ref="I18:J25" xr:uid="{5B4C7238-22C1-434A-84E1-0B6F3FA4F3D4}"/>
  <tableColumns count="2">
    <tableColumn id="1" xr3:uid="{51E5809F-E80B-421D-AFCF-88E119F707A5}" name="InventoryName" dataDxfId="18"/>
    <tableColumn id="2" xr3:uid="{58CFA1BA-79C5-4916-9F45-3725F464F20C}" name="InventoryShort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95"/>
  <sheetViews>
    <sheetView workbookViewId="0">
      <pane ySplit="3000" topLeftCell="A70"/>
      <selection activeCell="L5" sqref="L5"/>
      <selection pane="bottomLeft" activeCell="D96" sqref="D96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1138497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407970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460420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270107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126</v>
      </c>
      <c r="L6" s="19">
        <v>206300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  <c r="K7" s="76" t="s">
        <v>25</v>
      </c>
      <c r="L7" s="19">
        <v>206300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  <c r="K8" s="10" t="s">
        <v>1585</v>
      </c>
      <c r="L8" s="19">
        <v>69100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  <c r="K9" s="76" t="s">
        <v>25</v>
      </c>
      <c r="L9" s="19">
        <v>69100</v>
      </c>
    </row>
    <row r="10" spans="1:12" x14ac:dyDescent="0.25">
      <c r="A10" s="4">
        <v>45607</v>
      </c>
      <c r="B10" s="3" t="s">
        <v>53</v>
      </c>
      <c r="C10" t="s">
        <v>764</v>
      </c>
      <c r="D10" s="19">
        <v>17660</v>
      </c>
      <c r="K10" s="10" t="s">
        <v>115</v>
      </c>
      <c r="L10" s="19">
        <v>1413897</v>
      </c>
    </row>
    <row r="11" spans="1:12" x14ac:dyDescent="0.25">
      <c r="A11" s="4">
        <v>45607</v>
      </c>
      <c r="B11" s="3" t="s">
        <v>53</v>
      </c>
      <c r="C11" t="s">
        <v>1202</v>
      </c>
      <c r="D11" s="19">
        <v>17210</v>
      </c>
    </row>
    <row r="12" spans="1:12" x14ac:dyDescent="0.25">
      <c r="A12" s="4">
        <v>45608</v>
      </c>
      <c r="B12" s="3" t="s">
        <v>53</v>
      </c>
      <c r="C12" t="s">
        <v>764</v>
      </c>
      <c r="D12" s="19">
        <v>16990</v>
      </c>
    </row>
    <row r="13" spans="1:12" x14ac:dyDescent="0.25">
      <c r="A13" s="4">
        <v>45608</v>
      </c>
      <c r="B13" s="3" t="s">
        <v>53</v>
      </c>
      <c r="C13" t="s">
        <v>1202</v>
      </c>
      <c r="D13" s="19">
        <v>17670</v>
      </c>
    </row>
    <row r="14" spans="1:12" x14ac:dyDescent="0.25">
      <c r="A14" s="4">
        <v>45609</v>
      </c>
      <c r="B14" s="3" t="s">
        <v>53</v>
      </c>
      <c r="C14" t="s">
        <v>764</v>
      </c>
      <c r="D14" s="19">
        <v>15120</v>
      </c>
    </row>
    <row r="15" spans="1:12" x14ac:dyDescent="0.25">
      <c r="A15" s="4">
        <v>45609</v>
      </c>
      <c r="B15" s="3" t="s">
        <v>53</v>
      </c>
      <c r="C15" t="s">
        <v>1202</v>
      </c>
      <c r="D15" s="19">
        <v>16150</v>
      </c>
    </row>
    <row r="16" spans="1:12" x14ac:dyDescent="0.25">
      <c r="A16" s="4">
        <v>45609</v>
      </c>
      <c r="B16" s="3" t="s">
        <v>53</v>
      </c>
      <c r="C16" t="s">
        <v>902</v>
      </c>
      <c r="D16" s="19">
        <v>9700</v>
      </c>
    </row>
    <row r="17" spans="1:4" x14ac:dyDescent="0.25">
      <c r="A17" s="4">
        <v>45610</v>
      </c>
      <c r="B17" s="3" t="s">
        <v>53</v>
      </c>
      <c r="C17" t="s">
        <v>764</v>
      </c>
      <c r="D17" s="19">
        <v>12740</v>
      </c>
    </row>
    <row r="18" spans="1:4" x14ac:dyDescent="0.25">
      <c r="A18" s="4">
        <v>45610</v>
      </c>
      <c r="B18" s="3" t="s">
        <v>53</v>
      </c>
      <c r="C18" t="s">
        <v>1202</v>
      </c>
      <c r="D18" s="19">
        <v>16170</v>
      </c>
    </row>
    <row r="19" spans="1:4" x14ac:dyDescent="0.25">
      <c r="A19" s="4">
        <v>45610</v>
      </c>
      <c r="B19" s="3" t="s">
        <v>53</v>
      </c>
      <c r="C19" t="s">
        <v>902</v>
      </c>
      <c r="D19" s="19">
        <v>20000</v>
      </c>
    </row>
    <row r="20" spans="1:4" x14ac:dyDescent="0.25">
      <c r="A20" s="4">
        <v>45611</v>
      </c>
      <c r="B20" s="3" t="s">
        <v>53</v>
      </c>
      <c r="C20" t="s">
        <v>764</v>
      </c>
      <c r="D20" s="19">
        <v>15790</v>
      </c>
    </row>
    <row r="21" spans="1:4" x14ac:dyDescent="0.25">
      <c r="A21" s="4">
        <v>45611</v>
      </c>
      <c r="B21" s="3" t="s">
        <v>53</v>
      </c>
      <c r="C21" t="s">
        <v>1202</v>
      </c>
      <c r="D21" s="19">
        <v>15590</v>
      </c>
    </row>
    <row r="22" spans="1:4" x14ac:dyDescent="0.25">
      <c r="A22" s="4">
        <v>45612</v>
      </c>
      <c r="B22" s="3" t="s">
        <v>53</v>
      </c>
      <c r="C22" t="s">
        <v>764</v>
      </c>
      <c r="D22" s="19">
        <v>16210</v>
      </c>
    </row>
    <row r="23" spans="1:4" x14ac:dyDescent="0.25">
      <c r="A23" s="4">
        <v>45612</v>
      </c>
      <c r="B23" s="3" t="s">
        <v>53</v>
      </c>
      <c r="C23" t="s">
        <v>1202</v>
      </c>
      <c r="D23" s="19">
        <v>16360</v>
      </c>
    </row>
    <row r="24" spans="1:4" x14ac:dyDescent="0.25">
      <c r="A24" s="4">
        <v>45612</v>
      </c>
      <c r="B24" s="3" t="s">
        <v>53</v>
      </c>
      <c r="C24" t="s">
        <v>902</v>
      </c>
      <c r="D24" s="19">
        <v>16740</v>
      </c>
    </row>
    <row r="25" spans="1:4" x14ac:dyDescent="0.25">
      <c r="A25" s="4">
        <v>45613</v>
      </c>
      <c r="B25" s="3" t="s">
        <v>53</v>
      </c>
      <c r="C25" t="s">
        <v>764</v>
      </c>
      <c r="D25" s="19">
        <v>15760</v>
      </c>
    </row>
    <row r="26" spans="1:4" x14ac:dyDescent="0.25">
      <c r="A26" s="4">
        <v>45613</v>
      </c>
      <c r="B26" s="3" t="s">
        <v>53</v>
      </c>
      <c r="C26" t="s">
        <v>1202</v>
      </c>
      <c r="D26" s="19">
        <v>14010</v>
      </c>
    </row>
    <row r="27" spans="1:4" x14ac:dyDescent="0.25">
      <c r="A27" s="4">
        <v>45613</v>
      </c>
      <c r="B27" s="3" t="s">
        <v>53</v>
      </c>
      <c r="C27" t="s">
        <v>902</v>
      </c>
      <c r="D27" s="19">
        <v>17797</v>
      </c>
    </row>
    <row r="28" spans="1:4" x14ac:dyDescent="0.25">
      <c r="A28" s="4">
        <v>45614</v>
      </c>
      <c r="B28" s="3" t="s">
        <v>53</v>
      </c>
      <c r="C28" t="s">
        <v>764</v>
      </c>
      <c r="D28" s="19">
        <v>10470</v>
      </c>
    </row>
    <row r="29" spans="1:4" x14ac:dyDescent="0.25">
      <c r="A29" s="4">
        <v>45614</v>
      </c>
      <c r="B29" s="3" t="s">
        <v>53</v>
      </c>
      <c r="C29" t="s">
        <v>1202</v>
      </c>
      <c r="D29" s="19">
        <v>16730</v>
      </c>
    </row>
    <row r="30" spans="1:4" x14ac:dyDescent="0.25">
      <c r="A30" s="4">
        <v>45614</v>
      </c>
      <c r="B30" s="3" t="s">
        <v>53</v>
      </c>
      <c r="C30" t="s">
        <v>902</v>
      </c>
      <c r="D30" s="19">
        <v>18900</v>
      </c>
    </row>
    <row r="31" spans="1:4" x14ac:dyDescent="0.25">
      <c r="A31" s="4">
        <v>45615</v>
      </c>
      <c r="B31" s="3" t="s">
        <v>53</v>
      </c>
      <c r="C31" t="s">
        <v>764</v>
      </c>
      <c r="D31" s="19">
        <v>16790</v>
      </c>
    </row>
    <row r="32" spans="1:4" x14ac:dyDescent="0.25">
      <c r="A32" s="4">
        <v>45615</v>
      </c>
      <c r="B32" s="3" t="s">
        <v>53</v>
      </c>
      <c r="C32" t="s">
        <v>1202</v>
      </c>
      <c r="D32" s="19">
        <v>12770</v>
      </c>
    </row>
    <row r="33" spans="1:4" x14ac:dyDescent="0.25">
      <c r="A33" s="4">
        <v>45615</v>
      </c>
      <c r="B33" s="3" t="s">
        <v>53</v>
      </c>
      <c r="C33" t="s">
        <v>902</v>
      </c>
      <c r="D33" s="19">
        <v>21350</v>
      </c>
    </row>
    <row r="34" spans="1:4" x14ac:dyDescent="0.25">
      <c r="A34" s="4">
        <v>45616</v>
      </c>
      <c r="B34" s="3" t="s">
        <v>53</v>
      </c>
      <c r="C34" t="s">
        <v>764</v>
      </c>
      <c r="D34" s="19">
        <v>17600</v>
      </c>
    </row>
    <row r="35" spans="1:4" x14ac:dyDescent="0.25">
      <c r="A35" s="4">
        <v>45616</v>
      </c>
      <c r="B35" s="3" t="s">
        <v>53</v>
      </c>
      <c r="C35" t="s">
        <v>1202</v>
      </c>
      <c r="D35" s="19">
        <v>11850</v>
      </c>
    </row>
    <row r="36" spans="1:4" x14ac:dyDescent="0.25">
      <c r="A36" s="4">
        <v>45616</v>
      </c>
      <c r="B36" s="3" t="s">
        <v>53</v>
      </c>
      <c r="C36" t="s">
        <v>902</v>
      </c>
      <c r="D36" s="19">
        <v>18590</v>
      </c>
    </row>
    <row r="37" spans="1:4" x14ac:dyDescent="0.25">
      <c r="A37" s="4">
        <v>45617</v>
      </c>
      <c r="B37" s="3" t="s">
        <v>53</v>
      </c>
      <c r="C37" t="s">
        <v>764</v>
      </c>
      <c r="D37" s="19">
        <v>18370</v>
      </c>
    </row>
    <row r="38" spans="1:4" x14ac:dyDescent="0.25">
      <c r="A38" s="4">
        <v>45617</v>
      </c>
      <c r="B38" s="3" t="s">
        <v>53</v>
      </c>
      <c r="C38" t="s">
        <v>1202</v>
      </c>
      <c r="D38" s="19">
        <v>14410</v>
      </c>
    </row>
    <row r="39" spans="1:4" x14ac:dyDescent="0.25">
      <c r="A39" s="4">
        <v>45617</v>
      </c>
      <c r="B39" s="3" t="s">
        <v>53</v>
      </c>
      <c r="C39" t="s">
        <v>902</v>
      </c>
      <c r="D39" s="19">
        <v>10700</v>
      </c>
    </row>
    <row r="40" spans="1:4" x14ac:dyDescent="0.25">
      <c r="A40" s="4">
        <v>45618</v>
      </c>
      <c r="B40" s="3" t="s">
        <v>53</v>
      </c>
      <c r="C40" t="s">
        <v>764</v>
      </c>
      <c r="D40" s="19">
        <v>16000</v>
      </c>
    </row>
    <row r="41" spans="1:4" x14ac:dyDescent="0.25">
      <c r="A41" s="4">
        <v>45618</v>
      </c>
      <c r="B41" s="3" t="s">
        <v>53</v>
      </c>
      <c r="C41" t="s">
        <v>1202</v>
      </c>
      <c r="D41" s="19">
        <v>11340</v>
      </c>
    </row>
    <row r="42" spans="1:4" x14ac:dyDescent="0.25">
      <c r="A42" s="4">
        <v>45619</v>
      </c>
      <c r="B42" s="3" t="s">
        <v>53</v>
      </c>
      <c r="C42" t="s">
        <v>764</v>
      </c>
      <c r="D42" s="19">
        <v>17050</v>
      </c>
    </row>
    <row r="43" spans="1:4" x14ac:dyDescent="0.25">
      <c r="A43" s="4">
        <v>45619</v>
      </c>
      <c r="B43" s="3" t="s">
        <v>53</v>
      </c>
      <c r="C43" t="s">
        <v>1202</v>
      </c>
      <c r="D43" s="19">
        <v>13060</v>
      </c>
    </row>
    <row r="44" spans="1:4" x14ac:dyDescent="0.25">
      <c r="A44" s="4">
        <v>45619</v>
      </c>
      <c r="B44" s="3" t="s">
        <v>53</v>
      </c>
      <c r="C44" t="s">
        <v>902</v>
      </c>
      <c r="D44" s="19">
        <v>15880</v>
      </c>
    </row>
    <row r="45" spans="1:4" x14ac:dyDescent="0.25">
      <c r="A45" s="4">
        <v>45620</v>
      </c>
      <c r="B45" s="3" t="s">
        <v>53</v>
      </c>
      <c r="C45" t="s">
        <v>764</v>
      </c>
      <c r="D45" s="19">
        <v>15120</v>
      </c>
    </row>
    <row r="46" spans="1:4" x14ac:dyDescent="0.25">
      <c r="A46" s="4">
        <v>45620</v>
      </c>
      <c r="B46" s="3" t="s">
        <v>53</v>
      </c>
      <c r="C46" t="s">
        <v>1202</v>
      </c>
      <c r="D46" s="19">
        <v>14390</v>
      </c>
    </row>
    <row r="47" spans="1:4" x14ac:dyDescent="0.25">
      <c r="A47" s="4">
        <v>45620</v>
      </c>
      <c r="B47" s="3" t="s">
        <v>53</v>
      </c>
      <c r="C47" t="s">
        <v>902</v>
      </c>
      <c r="D47" s="19">
        <v>14260</v>
      </c>
    </row>
    <row r="48" spans="1:4" x14ac:dyDescent="0.25">
      <c r="A48" s="4">
        <v>45621</v>
      </c>
      <c r="B48" s="3" t="s">
        <v>53</v>
      </c>
      <c r="C48" t="s">
        <v>764</v>
      </c>
      <c r="D48" s="19">
        <v>16250</v>
      </c>
    </row>
    <row r="49" spans="1:4" x14ac:dyDescent="0.25">
      <c r="A49" s="4">
        <v>45621</v>
      </c>
      <c r="B49" s="3" t="s">
        <v>53</v>
      </c>
      <c r="C49" t="s">
        <v>1202</v>
      </c>
      <c r="D49" s="19">
        <v>13240</v>
      </c>
    </row>
    <row r="50" spans="1:4" x14ac:dyDescent="0.25">
      <c r="A50" s="4">
        <v>45621</v>
      </c>
      <c r="B50" s="3" t="s">
        <v>53</v>
      </c>
      <c r="C50" t="s">
        <v>902</v>
      </c>
      <c r="D50" s="19">
        <v>19100</v>
      </c>
    </row>
    <row r="51" spans="1:4" x14ac:dyDescent="0.25">
      <c r="A51" s="4">
        <v>45622</v>
      </c>
      <c r="B51" s="3" t="s">
        <v>53</v>
      </c>
      <c r="C51" t="s">
        <v>764</v>
      </c>
      <c r="D51" s="19">
        <v>15160</v>
      </c>
    </row>
    <row r="52" spans="1:4" x14ac:dyDescent="0.25">
      <c r="A52" s="4">
        <v>45622</v>
      </c>
      <c r="B52" s="3" t="s">
        <v>53</v>
      </c>
      <c r="C52" t="s">
        <v>1202</v>
      </c>
      <c r="D52" s="19">
        <v>10540</v>
      </c>
    </row>
    <row r="53" spans="1:4" x14ac:dyDescent="0.25">
      <c r="A53" s="4">
        <v>45622</v>
      </c>
      <c r="B53" s="3" t="s">
        <v>53</v>
      </c>
      <c r="C53" t="s">
        <v>902</v>
      </c>
      <c r="D53" s="19">
        <v>14450</v>
      </c>
    </row>
    <row r="54" spans="1:4" x14ac:dyDescent="0.25">
      <c r="A54" s="4">
        <v>45623</v>
      </c>
      <c r="B54" s="3" t="s">
        <v>53</v>
      </c>
      <c r="C54" t="s">
        <v>764</v>
      </c>
      <c r="D54" s="19">
        <v>15160</v>
      </c>
    </row>
    <row r="55" spans="1:4" x14ac:dyDescent="0.25">
      <c r="A55" s="4">
        <v>45623</v>
      </c>
      <c r="B55" s="3" t="s">
        <v>53</v>
      </c>
      <c r="C55" t="s">
        <v>1202</v>
      </c>
      <c r="D55" s="19">
        <v>13600</v>
      </c>
    </row>
    <row r="56" spans="1:4" x14ac:dyDescent="0.25">
      <c r="A56" s="4">
        <v>45624</v>
      </c>
      <c r="B56" s="3" t="s">
        <v>53</v>
      </c>
      <c r="C56" t="s">
        <v>764</v>
      </c>
      <c r="D56" s="19">
        <v>17570</v>
      </c>
    </row>
    <row r="57" spans="1:4" x14ac:dyDescent="0.25">
      <c r="A57" s="4">
        <v>45624</v>
      </c>
      <c r="B57" s="3" t="s">
        <v>53</v>
      </c>
      <c r="C57" t="s">
        <v>1202</v>
      </c>
      <c r="D57" s="19">
        <v>11960</v>
      </c>
    </row>
    <row r="58" spans="1:4" x14ac:dyDescent="0.25">
      <c r="A58" s="4">
        <v>45624</v>
      </c>
      <c r="B58" s="3" t="s">
        <v>53</v>
      </c>
      <c r="C58" t="s">
        <v>902</v>
      </c>
      <c r="D58" s="19">
        <v>21600</v>
      </c>
    </row>
    <row r="59" spans="1:4" x14ac:dyDescent="0.25">
      <c r="A59" s="4">
        <v>45624</v>
      </c>
      <c r="B59" s="3" t="s">
        <v>126</v>
      </c>
      <c r="C59" t="s">
        <v>25</v>
      </c>
      <c r="D59" s="19">
        <v>10000</v>
      </c>
    </row>
    <row r="60" spans="1:4" x14ac:dyDescent="0.25">
      <c r="A60" s="4">
        <v>45624</v>
      </c>
      <c r="B60" s="3" t="s">
        <v>1585</v>
      </c>
      <c r="C60" t="s">
        <v>25</v>
      </c>
      <c r="D60" s="19">
        <v>25600</v>
      </c>
    </row>
    <row r="61" spans="1:4" x14ac:dyDescent="0.25">
      <c r="A61" s="4">
        <v>45625</v>
      </c>
      <c r="B61" s="3" t="s">
        <v>53</v>
      </c>
      <c r="C61" t="s">
        <v>764</v>
      </c>
      <c r="D61" s="19">
        <v>14830</v>
      </c>
    </row>
    <row r="62" spans="1:4" x14ac:dyDescent="0.25">
      <c r="A62" s="4">
        <v>45625</v>
      </c>
      <c r="B62" s="3" t="s">
        <v>53</v>
      </c>
      <c r="C62" t="s">
        <v>1202</v>
      </c>
      <c r="D62" s="19">
        <v>10920</v>
      </c>
    </row>
    <row r="63" spans="1:4" x14ac:dyDescent="0.25">
      <c r="A63" s="4">
        <v>45625</v>
      </c>
      <c r="B63" s="3" t="s">
        <v>126</v>
      </c>
      <c r="C63" t="s">
        <v>25</v>
      </c>
      <c r="D63" s="19">
        <v>23100</v>
      </c>
    </row>
    <row r="64" spans="1:4" x14ac:dyDescent="0.25">
      <c r="A64" s="4">
        <v>45625</v>
      </c>
      <c r="B64" s="3" t="s">
        <v>1585</v>
      </c>
      <c r="C64" t="s">
        <v>25</v>
      </c>
      <c r="D64" s="19">
        <v>6000</v>
      </c>
    </row>
    <row r="65" spans="1:5" x14ac:dyDescent="0.25">
      <c r="A65" s="4">
        <v>45626</v>
      </c>
      <c r="B65" s="3" t="s">
        <v>53</v>
      </c>
      <c r="C65" t="s">
        <v>764</v>
      </c>
      <c r="D65" s="19">
        <v>12010</v>
      </c>
    </row>
    <row r="66" spans="1:5" x14ac:dyDescent="0.25">
      <c r="A66" s="4">
        <v>45626</v>
      </c>
      <c r="B66" s="3" t="s">
        <v>53</v>
      </c>
      <c r="C66" t="s">
        <v>1202</v>
      </c>
      <c r="D66" s="19">
        <v>10950</v>
      </c>
    </row>
    <row r="67" spans="1:5" x14ac:dyDescent="0.25">
      <c r="A67" s="4">
        <v>45626</v>
      </c>
      <c r="B67" s="3" t="s">
        <v>53</v>
      </c>
      <c r="C67" t="s">
        <v>902</v>
      </c>
      <c r="D67" s="19">
        <v>6100</v>
      </c>
    </row>
    <row r="68" spans="1:5" x14ac:dyDescent="0.25">
      <c r="A68" s="4">
        <v>45626</v>
      </c>
      <c r="B68" s="3" t="s">
        <v>126</v>
      </c>
      <c r="C68" t="s">
        <v>25</v>
      </c>
      <c r="D68" s="19">
        <v>36300</v>
      </c>
    </row>
    <row r="69" spans="1:5" x14ac:dyDescent="0.25">
      <c r="A69" s="4">
        <v>45626</v>
      </c>
      <c r="B69" s="3" t="s">
        <v>1585</v>
      </c>
      <c r="C69" t="s">
        <v>25</v>
      </c>
      <c r="D69" s="19">
        <v>7500</v>
      </c>
    </row>
    <row r="70" spans="1:5" x14ac:dyDescent="0.25">
      <c r="A70" s="4">
        <v>45627</v>
      </c>
      <c r="B70" s="3" t="s">
        <v>53</v>
      </c>
      <c r="C70" s="77" t="s">
        <v>764</v>
      </c>
      <c r="D70" s="78">
        <v>14640</v>
      </c>
      <c r="E70" s="77"/>
    </row>
    <row r="71" spans="1:5" x14ac:dyDescent="0.25">
      <c r="A71" s="4">
        <v>45627</v>
      </c>
      <c r="B71" s="3" t="s">
        <v>53</v>
      </c>
      <c r="C71" s="77" t="s">
        <v>1202</v>
      </c>
      <c r="D71" s="78">
        <v>14100</v>
      </c>
      <c r="E71" s="77"/>
    </row>
    <row r="72" spans="1:5" x14ac:dyDescent="0.25">
      <c r="A72" s="4">
        <v>45627</v>
      </c>
      <c r="B72" s="3" t="s">
        <v>53</v>
      </c>
      <c r="C72" s="77" t="s">
        <v>902</v>
      </c>
      <c r="D72" s="78">
        <v>16900</v>
      </c>
      <c r="E72" s="77"/>
    </row>
    <row r="73" spans="1:5" x14ac:dyDescent="0.25">
      <c r="A73" s="4">
        <v>45627</v>
      </c>
      <c r="B73" s="3" t="s">
        <v>126</v>
      </c>
      <c r="C73" s="77" t="s">
        <v>25</v>
      </c>
      <c r="D73" s="78">
        <v>24400</v>
      </c>
      <c r="E73" s="77"/>
    </row>
    <row r="74" spans="1:5" x14ac:dyDescent="0.25">
      <c r="A74" s="4">
        <v>45627</v>
      </c>
      <c r="B74" s="3" t="s">
        <v>1585</v>
      </c>
      <c r="C74" s="77" t="s">
        <v>25</v>
      </c>
      <c r="D74" s="78">
        <v>6000</v>
      </c>
      <c r="E74" s="77"/>
    </row>
    <row r="75" spans="1:5" x14ac:dyDescent="0.25">
      <c r="A75" s="4">
        <v>45628</v>
      </c>
      <c r="B75" s="3" t="s">
        <v>53</v>
      </c>
      <c r="C75" s="77" t="s">
        <v>764</v>
      </c>
      <c r="D75" s="78">
        <v>13980</v>
      </c>
      <c r="E75" s="77"/>
    </row>
    <row r="76" spans="1:5" x14ac:dyDescent="0.25">
      <c r="A76" s="4">
        <v>45628</v>
      </c>
      <c r="B76" s="3" t="s">
        <v>53</v>
      </c>
      <c r="C76" s="77" t="s">
        <v>902</v>
      </c>
      <c r="D76" s="78">
        <v>14460</v>
      </c>
      <c r="E76" s="77"/>
    </row>
    <row r="77" spans="1:5" x14ac:dyDescent="0.25">
      <c r="A77" s="4">
        <v>45629</v>
      </c>
      <c r="B77" s="3" t="s">
        <v>53</v>
      </c>
      <c r="C77" s="77" t="s">
        <v>764</v>
      </c>
      <c r="D77" s="78">
        <v>11930</v>
      </c>
      <c r="E77" s="77"/>
    </row>
    <row r="78" spans="1:5" x14ac:dyDescent="0.25">
      <c r="A78" s="4">
        <v>45629</v>
      </c>
      <c r="B78" s="3" t="s">
        <v>53</v>
      </c>
      <c r="C78" s="77" t="s">
        <v>1202</v>
      </c>
      <c r="D78" s="78">
        <v>12720</v>
      </c>
      <c r="E78" s="77"/>
    </row>
    <row r="79" spans="1:5" x14ac:dyDescent="0.25">
      <c r="A79" s="4">
        <v>45629</v>
      </c>
      <c r="B79" s="3" t="s">
        <v>53</v>
      </c>
      <c r="C79" s="77" t="s">
        <v>902</v>
      </c>
      <c r="D79" s="78">
        <v>13580</v>
      </c>
      <c r="E79" s="77"/>
    </row>
    <row r="80" spans="1:5" x14ac:dyDescent="0.25">
      <c r="A80" s="4">
        <v>45630</v>
      </c>
      <c r="B80" s="70" t="s">
        <v>53</v>
      </c>
      <c r="C80" s="82" t="s">
        <v>764</v>
      </c>
      <c r="D80" s="83">
        <v>14850</v>
      </c>
      <c r="E80" s="77"/>
    </row>
    <row r="81" spans="1:5" x14ac:dyDescent="0.25">
      <c r="A81" s="4">
        <v>45630</v>
      </c>
      <c r="B81" s="70" t="s">
        <v>53</v>
      </c>
      <c r="C81" s="82" t="s">
        <v>1202</v>
      </c>
      <c r="D81" s="83">
        <v>9710</v>
      </c>
      <c r="E81" s="77"/>
    </row>
    <row r="82" spans="1:5" x14ac:dyDescent="0.25">
      <c r="A82" s="4">
        <v>45630</v>
      </c>
      <c r="B82" s="3" t="s">
        <v>126</v>
      </c>
      <c r="C82" s="77" t="s">
        <v>25</v>
      </c>
      <c r="D82" s="78">
        <v>24200</v>
      </c>
      <c r="E82" s="77"/>
    </row>
    <row r="83" spans="1:5" x14ac:dyDescent="0.25">
      <c r="A83" s="4">
        <v>45630</v>
      </c>
      <c r="B83" s="3" t="s">
        <v>1585</v>
      </c>
      <c r="C83" s="77" t="s">
        <v>25</v>
      </c>
      <c r="D83" s="78">
        <v>5000</v>
      </c>
      <c r="E83" s="77"/>
    </row>
    <row r="84" spans="1:5" x14ac:dyDescent="0.25">
      <c r="A84" s="4">
        <v>45631</v>
      </c>
      <c r="B84" s="3" t="s">
        <v>53</v>
      </c>
      <c r="C84" s="77" t="s">
        <v>764</v>
      </c>
      <c r="D84" s="78">
        <v>15300</v>
      </c>
      <c r="E84" s="77"/>
    </row>
    <row r="85" spans="1:5" x14ac:dyDescent="0.25">
      <c r="A85" s="4">
        <v>45631</v>
      </c>
      <c r="B85" s="3" t="s">
        <v>53</v>
      </c>
      <c r="C85" s="77" t="s">
        <v>1202</v>
      </c>
      <c r="D85" s="78">
        <f>14300</f>
        <v>14300</v>
      </c>
      <c r="E85" s="77"/>
    </row>
    <row r="86" spans="1:5" x14ac:dyDescent="0.25">
      <c r="A86" s="4">
        <v>45631</v>
      </c>
      <c r="B86" s="3" t="s">
        <v>126</v>
      </c>
      <c r="C86" s="77" t="s">
        <v>25</v>
      </c>
      <c r="D86" s="78">
        <v>24200</v>
      </c>
      <c r="E86" s="77"/>
    </row>
    <row r="87" spans="1:5" x14ac:dyDescent="0.25">
      <c r="A87" s="4">
        <v>45631</v>
      </c>
      <c r="B87" s="3" t="s">
        <v>1585</v>
      </c>
      <c r="C87" s="77" t="s">
        <v>25</v>
      </c>
      <c r="D87" s="78">
        <v>5000</v>
      </c>
      <c r="E87" s="77"/>
    </row>
    <row r="88" spans="1:5" x14ac:dyDescent="0.25">
      <c r="A88" s="4">
        <v>45632</v>
      </c>
      <c r="B88" s="3" t="s">
        <v>53</v>
      </c>
      <c r="C88" s="77" t="s">
        <v>764</v>
      </c>
      <c r="D88" s="78">
        <v>13060</v>
      </c>
      <c r="E88" s="77"/>
    </row>
    <row r="89" spans="1:5" x14ac:dyDescent="0.25">
      <c r="A89" s="4">
        <v>45632</v>
      </c>
      <c r="B89" s="3" t="s">
        <v>53</v>
      </c>
      <c r="C89" s="77" t="s">
        <v>1202</v>
      </c>
      <c r="D89" s="78">
        <v>14240</v>
      </c>
      <c r="E89" s="77"/>
    </row>
    <row r="90" spans="1:5" x14ac:dyDescent="0.25">
      <c r="A90" s="4">
        <v>45632</v>
      </c>
      <c r="B90" s="3" t="s">
        <v>126</v>
      </c>
      <c r="C90" s="77" t="s">
        <v>25</v>
      </c>
      <c r="D90" s="78">
        <v>25100</v>
      </c>
      <c r="E90" s="77"/>
    </row>
    <row r="91" spans="1:5" x14ac:dyDescent="0.25">
      <c r="A91" s="4">
        <v>45632</v>
      </c>
      <c r="B91" s="3" t="s">
        <v>1585</v>
      </c>
      <c r="C91" s="77" t="s">
        <v>25</v>
      </c>
      <c r="D91" s="78">
        <v>6000</v>
      </c>
      <c r="E91" s="77"/>
    </row>
    <row r="92" spans="1:5" x14ac:dyDescent="0.25">
      <c r="A92" s="4">
        <v>45633</v>
      </c>
      <c r="B92" s="3" t="s">
        <v>53</v>
      </c>
      <c r="C92" s="77" t="s">
        <v>764</v>
      </c>
      <c r="D92" s="78">
        <v>7630</v>
      </c>
      <c r="E92" s="77"/>
    </row>
    <row r="93" spans="1:5" x14ac:dyDescent="0.25">
      <c r="A93" s="4">
        <v>45633</v>
      </c>
      <c r="B93" s="3" t="s">
        <v>53</v>
      </c>
      <c r="C93" s="77" t="s">
        <v>1202</v>
      </c>
      <c r="D93" s="78">
        <v>14330</v>
      </c>
      <c r="E93" s="77"/>
    </row>
    <row r="94" spans="1:5" x14ac:dyDescent="0.25">
      <c r="A94" s="4">
        <v>45633</v>
      </c>
      <c r="B94" s="3" t="s">
        <v>126</v>
      </c>
      <c r="C94" s="77" t="s">
        <v>25</v>
      </c>
      <c r="D94" s="78">
        <v>39000</v>
      </c>
      <c r="E94" s="77"/>
    </row>
    <row r="95" spans="1:5" x14ac:dyDescent="0.25">
      <c r="A95" s="4">
        <v>45633</v>
      </c>
      <c r="B95" s="3" t="s">
        <v>1585</v>
      </c>
      <c r="C95" s="77" t="s">
        <v>25</v>
      </c>
      <c r="D95" s="78">
        <v>8000</v>
      </c>
      <c r="E95" s="77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398"/>
  <sheetViews>
    <sheetView zoomScaleNormal="100" workbookViewId="0">
      <pane ySplit="1" topLeftCell="A9382" activePane="bottomLeft" state="frozen"/>
      <selection pane="bottomLeft" activeCell="C9399" sqref="C9399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-168361711.68706998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36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L9344" s="37">
        <f>Vata_Sales[[#This Row],[Price]]-Vata_Sales[[#This Row],[Discount]]</f>
        <v>700</v>
      </c>
      <c r="N9344" s="3" t="str">
        <f>VLOOKUP(Vata_Sales[[#This Row],[Product Name]],Category_table[#Data],2,0)</f>
        <v>Goyra</v>
      </c>
      <c r="O9344" s="3">
        <f>VLOOKUP(Vata_Sales[[#This Row],[Product Name]],Category_table[#Data],3,0)</f>
        <v>6</v>
      </c>
      <c r="P9344" s="4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36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L9345" s="37">
        <f>Vata_Sales[[#This Row],[Price]]-Vata_Sales[[#This Row],[Discount]]</f>
        <v>14000</v>
      </c>
      <c r="N9345" s="3" t="str">
        <f>VLOOKUP(Vata_Sales[[#This Row],[Product Name]],Category_table[#Data],2,0)</f>
        <v>Kara</v>
      </c>
      <c r="O9345" s="3">
        <f>VLOOKUP(Vata_Sales[[#This Row],[Product Name]],Category_table[#Data],3,0)</f>
        <v>4</v>
      </c>
      <c r="P9345" s="4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36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L9346" s="37">
        <f>Vata_Sales[[#This Row],[Price]]-Vata_Sales[[#This Row],[Discount]]</f>
        <v>8000</v>
      </c>
      <c r="N9346" s="3" t="str">
        <f>VLOOKUP(Vata_Sales[[#This Row],[Product Name]],Category_table[#Data],2,0)</f>
        <v>2no</v>
      </c>
      <c r="O9346" s="3">
        <f>VLOOKUP(Vata_Sales[[#This Row],[Product Name]],Category_table[#Data],3,0)</f>
        <v>3</v>
      </c>
      <c r="P9346" s="4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36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L9347" s="37">
        <f>Vata_Sales[[#This Row],[Price]]-Vata_Sales[[#This Row],[Discount]]</f>
        <v>8000</v>
      </c>
      <c r="N9347" s="3" t="str">
        <f>VLOOKUP(Vata_Sales[[#This Row],[Product Name]],Category_table[#Data],2,0)</f>
        <v>2no</v>
      </c>
      <c r="O9347" s="3">
        <f>VLOOKUP(Vata_Sales[[#This Row],[Product Name]],Category_table[#Data],3,0)</f>
        <v>3</v>
      </c>
      <c r="P9347" s="4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36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L9348" s="37">
        <f>Vata_Sales[[#This Row],[Price]]-Vata_Sales[[#This Row],[Discount]]</f>
        <v>3500</v>
      </c>
      <c r="N9348" s="3" t="str">
        <f>VLOOKUP(Vata_Sales[[#This Row],[Product Name]],Category_table[#Data],2,0)</f>
        <v>Kara</v>
      </c>
      <c r="O9348" s="3">
        <f>VLOOKUP(Vata_Sales[[#This Row],[Product Name]],Category_table[#Data],3,0)</f>
        <v>4</v>
      </c>
      <c r="P9348" s="4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36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L9349" s="37">
        <f>Vata_Sales[[#This Row],[Price]]-Vata_Sales[[#This Row],[Discount]]</f>
        <v>1600</v>
      </c>
      <c r="N9349" s="3" t="str">
        <f>VLOOKUP(Vata_Sales[[#This Row],[Product Name]],Category_table[#Data],2,0)</f>
        <v>2no</v>
      </c>
      <c r="O9349" s="3">
        <f>VLOOKUP(Vata_Sales[[#This Row],[Product Name]],Category_table[#Data],3,0)</f>
        <v>3</v>
      </c>
      <c r="P9349" s="4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36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L9350" s="37">
        <f>Vata_Sales[[#This Row],[Price]]-Vata_Sales[[#This Row],[Discount]]</f>
        <v>2400</v>
      </c>
      <c r="N9350" s="3" t="str">
        <f>VLOOKUP(Vata_Sales[[#This Row],[Product Name]],Category_table[#Data],2,0)</f>
        <v>2no</v>
      </c>
      <c r="O9350" s="3">
        <f>VLOOKUP(Vata_Sales[[#This Row],[Product Name]],Category_table[#Data],3,0)</f>
        <v>3</v>
      </c>
      <c r="P9350" s="4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36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L9351" s="37">
        <f>Vata_Sales[[#This Row],[Price]]-Vata_Sales[[#This Row],[Discount]]</f>
        <v>3500</v>
      </c>
      <c r="N9351" s="3" t="str">
        <f>VLOOKUP(Vata_Sales[[#This Row],[Product Name]],Category_table[#Data],2,0)</f>
        <v>Kara</v>
      </c>
      <c r="O9351" s="3">
        <f>VLOOKUP(Vata_Sales[[#This Row],[Product Name]],Category_table[#Data],3,0)</f>
        <v>4</v>
      </c>
      <c r="P9351" s="4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36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L9352" s="37">
        <f>Vata_Sales[[#This Row],[Price]]-Vata_Sales[[#This Row],[Discount]]</f>
        <v>7000</v>
      </c>
      <c r="N9352" s="3" t="str">
        <f>VLOOKUP(Vata_Sales[[#This Row],[Product Name]],Category_table[#Data],2,0)</f>
        <v>Kara</v>
      </c>
      <c r="O9352" s="3">
        <f>VLOOKUP(Vata_Sales[[#This Row],[Product Name]],Category_table[#Data],3,0)</f>
        <v>4</v>
      </c>
      <c r="P9352" s="4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36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L9353" s="37">
        <f>Vata_Sales[[#This Row],[Price]]-Vata_Sales[[#This Row],[Discount]]</f>
        <v>2400</v>
      </c>
      <c r="N9353" s="3" t="str">
        <f>VLOOKUP(Vata_Sales[[#This Row],[Product Name]],Category_table[#Data],2,0)</f>
        <v>Goyra</v>
      </c>
      <c r="O9353" s="3">
        <f>VLOOKUP(Vata_Sales[[#This Row],[Product Name]],Category_table[#Data],3,0)</f>
        <v>6</v>
      </c>
      <c r="P9353" s="4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36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L9354" s="37">
        <f>Vata_Sales[[#This Row],[Price]]-Vata_Sales[[#This Row],[Discount]]</f>
        <v>900</v>
      </c>
      <c r="N9354" s="3" t="str">
        <f>VLOOKUP(Vata_Sales[[#This Row],[Product Name]],Category_table[#Data],2,0)</f>
        <v>2no</v>
      </c>
      <c r="O9354" s="3">
        <f>VLOOKUP(Vata_Sales[[#This Row],[Product Name]],Category_table[#Data],3,0)</f>
        <v>3</v>
      </c>
      <c r="P9354" s="4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36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L9355" s="37">
        <f>Vata_Sales[[#This Row],[Price]]-Vata_Sales[[#This Row],[Discount]]</f>
        <v>500</v>
      </c>
      <c r="N9355" s="3" t="str">
        <f>VLOOKUP(Vata_Sales[[#This Row],[Product Name]],Category_table[#Data],2,0)</f>
        <v>Adla_3</v>
      </c>
      <c r="O9355" s="3">
        <f>VLOOKUP(Vata_Sales[[#This Row],[Product Name]],Category_table[#Data],3,0)</f>
        <v>9</v>
      </c>
      <c r="P9355" s="4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36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L9356" s="37">
        <f>Vata_Sales[[#This Row],[Price]]-Vata_Sales[[#This Row],[Discount]]</f>
        <v>500</v>
      </c>
      <c r="N9356" s="3" t="str">
        <f>VLOOKUP(Vata_Sales[[#This Row],[Product Name]],Category_table[#Data],2,0)</f>
        <v>Adla_3</v>
      </c>
      <c r="O9356" s="3">
        <f>VLOOKUP(Vata_Sales[[#This Row],[Product Name]],Category_table[#Data],3,0)</f>
        <v>9</v>
      </c>
      <c r="P9356" s="4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36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L9357" s="37">
        <f>Vata_Sales[[#This Row],[Price]]-Vata_Sales[[#This Row],[Discount]]</f>
        <v>1050</v>
      </c>
      <c r="N9357" s="3" t="str">
        <f>VLOOKUP(Vata_Sales[[#This Row],[Product Name]],Category_table[#Data],2,0)</f>
        <v>Goyra</v>
      </c>
      <c r="O9357" s="3">
        <f>VLOOKUP(Vata_Sales[[#This Row],[Product Name]],Category_table[#Data],3,0)</f>
        <v>6</v>
      </c>
      <c r="P9357" s="4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36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L9358" s="37">
        <f>Vata_Sales[[#This Row],[Price]]-Vata_Sales[[#This Row],[Discount]]</f>
        <v>24000</v>
      </c>
      <c r="N9358" s="3" t="str">
        <f>VLOOKUP(Vata_Sales[[#This Row],[Product Name]],Category_table[#Data],2,0)</f>
        <v>2no</v>
      </c>
      <c r="O9358" s="3">
        <f>VLOOKUP(Vata_Sales[[#This Row],[Product Name]],Category_table[#Data],3,0)</f>
        <v>3</v>
      </c>
      <c r="P9358" s="4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36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L9359" s="37">
        <f>Vata_Sales[[#This Row],[Price]]-Vata_Sales[[#This Row],[Discount]]</f>
        <v>8000</v>
      </c>
      <c r="N9359" s="3" t="str">
        <f>VLOOKUP(Vata_Sales[[#This Row],[Product Name]],Category_table[#Data],2,0)</f>
        <v>2no</v>
      </c>
      <c r="O9359" s="3">
        <f>VLOOKUP(Vata_Sales[[#This Row],[Product Name]],Category_table[#Data],3,0)</f>
        <v>3</v>
      </c>
      <c r="P9359" s="4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36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L9360" s="37">
        <f>Vata_Sales[[#This Row],[Price]]-Vata_Sales[[#This Row],[Discount]]</f>
        <v>2500</v>
      </c>
      <c r="N9360" s="3" t="str">
        <f>VLOOKUP(Vata_Sales[[#This Row],[Product Name]],Category_table[#Data],2,0)</f>
        <v>3no</v>
      </c>
      <c r="O9360" s="3">
        <f>VLOOKUP(Vata_Sales[[#This Row],[Product Name]],Category_table[#Data],3,0)</f>
        <v>5</v>
      </c>
      <c r="P9360" s="41">
        <f>VLOOKUP(Vata_Sales[[#This Row],[Product Name]],Category_table[],4,0)</f>
        <v>5</v>
      </c>
    </row>
    <row r="9361" spans="1:16" ht="25.5" customHeight="1" x14ac:dyDescent="0.25">
      <c r="A9361" s="3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36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L9361" s="37">
        <f>Vata_Sales[[#This Row],[Price]]-Vata_Sales[[#This Row],[Discount]]</f>
        <v>1100</v>
      </c>
      <c r="N9361" s="3" t="str">
        <f>VLOOKUP(Vata_Sales[[#This Row],[Product Name]],Category_table[#Data],2,0)</f>
        <v>Khowa</v>
      </c>
      <c r="O9361" s="3">
        <f>VLOOKUP(Vata_Sales[[#This Row],[Product Name]],Category_table[#Data],3,0)</f>
        <v>8</v>
      </c>
      <c r="P9361" s="41">
        <f>VLOOKUP(Vata_Sales[[#This Row],[Product Name]],Category_table[],4,0)</f>
        <v>7</v>
      </c>
    </row>
    <row r="9362" spans="1:16" ht="25.5" customHeight="1" x14ac:dyDescent="0.25">
      <c r="A9362" s="3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36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L9362" s="37">
        <f>Vata_Sales[[#This Row],[Price]]-Vata_Sales[[#This Row],[Discount]]</f>
        <v>20000</v>
      </c>
      <c r="N9362" s="3" t="str">
        <f>VLOOKUP(Vata_Sales[[#This Row],[Product Name]],Category_table[#Data],2,0)</f>
        <v>3no</v>
      </c>
      <c r="O9362" s="3">
        <f>VLOOKUP(Vata_Sales[[#This Row],[Product Name]],Category_table[#Data],3,0)</f>
        <v>5</v>
      </c>
      <c r="P9362" s="41">
        <f>VLOOKUP(Vata_Sales[[#This Row],[Product Name]],Category_table[],4,0)</f>
        <v>5</v>
      </c>
    </row>
    <row r="9363" spans="1:16" ht="25.5" customHeight="1" x14ac:dyDescent="0.25">
      <c r="A9363" s="3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36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L9363" s="37">
        <f>Vata_Sales[[#This Row],[Price]]-Vata_Sales[[#This Row],[Discount]]</f>
        <v>900</v>
      </c>
      <c r="N9363" s="3" t="str">
        <f>VLOOKUP(Vata_Sales[[#This Row],[Product Name]],Category_table[#Data],2,0)</f>
        <v>2no</v>
      </c>
      <c r="O9363" s="3">
        <f>VLOOKUP(Vata_Sales[[#This Row],[Product Name]],Category_table[#Data],3,0)</f>
        <v>3</v>
      </c>
      <c r="P9363" s="41">
        <f>VLOOKUP(Vata_Sales[[#This Row],[Product Name]],Category_table[],4,0)</f>
        <v>3</v>
      </c>
    </row>
    <row r="9364" spans="1:16" ht="25.5" customHeight="1" x14ac:dyDescent="0.25">
      <c r="A9364" s="3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36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L9364" s="37">
        <f>Vata_Sales[[#This Row],[Price]]-Vata_Sales[[#This Row],[Discount]]</f>
        <v>10500</v>
      </c>
      <c r="N9364" s="3" t="str">
        <f>VLOOKUP(Vata_Sales[[#This Row],[Product Name]],Category_table[#Data],2,0)</f>
        <v>Kara</v>
      </c>
      <c r="O9364" s="3">
        <f>VLOOKUP(Vata_Sales[[#This Row],[Product Name]],Category_table[#Data],3,0)</f>
        <v>4</v>
      </c>
      <c r="P9364" s="41">
        <f>VLOOKUP(Vata_Sales[[#This Row],[Product Name]],Category_table[],4,0)</f>
        <v>4</v>
      </c>
    </row>
    <row r="9365" spans="1:16" ht="25.5" customHeight="1" x14ac:dyDescent="0.25">
      <c r="A9365" s="3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36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L9365" s="37">
        <f>Vata_Sales[[#This Row],[Price]]-Vata_Sales[[#This Row],[Discount]]</f>
        <v>500</v>
      </c>
      <c r="N9365" s="3" t="str">
        <f>VLOOKUP(Vata_Sales[[#This Row],[Product Name]],Category_table[#Data],2,0)</f>
        <v>Adla_3</v>
      </c>
      <c r="O9365" s="3">
        <f>VLOOKUP(Vata_Sales[[#This Row],[Product Name]],Category_table[#Data],3,0)</f>
        <v>9</v>
      </c>
      <c r="P9365" s="41">
        <f>VLOOKUP(Vata_Sales[[#This Row],[Product Name]],Category_table[],4,0)</f>
        <v>7</v>
      </c>
    </row>
    <row r="9366" spans="1:16" ht="25.5" customHeight="1" x14ac:dyDescent="0.25">
      <c r="A9366" s="3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36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L9366" s="37">
        <f>Vata_Sales[[#This Row],[Price]]-Vata_Sales[[#This Row],[Discount]]</f>
        <v>2700</v>
      </c>
      <c r="N9366" s="3" t="str">
        <f>VLOOKUP(Vata_Sales[[#This Row],[Product Name]],Category_table[#Data],2,0)</f>
        <v>2no</v>
      </c>
      <c r="O9366" s="3">
        <f>VLOOKUP(Vata_Sales[[#This Row],[Product Name]],Category_table[#Data],3,0)</f>
        <v>3</v>
      </c>
      <c r="P9366" s="41">
        <f>VLOOKUP(Vata_Sales[[#This Row],[Product Name]],Category_table[],4,0)</f>
        <v>3</v>
      </c>
    </row>
    <row r="9367" spans="1:16" ht="25.5" customHeight="1" x14ac:dyDescent="0.25">
      <c r="A9367" s="3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36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L9367" s="37">
        <f>Vata_Sales[[#This Row],[Price]]-Vata_Sales[[#This Row],[Discount]]</f>
        <v>10000</v>
      </c>
      <c r="N9367" s="3" t="str">
        <f>VLOOKUP(Vata_Sales[[#This Row],[Product Name]],Category_table[#Data],2,0)</f>
        <v>3no</v>
      </c>
      <c r="O9367" s="3">
        <f>VLOOKUP(Vata_Sales[[#This Row],[Product Name]],Category_table[#Data],3,0)</f>
        <v>5</v>
      </c>
      <c r="P9367" s="41">
        <f>VLOOKUP(Vata_Sales[[#This Row],[Product Name]],Category_table[],4,0)</f>
        <v>5</v>
      </c>
    </row>
    <row r="9368" spans="1:16" ht="25.5" customHeight="1" x14ac:dyDescent="0.25">
      <c r="A9368" s="3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36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L9368" s="37">
        <f>Vata_Sales[[#This Row],[Price]]-Vata_Sales[[#This Row],[Discount]]</f>
        <v>16000</v>
      </c>
      <c r="N9368" s="3" t="str">
        <f>VLOOKUP(Vata_Sales[[#This Row],[Product Name]],Category_table[#Data],2,0)</f>
        <v>2no</v>
      </c>
      <c r="O9368" s="3">
        <f>VLOOKUP(Vata_Sales[[#This Row],[Product Name]],Category_table[#Data],3,0)</f>
        <v>3</v>
      </c>
      <c r="P9368" s="41">
        <f>VLOOKUP(Vata_Sales[[#This Row],[Product Name]],Category_table[],4,0)</f>
        <v>3</v>
      </c>
    </row>
    <row r="9369" spans="1:16" ht="25.5" customHeight="1" x14ac:dyDescent="0.25">
      <c r="A9369" s="3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36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L9369" s="37">
        <f>Vata_Sales[[#This Row],[Price]]-Vata_Sales[[#This Row],[Discount]]</f>
        <v>4900</v>
      </c>
      <c r="N9369" s="3" t="str">
        <f>VLOOKUP(Vata_Sales[[#This Row],[Product Name]],Category_table[#Data],2,0)</f>
        <v>3no</v>
      </c>
      <c r="O9369" s="3">
        <f>VLOOKUP(Vata_Sales[[#This Row],[Product Name]],Category_table[#Data],3,0)</f>
        <v>5</v>
      </c>
      <c r="P9369" s="41">
        <f>VLOOKUP(Vata_Sales[[#This Row],[Product Name]],Category_table[],4,0)</f>
        <v>5</v>
      </c>
    </row>
    <row r="9370" spans="1:16" ht="25.5" customHeight="1" x14ac:dyDescent="0.25">
      <c r="A9370" s="3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36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L9370" s="37">
        <f>Vata_Sales[[#This Row],[Price]]-Vata_Sales[[#This Row],[Discount]]</f>
        <v>500</v>
      </c>
      <c r="N9370" s="3" t="str">
        <f>VLOOKUP(Vata_Sales[[#This Row],[Product Name]],Category_table[#Data],2,0)</f>
        <v>Adla_3</v>
      </c>
      <c r="O9370" s="3">
        <f>VLOOKUP(Vata_Sales[[#This Row],[Product Name]],Category_table[#Data],3,0)</f>
        <v>9</v>
      </c>
      <c r="P9370" s="41">
        <f>VLOOKUP(Vata_Sales[[#This Row],[Product Name]],Category_table[],4,0)</f>
        <v>7</v>
      </c>
    </row>
    <row r="9371" spans="1:16" ht="25.5" customHeight="1" x14ac:dyDescent="0.25">
      <c r="A9371" s="3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36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L9371" s="37">
        <f>Vata_Sales[[#This Row],[Price]]-Vata_Sales[[#This Row],[Discount]]</f>
        <v>17400</v>
      </c>
      <c r="N9371" s="3" t="str">
        <f>VLOOKUP(Vata_Sales[[#This Row],[Product Name]],Category_table[#Data],2,0)</f>
        <v>2no</v>
      </c>
      <c r="O9371" s="3">
        <f>VLOOKUP(Vata_Sales[[#This Row],[Product Name]],Category_table[#Data],3,0)</f>
        <v>3</v>
      </c>
      <c r="P9371" s="41">
        <f>VLOOKUP(Vata_Sales[[#This Row],[Product Name]],Category_table[],4,0)</f>
        <v>3</v>
      </c>
    </row>
    <row r="9372" spans="1:16" ht="25.5" customHeight="1" x14ac:dyDescent="0.25">
      <c r="A9372" s="3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36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L9372" s="37">
        <f>Vata_Sales[[#This Row],[Price]]-Vata_Sales[[#This Row],[Discount]]</f>
        <v>4800</v>
      </c>
      <c r="N9372" s="3" t="str">
        <f>VLOOKUP(Vata_Sales[[#This Row],[Product Name]],Category_table[#Data],2,0)</f>
        <v>3no</v>
      </c>
      <c r="O9372" s="3">
        <f>VLOOKUP(Vata_Sales[[#This Row],[Product Name]],Category_table[#Data],3,0)</f>
        <v>5</v>
      </c>
      <c r="P9372" s="41">
        <f>VLOOKUP(Vata_Sales[[#This Row],[Product Name]],Category_table[],4,0)</f>
        <v>5</v>
      </c>
    </row>
    <row r="9373" spans="1:16" ht="25.5" customHeight="1" x14ac:dyDescent="0.25">
      <c r="A9373" s="3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36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L9373" s="37">
        <f>Vata_Sales[[#This Row],[Price]]-Vata_Sales[[#This Row],[Discount]]</f>
        <v>21000</v>
      </c>
      <c r="N9373" s="3" t="str">
        <f>VLOOKUP(Vata_Sales[[#This Row],[Product Name]],Category_table[#Data],2,0)</f>
        <v>Kara</v>
      </c>
      <c r="O9373" s="3">
        <f>VLOOKUP(Vata_Sales[[#This Row],[Product Name]],Category_table[#Data],3,0)</f>
        <v>4</v>
      </c>
      <c r="P9373" s="41">
        <f>VLOOKUP(Vata_Sales[[#This Row],[Product Name]],Category_table[],4,0)</f>
        <v>4</v>
      </c>
    </row>
    <row r="9374" spans="1:16" ht="25.5" customHeight="1" x14ac:dyDescent="0.25">
      <c r="A9374" s="3">
        <v>514</v>
      </c>
      <c r="B9374" s="35">
        <v>45613</v>
      </c>
      <c r="C9374" s="3" t="s">
        <v>897</v>
      </c>
      <c r="D9374" s="3" t="s">
        <v>34</v>
      </c>
      <c r="E9374" s="3" t="s">
        <v>282</v>
      </c>
      <c r="F9374" s="3">
        <v>700</v>
      </c>
      <c r="G9374" s="3">
        <v>7.5</v>
      </c>
      <c r="H9374" s="39">
        <f>Vata_Sales[[#This Row],[Final Price]]/Vata_Sales[[#This Row],[Actual Quantity]]</f>
        <v>7.4285714285714288</v>
      </c>
      <c r="I9374" s="36">
        <f>IF(Vata_Sales[[#This Row],[Ref Unit]]="Single",Vata_Sales[[#This Row],[Quantity]],VLOOKUP(Vata_Sales[[#This Row],[Ref Unit]],Cat_Unit[],2,0)*Vata_Sales[[#This Row],[Quantity]])</f>
        <v>700</v>
      </c>
      <c r="J9374" s="37">
        <f>Vata_Sales[[#This Row],[Quantity]]*Vata_Sales[[#This Row],[Rate]]</f>
        <v>5250</v>
      </c>
      <c r="K9374">
        <v>50</v>
      </c>
      <c r="L9374" s="37">
        <f>Vata_Sales[[#This Row],[Price]]-Vata_Sales[[#This Row],[Discount]]</f>
        <v>5200</v>
      </c>
      <c r="N9374" s="3" t="str">
        <f>VLOOKUP(Vata_Sales[[#This Row],[Product Name]],Category_table[#Data],2,0)</f>
        <v>Goyra</v>
      </c>
      <c r="O9374" s="3">
        <f>VLOOKUP(Vata_Sales[[#This Row],[Product Name]],Category_table[#Data],3,0)</f>
        <v>6</v>
      </c>
      <c r="P9374" s="41">
        <f>VLOOKUP(Vata_Sales[[#This Row],[Product Name]],Category_table[],4,0)</f>
        <v>6</v>
      </c>
    </row>
    <row r="9375" spans="1:16" ht="25.5" customHeight="1" x14ac:dyDescent="0.25">
      <c r="A9375" s="3">
        <v>515</v>
      </c>
      <c r="B9375" s="35">
        <v>45616</v>
      </c>
      <c r="C9375" s="3" t="s">
        <v>897</v>
      </c>
      <c r="D9375" s="3" t="s">
        <v>34</v>
      </c>
      <c r="E9375" s="3" t="s">
        <v>282</v>
      </c>
      <c r="F9375" s="3">
        <v>700</v>
      </c>
      <c r="G9375" s="3">
        <v>7</v>
      </c>
      <c r="H9375" s="39">
        <f>Vata_Sales[[#This Row],[Final Price]]/Vata_Sales[[#This Row],[Actual Quantity]]</f>
        <v>7</v>
      </c>
      <c r="I9375" s="36">
        <f>IF(Vata_Sales[[#This Row],[Ref Unit]]="Single",Vata_Sales[[#This Row],[Quantity]],VLOOKUP(Vata_Sales[[#This Row],[Ref Unit]],Cat_Unit[],2,0)*Vata_Sales[[#This Row],[Quantity]])</f>
        <v>700</v>
      </c>
      <c r="J9375" s="37">
        <f>Vata_Sales[[#This Row],[Quantity]]*Vata_Sales[[#This Row],[Rate]]</f>
        <v>4900</v>
      </c>
      <c r="L9375" s="37">
        <f>Vata_Sales[[#This Row],[Price]]-Vata_Sales[[#This Row],[Discount]]</f>
        <v>4900</v>
      </c>
      <c r="N9375" s="3" t="str">
        <f>VLOOKUP(Vata_Sales[[#This Row],[Product Name]],Category_table[#Data],2,0)</f>
        <v>Goyra</v>
      </c>
      <c r="O9375" s="3">
        <f>VLOOKUP(Vata_Sales[[#This Row],[Product Name]],Category_table[#Data],3,0)</f>
        <v>6</v>
      </c>
      <c r="P9375" s="41">
        <f>VLOOKUP(Vata_Sales[[#This Row],[Product Name]],Category_table[],4,0)</f>
        <v>6</v>
      </c>
    </row>
    <row r="9376" spans="1:16" ht="25.5" customHeight="1" x14ac:dyDescent="0.25">
      <c r="A9376" s="3">
        <v>516</v>
      </c>
      <c r="B9376" s="35">
        <v>45618</v>
      </c>
      <c r="C9376" s="3" t="s">
        <v>897</v>
      </c>
      <c r="D9376" s="3" t="s">
        <v>34</v>
      </c>
      <c r="E9376" s="3" t="s">
        <v>282</v>
      </c>
      <c r="F9376" s="3">
        <v>300</v>
      </c>
      <c r="G9376" s="3">
        <v>7</v>
      </c>
      <c r="H9376" s="39">
        <f>Vata_Sales[[#This Row],[Final Price]]/Vata_Sales[[#This Row],[Actual Quantity]]</f>
        <v>7</v>
      </c>
      <c r="I9376" s="36">
        <f>IF(Vata_Sales[[#This Row],[Ref Unit]]="Single",Vata_Sales[[#This Row],[Quantity]],VLOOKUP(Vata_Sales[[#This Row],[Ref Unit]],Cat_Unit[],2,0)*Vata_Sales[[#This Row],[Quantity]])</f>
        <v>300</v>
      </c>
      <c r="J9376" s="37">
        <f>Vata_Sales[[#This Row],[Quantity]]*Vata_Sales[[#This Row],[Rate]]</f>
        <v>2100</v>
      </c>
      <c r="L9376" s="37">
        <f>Vata_Sales[[#This Row],[Price]]-Vata_Sales[[#This Row],[Discount]]</f>
        <v>2100</v>
      </c>
      <c r="N9376" s="3" t="str">
        <f>VLOOKUP(Vata_Sales[[#This Row],[Product Name]],Category_table[#Data],2,0)</f>
        <v>Goyra</v>
      </c>
      <c r="O9376" s="3">
        <f>VLOOKUP(Vata_Sales[[#This Row],[Product Name]],Category_table[#Data],3,0)</f>
        <v>6</v>
      </c>
      <c r="P9376" s="41">
        <f>VLOOKUP(Vata_Sales[[#This Row],[Product Name]],Category_table[],4,0)</f>
        <v>6</v>
      </c>
    </row>
    <row r="9377" spans="1:16" ht="25.5" customHeight="1" x14ac:dyDescent="0.25">
      <c r="A9377" s="3">
        <v>517</v>
      </c>
      <c r="B9377" s="35">
        <v>45618</v>
      </c>
      <c r="C9377" s="3" t="s">
        <v>906</v>
      </c>
      <c r="D9377" s="3" t="s">
        <v>149</v>
      </c>
      <c r="E9377" s="3" t="s">
        <v>799</v>
      </c>
      <c r="F9377" s="3">
        <v>1</v>
      </c>
      <c r="G9377" s="3">
        <v>500</v>
      </c>
      <c r="H9377" s="39">
        <f>Vata_Sales[[#This Row],[Final Price]]/Vata_Sales[[#This Row],[Actual Quantity]]</f>
        <v>3.3333333333333335</v>
      </c>
      <c r="I9377" s="36">
        <f>IF(Vata_Sales[[#This Row],[Ref Unit]]="Single",Vata_Sales[[#This Row],[Quantity]],VLOOKUP(Vata_Sales[[#This Row],[Ref Unit]],Cat_Unit[],2,0)*Vata_Sales[[#This Row],[Quantity]])</f>
        <v>150</v>
      </c>
      <c r="J9377" s="37">
        <f>Vata_Sales[[#This Row],[Quantity]]*Vata_Sales[[#This Row],[Rate]]</f>
        <v>500</v>
      </c>
      <c r="L9377" s="37">
        <f>Vata_Sales[[#This Row],[Price]]-Vata_Sales[[#This Row],[Discount]]</f>
        <v>500</v>
      </c>
      <c r="N9377" s="3" t="str">
        <f>VLOOKUP(Vata_Sales[[#This Row],[Product Name]],Category_table[#Data],2,0)</f>
        <v>Adla_3</v>
      </c>
      <c r="O9377" s="3">
        <f>VLOOKUP(Vata_Sales[[#This Row],[Product Name]],Category_table[#Data],3,0)</f>
        <v>9</v>
      </c>
      <c r="P9377" s="41">
        <f>VLOOKUP(Vata_Sales[[#This Row],[Product Name]],Category_table[],4,0)</f>
        <v>7</v>
      </c>
    </row>
    <row r="9378" spans="1:16" ht="25.5" customHeight="1" x14ac:dyDescent="0.25">
      <c r="A9378" s="3">
        <v>518</v>
      </c>
      <c r="B9378" s="35">
        <v>45618</v>
      </c>
      <c r="C9378" s="3" t="s">
        <v>922</v>
      </c>
      <c r="D9378" s="3" t="s">
        <v>34</v>
      </c>
      <c r="E9378" s="3" t="s">
        <v>282</v>
      </c>
      <c r="F9378" s="3">
        <v>350</v>
      </c>
      <c r="G9378" s="3">
        <v>6.8</v>
      </c>
      <c r="H9378" s="39">
        <f>Vata_Sales[[#This Row],[Final Price]]/Vata_Sales[[#This Row],[Actual Quantity]]</f>
        <v>6.8</v>
      </c>
      <c r="I9378" s="36">
        <f>IF(Vata_Sales[[#This Row],[Ref Unit]]="Single",Vata_Sales[[#This Row],[Quantity]],VLOOKUP(Vata_Sales[[#This Row],[Ref Unit]],Cat_Unit[],2,0)*Vata_Sales[[#This Row],[Quantity]])</f>
        <v>350</v>
      </c>
      <c r="J9378" s="37">
        <f>Vata_Sales[[#This Row],[Quantity]]*Vata_Sales[[#This Row],[Rate]]</f>
        <v>2380</v>
      </c>
      <c r="L9378" s="37">
        <f>Vata_Sales[[#This Row],[Price]]-Vata_Sales[[#This Row],[Discount]]</f>
        <v>2380</v>
      </c>
      <c r="N9378" s="3" t="str">
        <f>VLOOKUP(Vata_Sales[[#This Row],[Product Name]],Category_table[#Data],2,0)</f>
        <v>Goyra</v>
      </c>
      <c r="O9378" s="3">
        <f>VLOOKUP(Vata_Sales[[#This Row],[Product Name]],Category_table[#Data],3,0)</f>
        <v>6</v>
      </c>
      <c r="P9378" s="41">
        <f>VLOOKUP(Vata_Sales[[#This Row],[Product Name]],Category_table[],4,0)</f>
        <v>6</v>
      </c>
    </row>
    <row r="9379" spans="1:16" ht="25.5" customHeight="1" x14ac:dyDescent="0.25">
      <c r="A9379" s="3">
        <v>519</v>
      </c>
      <c r="B9379" s="35">
        <v>45624</v>
      </c>
      <c r="C9379" s="3" t="s">
        <v>897</v>
      </c>
      <c r="D9379" s="3" t="s">
        <v>34</v>
      </c>
      <c r="E9379" s="3" t="s">
        <v>282</v>
      </c>
      <c r="F9379" s="3">
        <v>1000</v>
      </c>
      <c r="G9379" s="3">
        <v>5.8</v>
      </c>
      <c r="H9379" s="39">
        <f>Vata_Sales[[#This Row],[Final Price]]/Vata_Sales[[#This Row],[Actual Quantity]]</f>
        <v>5.8</v>
      </c>
      <c r="I9379" s="36">
        <f>IF(Vata_Sales[[#This Row],[Ref Unit]]="Single",Vata_Sales[[#This Row],[Quantity]],VLOOKUP(Vata_Sales[[#This Row],[Ref Unit]],Cat_Unit[],2,0)*Vata_Sales[[#This Row],[Quantity]])</f>
        <v>1000</v>
      </c>
      <c r="J9379" s="37">
        <f>Vata_Sales[[#This Row],[Quantity]]*Vata_Sales[[#This Row],[Rate]]</f>
        <v>5800</v>
      </c>
      <c r="L9379" s="37">
        <f>Vata_Sales[[#This Row],[Price]]-Vata_Sales[[#This Row],[Discount]]</f>
        <v>5800</v>
      </c>
      <c r="N9379" s="3" t="str">
        <f>VLOOKUP(Vata_Sales[[#This Row],[Product Name]],Category_table[#Data],2,0)</f>
        <v>Goyra</v>
      </c>
      <c r="O9379" s="3">
        <f>VLOOKUP(Vata_Sales[[#This Row],[Product Name]],Category_table[#Data],3,0)</f>
        <v>6</v>
      </c>
      <c r="P9379" s="41">
        <f>VLOOKUP(Vata_Sales[[#This Row],[Product Name]],Category_table[],4,0)</f>
        <v>6</v>
      </c>
    </row>
    <row r="9380" spans="1:16" ht="25.5" customHeight="1" x14ac:dyDescent="0.25">
      <c r="A9380" s="3">
        <v>520</v>
      </c>
      <c r="B9380" s="35">
        <v>45624</v>
      </c>
      <c r="C9380" s="3" t="s">
        <v>922</v>
      </c>
      <c r="D9380" s="3" t="s">
        <v>34</v>
      </c>
      <c r="E9380" s="3" t="s">
        <v>282</v>
      </c>
      <c r="F9380" s="3">
        <v>150</v>
      </c>
      <c r="G9380" s="3">
        <v>6</v>
      </c>
      <c r="H9380" s="39">
        <f>Vata_Sales[[#This Row],[Final Price]]/Vata_Sales[[#This Row],[Actual Quantity]]</f>
        <v>6</v>
      </c>
      <c r="I9380" s="36">
        <f>IF(Vata_Sales[[#This Row],[Ref Unit]]="Single",Vata_Sales[[#This Row],[Quantity]],VLOOKUP(Vata_Sales[[#This Row],[Ref Unit]],Cat_Unit[],2,0)*Vata_Sales[[#This Row],[Quantity]])</f>
        <v>150</v>
      </c>
      <c r="J9380" s="37">
        <f>Vata_Sales[[#This Row],[Quantity]]*Vata_Sales[[#This Row],[Rate]]</f>
        <v>900</v>
      </c>
      <c r="L9380" s="37">
        <f>Vata_Sales[[#This Row],[Price]]-Vata_Sales[[#This Row],[Discount]]</f>
        <v>900</v>
      </c>
      <c r="N9380" s="3" t="str">
        <f>VLOOKUP(Vata_Sales[[#This Row],[Product Name]],Category_table[#Data],2,0)</f>
        <v>Goyra</v>
      </c>
      <c r="O9380" s="3">
        <f>VLOOKUP(Vata_Sales[[#This Row],[Product Name]],Category_table[#Data],3,0)</f>
        <v>6</v>
      </c>
      <c r="P9380" s="41">
        <f>VLOOKUP(Vata_Sales[[#This Row],[Product Name]],Category_table[],4,0)</f>
        <v>6</v>
      </c>
    </row>
    <row r="9381" spans="1:16" ht="25.5" customHeight="1" x14ac:dyDescent="0.25">
      <c r="A9381" s="3">
        <v>521</v>
      </c>
      <c r="B9381" s="35">
        <v>45624</v>
      </c>
      <c r="C9381" s="3" t="s">
        <v>906</v>
      </c>
      <c r="D9381" s="3" t="s">
        <v>149</v>
      </c>
      <c r="E9381" s="3" t="s">
        <v>799</v>
      </c>
      <c r="F9381" s="3">
        <v>1</v>
      </c>
      <c r="G9381" s="3">
        <v>500</v>
      </c>
      <c r="H9381" s="39">
        <f>Vata_Sales[[#This Row],[Final Price]]/Vata_Sales[[#This Row],[Actual Quantity]]</f>
        <v>3.3333333333333335</v>
      </c>
      <c r="I9381" s="36">
        <f>IF(Vata_Sales[[#This Row],[Ref Unit]]="Single",Vata_Sales[[#This Row],[Quantity]],VLOOKUP(Vata_Sales[[#This Row],[Ref Unit]],Cat_Unit[],2,0)*Vata_Sales[[#This Row],[Quantity]])</f>
        <v>150</v>
      </c>
      <c r="J9381" s="37">
        <f>Vata_Sales[[#This Row],[Quantity]]*Vata_Sales[[#This Row],[Rate]]</f>
        <v>500</v>
      </c>
      <c r="L9381" s="37">
        <f>Vata_Sales[[#This Row],[Price]]-Vata_Sales[[#This Row],[Discount]]</f>
        <v>500</v>
      </c>
      <c r="N9381" s="3" t="str">
        <f>VLOOKUP(Vata_Sales[[#This Row],[Product Name]],Category_table[#Data],2,0)</f>
        <v>Adla_3</v>
      </c>
      <c r="O9381" s="3">
        <f>VLOOKUP(Vata_Sales[[#This Row],[Product Name]],Category_table[#Data],3,0)</f>
        <v>9</v>
      </c>
      <c r="P9381" s="41">
        <f>VLOOKUP(Vata_Sales[[#This Row],[Product Name]],Category_table[],4,0)</f>
        <v>7</v>
      </c>
    </row>
    <row r="9382" spans="1:16" ht="25.5" customHeight="1" x14ac:dyDescent="0.25">
      <c r="A9382" s="3">
        <v>522</v>
      </c>
      <c r="B9382" s="35">
        <v>45627</v>
      </c>
      <c r="C9382" s="3" t="s">
        <v>906</v>
      </c>
      <c r="D9382" s="3" t="s">
        <v>149</v>
      </c>
      <c r="E9382" s="3" t="s">
        <v>799</v>
      </c>
      <c r="F9382" s="3">
        <v>1</v>
      </c>
      <c r="G9382" s="3">
        <v>500</v>
      </c>
      <c r="H9382" s="39">
        <f>Vata_Sales[[#This Row],[Final Price]]/Vata_Sales[[#This Row],[Actual Quantity]]</f>
        <v>3.3333333333333335</v>
      </c>
      <c r="I9382" s="79">
        <f>IF(Vata_Sales[[#This Row],[Ref Unit]]="Single",Vata_Sales[[#This Row],[Quantity]],VLOOKUP(Vata_Sales[[#This Row],[Ref Unit]],Cat_Unit[],2,0)*Vata_Sales[[#This Row],[Quantity]])</f>
        <v>150</v>
      </c>
      <c r="J9382" s="37">
        <f>Vata_Sales[[#This Row],[Quantity]]*Vata_Sales[[#This Row],[Rate]]</f>
        <v>500</v>
      </c>
      <c r="K9382" s="77"/>
      <c r="L9382" s="37">
        <f>Vata_Sales[[#This Row],[Price]]-Vata_Sales[[#This Row],[Discount]]</f>
        <v>500</v>
      </c>
      <c r="M9382" s="77"/>
      <c r="N9382" s="80" t="str">
        <f>VLOOKUP(Vata_Sales[[#This Row],[Product Name]],Category_table[#Data],2,0)</f>
        <v>Adla_3</v>
      </c>
      <c r="O9382" s="80">
        <f>VLOOKUP(Vata_Sales[[#This Row],[Product Name]],Category_table[#Data],3,0)</f>
        <v>9</v>
      </c>
      <c r="P9382" s="81">
        <f>VLOOKUP(Vata_Sales[[#This Row],[Product Name]],Category_table[],4,0)</f>
        <v>7</v>
      </c>
    </row>
    <row r="9383" spans="1:16" ht="25.5" customHeight="1" x14ac:dyDescent="0.25">
      <c r="A9383" s="3">
        <v>523</v>
      </c>
      <c r="B9383" s="35">
        <v>45627</v>
      </c>
      <c r="C9383" s="3" t="s">
        <v>922</v>
      </c>
      <c r="D9383" s="3" t="s">
        <v>164</v>
      </c>
      <c r="E9383" s="3" t="s">
        <v>282</v>
      </c>
      <c r="F9383" s="3">
        <v>1000</v>
      </c>
      <c r="G9383" s="3">
        <v>4.8</v>
      </c>
      <c r="H9383" s="39">
        <f>Vata_Sales[[#This Row],[Final Price]]/Vata_Sales[[#This Row],[Actual Quantity]]</f>
        <v>4.8</v>
      </c>
      <c r="I9383" s="79">
        <f>IF(Vata_Sales[[#This Row],[Ref Unit]]="Single",Vata_Sales[[#This Row],[Quantity]],VLOOKUP(Vata_Sales[[#This Row],[Ref Unit]],Cat_Unit[],2,0)*Vata_Sales[[#This Row],[Quantity]])</f>
        <v>1000</v>
      </c>
      <c r="J9383" s="37">
        <f>Vata_Sales[[#This Row],[Quantity]]*Vata_Sales[[#This Row],[Rate]]</f>
        <v>4800</v>
      </c>
      <c r="K9383" s="77"/>
      <c r="L9383" s="37">
        <f>Vata_Sales[[#This Row],[Price]]-Vata_Sales[[#This Row],[Discount]]</f>
        <v>4800</v>
      </c>
      <c r="M9383" s="77"/>
      <c r="N9383" s="80" t="str">
        <f>VLOOKUP(Vata_Sales[[#This Row],[Product Name]],Category_table[#Data],2,0)</f>
        <v>3no</v>
      </c>
      <c r="O9383" s="80">
        <f>VLOOKUP(Vata_Sales[[#This Row],[Product Name]],Category_table[#Data],3,0)</f>
        <v>5</v>
      </c>
      <c r="P9383" s="81">
        <f>VLOOKUP(Vata_Sales[[#This Row],[Product Name]],Category_table[],4,0)</f>
        <v>5</v>
      </c>
    </row>
    <row r="9384" spans="1:16" ht="25.5" customHeight="1" x14ac:dyDescent="0.25">
      <c r="A9384" s="3">
        <v>524</v>
      </c>
      <c r="B9384" s="35">
        <v>45627</v>
      </c>
      <c r="C9384" s="3" t="s">
        <v>922</v>
      </c>
      <c r="D9384" s="3" t="s">
        <v>34</v>
      </c>
      <c r="E9384" s="3" t="s">
        <v>282</v>
      </c>
      <c r="F9384" s="3">
        <v>200</v>
      </c>
      <c r="G9384" s="3">
        <v>6</v>
      </c>
      <c r="H9384" s="39">
        <f>Vata_Sales[[#This Row],[Final Price]]/Vata_Sales[[#This Row],[Actual Quantity]]</f>
        <v>6</v>
      </c>
      <c r="I9384" s="79">
        <f>IF(Vata_Sales[[#This Row],[Ref Unit]]="Single",Vata_Sales[[#This Row],[Quantity]],VLOOKUP(Vata_Sales[[#This Row],[Ref Unit]],Cat_Unit[],2,0)*Vata_Sales[[#This Row],[Quantity]])</f>
        <v>200</v>
      </c>
      <c r="J9384" s="37">
        <f>Vata_Sales[[#This Row],[Quantity]]*Vata_Sales[[#This Row],[Rate]]</f>
        <v>1200</v>
      </c>
      <c r="K9384" s="77"/>
      <c r="L9384" s="37">
        <f>Vata_Sales[[#This Row],[Price]]-Vata_Sales[[#This Row],[Discount]]</f>
        <v>1200</v>
      </c>
      <c r="M9384" s="77"/>
      <c r="N9384" s="80" t="str">
        <f>VLOOKUP(Vata_Sales[[#This Row],[Product Name]],Category_table[#Data],2,0)</f>
        <v>Goyra</v>
      </c>
      <c r="O9384" s="80">
        <f>VLOOKUP(Vata_Sales[[#This Row],[Product Name]],Category_table[#Data],3,0)</f>
        <v>6</v>
      </c>
      <c r="P9384" s="81">
        <f>VLOOKUP(Vata_Sales[[#This Row],[Product Name]],Category_table[],4,0)</f>
        <v>6</v>
      </c>
    </row>
    <row r="9385" spans="1:16" ht="25.5" customHeight="1" x14ac:dyDescent="0.25">
      <c r="A9385" s="3">
        <v>525</v>
      </c>
      <c r="B9385" s="35">
        <v>45627</v>
      </c>
      <c r="C9385" s="3" t="s">
        <v>906</v>
      </c>
      <c r="D9385" s="3" t="s">
        <v>34</v>
      </c>
      <c r="E9385" s="3" t="s">
        <v>282</v>
      </c>
      <c r="F9385" s="3">
        <v>400</v>
      </c>
      <c r="G9385" s="3">
        <v>5.8</v>
      </c>
      <c r="H9385" s="39">
        <f>Vata_Sales[[#This Row],[Final Price]]/Vata_Sales[[#This Row],[Actual Quantity]]</f>
        <v>5.8</v>
      </c>
      <c r="I9385" s="79">
        <f>IF(Vata_Sales[[#This Row],[Ref Unit]]="Single",Vata_Sales[[#This Row],[Quantity]],VLOOKUP(Vata_Sales[[#This Row],[Ref Unit]],Cat_Unit[],2,0)*Vata_Sales[[#This Row],[Quantity]])</f>
        <v>400</v>
      </c>
      <c r="J9385" s="37">
        <f>Vata_Sales[[#This Row],[Quantity]]*Vata_Sales[[#This Row],[Rate]]</f>
        <v>2320</v>
      </c>
      <c r="K9385" s="77"/>
      <c r="L9385" s="37">
        <f>Vata_Sales[[#This Row],[Price]]-Vata_Sales[[#This Row],[Discount]]</f>
        <v>2320</v>
      </c>
      <c r="M9385" s="77"/>
      <c r="N9385" s="80" t="str">
        <f>VLOOKUP(Vata_Sales[[#This Row],[Product Name]],Category_table[#Data],2,0)</f>
        <v>Goyra</v>
      </c>
      <c r="O9385" s="80">
        <f>VLOOKUP(Vata_Sales[[#This Row],[Product Name]],Category_table[#Data],3,0)</f>
        <v>6</v>
      </c>
      <c r="P9385" s="81">
        <f>VLOOKUP(Vata_Sales[[#This Row],[Product Name]],Category_table[],4,0)</f>
        <v>6</v>
      </c>
    </row>
    <row r="9386" spans="1:16" ht="25.5" customHeight="1" x14ac:dyDescent="0.25">
      <c r="A9386" s="3">
        <v>526</v>
      </c>
      <c r="B9386" s="35">
        <v>45627</v>
      </c>
      <c r="C9386" s="3" t="s">
        <v>897</v>
      </c>
      <c r="D9386" s="3" t="s">
        <v>149</v>
      </c>
      <c r="E9386" s="3" t="s">
        <v>27</v>
      </c>
      <c r="F9386" s="3">
        <v>2</v>
      </c>
      <c r="G9386" s="3">
        <v>1300</v>
      </c>
      <c r="H9386" s="39">
        <f>Vata_Sales[[#This Row],[Final Price]]/Vata_Sales[[#This Row],[Actual Quantity]]</f>
        <v>2.1666666666666665</v>
      </c>
      <c r="I9386" s="79">
        <f>IF(Vata_Sales[[#This Row],[Ref Unit]]="Single",Vata_Sales[[#This Row],[Quantity]],VLOOKUP(Vata_Sales[[#This Row],[Ref Unit]],Cat_Unit[],2,0)*Vata_Sales[[#This Row],[Quantity]])</f>
        <v>1200</v>
      </c>
      <c r="J9386" s="37">
        <f>Vata_Sales[[#This Row],[Quantity]]*Vata_Sales[[#This Row],[Rate]]</f>
        <v>2600</v>
      </c>
      <c r="K9386" s="77"/>
      <c r="L9386" s="37">
        <f>Vata_Sales[[#This Row],[Price]]-Vata_Sales[[#This Row],[Discount]]</f>
        <v>2600</v>
      </c>
      <c r="M9386" s="77"/>
      <c r="N9386" s="80" t="str">
        <f>VLOOKUP(Vata_Sales[[#This Row],[Product Name]],Category_table[#Data],2,0)</f>
        <v>Adla_3</v>
      </c>
      <c r="O9386" s="80">
        <f>VLOOKUP(Vata_Sales[[#This Row],[Product Name]],Category_table[#Data],3,0)</f>
        <v>9</v>
      </c>
      <c r="P9386" s="81">
        <f>VLOOKUP(Vata_Sales[[#This Row],[Product Name]],Category_table[],4,0)</f>
        <v>7</v>
      </c>
    </row>
    <row r="9387" spans="1:16" ht="25.5" customHeight="1" x14ac:dyDescent="0.25">
      <c r="A9387" s="3">
        <v>527</v>
      </c>
      <c r="B9387" s="35">
        <v>45627</v>
      </c>
      <c r="C9387" s="3" t="s">
        <v>151</v>
      </c>
      <c r="D9387" s="3" t="s">
        <v>34</v>
      </c>
      <c r="E9387" s="3" t="s">
        <v>282</v>
      </c>
      <c r="F9387" s="3">
        <v>200</v>
      </c>
      <c r="G9387" s="3">
        <v>7</v>
      </c>
      <c r="H9387" s="39">
        <f>Vata_Sales[[#This Row],[Final Price]]/Vata_Sales[[#This Row],[Actual Quantity]]</f>
        <v>7</v>
      </c>
      <c r="I9387" s="79">
        <f>IF(Vata_Sales[[#This Row],[Ref Unit]]="Single",Vata_Sales[[#This Row],[Quantity]],VLOOKUP(Vata_Sales[[#This Row],[Ref Unit]],Cat_Unit[],2,0)*Vata_Sales[[#This Row],[Quantity]])</f>
        <v>200</v>
      </c>
      <c r="J9387" s="37">
        <f>Vata_Sales[[#This Row],[Quantity]]*Vata_Sales[[#This Row],[Rate]]</f>
        <v>1400</v>
      </c>
      <c r="K9387" s="77"/>
      <c r="L9387" s="37">
        <f>Vata_Sales[[#This Row],[Price]]-Vata_Sales[[#This Row],[Discount]]</f>
        <v>1400</v>
      </c>
      <c r="M9387" s="77"/>
      <c r="N9387" s="80" t="str">
        <f>VLOOKUP(Vata_Sales[[#This Row],[Product Name]],Category_table[#Data],2,0)</f>
        <v>Goyra</v>
      </c>
      <c r="O9387" s="80">
        <f>VLOOKUP(Vata_Sales[[#This Row],[Product Name]],Category_table[#Data],3,0)</f>
        <v>6</v>
      </c>
      <c r="P9387" s="81">
        <f>VLOOKUP(Vata_Sales[[#This Row],[Product Name]],Category_table[],4,0)</f>
        <v>6</v>
      </c>
    </row>
    <row r="9388" spans="1:16" ht="25.5" customHeight="1" x14ac:dyDescent="0.25">
      <c r="A9388" s="3">
        <v>528</v>
      </c>
      <c r="B9388" s="35">
        <v>45631</v>
      </c>
      <c r="C9388" s="3" t="s">
        <v>906</v>
      </c>
      <c r="D9388" s="3" t="s">
        <v>164</v>
      </c>
      <c r="E9388" s="3" t="s">
        <v>282</v>
      </c>
      <c r="F9388" s="3">
        <v>1500</v>
      </c>
      <c r="G9388" s="3">
        <v>4.5999999999999996</v>
      </c>
      <c r="H9388" s="39">
        <f>Vata_Sales[[#This Row],[Final Price]]/Vata_Sales[[#This Row],[Actual Quantity]]</f>
        <v>4.5999999999999996</v>
      </c>
      <c r="I9388" s="79">
        <f>IF(Vata_Sales[[#This Row],[Ref Unit]]="Single",Vata_Sales[[#This Row],[Quantity]],VLOOKUP(Vata_Sales[[#This Row],[Ref Unit]],Cat_Unit[],2,0)*Vata_Sales[[#This Row],[Quantity]])</f>
        <v>1500</v>
      </c>
      <c r="J9388" s="37">
        <f>Vata_Sales[[#This Row],[Quantity]]*Vata_Sales[[#This Row],[Rate]]</f>
        <v>6899.9999999999991</v>
      </c>
      <c r="K9388" s="77"/>
      <c r="L9388" s="37">
        <f>Vata_Sales[[#This Row],[Price]]-Vata_Sales[[#This Row],[Discount]]</f>
        <v>6899.9999999999991</v>
      </c>
      <c r="M9388" s="77"/>
      <c r="N9388" s="80" t="str">
        <f>VLOOKUP(Vata_Sales[[#This Row],[Product Name]],Category_table[#Data],2,0)</f>
        <v>3no</v>
      </c>
      <c r="O9388" s="80">
        <f>VLOOKUP(Vata_Sales[[#This Row],[Product Name]],Category_table[#Data],3,0)</f>
        <v>5</v>
      </c>
      <c r="P9388" s="81">
        <f>VLOOKUP(Vata_Sales[[#This Row],[Product Name]],Category_table[],4,0)</f>
        <v>5</v>
      </c>
    </row>
    <row r="9389" spans="1:16" ht="25.5" customHeight="1" x14ac:dyDescent="0.25">
      <c r="A9389" s="3">
        <v>529</v>
      </c>
      <c r="B9389" s="35">
        <v>45631</v>
      </c>
      <c r="C9389" s="3" t="s">
        <v>906</v>
      </c>
      <c r="D9389" s="3" t="s">
        <v>34</v>
      </c>
      <c r="E9389" s="3" t="s">
        <v>282</v>
      </c>
      <c r="F9389" s="3">
        <v>100</v>
      </c>
      <c r="G9389" s="3">
        <v>6</v>
      </c>
      <c r="H9389" s="39">
        <f>Vata_Sales[[#This Row],[Final Price]]/Vata_Sales[[#This Row],[Actual Quantity]]</f>
        <v>6</v>
      </c>
      <c r="I9389" s="79">
        <f>IF(Vata_Sales[[#This Row],[Ref Unit]]="Single",Vata_Sales[[#This Row],[Quantity]],VLOOKUP(Vata_Sales[[#This Row],[Ref Unit]],Cat_Unit[],2,0)*Vata_Sales[[#This Row],[Quantity]])</f>
        <v>100</v>
      </c>
      <c r="J9389" s="37">
        <f>Vata_Sales[[#This Row],[Quantity]]*Vata_Sales[[#This Row],[Rate]]</f>
        <v>600</v>
      </c>
      <c r="K9389" s="77"/>
      <c r="L9389" s="37">
        <f>Vata_Sales[[#This Row],[Price]]-Vata_Sales[[#This Row],[Discount]]</f>
        <v>600</v>
      </c>
      <c r="M9389" s="77"/>
      <c r="N9389" s="80" t="str">
        <f>VLOOKUP(Vata_Sales[[#This Row],[Product Name]],Category_table[#Data],2,0)</f>
        <v>Goyra</v>
      </c>
      <c r="O9389" s="80">
        <f>VLOOKUP(Vata_Sales[[#This Row],[Product Name]],Category_table[#Data],3,0)</f>
        <v>6</v>
      </c>
      <c r="P9389" s="81">
        <f>VLOOKUP(Vata_Sales[[#This Row],[Product Name]],Category_table[],4,0)</f>
        <v>6</v>
      </c>
    </row>
    <row r="9390" spans="1:16" ht="25.5" customHeight="1" x14ac:dyDescent="0.25">
      <c r="A9390" s="3">
        <v>530</v>
      </c>
      <c r="B9390" s="35">
        <v>45631</v>
      </c>
      <c r="C9390" s="3" t="s">
        <v>922</v>
      </c>
      <c r="D9390" s="3" t="s">
        <v>164</v>
      </c>
      <c r="E9390" s="3" t="s">
        <v>282</v>
      </c>
      <c r="F9390" s="3">
        <v>2000</v>
      </c>
      <c r="G9390" s="3">
        <v>5</v>
      </c>
      <c r="H9390" s="39">
        <f>Vata_Sales[[#This Row],[Final Price]]/Vata_Sales[[#This Row],[Actual Quantity]]</f>
        <v>5</v>
      </c>
      <c r="I9390" s="79">
        <f>IF(Vata_Sales[[#This Row],[Ref Unit]]="Single",Vata_Sales[[#This Row],[Quantity]],VLOOKUP(Vata_Sales[[#This Row],[Ref Unit]],Cat_Unit[],2,0)*Vata_Sales[[#This Row],[Quantity]])</f>
        <v>2000</v>
      </c>
      <c r="J9390" s="37">
        <f>Vata_Sales[[#This Row],[Quantity]]*Vata_Sales[[#This Row],[Rate]]</f>
        <v>10000</v>
      </c>
      <c r="K9390" s="77"/>
      <c r="L9390" s="37">
        <f>Vata_Sales[[#This Row],[Price]]-Vata_Sales[[#This Row],[Discount]]</f>
        <v>10000</v>
      </c>
      <c r="M9390" s="77"/>
      <c r="N9390" s="80" t="str">
        <f>VLOOKUP(Vata_Sales[[#This Row],[Product Name]],Category_table[#Data],2,0)</f>
        <v>3no</v>
      </c>
      <c r="O9390" s="80">
        <f>VLOOKUP(Vata_Sales[[#This Row],[Product Name]],Category_table[#Data],3,0)</f>
        <v>5</v>
      </c>
      <c r="P9390" s="81">
        <f>VLOOKUP(Vata_Sales[[#This Row],[Product Name]],Category_table[],4,0)</f>
        <v>5</v>
      </c>
    </row>
    <row r="9391" spans="1:16" ht="25.5" customHeight="1" x14ac:dyDescent="0.25">
      <c r="A9391" s="3">
        <v>531</v>
      </c>
      <c r="B9391" s="35">
        <v>45631</v>
      </c>
      <c r="C9391" s="3" t="s">
        <v>922</v>
      </c>
      <c r="D9391" s="3" t="s">
        <v>164</v>
      </c>
      <c r="E9391" s="3" t="s">
        <v>282</v>
      </c>
      <c r="F9391" s="3">
        <v>100</v>
      </c>
      <c r="G9391" s="3">
        <v>6</v>
      </c>
      <c r="H9391" s="39">
        <f>Vata_Sales[[#This Row],[Final Price]]/Vata_Sales[[#This Row],[Actual Quantity]]</f>
        <v>6</v>
      </c>
      <c r="I9391" s="79">
        <f>IF(Vata_Sales[[#This Row],[Ref Unit]]="Single",Vata_Sales[[#This Row],[Quantity]],VLOOKUP(Vata_Sales[[#This Row],[Ref Unit]],Cat_Unit[],2,0)*Vata_Sales[[#This Row],[Quantity]])</f>
        <v>100</v>
      </c>
      <c r="J9391" s="37">
        <f>Vata_Sales[[#This Row],[Quantity]]*Vata_Sales[[#This Row],[Rate]]</f>
        <v>600</v>
      </c>
      <c r="K9391" s="77"/>
      <c r="L9391" s="37">
        <f>Vata_Sales[[#This Row],[Price]]-Vata_Sales[[#This Row],[Discount]]</f>
        <v>600</v>
      </c>
      <c r="M9391" s="77"/>
      <c r="N9391" s="80" t="str">
        <f>VLOOKUP(Vata_Sales[[#This Row],[Product Name]],Category_table[#Data],2,0)</f>
        <v>3no</v>
      </c>
      <c r="O9391" s="80">
        <f>VLOOKUP(Vata_Sales[[#This Row],[Product Name]],Category_table[#Data],3,0)</f>
        <v>5</v>
      </c>
      <c r="P9391" s="81">
        <f>VLOOKUP(Vata_Sales[[#This Row],[Product Name]],Category_table[],4,0)</f>
        <v>5</v>
      </c>
    </row>
    <row r="9392" spans="1:16" ht="25.5" customHeight="1" x14ac:dyDescent="0.25">
      <c r="A9392" s="3">
        <v>532</v>
      </c>
      <c r="B9392" s="35">
        <v>45631</v>
      </c>
      <c r="C9392" s="3" t="s">
        <v>897</v>
      </c>
      <c r="D9392" s="3" t="s">
        <v>164</v>
      </c>
      <c r="E9392" s="3" t="s">
        <v>282</v>
      </c>
      <c r="F9392" s="3">
        <v>1000</v>
      </c>
      <c r="G9392" s="3">
        <v>4.9000000000000004</v>
      </c>
      <c r="H9392" s="39">
        <f>Vata_Sales[[#This Row],[Final Price]]/Vata_Sales[[#This Row],[Actual Quantity]]</f>
        <v>4.9000000000000004</v>
      </c>
      <c r="I9392" s="79">
        <f>IF(Vata_Sales[[#This Row],[Ref Unit]]="Single",Vata_Sales[[#This Row],[Quantity]],VLOOKUP(Vata_Sales[[#This Row],[Ref Unit]],Cat_Unit[],2,0)*Vata_Sales[[#This Row],[Quantity]])</f>
        <v>1000</v>
      </c>
      <c r="J9392" s="37">
        <f>Vata_Sales[[#This Row],[Quantity]]*Vata_Sales[[#This Row],[Rate]]</f>
        <v>4900</v>
      </c>
      <c r="K9392" s="77"/>
      <c r="L9392" s="37">
        <f>Vata_Sales[[#This Row],[Price]]-Vata_Sales[[#This Row],[Discount]]</f>
        <v>4900</v>
      </c>
      <c r="M9392" s="77"/>
      <c r="N9392" s="80" t="str">
        <f>VLOOKUP(Vata_Sales[[#This Row],[Product Name]],Category_table[#Data],2,0)</f>
        <v>3no</v>
      </c>
      <c r="O9392" s="80">
        <f>VLOOKUP(Vata_Sales[[#This Row],[Product Name]],Category_table[#Data],3,0)</f>
        <v>5</v>
      </c>
      <c r="P9392" s="81">
        <f>VLOOKUP(Vata_Sales[[#This Row],[Product Name]],Category_table[],4,0)</f>
        <v>5</v>
      </c>
    </row>
    <row r="9393" spans="1:16" ht="25.5" customHeight="1" x14ac:dyDescent="0.25">
      <c r="A9393" s="3">
        <v>533</v>
      </c>
      <c r="B9393" s="35">
        <v>45631</v>
      </c>
      <c r="C9393" s="3" t="s">
        <v>906</v>
      </c>
      <c r="D9393" s="3" t="s">
        <v>149</v>
      </c>
      <c r="E9393" s="3" t="s">
        <v>799</v>
      </c>
      <c r="F9393" s="3">
        <v>1</v>
      </c>
      <c r="G9393" s="3">
        <v>500</v>
      </c>
      <c r="H9393" s="39">
        <f>Vata_Sales[[#This Row],[Final Price]]/Vata_Sales[[#This Row],[Actual Quantity]]</f>
        <v>3.3333333333333335</v>
      </c>
      <c r="I9393" s="79">
        <f>IF(Vata_Sales[[#This Row],[Ref Unit]]="Single",Vata_Sales[[#This Row],[Quantity]],VLOOKUP(Vata_Sales[[#This Row],[Ref Unit]],Cat_Unit[],2,0)*Vata_Sales[[#This Row],[Quantity]])</f>
        <v>150</v>
      </c>
      <c r="J9393" s="37">
        <f>Vata_Sales[[#This Row],[Quantity]]*Vata_Sales[[#This Row],[Rate]]</f>
        <v>500</v>
      </c>
      <c r="K9393" s="77"/>
      <c r="L9393" s="37">
        <f>Vata_Sales[[#This Row],[Price]]-Vata_Sales[[#This Row],[Discount]]</f>
        <v>500</v>
      </c>
      <c r="M9393" s="77"/>
      <c r="N9393" s="80" t="str">
        <f>VLOOKUP(Vata_Sales[[#This Row],[Product Name]],Category_table[#Data],2,0)</f>
        <v>Adla_3</v>
      </c>
      <c r="O9393" s="80">
        <f>VLOOKUP(Vata_Sales[[#This Row],[Product Name]],Category_table[#Data],3,0)</f>
        <v>9</v>
      </c>
      <c r="P9393" s="81">
        <f>VLOOKUP(Vata_Sales[[#This Row],[Product Name]],Category_table[],4,0)</f>
        <v>7</v>
      </c>
    </row>
    <row r="9394" spans="1:16" ht="25.5" customHeight="1" x14ac:dyDescent="0.25">
      <c r="A9394" s="3">
        <v>534</v>
      </c>
      <c r="B9394" s="35">
        <v>45631</v>
      </c>
      <c r="C9394" s="3" t="s">
        <v>897</v>
      </c>
      <c r="D9394" s="3" t="s">
        <v>940</v>
      </c>
      <c r="E9394" s="3" t="s">
        <v>194</v>
      </c>
      <c r="F9394" s="3">
        <v>30</v>
      </c>
      <c r="G9394" s="3">
        <v>100</v>
      </c>
      <c r="H9394" s="39">
        <f>Vata_Sales[[#This Row],[Final Price]]/Vata_Sales[[#This Row],[Actual Quantity]]</f>
        <v>10</v>
      </c>
      <c r="I9394" s="79">
        <f>IF(Vata_Sales[[#This Row],[Ref Unit]]="Single",Vata_Sales[[#This Row],[Quantity]],VLOOKUP(Vata_Sales[[#This Row],[Ref Unit]],Cat_Unit[],2,0)*Vata_Sales[[#This Row],[Quantity]])</f>
        <v>300</v>
      </c>
      <c r="J9394" s="37">
        <f>Vata_Sales[[#This Row],[Quantity]]*Vata_Sales[[#This Row],[Rate]]</f>
        <v>3000</v>
      </c>
      <c r="K9394" s="77"/>
      <c r="L9394" s="37">
        <f>Vata_Sales[[#This Row],[Price]]-Vata_Sales[[#This Row],[Discount]]</f>
        <v>3000</v>
      </c>
      <c r="M9394" s="77"/>
      <c r="N9394" s="80" t="str">
        <f>VLOOKUP(Vata_Sales[[#This Row],[Product Name]],Category_table[#Data],2,0)</f>
        <v>Khowa</v>
      </c>
      <c r="O9394" s="80">
        <f>VLOOKUP(Vata_Sales[[#This Row],[Product Name]],Category_table[#Data],3,0)</f>
        <v>8</v>
      </c>
      <c r="P9394" s="81">
        <f>VLOOKUP(Vata_Sales[[#This Row],[Product Name]],Category_table[],4,0)</f>
        <v>7</v>
      </c>
    </row>
    <row r="9395" spans="1:16" ht="25.5" customHeight="1" x14ac:dyDescent="0.25">
      <c r="A9395" s="3">
        <v>535</v>
      </c>
      <c r="B9395" s="35">
        <v>45631</v>
      </c>
      <c r="C9395" s="3" t="s">
        <v>165</v>
      </c>
      <c r="D9395" s="3" t="s">
        <v>149</v>
      </c>
      <c r="E9395" s="3" t="s">
        <v>27</v>
      </c>
      <c r="F9395" s="3">
        <v>1</v>
      </c>
      <c r="G9395" s="3">
        <v>1400</v>
      </c>
      <c r="H9395" s="39">
        <f>Vata_Sales[[#This Row],[Final Price]]/Vata_Sales[[#This Row],[Actual Quantity]]</f>
        <v>2.3333333333333335</v>
      </c>
      <c r="I9395" s="79">
        <f>IF(Vata_Sales[[#This Row],[Ref Unit]]="Single",Vata_Sales[[#This Row],[Quantity]],VLOOKUP(Vata_Sales[[#This Row],[Ref Unit]],Cat_Unit[],2,0)*Vata_Sales[[#This Row],[Quantity]])</f>
        <v>600</v>
      </c>
      <c r="J9395" s="37">
        <f>Vata_Sales[[#This Row],[Quantity]]*Vata_Sales[[#This Row],[Rate]]</f>
        <v>1400</v>
      </c>
      <c r="K9395" s="77"/>
      <c r="L9395" s="37">
        <f>Vata_Sales[[#This Row],[Price]]-Vata_Sales[[#This Row],[Discount]]</f>
        <v>1400</v>
      </c>
      <c r="M9395" s="77"/>
      <c r="N9395" s="80" t="str">
        <f>VLOOKUP(Vata_Sales[[#This Row],[Product Name]],Category_table[#Data],2,0)</f>
        <v>Adla_3</v>
      </c>
      <c r="O9395" s="80">
        <f>VLOOKUP(Vata_Sales[[#This Row],[Product Name]],Category_table[#Data],3,0)</f>
        <v>9</v>
      </c>
      <c r="P9395" s="81">
        <f>VLOOKUP(Vata_Sales[[#This Row],[Product Name]],Category_table[],4,0)</f>
        <v>7</v>
      </c>
    </row>
    <row r="9396" spans="1:16" ht="25.5" customHeight="1" x14ac:dyDescent="0.25">
      <c r="A9396" s="3">
        <v>536</v>
      </c>
      <c r="B9396" s="35">
        <v>45632</v>
      </c>
      <c r="C9396" s="3" t="s">
        <v>165</v>
      </c>
      <c r="D9396" s="3" t="s">
        <v>164</v>
      </c>
      <c r="E9396" s="3" t="s">
        <v>282</v>
      </c>
      <c r="F9396" s="3">
        <v>1000</v>
      </c>
      <c r="G9396" s="3">
        <v>5</v>
      </c>
      <c r="H9396" s="39">
        <f>Vata_Sales[[#This Row],[Final Price]]/Vata_Sales[[#This Row],[Actual Quantity]]</f>
        <v>5</v>
      </c>
      <c r="I9396" s="79">
        <f>IF(Vata_Sales[[#This Row],[Ref Unit]]="Single",Vata_Sales[[#This Row],[Quantity]],VLOOKUP(Vata_Sales[[#This Row],[Ref Unit]],Cat_Unit[],2,0)*Vata_Sales[[#This Row],[Quantity]])</f>
        <v>1000</v>
      </c>
      <c r="J9396" s="37">
        <f>Vata_Sales[[#This Row],[Quantity]]*Vata_Sales[[#This Row],[Rate]]</f>
        <v>5000</v>
      </c>
      <c r="K9396" s="77"/>
      <c r="L9396" s="37">
        <f>Vata_Sales[[#This Row],[Price]]-Vata_Sales[[#This Row],[Discount]]</f>
        <v>5000</v>
      </c>
      <c r="M9396" s="77"/>
      <c r="N9396" s="80" t="str">
        <f>VLOOKUP(Vata_Sales[[#This Row],[Product Name]],Category_table[#Data],2,0)</f>
        <v>3no</v>
      </c>
      <c r="O9396" s="80">
        <f>VLOOKUP(Vata_Sales[[#This Row],[Product Name]],Category_table[#Data],3,0)</f>
        <v>5</v>
      </c>
      <c r="P9396" s="81">
        <f>VLOOKUP(Vata_Sales[[#This Row],[Product Name]],Category_table[],4,0)</f>
        <v>5</v>
      </c>
    </row>
    <row r="9397" spans="1:16" ht="25.5" customHeight="1" x14ac:dyDescent="0.25">
      <c r="A9397" s="3">
        <v>537</v>
      </c>
      <c r="B9397" s="35">
        <v>45632</v>
      </c>
      <c r="C9397" s="3" t="s">
        <v>165</v>
      </c>
      <c r="D9397" s="3" t="s">
        <v>149</v>
      </c>
      <c r="E9397" s="3" t="s">
        <v>27</v>
      </c>
      <c r="F9397" s="3">
        <v>1</v>
      </c>
      <c r="G9397" s="3">
        <v>1400</v>
      </c>
      <c r="H9397" s="39">
        <f>Vata_Sales[[#This Row],[Final Price]]/Vata_Sales[[#This Row],[Actual Quantity]]</f>
        <v>2.3333333333333335</v>
      </c>
      <c r="I9397" s="79">
        <f>IF(Vata_Sales[[#This Row],[Ref Unit]]="Single",Vata_Sales[[#This Row],[Quantity]],VLOOKUP(Vata_Sales[[#This Row],[Ref Unit]],Cat_Unit[],2,0)*Vata_Sales[[#This Row],[Quantity]])</f>
        <v>600</v>
      </c>
      <c r="J9397" s="37">
        <f>Vata_Sales[[#This Row],[Quantity]]*Vata_Sales[[#This Row],[Rate]]</f>
        <v>1400</v>
      </c>
      <c r="K9397" s="77"/>
      <c r="L9397" s="37">
        <f>Vata_Sales[[#This Row],[Price]]-Vata_Sales[[#This Row],[Discount]]</f>
        <v>1400</v>
      </c>
      <c r="M9397" s="77"/>
      <c r="N9397" s="80" t="str">
        <f>VLOOKUP(Vata_Sales[[#This Row],[Product Name]],Category_table[#Data],2,0)</f>
        <v>Adla_3</v>
      </c>
      <c r="O9397" s="80">
        <f>VLOOKUP(Vata_Sales[[#This Row],[Product Name]],Category_table[#Data],3,0)</f>
        <v>9</v>
      </c>
      <c r="P9397" s="81">
        <f>VLOOKUP(Vata_Sales[[#This Row],[Product Name]],Category_table[],4,0)</f>
        <v>7</v>
      </c>
    </row>
    <row r="9398" spans="1:16" ht="25.5" customHeight="1" x14ac:dyDescent="0.25">
      <c r="A9398" s="3">
        <v>538</v>
      </c>
      <c r="B9398" s="35">
        <v>45632</v>
      </c>
      <c r="C9398" s="3" t="s">
        <v>897</v>
      </c>
      <c r="D9398" s="3" t="s">
        <v>164</v>
      </c>
      <c r="E9398" s="3" t="s">
        <v>282</v>
      </c>
      <c r="F9398" s="3">
        <v>1000</v>
      </c>
      <c r="G9398" s="3">
        <v>5</v>
      </c>
      <c r="H9398" s="39">
        <f>Vata_Sales[[#This Row],[Final Price]]/Vata_Sales[[#This Row],[Actual Quantity]]</f>
        <v>5</v>
      </c>
      <c r="I9398" s="79">
        <f>IF(Vata_Sales[[#This Row],[Ref Unit]]="Single",Vata_Sales[[#This Row],[Quantity]],VLOOKUP(Vata_Sales[[#This Row],[Ref Unit]],Cat_Unit[],2,0)*Vata_Sales[[#This Row],[Quantity]])</f>
        <v>1000</v>
      </c>
      <c r="J9398" s="37">
        <f>Vata_Sales[[#This Row],[Quantity]]*Vata_Sales[[#This Row],[Rate]]</f>
        <v>5000</v>
      </c>
      <c r="K9398" s="77"/>
      <c r="L9398" s="37">
        <f>Vata_Sales[[#This Row],[Price]]-Vata_Sales[[#This Row],[Discount]]</f>
        <v>5000</v>
      </c>
      <c r="M9398" s="77"/>
      <c r="N9398" s="80" t="str">
        <f>VLOOKUP(Vata_Sales[[#This Row],[Product Name]],Category_table[#Data],2,0)</f>
        <v>3no</v>
      </c>
      <c r="O9398" s="80">
        <f>VLOOKUP(Vata_Sales[[#This Row],[Product Name]],Category_table[#Data],3,0)</f>
        <v>5</v>
      </c>
      <c r="P9398" s="81">
        <f>VLOOKUP(Vata_Sales[[#This Row],[Product Name]],Category_table[],4,0)</f>
        <v>5</v>
      </c>
    </row>
  </sheetData>
  <conditionalFormatting sqref="A2:A284">
    <cfRule type="duplicateValues" dxfId="16" priority="7"/>
    <cfRule type="duplicateValues" dxfId="15" priority="8"/>
  </conditionalFormatting>
  <conditionalFormatting sqref="A285:A2195">
    <cfRule type="duplicateValues" dxfId="14" priority="4"/>
  </conditionalFormatting>
  <conditionalFormatting sqref="A285:A2357">
    <cfRule type="duplicateValues" dxfId="13" priority="6"/>
  </conditionalFormatting>
  <conditionalFormatting sqref="A2196:A2357">
    <cfRule type="duplicateValues" dxfId="12" priority="5"/>
  </conditionalFormatting>
  <conditionalFormatting sqref="A2358:A4486">
    <cfRule type="duplicateValues" dxfId="11" priority="2"/>
  </conditionalFormatting>
  <conditionalFormatting sqref="A2358:A4648">
    <cfRule type="duplicateValues" dxfId="10" priority="3"/>
  </conditionalFormatting>
  <conditionalFormatting sqref="A4649:A6777">
    <cfRule type="duplicateValues" dxfId="9" priority="1"/>
  </conditionalFormatting>
  <conditionalFormatting sqref="A2:A200376">
    <cfRule type="duplicateValues" dxfId="7" priority="129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0424"/>
  <sheetViews>
    <sheetView zoomScaleNormal="100" workbookViewId="0">
      <pane ySplit="1" topLeftCell="A10273" activePane="bottomLeft" state="frozen"/>
      <selection pane="bottomLeft" activeCell="C10288" sqref="C10288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45613</v>
      </c>
      <c r="B9918" s="3">
        <v>3186</v>
      </c>
      <c r="C9918" s="10" t="s">
        <v>23</v>
      </c>
      <c r="D9918" s="10" t="s">
        <v>372</v>
      </c>
      <c r="E9918" s="10" t="s">
        <v>1137</v>
      </c>
      <c r="F9918" s="10" t="s">
        <v>47</v>
      </c>
      <c r="H9918" s="14">
        <v>1050</v>
      </c>
    </row>
    <row r="9919" spans="1:8" ht="19.5" customHeight="1" x14ac:dyDescent="0.25">
      <c r="A9919" s="4">
        <v>45613</v>
      </c>
      <c r="B9919" s="3">
        <v>3186</v>
      </c>
      <c r="C9919" s="10" t="s">
        <v>23</v>
      </c>
      <c r="D9919" s="10" t="s">
        <v>192</v>
      </c>
      <c r="E9919" s="10" t="s">
        <v>211</v>
      </c>
      <c r="H9919" s="14">
        <v>300</v>
      </c>
    </row>
    <row r="9920" spans="1:8" ht="19.5" customHeight="1" x14ac:dyDescent="0.25">
      <c r="A9920" s="4">
        <v>45613</v>
      </c>
      <c r="B9920" s="3">
        <v>3186</v>
      </c>
      <c r="C9920" s="10" t="s">
        <v>23</v>
      </c>
      <c r="D9920" s="10" t="s">
        <v>1559</v>
      </c>
      <c r="H9920" s="14">
        <v>160</v>
      </c>
    </row>
    <row r="9921" spans="1:8" ht="19.5" customHeight="1" x14ac:dyDescent="0.25">
      <c r="A9921" s="4">
        <v>45613</v>
      </c>
      <c r="B9921" s="3">
        <v>3186</v>
      </c>
      <c r="C9921" s="10" t="s">
        <v>172</v>
      </c>
      <c r="D9921" s="10" t="s">
        <v>296</v>
      </c>
      <c r="G9921" s="10">
        <v>9</v>
      </c>
      <c r="H9921" s="14">
        <v>1120</v>
      </c>
    </row>
    <row r="9922" spans="1:8" ht="19.5" customHeight="1" x14ac:dyDescent="0.25">
      <c r="A9922" s="4">
        <v>45613</v>
      </c>
      <c r="B9922" s="3">
        <v>3187</v>
      </c>
      <c r="C9922" s="10" t="s">
        <v>26</v>
      </c>
      <c r="D9922" s="10" t="s">
        <v>274</v>
      </c>
      <c r="E9922" s="10" t="s">
        <v>1566</v>
      </c>
      <c r="F9922" s="10" t="s">
        <v>999</v>
      </c>
      <c r="H9922" s="14">
        <v>3500</v>
      </c>
    </row>
    <row r="9923" spans="1:8" ht="19.5" customHeight="1" x14ac:dyDescent="0.25">
      <c r="A9923" s="4">
        <v>45613</v>
      </c>
      <c r="B9923" s="3">
        <v>3188</v>
      </c>
      <c r="C9923" s="10" t="s">
        <v>926</v>
      </c>
      <c r="D9923" s="10" t="s">
        <v>58</v>
      </c>
      <c r="H9923" s="14">
        <v>7870</v>
      </c>
    </row>
    <row r="9924" spans="1:8" ht="19.5" customHeight="1" x14ac:dyDescent="0.25">
      <c r="A9924" s="4">
        <v>45613</v>
      </c>
      <c r="B9924" s="3">
        <v>3188</v>
      </c>
      <c r="C9924" s="10" t="s">
        <v>926</v>
      </c>
      <c r="D9924" s="10" t="s">
        <v>58</v>
      </c>
      <c r="E9924" s="10" t="s">
        <v>1573</v>
      </c>
      <c r="H9924" s="14">
        <v>100</v>
      </c>
    </row>
    <row r="9925" spans="1:8" ht="19.5" customHeight="1" x14ac:dyDescent="0.25">
      <c r="A9925" s="4">
        <v>45613</v>
      </c>
      <c r="B9925" s="3">
        <v>3188</v>
      </c>
      <c r="C9925" s="10" t="s">
        <v>926</v>
      </c>
      <c r="D9925" s="10" t="s">
        <v>58</v>
      </c>
      <c r="E9925" s="10" t="s">
        <v>1164</v>
      </c>
      <c r="H9925" s="14">
        <v>900</v>
      </c>
    </row>
    <row r="9926" spans="1:8" ht="19.5" customHeight="1" x14ac:dyDescent="0.25">
      <c r="A9926" s="4">
        <v>45613</v>
      </c>
      <c r="B9926" s="3">
        <v>3188</v>
      </c>
      <c r="C9926" s="10" t="s">
        <v>23</v>
      </c>
      <c r="D9926" s="10" t="s">
        <v>372</v>
      </c>
      <c r="E9926" s="10" t="s">
        <v>277</v>
      </c>
      <c r="H9926" s="14">
        <v>1590</v>
      </c>
    </row>
    <row r="9927" spans="1:8" ht="19.5" customHeight="1" x14ac:dyDescent="0.25">
      <c r="A9927" s="4">
        <v>45613</v>
      </c>
      <c r="B9927" s="3">
        <v>3189</v>
      </c>
      <c r="C9927" s="10" t="s">
        <v>72</v>
      </c>
      <c r="D9927" s="10" t="s">
        <v>40</v>
      </c>
      <c r="E9927" s="10" t="s">
        <v>716</v>
      </c>
      <c r="F9927" s="10" t="s">
        <v>764</v>
      </c>
      <c r="H9927" s="14">
        <v>7880</v>
      </c>
    </row>
    <row r="9928" spans="1:8" ht="19.5" customHeight="1" x14ac:dyDescent="0.25">
      <c r="A9928" s="4">
        <v>45613</v>
      </c>
      <c r="B9928" s="3">
        <v>3190</v>
      </c>
      <c r="C9928" s="10" t="s">
        <v>72</v>
      </c>
      <c r="D9928" s="10" t="s">
        <v>40</v>
      </c>
      <c r="E9928" s="10" t="s">
        <v>716</v>
      </c>
      <c r="F9928" s="10" t="s">
        <v>1202</v>
      </c>
      <c r="H9928" s="14">
        <v>7000</v>
      </c>
    </row>
    <row r="9929" spans="1:8" ht="19.5" customHeight="1" x14ac:dyDescent="0.25">
      <c r="A9929" s="4">
        <v>45613</v>
      </c>
      <c r="B9929" s="3">
        <v>3191</v>
      </c>
      <c r="C9929" s="10" t="s">
        <v>72</v>
      </c>
      <c r="D9929" s="10" t="s">
        <v>40</v>
      </c>
      <c r="E9929" s="10" t="s">
        <v>211</v>
      </c>
      <c r="F9929" s="10" t="s">
        <v>902</v>
      </c>
      <c r="H9929" s="14">
        <v>7650</v>
      </c>
    </row>
    <row r="9930" spans="1:8" ht="19.5" customHeight="1" x14ac:dyDescent="0.25">
      <c r="A9930" s="4">
        <v>45613</v>
      </c>
      <c r="B9930" s="3">
        <v>3191</v>
      </c>
      <c r="C9930" s="10" t="s">
        <v>72</v>
      </c>
      <c r="D9930" s="10" t="s">
        <v>40</v>
      </c>
      <c r="E9930" s="10" t="s">
        <v>1023</v>
      </c>
      <c r="F9930" s="10" t="s">
        <v>902</v>
      </c>
      <c r="H9930" s="14">
        <v>100</v>
      </c>
    </row>
    <row r="9931" spans="1:8" ht="19.5" customHeight="1" x14ac:dyDescent="0.25">
      <c r="A9931" s="4">
        <v>45613</v>
      </c>
      <c r="B9931" s="3">
        <v>3192</v>
      </c>
      <c r="C9931" s="10" t="s">
        <v>24</v>
      </c>
      <c r="D9931" s="10" t="s">
        <v>174</v>
      </c>
      <c r="G9931" s="10">
        <v>10</v>
      </c>
      <c r="H9931" s="14">
        <v>4000</v>
      </c>
    </row>
    <row r="9932" spans="1:8" ht="19.5" customHeight="1" x14ac:dyDescent="0.25">
      <c r="A9932" s="4">
        <v>45613</v>
      </c>
      <c r="B9932" s="3">
        <v>3192</v>
      </c>
      <c r="C9932" s="10" t="s">
        <v>23</v>
      </c>
      <c r="D9932" s="10" t="s">
        <v>372</v>
      </c>
      <c r="E9932" s="10" t="s">
        <v>1147</v>
      </c>
      <c r="F9932" s="10" t="s">
        <v>47</v>
      </c>
      <c r="H9932" s="14">
        <v>6850</v>
      </c>
    </row>
    <row r="9933" spans="1:8" ht="19.5" customHeight="1" x14ac:dyDescent="0.25">
      <c r="A9933" s="4">
        <v>45613</v>
      </c>
      <c r="B9933" s="3">
        <v>3192</v>
      </c>
      <c r="C9933" s="10" t="s">
        <v>24</v>
      </c>
      <c r="D9933" s="10" t="s">
        <v>857</v>
      </c>
      <c r="G9933" s="10">
        <v>4</v>
      </c>
      <c r="H9933" s="14">
        <v>2400</v>
      </c>
    </row>
    <row r="9934" spans="1:8" ht="19.5" customHeight="1" x14ac:dyDescent="0.25">
      <c r="A9934" s="4">
        <v>45613</v>
      </c>
      <c r="B9934" s="3">
        <v>3192</v>
      </c>
      <c r="C9934" s="10" t="s">
        <v>24</v>
      </c>
      <c r="D9934" s="10" t="s">
        <v>60</v>
      </c>
      <c r="E9934" s="10" t="s">
        <v>350</v>
      </c>
      <c r="H9934" s="14">
        <v>400</v>
      </c>
    </row>
    <row r="9935" spans="1:8" ht="19.5" customHeight="1" x14ac:dyDescent="0.25">
      <c r="A9935" s="4">
        <v>45613</v>
      </c>
      <c r="B9935" s="3">
        <v>3193</v>
      </c>
      <c r="C9935" s="10" t="s">
        <v>23</v>
      </c>
      <c r="D9935" s="10" t="s">
        <v>265</v>
      </c>
      <c r="E9935" s="10" t="s">
        <v>1533</v>
      </c>
      <c r="H9935" s="14">
        <v>1200</v>
      </c>
    </row>
    <row r="9936" spans="1:8" ht="19.5" customHeight="1" x14ac:dyDescent="0.25">
      <c r="A9936" s="4">
        <v>45613</v>
      </c>
      <c r="B9936" s="3">
        <v>3193</v>
      </c>
      <c r="C9936" s="10" t="s">
        <v>23</v>
      </c>
      <c r="D9936" s="10" t="s">
        <v>265</v>
      </c>
      <c r="E9936" s="10" t="s">
        <v>343</v>
      </c>
      <c r="H9936" s="14">
        <v>800</v>
      </c>
    </row>
    <row r="9937" spans="1:8" ht="19.5" customHeight="1" x14ac:dyDescent="0.25">
      <c r="A9937" s="4">
        <v>45613</v>
      </c>
      <c r="B9937" s="3">
        <v>3193</v>
      </c>
      <c r="C9937" s="10" t="s">
        <v>23</v>
      </c>
      <c r="D9937" s="10" t="s">
        <v>372</v>
      </c>
      <c r="E9937" s="10" t="s">
        <v>1574</v>
      </c>
      <c r="H9937" s="14">
        <v>50</v>
      </c>
    </row>
    <row r="9938" spans="1:8" ht="19.5" customHeight="1" x14ac:dyDescent="0.25">
      <c r="A9938" s="4">
        <v>45613</v>
      </c>
      <c r="B9938" s="3">
        <v>3193</v>
      </c>
      <c r="C9938" s="10" t="s">
        <v>23</v>
      </c>
      <c r="D9938" s="10" t="s">
        <v>22</v>
      </c>
      <c r="H9938" s="14">
        <v>20</v>
      </c>
    </row>
    <row r="9939" spans="1:8" ht="19.5" customHeight="1" x14ac:dyDescent="0.25">
      <c r="A9939" s="4">
        <v>45613</v>
      </c>
      <c r="B9939" s="3">
        <v>3194</v>
      </c>
      <c r="C9939" s="10" t="s">
        <v>72</v>
      </c>
      <c r="D9939" s="10" t="s">
        <v>40</v>
      </c>
      <c r="E9939" s="10" t="s">
        <v>1092</v>
      </c>
      <c r="F9939" s="10" t="s">
        <v>1202</v>
      </c>
      <c r="H9939" s="14">
        <v>10000</v>
      </c>
    </row>
    <row r="9940" spans="1:8" ht="19.5" customHeight="1" x14ac:dyDescent="0.25">
      <c r="A9940" s="4">
        <v>45613</v>
      </c>
      <c r="B9940" s="3">
        <v>3195</v>
      </c>
      <c r="C9940" s="10" t="s">
        <v>72</v>
      </c>
      <c r="D9940" s="10" t="s">
        <v>40</v>
      </c>
      <c r="E9940" s="10" t="s">
        <v>1092</v>
      </c>
      <c r="F9940" s="10" t="s">
        <v>764</v>
      </c>
      <c r="H9940" s="14">
        <v>10000</v>
      </c>
    </row>
    <row r="9941" spans="1:8" ht="19.5" customHeight="1" x14ac:dyDescent="0.25">
      <c r="A9941" s="4">
        <v>45614</v>
      </c>
      <c r="B9941" s="3">
        <v>3196</v>
      </c>
      <c r="C9941" s="10" t="s">
        <v>72</v>
      </c>
      <c r="D9941" s="10" t="s">
        <v>40</v>
      </c>
      <c r="E9941" s="10" t="s">
        <v>716</v>
      </c>
      <c r="F9941" s="10" t="s">
        <v>764</v>
      </c>
      <c r="H9941" s="14">
        <v>5230</v>
      </c>
    </row>
    <row r="9942" spans="1:8" ht="19.5" customHeight="1" x14ac:dyDescent="0.25">
      <c r="A9942" s="4">
        <v>45614</v>
      </c>
      <c r="B9942" s="3">
        <v>3197</v>
      </c>
      <c r="C9942" s="10" t="s">
        <v>72</v>
      </c>
      <c r="D9942" s="10" t="s">
        <v>40</v>
      </c>
      <c r="E9942" s="10" t="s">
        <v>716</v>
      </c>
      <c r="F9942" s="10" t="s">
        <v>1202</v>
      </c>
      <c r="H9942" s="14">
        <v>8360</v>
      </c>
    </row>
    <row r="9943" spans="1:8" ht="19.5" customHeight="1" x14ac:dyDescent="0.25">
      <c r="A9943" s="4">
        <v>45614</v>
      </c>
      <c r="B9943" s="3">
        <v>3198</v>
      </c>
      <c r="C9943" s="10" t="s">
        <v>72</v>
      </c>
      <c r="D9943" s="10" t="s">
        <v>40</v>
      </c>
      <c r="E9943" s="10" t="s">
        <v>211</v>
      </c>
      <c r="F9943" s="10" t="s">
        <v>902</v>
      </c>
      <c r="H9943" s="14">
        <v>8120</v>
      </c>
    </row>
    <row r="9944" spans="1:8" ht="19.5" customHeight="1" x14ac:dyDescent="0.25">
      <c r="A9944" s="4">
        <v>45614</v>
      </c>
      <c r="B9944" s="3">
        <v>3198</v>
      </c>
      <c r="C9944" s="10" t="s">
        <v>72</v>
      </c>
      <c r="D9944" s="10" t="s">
        <v>40</v>
      </c>
      <c r="E9944" s="10" t="s">
        <v>1023</v>
      </c>
      <c r="F9944" s="10" t="s">
        <v>902</v>
      </c>
      <c r="H9944" s="14">
        <v>100</v>
      </c>
    </row>
    <row r="9945" spans="1:8" ht="19.5" customHeight="1" x14ac:dyDescent="0.25">
      <c r="A9945" s="4">
        <v>45614</v>
      </c>
      <c r="B9945" s="3">
        <v>3199</v>
      </c>
      <c r="C9945" s="10" t="s">
        <v>23</v>
      </c>
      <c r="D9945" s="10" t="s">
        <v>20</v>
      </c>
      <c r="E9945" s="10" t="s">
        <v>350</v>
      </c>
      <c r="H9945" s="14">
        <v>900</v>
      </c>
    </row>
    <row r="9946" spans="1:8" ht="19.5" customHeight="1" x14ac:dyDescent="0.25">
      <c r="A9946" s="4">
        <v>45614</v>
      </c>
      <c r="B9946" s="3">
        <v>3199</v>
      </c>
      <c r="C9946" s="10" t="s">
        <v>23</v>
      </c>
      <c r="D9946" s="10" t="s">
        <v>20</v>
      </c>
      <c r="E9946" s="10" t="s">
        <v>44</v>
      </c>
      <c r="H9946" s="14">
        <v>340</v>
      </c>
    </row>
    <row r="9947" spans="1:8" ht="19.5" customHeight="1" x14ac:dyDescent="0.25">
      <c r="A9947" s="4">
        <v>45614</v>
      </c>
      <c r="B9947" s="3">
        <v>3199</v>
      </c>
      <c r="C9947" s="10" t="s">
        <v>23</v>
      </c>
      <c r="D9947" s="10" t="s">
        <v>1575</v>
      </c>
      <c r="H9947" s="14">
        <v>100</v>
      </c>
    </row>
    <row r="9948" spans="1:8" ht="19.5" customHeight="1" x14ac:dyDescent="0.25">
      <c r="A9948" s="4">
        <v>45614</v>
      </c>
      <c r="B9948" s="3">
        <v>3199</v>
      </c>
      <c r="C9948" s="10" t="s">
        <v>172</v>
      </c>
      <c r="D9948" s="10" t="s">
        <v>295</v>
      </c>
      <c r="H9948" s="14">
        <v>100</v>
      </c>
    </row>
    <row r="9949" spans="1:8" ht="19.5" customHeight="1" x14ac:dyDescent="0.25">
      <c r="A9949" s="4">
        <v>45614</v>
      </c>
      <c r="B9949" s="3">
        <v>3200</v>
      </c>
      <c r="C9949" s="10" t="s">
        <v>23</v>
      </c>
      <c r="D9949" s="10" t="s">
        <v>265</v>
      </c>
      <c r="E9949" s="10" t="s">
        <v>1533</v>
      </c>
      <c r="H9949" s="14">
        <v>1200</v>
      </c>
    </row>
    <row r="9950" spans="1:8" ht="19.5" customHeight="1" x14ac:dyDescent="0.25">
      <c r="A9950" s="4">
        <v>45614</v>
      </c>
      <c r="B9950" s="3">
        <v>3200</v>
      </c>
      <c r="C9950" s="10" t="s">
        <v>23</v>
      </c>
      <c r="D9950" s="10" t="s">
        <v>265</v>
      </c>
      <c r="E9950" s="10" t="s">
        <v>343</v>
      </c>
      <c r="H9950" s="14">
        <v>800</v>
      </c>
    </row>
    <row r="9951" spans="1:8" ht="19.5" customHeight="1" x14ac:dyDescent="0.25">
      <c r="A9951" s="4">
        <v>45614</v>
      </c>
      <c r="B9951" s="3">
        <v>3200</v>
      </c>
      <c r="C9951" s="10" t="s">
        <v>24</v>
      </c>
      <c r="D9951" s="10" t="s">
        <v>175</v>
      </c>
      <c r="H9951" s="14">
        <v>450</v>
      </c>
    </row>
    <row r="9952" spans="1:8" ht="19.5" customHeight="1" x14ac:dyDescent="0.25">
      <c r="A9952" s="4">
        <v>45614</v>
      </c>
      <c r="B9952" s="3">
        <v>3200</v>
      </c>
      <c r="C9952" s="10" t="s">
        <v>172</v>
      </c>
      <c r="D9952" s="10" t="s">
        <v>296</v>
      </c>
      <c r="G9952" s="10">
        <v>9</v>
      </c>
      <c r="H9952" s="14">
        <v>1120</v>
      </c>
    </row>
    <row r="9953" spans="1:8" ht="19.5" customHeight="1" x14ac:dyDescent="0.25">
      <c r="A9953" s="4">
        <v>45614</v>
      </c>
      <c r="B9953" s="3">
        <v>3201</v>
      </c>
      <c r="C9953" s="10" t="s">
        <v>24</v>
      </c>
      <c r="D9953" s="10" t="s">
        <v>174</v>
      </c>
      <c r="G9953" s="10">
        <v>10</v>
      </c>
      <c r="H9953" s="14">
        <v>4000</v>
      </c>
    </row>
    <row r="9954" spans="1:8" ht="19.5" customHeight="1" x14ac:dyDescent="0.25">
      <c r="A9954" s="4">
        <v>45614</v>
      </c>
      <c r="B9954" s="3">
        <v>3201</v>
      </c>
      <c r="C9954" s="10" t="s">
        <v>23</v>
      </c>
      <c r="D9954" s="10" t="s">
        <v>192</v>
      </c>
      <c r="E9954" s="10" t="s">
        <v>56</v>
      </c>
      <c r="H9954" s="14">
        <v>60</v>
      </c>
    </row>
    <row r="9955" spans="1:8" ht="19.5" customHeight="1" x14ac:dyDescent="0.25">
      <c r="A9955" s="4">
        <v>45614</v>
      </c>
      <c r="B9955" s="3">
        <v>3201</v>
      </c>
      <c r="C9955" s="10" t="s">
        <v>24</v>
      </c>
      <c r="D9955" s="10" t="s">
        <v>60</v>
      </c>
      <c r="E9955" s="10" t="s">
        <v>350</v>
      </c>
      <c r="H9955" s="14">
        <v>400</v>
      </c>
    </row>
    <row r="9956" spans="1:8" ht="19.5" customHeight="1" x14ac:dyDescent="0.25">
      <c r="A9956" s="4">
        <v>45614</v>
      </c>
      <c r="B9956" s="3">
        <v>3201</v>
      </c>
      <c r="C9956" s="10" t="s">
        <v>926</v>
      </c>
      <c r="D9956" s="10" t="s">
        <v>58</v>
      </c>
      <c r="E9956" s="10" t="s">
        <v>1573</v>
      </c>
      <c r="H9956" s="14">
        <v>100</v>
      </c>
    </row>
    <row r="9957" spans="1:8" ht="19.5" customHeight="1" x14ac:dyDescent="0.25">
      <c r="A9957" s="4">
        <v>45614</v>
      </c>
      <c r="B9957" s="3">
        <v>3202</v>
      </c>
      <c r="C9957" s="10" t="s">
        <v>26</v>
      </c>
      <c r="D9957" s="10" t="s">
        <v>274</v>
      </c>
      <c r="E9957" s="10" t="s">
        <v>1566</v>
      </c>
      <c r="F9957" s="10" t="s">
        <v>467</v>
      </c>
      <c r="H9957" s="14">
        <v>4380</v>
      </c>
    </row>
    <row r="9958" spans="1:8" ht="19.5" customHeight="1" x14ac:dyDescent="0.25">
      <c r="A9958" s="4">
        <v>45614</v>
      </c>
      <c r="B9958" s="3">
        <v>3203</v>
      </c>
      <c r="C9958" s="10" t="s">
        <v>926</v>
      </c>
      <c r="D9958" s="10" t="s">
        <v>58</v>
      </c>
      <c r="H9958" s="14">
        <v>9200</v>
      </c>
    </row>
    <row r="9959" spans="1:8" ht="19.5" customHeight="1" x14ac:dyDescent="0.25">
      <c r="A9959" s="4">
        <v>45614</v>
      </c>
      <c r="B9959" s="3">
        <v>3203</v>
      </c>
      <c r="C9959" s="10" t="s">
        <v>926</v>
      </c>
      <c r="D9959" s="10" t="s">
        <v>58</v>
      </c>
      <c r="E9959" s="10" t="s">
        <v>1164</v>
      </c>
      <c r="H9959" s="14">
        <v>900</v>
      </c>
    </row>
    <row r="9960" spans="1:8" ht="19.5" customHeight="1" x14ac:dyDescent="0.25">
      <c r="A9960" s="4">
        <v>45614</v>
      </c>
      <c r="B9960" s="3">
        <v>3203</v>
      </c>
      <c r="C9960" s="10" t="s">
        <v>23</v>
      </c>
      <c r="D9960" s="10" t="s">
        <v>22</v>
      </c>
      <c r="H9960" s="14">
        <v>50</v>
      </c>
    </row>
    <row r="9961" spans="1:8" ht="19.5" customHeight="1" x14ac:dyDescent="0.25">
      <c r="A9961" s="4">
        <v>45614</v>
      </c>
      <c r="B9961" s="3">
        <v>3203</v>
      </c>
      <c r="C9961" s="10" t="s">
        <v>23</v>
      </c>
      <c r="D9961" s="10" t="s">
        <v>372</v>
      </c>
      <c r="E9961" s="10" t="s">
        <v>277</v>
      </c>
      <c r="H9961" s="14">
        <v>2650</v>
      </c>
    </row>
    <row r="9962" spans="1:8" ht="19.5" customHeight="1" x14ac:dyDescent="0.25">
      <c r="A9962" s="4">
        <v>45615</v>
      </c>
      <c r="B9962" s="3">
        <v>3204</v>
      </c>
      <c r="C9962" s="10" t="s">
        <v>23</v>
      </c>
      <c r="D9962" s="10" t="s">
        <v>372</v>
      </c>
      <c r="E9962" s="10" t="s">
        <v>1165</v>
      </c>
      <c r="H9962" s="14">
        <v>6770</v>
      </c>
    </row>
    <row r="9963" spans="1:8" ht="19.5" customHeight="1" x14ac:dyDescent="0.25">
      <c r="A9963" s="4">
        <v>45615</v>
      </c>
      <c r="B9963" s="3">
        <v>3204</v>
      </c>
      <c r="C9963" s="10" t="s">
        <v>23</v>
      </c>
      <c r="D9963" s="10" t="s">
        <v>372</v>
      </c>
      <c r="E9963" s="10" t="s">
        <v>277</v>
      </c>
      <c r="H9963" s="14">
        <v>2650</v>
      </c>
    </row>
    <row r="9964" spans="1:8" ht="19.5" customHeight="1" x14ac:dyDescent="0.25">
      <c r="A9964" s="4">
        <v>45615</v>
      </c>
      <c r="B9964" s="3">
        <v>3204</v>
      </c>
      <c r="C9964" s="10" t="s">
        <v>23</v>
      </c>
      <c r="D9964" s="10" t="s">
        <v>372</v>
      </c>
      <c r="F9964" s="10" t="s">
        <v>47</v>
      </c>
      <c r="H9964" s="14">
        <v>570</v>
      </c>
    </row>
    <row r="9965" spans="1:8" ht="19.5" customHeight="1" x14ac:dyDescent="0.25">
      <c r="A9965" s="4">
        <v>45615</v>
      </c>
      <c r="B9965" s="3">
        <v>3204</v>
      </c>
      <c r="C9965" s="10" t="s">
        <v>23</v>
      </c>
      <c r="D9965" s="10" t="s">
        <v>372</v>
      </c>
      <c r="F9965" s="10" t="s">
        <v>47</v>
      </c>
      <c r="H9965" s="14">
        <v>2020</v>
      </c>
    </row>
    <row r="9966" spans="1:8" ht="19.5" customHeight="1" x14ac:dyDescent="0.25">
      <c r="A9966" s="4">
        <v>45615</v>
      </c>
      <c r="B9966" s="3">
        <v>3205</v>
      </c>
      <c r="C9966" s="10" t="s">
        <v>23</v>
      </c>
      <c r="D9966" s="10" t="s">
        <v>372</v>
      </c>
      <c r="E9966" s="10" t="s">
        <v>1129</v>
      </c>
      <c r="F9966" s="10" t="s">
        <v>47</v>
      </c>
      <c r="H9966" s="14">
        <v>4570</v>
      </c>
    </row>
    <row r="9967" spans="1:8" ht="19.5" customHeight="1" x14ac:dyDescent="0.25">
      <c r="A9967" s="4">
        <v>45615</v>
      </c>
      <c r="B9967" s="3">
        <v>3205</v>
      </c>
      <c r="C9967" s="10" t="s">
        <v>23</v>
      </c>
      <c r="D9967" s="10" t="s">
        <v>372</v>
      </c>
      <c r="F9967" s="10" t="s">
        <v>47</v>
      </c>
      <c r="H9967" s="14">
        <v>170</v>
      </c>
    </row>
    <row r="9968" spans="1:8" ht="19.5" customHeight="1" x14ac:dyDescent="0.25">
      <c r="A9968" s="4">
        <v>45615</v>
      </c>
      <c r="B9968" s="3">
        <v>3205</v>
      </c>
      <c r="C9968" s="10" t="s">
        <v>24</v>
      </c>
      <c r="D9968" s="10" t="s">
        <v>174</v>
      </c>
      <c r="G9968" s="10">
        <v>10</v>
      </c>
      <c r="H9968" s="14">
        <v>4000</v>
      </c>
    </row>
    <row r="9969" spans="1:8" ht="19.5" customHeight="1" x14ac:dyDescent="0.25">
      <c r="A9969" s="4">
        <v>45615</v>
      </c>
      <c r="B9969" s="3">
        <v>3205</v>
      </c>
      <c r="C9969" s="10" t="s">
        <v>24</v>
      </c>
      <c r="D9969" s="10" t="s">
        <v>60</v>
      </c>
      <c r="E9969" s="10" t="s">
        <v>350</v>
      </c>
      <c r="H9969" s="14">
        <v>300</v>
      </c>
    </row>
    <row r="9970" spans="1:8" ht="19.5" customHeight="1" x14ac:dyDescent="0.25">
      <c r="A9970" s="4">
        <v>45615</v>
      </c>
      <c r="B9970" s="3">
        <v>3206</v>
      </c>
      <c r="C9970" s="10" t="s">
        <v>172</v>
      </c>
      <c r="D9970" s="10" t="s">
        <v>296</v>
      </c>
      <c r="G9970" s="10">
        <v>9</v>
      </c>
      <c r="H9970" s="14">
        <v>1120</v>
      </c>
    </row>
    <row r="9971" spans="1:8" ht="19.5" customHeight="1" x14ac:dyDescent="0.25">
      <c r="A9971" s="4">
        <v>45615</v>
      </c>
      <c r="B9971" s="3">
        <v>3206</v>
      </c>
      <c r="C9971" s="10" t="s">
        <v>23</v>
      </c>
      <c r="D9971" s="10" t="s">
        <v>265</v>
      </c>
      <c r="E9971" s="10" t="s">
        <v>1533</v>
      </c>
      <c r="H9971" s="14">
        <v>1200</v>
      </c>
    </row>
    <row r="9972" spans="1:8" ht="19.5" customHeight="1" x14ac:dyDescent="0.25">
      <c r="A9972" s="4">
        <v>45615</v>
      </c>
      <c r="B9972" s="3">
        <v>3206</v>
      </c>
      <c r="C9972" s="10" t="s">
        <v>23</v>
      </c>
      <c r="D9972" s="10" t="s">
        <v>265</v>
      </c>
      <c r="E9972" s="10" t="s">
        <v>343</v>
      </c>
      <c r="H9972" s="14">
        <v>800</v>
      </c>
    </row>
    <row r="9973" spans="1:8" ht="19.5" customHeight="1" x14ac:dyDescent="0.25">
      <c r="A9973" s="4">
        <v>45615</v>
      </c>
      <c r="B9973" s="3">
        <v>3206</v>
      </c>
      <c r="C9973" s="10" t="s">
        <v>23</v>
      </c>
      <c r="D9973" s="10" t="s">
        <v>564</v>
      </c>
      <c r="E9973" s="10" t="s">
        <v>1576</v>
      </c>
      <c r="H9973" s="14">
        <v>550</v>
      </c>
    </row>
    <row r="9974" spans="1:8" ht="19.5" customHeight="1" x14ac:dyDescent="0.25">
      <c r="A9974" s="4">
        <v>45615</v>
      </c>
      <c r="B9974" s="3">
        <v>3207</v>
      </c>
      <c r="C9974" s="10" t="s">
        <v>72</v>
      </c>
      <c r="D9974" s="10" t="s">
        <v>40</v>
      </c>
      <c r="E9974" s="10" t="s">
        <v>716</v>
      </c>
      <c r="F9974" s="10" t="s">
        <v>764</v>
      </c>
      <c r="H9974" s="14">
        <v>8390</v>
      </c>
    </row>
    <row r="9975" spans="1:8" ht="19.5" customHeight="1" x14ac:dyDescent="0.25">
      <c r="A9975" s="4">
        <v>45615</v>
      </c>
      <c r="B9975" s="3">
        <v>3208</v>
      </c>
      <c r="C9975" s="10" t="s">
        <v>72</v>
      </c>
      <c r="D9975" s="10" t="s">
        <v>40</v>
      </c>
      <c r="E9975" s="10" t="s">
        <v>716</v>
      </c>
      <c r="F9975" s="10" t="s">
        <v>1202</v>
      </c>
      <c r="H9975" s="14">
        <v>6380</v>
      </c>
    </row>
    <row r="9976" spans="1:8" ht="19.5" customHeight="1" x14ac:dyDescent="0.25">
      <c r="A9976" s="4">
        <v>45615</v>
      </c>
      <c r="B9976" s="3">
        <v>3209</v>
      </c>
      <c r="C9976" s="10" t="s">
        <v>72</v>
      </c>
      <c r="D9976" s="10" t="s">
        <v>40</v>
      </c>
      <c r="E9976" s="10" t="s">
        <v>211</v>
      </c>
      <c r="F9976" s="10" t="s">
        <v>902</v>
      </c>
      <c r="H9976" s="14">
        <v>9180</v>
      </c>
    </row>
    <row r="9977" spans="1:8" ht="19.5" customHeight="1" x14ac:dyDescent="0.25">
      <c r="A9977" s="4">
        <v>45615</v>
      </c>
      <c r="B9977" s="3">
        <v>3209</v>
      </c>
      <c r="C9977" s="10" t="s">
        <v>72</v>
      </c>
      <c r="D9977" s="10" t="s">
        <v>40</v>
      </c>
      <c r="E9977" s="10" t="s">
        <v>1023</v>
      </c>
      <c r="F9977" s="10" t="s">
        <v>902</v>
      </c>
      <c r="H9977" s="14">
        <v>100</v>
      </c>
    </row>
    <row r="9978" spans="1:8" ht="19.5" customHeight="1" x14ac:dyDescent="0.25">
      <c r="A9978" s="4">
        <v>45615</v>
      </c>
      <c r="B9978" s="3">
        <v>3210</v>
      </c>
      <c r="C9978" s="10" t="s">
        <v>23</v>
      </c>
      <c r="D9978" s="10" t="s">
        <v>407</v>
      </c>
      <c r="H9978" s="14">
        <v>100</v>
      </c>
    </row>
    <row r="9979" spans="1:8" ht="19.5" customHeight="1" x14ac:dyDescent="0.25">
      <c r="A9979" s="4">
        <v>45615</v>
      </c>
      <c r="B9979" s="3">
        <v>3210</v>
      </c>
      <c r="C9979" s="10" t="s">
        <v>24</v>
      </c>
      <c r="D9979" s="10" t="s">
        <v>175</v>
      </c>
      <c r="H9979" s="14">
        <v>825</v>
      </c>
    </row>
    <row r="9980" spans="1:8" ht="19.5" customHeight="1" x14ac:dyDescent="0.25">
      <c r="A9980" s="4">
        <v>45615</v>
      </c>
      <c r="B9980" s="3">
        <v>3210</v>
      </c>
      <c r="C9980" s="10" t="s">
        <v>24</v>
      </c>
      <c r="D9980" s="10" t="s">
        <v>63</v>
      </c>
      <c r="H9980" s="14">
        <v>300</v>
      </c>
    </row>
    <row r="9981" spans="1:8" ht="19.5" customHeight="1" x14ac:dyDescent="0.25">
      <c r="A9981" s="4">
        <v>45615</v>
      </c>
      <c r="B9981" s="3">
        <v>3211</v>
      </c>
      <c r="C9981" s="10" t="s">
        <v>26</v>
      </c>
      <c r="D9981" s="10" t="s">
        <v>274</v>
      </c>
      <c r="E9981" s="10" t="s">
        <v>1566</v>
      </c>
      <c r="F9981" s="10" t="s">
        <v>770</v>
      </c>
      <c r="H9981" s="14">
        <v>5500</v>
      </c>
    </row>
    <row r="9982" spans="1:8" ht="19.5" customHeight="1" x14ac:dyDescent="0.25">
      <c r="A9982" s="4">
        <v>45615</v>
      </c>
      <c r="B9982" s="3">
        <v>3212</v>
      </c>
      <c r="C9982" s="10" t="s">
        <v>26</v>
      </c>
      <c r="D9982" s="10" t="s">
        <v>274</v>
      </c>
      <c r="E9982" s="10" t="s">
        <v>1566</v>
      </c>
      <c r="F9982" s="10" t="s">
        <v>30</v>
      </c>
      <c r="H9982" s="14">
        <v>3000</v>
      </c>
    </row>
    <row r="9983" spans="1:8" ht="19.5" customHeight="1" x14ac:dyDescent="0.25">
      <c r="A9983" s="4">
        <v>45616</v>
      </c>
      <c r="B9983" s="3">
        <v>3213</v>
      </c>
      <c r="C9983" s="10" t="s">
        <v>24</v>
      </c>
      <c r="D9983" s="10" t="s">
        <v>174</v>
      </c>
      <c r="G9983" s="10">
        <v>12</v>
      </c>
      <c r="H9983" s="14">
        <v>4800</v>
      </c>
    </row>
    <row r="9984" spans="1:8" ht="19.5" customHeight="1" x14ac:dyDescent="0.25">
      <c r="A9984" s="4">
        <v>45616</v>
      </c>
      <c r="B9984" s="3">
        <v>3213</v>
      </c>
      <c r="C9984" s="10" t="s">
        <v>926</v>
      </c>
      <c r="D9984" s="10" t="s">
        <v>45</v>
      </c>
      <c r="E9984" s="10" t="s">
        <v>441</v>
      </c>
      <c r="H9984" s="14">
        <v>700</v>
      </c>
    </row>
    <row r="9985" spans="1:8" ht="19.5" customHeight="1" x14ac:dyDescent="0.25">
      <c r="A9985" s="4">
        <v>45616</v>
      </c>
      <c r="B9985" s="3">
        <v>3213</v>
      </c>
      <c r="C9985" s="10" t="s">
        <v>23</v>
      </c>
      <c r="D9985" s="10" t="s">
        <v>564</v>
      </c>
      <c r="E9985" s="10" t="s">
        <v>1577</v>
      </c>
      <c r="H9985" s="14">
        <v>100</v>
      </c>
    </row>
    <row r="9986" spans="1:8" ht="19.5" customHeight="1" x14ac:dyDescent="0.25">
      <c r="A9986" s="4">
        <v>45616</v>
      </c>
      <c r="B9986" s="3">
        <v>3213</v>
      </c>
      <c r="C9986" s="10" t="s">
        <v>23</v>
      </c>
      <c r="D9986" s="10" t="s">
        <v>22</v>
      </c>
      <c r="H9986" s="14">
        <v>200</v>
      </c>
    </row>
    <row r="9987" spans="1:8" ht="19.5" customHeight="1" x14ac:dyDescent="0.25">
      <c r="A9987" s="4">
        <v>45616</v>
      </c>
      <c r="B9987" s="3">
        <v>3214</v>
      </c>
      <c r="C9987" s="10" t="s">
        <v>72</v>
      </c>
      <c r="D9987" s="10" t="s">
        <v>40</v>
      </c>
      <c r="E9987" s="10" t="s">
        <v>716</v>
      </c>
      <c r="F9987" s="10" t="s">
        <v>764</v>
      </c>
      <c r="H9987" s="14">
        <v>8800</v>
      </c>
    </row>
    <row r="9988" spans="1:8" ht="19.5" customHeight="1" x14ac:dyDescent="0.25">
      <c r="A9988" s="4">
        <v>45616</v>
      </c>
      <c r="B9988" s="3">
        <v>3215</v>
      </c>
      <c r="C9988" s="10" t="s">
        <v>72</v>
      </c>
      <c r="D9988" s="10" t="s">
        <v>40</v>
      </c>
      <c r="E9988" s="10" t="s">
        <v>716</v>
      </c>
      <c r="F9988" s="10" t="s">
        <v>1202</v>
      </c>
      <c r="H9988" s="14">
        <v>5920</v>
      </c>
    </row>
    <row r="9989" spans="1:8" ht="19.5" customHeight="1" x14ac:dyDescent="0.25">
      <c r="A9989" s="4">
        <v>45616</v>
      </c>
      <c r="B9989" s="3">
        <v>3216</v>
      </c>
      <c r="C9989" s="10" t="s">
        <v>72</v>
      </c>
      <c r="D9989" s="10" t="s">
        <v>40</v>
      </c>
      <c r="E9989" s="10" t="s">
        <v>211</v>
      </c>
      <c r="F9989" s="10" t="s">
        <v>902</v>
      </c>
      <c r="H9989" s="14">
        <v>7990</v>
      </c>
    </row>
    <row r="9990" spans="1:8" ht="19.5" customHeight="1" x14ac:dyDescent="0.25">
      <c r="A9990" s="4">
        <v>45616</v>
      </c>
      <c r="B9990" s="3">
        <v>3216</v>
      </c>
      <c r="C9990" s="10" t="s">
        <v>72</v>
      </c>
      <c r="D9990" s="10" t="s">
        <v>40</v>
      </c>
      <c r="E9990" s="10" t="s">
        <v>1023</v>
      </c>
      <c r="F9990" s="10" t="s">
        <v>902</v>
      </c>
      <c r="H9990" s="14">
        <v>100</v>
      </c>
    </row>
    <row r="9991" spans="1:8" ht="19.5" customHeight="1" x14ac:dyDescent="0.25">
      <c r="A9991" s="4">
        <v>45616</v>
      </c>
      <c r="B9991" s="3">
        <v>3217</v>
      </c>
      <c r="C9991" s="10" t="s">
        <v>926</v>
      </c>
      <c r="D9991" s="10" t="s">
        <v>45</v>
      </c>
      <c r="E9991" s="10" t="s">
        <v>1578</v>
      </c>
      <c r="F9991" s="10" t="s">
        <v>1579</v>
      </c>
      <c r="H9991" s="14">
        <v>49000</v>
      </c>
    </row>
    <row r="9992" spans="1:8" ht="19.5" customHeight="1" x14ac:dyDescent="0.25">
      <c r="A9992" s="4">
        <v>45616</v>
      </c>
      <c r="B9992" s="3">
        <v>3218</v>
      </c>
      <c r="C9992" s="10" t="s">
        <v>23</v>
      </c>
      <c r="D9992" s="10" t="s">
        <v>265</v>
      </c>
      <c r="E9992" s="10" t="s">
        <v>1533</v>
      </c>
      <c r="H9992" s="14">
        <v>1200</v>
      </c>
    </row>
    <row r="9993" spans="1:8" ht="19.5" customHeight="1" x14ac:dyDescent="0.25">
      <c r="A9993" s="4">
        <v>45616</v>
      </c>
      <c r="B9993" s="3">
        <v>3218</v>
      </c>
      <c r="C9993" s="10" t="s">
        <v>23</v>
      </c>
      <c r="D9993" s="10" t="s">
        <v>265</v>
      </c>
      <c r="E9993" s="10" t="s">
        <v>343</v>
      </c>
      <c r="H9993" s="14">
        <v>800</v>
      </c>
    </row>
    <row r="9994" spans="1:8" ht="19.5" customHeight="1" x14ac:dyDescent="0.25">
      <c r="A9994" s="4">
        <v>45616</v>
      </c>
      <c r="B9994" s="3">
        <v>3218</v>
      </c>
      <c r="C9994" s="10" t="s">
        <v>172</v>
      </c>
      <c r="D9994" s="10" t="s">
        <v>296</v>
      </c>
      <c r="G9994" s="10">
        <v>9</v>
      </c>
      <c r="H9994" s="14">
        <v>1120</v>
      </c>
    </row>
    <row r="9995" spans="1:8" ht="19.5" customHeight="1" x14ac:dyDescent="0.25">
      <c r="A9995" s="4">
        <v>45616</v>
      </c>
      <c r="B9995" s="3">
        <v>3218</v>
      </c>
      <c r="C9995" s="10" t="s">
        <v>24</v>
      </c>
      <c r="D9995" s="10" t="s">
        <v>60</v>
      </c>
      <c r="E9995" s="10" t="s">
        <v>350</v>
      </c>
      <c r="H9995" s="14">
        <v>300</v>
      </c>
    </row>
    <row r="9996" spans="1:8" ht="19.5" customHeight="1" x14ac:dyDescent="0.25">
      <c r="A9996" s="4">
        <v>45616</v>
      </c>
      <c r="B9996" s="3">
        <v>3219</v>
      </c>
      <c r="C9996" s="10" t="s">
        <v>23</v>
      </c>
      <c r="D9996" s="10" t="s">
        <v>20</v>
      </c>
      <c r="E9996" s="10" t="s">
        <v>350</v>
      </c>
      <c r="H9996" s="14">
        <v>900</v>
      </c>
    </row>
    <row r="9997" spans="1:8" ht="19.5" customHeight="1" x14ac:dyDescent="0.25">
      <c r="A9997" s="4">
        <v>45616</v>
      </c>
      <c r="B9997" s="3">
        <v>3219</v>
      </c>
      <c r="C9997" s="10" t="s">
        <v>23</v>
      </c>
      <c r="D9997" s="10" t="s">
        <v>20</v>
      </c>
      <c r="E9997" s="10" t="s">
        <v>44</v>
      </c>
      <c r="H9997" s="14">
        <v>340</v>
      </c>
    </row>
    <row r="9998" spans="1:8" ht="19.5" customHeight="1" x14ac:dyDescent="0.25">
      <c r="A9998" s="4">
        <v>45616</v>
      </c>
      <c r="B9998" s="3">
        <v>3219</v>
      </c>
      <c r="C9998" s="10" t="s">
        <v>172</v>
      </c>
      <c r="D9998" s="10" t="s">
        <v>295</v>
      </c>
      <c r="H9998" s="14">
        <v>100</v>
      </c>
    </row>
    <row r="9999" spans="1:8" ht="19.5" customHeight="1" x14ac:dyDescent="0.25">
      <c r="A9999" s="4">
        <v>45616</v>
      </c>
      <c r="B9999" s="3">
        <v>3219</v>
      </c>
      <c r="C9999" s="10" t="s">
        <v>1580</v>
      </c>
      <c r="F9999" s="10" t="s">
        <v>1581</v>
      </c>
      <c r="H9999" s="14">
        <v>15000</v>
      </c>
    </row>
    <row r="10000" spans="1:8" ht="19.5" customHeight="1" x14ac:dyDescent="0.25">
      <c r="A10000" s="4">
        <v>45617</v>
      </c>
      <c r="B10000" s="3">
        <v>3220</v>
      </c>
      <c r="C10000" s="10" t="s">
        <v>26</v>
      </c>
      <c r="D10000" s="10" t="s">
        <v>274</v>
      </c>
      <c r="E10000" s="10" t="s">
        <v>1566</v>
      </c>
      <c r="F10000" s="10" t="s">
        <v>148</v>
      </c>
      <c r="H10000" s="14">
        <v>2500</v>
      </c>
    </row>
    <row r="10001" spans="1:8" ht="19.5" customHeight="1" x14ac:dyDescent="0.25">
      <c r="A10001" s="4">
        <v>45617</v>
      </c>
      <c r="B10001" s="3">
        <v>3221</v>
      </c>
      <c r="C10001" s="10" t="s">
        <v>72</v>
      </c>
      <c r="D10001" s="10" t="s">
        <v>40</v>
      </c>
      <c r="E10001" s="10" t="s">
        <v>716</v>
      </c>
      <c r="F10001" s="10" t="s">
        <v>764</v>
      </c>
      <c r="H10001" s="14">
        <v>9180</v>
      </c>
    </row>
    <row r="10002" spans="1:8" ht="19.5" customHeight="1" x14ac:dyDescent="0.25">
      <c r="A10002" s="4">
        <v>45617</v>
      </c>
      <c r="B10002" s="3">
        <v>3222</v>
      </c>
      <c r="C10002" s="10" t="s">
        <v>72</v>
      </c>
      <c r="D10002" s="10" t="s">
        <v>40</v>
      </c>
      <c r="E10002" s="10" t="s">
        <v>716</v>
      </c>
      <c r="F10002" s="10" t="s">
        <v>1202</v>
      </c>
      <c r="H10002" s="14">
        <v>7200</v>
      </c>
    </row>
    <row r="10003" spans="1:8" ht="19.5" customHeight="1" x14ac:dyDescent="0.25">
      <c r="A10003" s="4">
        <v>45617</v>
      </c>
      <c r="B10003" s="3">
        <v>3223</v>
      </c>
      <c r="C10003" s="10" t="s">
        <v>72</v>
      </c>
      <c r="D10003" s="10" t="s">
        <v>40</v>
      </c>
      <c r="E10003" s="10" t="s">
        <v>211</v>
      </c>
      <c r="F10003" s="10" t="s">
        <v>902</v>
      </c>
      <c r="H10003" s="14">
        <v>4600</v>
      </c>
    </row>
    <row r="10004" spans="1:8" ht="19.5" customHeight="1" x14ac:dyDescent="0.25">
      <c r="A10004" s="4">
        <v>45617</v>
      </c>
      <c r="B10004" s="3">
        <v>3224</v>
      </c>
      <c r="C10004" s="10" t="s">
        <v>23</v>
      </c>
      <c r="D10004" s="10" t="s">
        <v>265</v>
      </c>
      <c r="E10004" s="10" t="s">
        <v>1533</v>
      </c>
      <c r="H10004" s="14">
        <v>1200</v>
      </c>
    </row>
    <row r="10005" spans="1:8" ht="19.5" customHeight="1" x14ac:dyDescent="0.25">
      <c r="A10005" s="4">
        <v>45617</v>
      </c>
      <c r="B10005" s="3">
        <v>3224</v>
      </c>
      <c r="C10005" s="10" t="s">
        <v>23</v>
      </c>
      <c r="D10005" s="10" t="s">
        <v>265</v>
      </c>
      <c r="E10005" s="10" t="s">
        <v>343</v>
      </c>
      <c r="H10005" s="14">
        <v>800</v>
      </c>
    </row>
    <row r="10006" spans="1:8" ht="19.5" customHeight="1" x14ac:dyDescent="0.25">
      <c r="A10006" s="4">
        <v>45617</v>
      </c>
      <c r="B10006" s="3">
        <v>3224</v>
      </c>
      <c r="C10006" s="10" t="s">
        <v>172</v>
      </c>
      <c r="D10006" s="10" t="s">
        <v>296</v>
      </c>
      <c r="G10006" s="10">
        <v>9</v>
      </c>
      <c r="H10006" s="14">
        <v>1120</v>
      </c>
    </row>
    <row r="10007" spans="1:8" ht="19.5" customHeight="1" x14ac:dyDescent="0.25">
      <c r="A10007" s="4">
        <v>45617</v>
      </c>
      <c r="B10007" s="3">
        <v>3224</v>
      </c>
      <c r="C10007" s="10" t="s">
        <v>24</v>
      </c>
      <c r="D10007" s="10" t="s">
        <v>60</v>
      </c>
      <c r="E10007" s="10" t="s">
        <v>350</v>
      </c>
      <c r="H10007" s="14">
        <v>300</v>
      </c>
    </row>
    <row r="10008" spans="1:8" ht="19.5" customHeight="1" x14ac:dyDescent="0.25">
      <c r="A10008" s="4">
        <v>45617</v>
      </c>
      <c r="B10008" s="3">
        <v>3225</v>
      </c>
      <c r="C10008" s="10" t="s">
        <v>24</v>
      </c>
      <c r="D10008" s="10" t="s">
        <v>174</v>
      </c>
      <c r="G10008" s="10">
        <v>9</v>
      </c>
      <c r="H10008" s="14">
        <v>3600</v>
      </c>
    </row>
    <row r="10009" spans="1:8" ht="19.5" customHeight="1" x14ac:dyDescent="0.25">
      <c r="A10009" s="4">
        <v>45617</v>
      </c>
      <c r="B10009" s="3">
        <v>3225</v>
      </c>
      <c r="C10009" s="10" t="s">
        <v>23</v>
      </c>
      <c r="D10009" s="10" t="s">
        <v>22</v>
      </c>
      <c r="H10009" s="14">
        <v>40</v>
      </c>
    </row>
    <row r="10010" spans="1:8" ht="19.5" customHeight="1" x14ac:dyDescent="0.25">
      <c r="A10010" s="4">
        <v>45617</v>
      </c>
      <c r="B10010" s="3">
        <v>3225</v>
      </c>
      <c r="C10010" s="10" t="s">
        <v>23</v>
      </c>
      <c r="D10010" s="10" t="s">
        <v>192</v>
      </c>
      <c r="E10010" s="10" t="s">
        <v>58</v>
      </c>
      <c r="H10010" s="14">
        <v>900</v>
      </c>
    </row>
    <row r="10011" spans="1:8" ht="19.5" customHeight="1" x14ac:dyDescent="0.25">
      <c r="A10011" s="4">
        <v>45617</v>
      </c>
      <c r="B10011" s="3">
        <v>3225</v>
      </c>
      <c r="C10011" s="10" t="s">
        <v>23</v>
      </c>
      <c r="D10011" s="10" t="s">
        <v>372</v>
      </c>
      <c r="E10011" s="10" t="s">
        <v>1582</v>
      </c>
      <c r="H10011" s="14">
        <v>200</v>
      </c>
    </row>
    <row r="10012" spans="1:8" ht="19.5" customHeight="1" x14ac:dyDescent="0.25">
      <c r="A10012" s="4">
        <v>45617</v>
      </c>
      <c r="B10012" s="3">
        <v>3226</v>
      </c>
      <c r="C10012" s="10" t="s">
        <v>24</v>
      </c>
      <c r="D10012" s="10" t="s">
        <v>63</v>
      </c>
      <c r="H10012" s="14">
        <v>2450</v>
      </c>
    </row>
    <row r="10013" spans="1:8" ht="19.5" customHeight="1" x14ac:dyDescent="0.25">
      <c r="A10013" s="4">
        <v>45617</v>
      </c>
      <c r="B10013" s="3">
        <v>3226</v>
      </c>
      <c r="C10013" s="10" t="s">
        <v>24</v>
      </c>
      <c r="D10013" s="10" t="s">
        <v>175</v>
      </c>
      <c r="H10013" s="14">
        <v>650</v>
      </c>
    </row>
    <row r="10014" spans="1:8" ht="19.5" customHeight="1" x14ac:dyDescent="0.25">
      <c r="A10014" s="4">
        <v>45618</v>
      </c>
      <c r="B10014" s="3">
        <v>3227</v>
      </c>
      <c r="C10014" s="10" t="s">
        <v>23</v>
      </c>
      <c r="D10014" s="10" t="s">
        <v>20</v>
      </c>
      <c r="E10014" s="10" t="s">
        <v>350</v>
      </c>
      <c r="H10014" s="14">
        <v>900</v>
      </c>
    </row>
    <row r="10015" spans="1:8" ht="19.5" customHeight="1" x14ac:dyDescent="0.25">
      <c r="A10015" s="4">
        <v>45618</v>
      </c>
      <c r="B10015" s="3">
        <v>3227</v>
      </c>
      <c r="C10015" s="10" t="s">
        <v>23</v>
      </c>
      <c r="D10015" s="10" t="s">
        <v>20</v>
      </c>
      <c r="E10015" s="10" t="s">
        <v>44</v>
      </c>
      <c r="H10015" s="14">
        <v>340</v>
      </c>
    </row>
    <row r="10016" spans="1:8" ht="19.5" customHeight="1" x14ac:dyDescent="0.25">
      <c r="A10016" s="4">
        <v>45618</v>
      </c>
      <c r="B10016" s="3">
        <v>3227</v>
      </c>
      <c r="C10016" s="10" t="s">
        <v>172</v>
      </c>
      <c r="D10016" s="10" t="s">
        <v>295</v>
      </c>
      <c r="H10016" s="14">
        <v>100</v>
      </c>
    </row>
    <row r="10017" spans="1:8" ht="19.5" customHeight="1" x14ac:dyDescent="0.25">
      <c r="A10017" s="4">
        <v>45618</v>
      </c>
      <c r="B10017" s="3">
        <v>3227</v>
      </c>
      <c r="C10017" s="10" t="s">
        <v>926</v>
      </c>
      <c r="D10017" s="10" t="s">
        <v>45</v>
      </c>
      <c r="E10017" s="10" t="s">
        <v>1044</v>
      </c>
      <c r="H10017" s="14">
        <v>700</v>
      </c>
    </row>
    <row r="10018" spans="1:8" ht="19.5" customHeight="1" x14ac:dyDescent="0.25">
      <c r="A10018" s="4">
        <v>45618</v>
      </c>
      <c r="B10018" s="3">
        <v>3228</v>
      </c>
      <c r="C10018" s="10" t="s">
        <v>23</v>
      </c>
      <c r="D10018" s="10" t="s">
        <v>372</v>
      </c>
      <c r="E10018" s="10" t="s">
        <v>277</v>
      </c>
      <c r="H10018" s="14">
        <v>1590</v>
      </c>
    </row>
    <row r="10019" spans="1:8" ht="19.5" customHeight="1" x14ac:dyDescent="0.25">
      <c r="A10019" s="4">
        <v>45618</v>
      </c>
      <c r="B10019" s="3">
        <v>3228</v>
      </c>
      <c r="C10019" s="10" t="s">
        <v>24</v>
      </c>
      <c r="D10019" s="10" t="s">
        <v>174</v>
      </c>
      <c r="G10019" s="10">
        <v>6</v>
      </c>
      <c r="H10019" s="14">
        <v>1200</v>
      </c>
    </row>
    <row r="10020" spans="1:8" ht="19.5" customHeight="1" x14ac:dyDescent="0.25">
      <c r="A10020" s="4">
        <v>45618</v>
      </c>
      <c r="B10020" s="3">
        <v>3228</v>
      </c>
      <c r="C10020" s="10" t="s">
        <v>24</v>
      </c>
      <c r="D10020" s="10" t="s">
        <v>63</v>
      </c>
      <c r="H10020" s="14">
        <v>1750</v>
      </c>
    </row>
    <row r="10021" spans="1:8" ht="19.5" customHeight="1" x14ac:dyDescent="0.25">
      <c r="A10021" s="4">
        <v>45618</v>
      </c>
      <c r="B10021" s="3">
        <v>3228</v>
      </c>
      <c r="C10021" s="10" t="s">
        <v>24</v>
      </c>
      <c r="D10021" s="10" t="s">
        <v>63</v>
      </c>
      <c r="H10021" s="14">
        <v>150</v>
      </c>
    </row>
    <row r="10022" spans="1:8" ht="19.5" customHeight="1" x14ac:dyDescent="0.25">
      <c r="A10022" s="4">
        <v>45618</v>
      </c>
      <c r="B10022" s="3">
        <v>3229</v>
      </c>
      <c r="C10022" s="10" t="s">
        <v>23</v>
      </c>
      <c r="D10022" s="10" t="s">
        <v>192</v>
      </c>
      <c r="E10022" s="10" t="s">
        <v>211</v>
      </c>
      <c r="H10022" s="14">
        <v>10000</v>
      </c>
    </row>
    <row r="10023" spans="1:8" ht="19.5" customHeight="1" x14ac:dyDescent="0.25">
      <c r="A10023" s="4">
        <v>45618</v>
      </c>
      <c r="B10023" s="3">
        <v>3229</v>
      </c>
      <c r="C10023" s="10" t="s">
        <v>23</v>
      </c>
      <c r="D10023" s="10" t="s">
        <v>22</v>
      </c>
      <c r="E10023" s="10" t="s">
        <v>1583</v>
      </c>
      <c r="H10023" s="14">
        <v>350</v>
      </c>
    </row>
    <row r="10024" spans="1:8" ht="19.5" customHeight="1" x14ac:dyDescent="0.25">
      <c r="A10024" s="4">
        <v>45618</v>
      </c>
      <c r="B10024" s="3">
        <v>3229</v>
      </c>
      <c r="C10024" s="10" t="s">
        <v>23</v>
      </c>
      <c r="D10024" s="10" t="s">
        <v>192</v>
      </c>
      <c r="E10024" s="10" t="s">
        <v>354</v>
      </c>
      <c r="H10024" s="14">
        <v>700</v>
      </c>
    </row>
    <row r="10025" spans="1:8" ht="19.5" customHeight="1" x14ac:dyDescent="0.25">
      <c r="A10025" s="4">
        <v>45618</v>
      </c>
      <c r="B10025" s="3">
        <v>3229</v>
      </c>
      <c r="C10025" s="10" t="s">
        <v>23</v>
      </c>
      <c r="D10025" s="10" t="s">
        <v>22</v>
      </c>
      <c r="H10025" s="14">
        <v>30</v>
      </c>
    </row>
    <row r="10026" spans="1:8" ht="19.5" customHeight="1" x14ac:dyDescent="0.25">
      <c r="A10026" s="4">
        <v>45618</v>
      </c>
      <c r="B10026" s="3">
        <v>3230</v>
      </c>
      <c r="C10026" s="10" t="s">
        <v>72</v>
      </c>
      <c r="D10026" s="10" t="s">
        <v>40</v>
      </c>
      <c r="E10026" s="10" t="s">
        <v>716</v>
      </c>
      <c r="F10026" s="10" t="s">
        <v>764</v>
      </c>
      <c r="H10026" s="14">
        <v>8000</v>
      </c>
    </row>
    <row r="10027" spans="1:8" ht="19.5" customHeight="1" x14ac:dyDescent="0.25">
      <c r="A10027" s="4">
        <v>45618</v>
      </c>
      <c r="B10027" s="3">
        <v>3231</v>
      </c>
      <c r="C10027" s="10" t="s">
        <v>72</v>
      </c>
      <c r="D10027" s="10" t="s">
        <v>40</v>
      </c>
      <c r="E10027" s="10" t="s">
        <v>716</v>
      </c>
      <c r="F10027" s="10" t="s">
        <v>1202</v>
      </c>
      <c r="H10027" s="14">
        <v>5670</v>
      </c>
    </row>
    <row r="10028" spans="1:8" ht="19.5" customHeight="1" x14ac:dyDescent="0.25">
      <c r="A10028" s="4">
        <v>45618</v>
      </c>
      <c r="B10028" s="3">
        <v>3232</v>
      </c>
      <c r="C10028" s="10" t="s">
        <v>24</v>
      </c>
      <c r="D10028" s="10" t="s">
        <v>175</v>
      </c>
      <c r="H10028" s="14">
        <v>50</v>
      </c>
    </row>
    <row r="10029" spans="1:8" ht="19.5" customHeight="1" x14ac:dyDescent="0.25">
      <c r="A10029" s="4">
        <v>45618</v>
      </c>
      <c r="B10029" s="3">
        <v>3232</v>
      </c>
      <c r="C10029" s="10" t="s">
        <v>23</v>
      </c>
      <c r="D10029" s="10" t="s">
        <v>64</v>
      </c>
      <c r="E10029" s="10" t="s">
        <v>206</v>
      </c>
      <c r="H10029" s="14">
        <v>1000</v>
      </c>
    </row>
    <row r="10030" spans="1:8" ht="19.5" customHeight="1" x14ac:dyDescent="0.25">
      <c r="A10030" s="4">
        <v>45618</v>
      </c>
      <c r="B10030" s="3">
        <v>3232</v>
      </c>
      <c r="C10030" s="10" t="s">
        <v>24</v>
      </c>
      <c r="D10030" s="10" t="s">
        <v>60</v>
      </c>
      <c r="E10030" s="10" t="s">
        <v>350</v>
      </c>
      <c r="H10030" s="14">
        <v>300</v>
      </c>
    </row>
    <row r="10031" spans="1:8" ht="19.5" customHeight="1" x14ac:dyDescent="0.25">
      <c r="A10031" s="4">
        <v>45619</v>
      </c>
      <c r="B10031" s="3">
        <v>3233</v>
      </c>
      <c r="C10031" s="10" t="s">
        <v>24</v>
      </c>
      <c r="D10031" s="10" t="s">
        <v>174</v>
      </c>
      <c r="G10031" s="10">
        <v>5</v>
      </c>
      <c r="H10031" s="14">
        <v>2000</v>
      </c>
    </row>
    <row r="10032" spans="1:8" ht="19.5" customHeight="1" x14ac:dyDescent="0.25">
      <c r="A10032" s="4">
        <v>45619</v>
      </c>
      <c r="B10032" s="3">
        <v>3233</v>
      </c>
      <c r="C10032" s="10" t="s">
        <v>24</v>
      </c>
      <c r="D10032" s="10" t="s">
        <v>513</v>
      </c>
      <c r="E10032" s="10" t="s">
        <v>857</v>
      </c>
      <c r="H10032" s="14">
        <v>960</v>
      </c>
    </row>
    <row r="10033" spans="1:8" ht="19.5" customHeight="1" x14ac:dyDescent="0.25">
      <c r="A10033" s="4">
        <v>45619</v>
      </c>
      <c r="B10033" s="3">
        <v>3233</v>
      </c>
      <c r="C10033" s="10" t="s">
        <v>23</v>
      </c>
      <c r="D10033" s="10" t="s">
        <v>372</v>
      </c>
      <c r="H10033" s="14">
        <v>100</v>
      </c>
    </row>
    <row r="10034" spans="1:8" ht="19.5" customHeight="1" x14ac:dyDescent="0.25">
      <c r="A10034" s="4">
        <v>45619</v>
      </c>
      <c r="B10034" s="3">
        <v>3233</v>
      </c>
      <c r="C10034" s="10" t="s">
        <v>23</v>
      </c>
      <c r="D10034" s="10" t="s">
        <v>192</v>
      </c>
      <c r="H10034" s="14">
        <v>140</v>
      </c>
    </row>
    <row r="10035" spans="1:8" ht="19.5" customHeight="1" x14ac:dyDescent="0.25">
      <c r="A10035" s="4">
        <v>45619</v>
      </c>
      <c r="B10035" s="3">
        <v>3234</v>
      </c>
      <c r="C10035" s="10" t="s">
        <v>23</v>
      </c>
      <c r="D10035" s="10" t="s">
        <v>192</v>
      </c>
      <c r="E10035" s="10" t="s">
        <v>1584</v>
      </c>
      <c r="H10035" s="14">
        <v>650</v>
      </c>
    </row>
    <row r="10036" spans="1:8" ht="19.5" customHeight="1" x14ac:dyDescent="0.25">
      <c r="A10036" s="4">
        <v>45619</v>
      </c>
      <c r="B10036" s="3">
        <v>3234</v>
      </c>
      <c r="C10036" s="10" t="s">
        <v>24</v>
      </c>
      <c r="D10036" s="10" t="s">
        <v>63</v>
      </c>
      <c r="H10036" s="14">
        <v>700</v>
      </c>
    </row>
    <row r="10037" spans="1:8" ht="19.5" customHeight="1" x14ac:dyDescent="0.25">
      <c r="A10037" s="4">
        <v>45619</v>
      </c>
      <c r="B10037" s="3">
        <v>3234</v>
      </c>
      <c r="C10037" s="10" t="s">
        <v>24</v>
      </c>
      <c r="D10037" s="10" t="s">
        <v>175</v>
      </c>
      <c r="H10037" s="14">
        <v>950</v>
      </c>
    </row>
    <row r="10038" spans="1:8" ht="19.5" customHeight="1" x14ac:dyDescent="0.25">
      <c r="A10038" s="4">
        <v>45619</v>
      </c>
      <c r="B10038" s="3">
        <v>3234</v>
      </c>
      <c r="C10038" s="10" t="s">
        <v>24</v>
      </c>
      <c r="D10038" s="10" t="s">
        <v>60</v>
      </c>
      <c r="E10038" s="10" t="s">
        <v>350</v>
      </c>
      <c r="H10038" s="14">
        <v>400</v>
      </c>
    </row>
    <row r="10039" spans="1:8" ht="19.5" customHeight="1" x14ac:dyDescent="0.25">
      <c r="A10039" s="4">
        <v>45619</v>
      </c>
      <c r="B10039" s="3">
        <v>3235</v>
      </c>
      <c r="C10039" s="10" t="s">
        <v>72</v>
      </c>
      <c r="D10039" s="10" t="s">
        <v>40</v>
      </c>
      <c r="E10039" s="10" t="s">
        <v>716</v>
      </c>
      <c r="F10039" s="10" t="s">
        <v>764</v>
      </c>
      <c r="H10039" s="14">
        <v>8520</v>
      </c>
    </row>
    <row r="10040" spans="1:8" ht="19.5" customHeight="1" x14ac:dyDescent="0.25">
      <c r="A10040" s="4">
        <v>45619</v>
      </c>
      <c r="B10040" s="3">
        <v>3236</v>
      </c>
      <c r="C10040" s="10" t="s">
        <v>72</v>
      </c>
      <c r="D10040" s="10" t="s">
        <v>40</v>
      </c>
      <c r="E10040" s="10" t="s">
        <v>716</v>
      </c>
      <c r="F10040" s="10" t="s">
        <v>1202</v>
      </c>
      <c r="H10040" s="14">
        <v>6530</v>
      </c>
    </row>
    <row r="10041" spans="1:8" ht="19.5" customHeight="1" x14ac:dyDescent="0.25">
      <c r="A10041" s="4">
        <v>45619</v>
      </c>
      <c r="B10041" s="3">
        <v>3237</v>
      </c>
      <c r="C10041" s="10" t="s">
        <v>72</v>
      </c>
      <c r="D10041" s="10" t="s">
        <v>40</v>
      </c>
      <c r="E10041" s="10" t="s">
        <v>211</v>
      </c>
      <c r="F10041" s="10" t="s">
        <v>902</v>
      </c>
      <c r="H10041" s="14">
        <v>6820</v>
      </c>
    </row>
    <row r="10042" spans="1:8" ht="19.5" customHeight="1" x14ac:dyDescent="0.25">
      <c r="A10042" s="4">
        <v>45619</v>
      </c>
      <c r="B10042" s="3">
        <v>3237</v>
      </c>
      <c r="C10042" s="10" t="s">
        <v>72</v>
      </c>
      <c r="D10042" s="10" t="s">
        <v>40</v>
      </c>
      <c r="E10042" s="10" t="s">
        <v>1023</v>
      </c>
      <c r="F10042" s="10" t="s">
        <v>902</v>
      </c>
      <c r="H10042" s="14">
        <v>100</v>
      </c>
    </row>
    <row r="10043" spans="1:8" ht="19.5" customHeight="1" x14ac:dyDescent="0.25">
      <c r="A10043" s="4">
        <v>45619</v>
      </c>
      <c r="B10043" s="3">
        <v>3238</v>
      </c>
      <c r="C10043" s="10" t="s">
        <v>72</v>
      </c>
      <c r="D10043" s="10" t="s">
        <v>40</v>
      </c>
      <c r="E10043" s="10" t="s">
        <v>1092</v>
      </c>
      <c r="F10043" s="10" t="s">
        <v>25</v>
      </c>
      <c r="H10043" s="14">
        <v>10000</v>
      </c>
    </row>
    <row r="10044" spans="1:8" ht="19.5" customHeight="1" x14ac:dyDescent="0.25">
      <c r="A10044" s="4">
        <v>45619</v>
      </c>
      <c r="B10044" s="3">
        <v>3239</v>
      </c>
      <c r="C10044" s="10" t="s">
        <v>23</v>
      </c>
      <c r="D10044" s="10" t="s">
        <v>265</v>
      </c>
      <c r="E10044" s="10" t="s">
        <v>1533</v>
      </c>
      <c r="H10044" s="14">
        <v>1200</v>
      </c>
    </row>
    <row r="10045" spans="1:8" ht="19.5" customHeight="1" x14ac:dyDescent="0.25">
      <c r="A10045" s="4">
        <v>45619</v>
      </c>
      <c r="B10045" s="3">
        <v>3239</v>
      </c>
      <c r="C10045" s="10" t="s">
        <v>23</v>
      </c>
      <c r="D10045" s="10" t="s">
        <v>265</v>
      </c>
      <c r="E10045" s="10" t="s">
        <v>343</v>
      </c>
      <c r="H10045" s="14">
        <v>800</v>
      </c>
    </row>
    <row r="10046" spans="1:8" ht="19.5" customHeight="1" x14ac:dyDescent="0.25">
      <c r="A10046" s="4">
        <v>45619</v>
      </c>
      <c r="B10046" s="3">
        <v>3239</v>
      </c>
      <c r="C10046" s="10" t="s">
        <v>23</v>
      </c>
      <c r="D10046" s="10" t="s">
        <v>22</v>
      </c>
      <c r="H10046" s="14">
        <v>20</v>
      </c>
    </row>
    <row r="10047" spans="1:8" ht="19.5" customHeight="1" x14ac:dyDescent="0.25">
      <c r="A10047" s="4">
        <v>45619</v>
      </c>
      <c r="B10047" s="3">
        <v>3240</v>
      </c>
      <c r="C10047" s="10" t="s">
        <v>926</v>
      </c>
      <c r="D10047" s="10" t="s">
        <v>45</v>
      </c>
      <c r="E10047" s="10" t="s">
        <v>1578</v>
      </c>
      <c r="F10047" s="10" t="s">
        <v>1579</v>
      </c>
      <c r="H10047" s="14">
        <v>35000</v>
      </c>
    </row>
    <row r="10048" spans="1:8" ht="19.5" customHeight="1" x14ac:dyDescent="0.25">
      <c r="A10048" s="4">
        <v>45620</v>
      </c>
      <c r="B10048" s="3">
        <v>3241</v>
      </c>
      <c r="C10048" s="10" t="s">
        <v>926</v>
      </c>
      <c r="D10048" s="10" t="s">
        <v>45</v>
      </c>
      <c r="E10048" s="10" t="s">
        <v>1578</v>
      </c>
      <c r="F10048" s="10" t="s">
        <v>1579</v>
      </c>
      <c r="H10048" s="14">
        <v>14000</v>
      </c>
    </row>
    <row r="10049" spans="1:8" ht="19.5" customHeight="1" x14ac:dyDescent="0.25">
      <c r="A10049" s="4">
        <v>45620</v>
      </c>
      <c r="B10049" s="3">
        <v>3242</v>
      </c>
      <c r="C10049" s="10" t="s">
        <v>23</v>
      </c>
      <c r="D10049" s="10" t="s">
        <v>20</v>
      </c>
      <c r="E10049" s="10" t="s">
        <v>350</v>
      </c>
      <c r="H10049" s="14">
        <v>900</v>
      </c>
    </row>
    <row r="10050" spans="1:8" ht="19.5" customHeight="1" x14ac:dyDescent="0.25">
      <c r="A10050" s="4">
        <v>45620</v>
      </c>
      <c r="B10050" s="3">
        <v>3242</v>
      </c>
      <c r="C10050" s="10" t="s">
        <v>23</v>
      </c>
      <c r="D10050" s="10" t="s">
        <v>20</v>
      </c>
      <c r="E10050" s="10" t="s">
        <v>44</v>
      </c>
      <c r="H10050" s="14">
        <v>340</v>
      </c>
    </row>
    <row r="10051" spans="1:8" ht="19.5" customHeight="1" x14ac:dyDescent="0.25">
      <c r="A10051" s="4">
        <v>45620</v>
      </c>
      <c r="B10051" s="3">
        <v>3242</v>
      </c>
      <c r="C10051" s="10" t="s">
        <v>172</v>
      </c>
      <c r="D10051" s="10" t="s">
        <v>295</v>
      </c>
      <c r="H10051" s="14">
        <v>100</v>
      </c>
    </row>
    <row r="10052" spans="1:8" ht="19.5" customHeight="1" x14ac:dyDescent="0.25">
      <c r="A10052" s="4">
        <v>45620</v>
      </c>
      <c r="B10052" s="3">
        <v>3242</v>
      </c>
      <c r="C10052" s="10" t="s">
        <v>1580</v>
      </c>
      <c r="F10052" s="10" t="s">
        <v>1581</v>
      </c>
      <c r="H10052" s="14">
        <v>10000</v>
      </c>
    </row>
    <row r="10053" spans="1:8" ht="19.5" customHeight="1" x14ac:dyDescent="0.25">
      <c r="A10053" s="4">
        <v>45620</v>
      </c>
      <c r="B10053" s="3">
        <v>3243</v>
      </c>
      <c r="C10053" s="10" t="s">
        <v>72</v>
      </c>
      <c r="D10053" s="10" t="s">
        <v>40</v>
      </c>
      <c r="E10053" s="10" t="s">
        <v>716</v>
      </c>
      <c r="F10053" s="10" t="s">
        <v>764</v>
      </c>
      <c r="H10053" s="14">
        <v>7560</v>
      </c>
    </row>
    <row r="10054" spans="1:8" ht="19.5" customHeight="1" x14ac:dyDescent="0.25">
      <c r="A10054" s="4">
        <v>45620</v>
      </c>
      <c r="B10054" s="3">
        <v>3244</v>
      </c>
      <c r="C10054" s="10" t="s">
        <v>72</v>
      </c>
      <c r="D10054" s="10" t="s">
        <v>40</v>
      </c>
      <c r="E10054" s="10" t="s">
        <v>716</v>
      </c>
      <c r="F10054" s="10" t="s">
        <v>1202</v>
      </c>
      <c r="H10054" s="14">
        <v>7190</v>
      </c>
    </row>
    <row r="10055" spans="1:8" ht="19.5" customHeight="1" x14ac:dyDescent="0.25">
      <c r="A10055" s="4">
        <v>45620</v>
      </c>
      <c r="B10055" s="3">
        <v>3245</v>
      </c>
      <c r="C10055" s="10" t="s">
        <v>72</v>
      </c>
      <c r="D10055" s="10" t="s">
        <v>40</v>
      </c>
      <c r="E10055" s="10" t="s">
        <v>211</v>
      </c>
      <c r="F10055" s="10" t="s">
        <v>902</v>
      </c>
      <c r="H10055" s="14">
        <v>6130</v>
      </c>
    </row>
    <row r="10056" spans="1:8" ht="19.5" customHeight="1" x14ac:dyDescent="0.25">
      <c r="A10056" s="4">
        <v>45620</v>
      </c>
      <c r="B10056" s="3">
        <v>3245</v>
      </c>
      <c r="C10056" s="10" t="s">
        <v>72</v>
      </c>
      <c r="D10056" s="10" t="s">
        <v>40</v>
      </c>
      <c r="E10056" s="10" t="s">
        <v>1023</v>
      </c>
      <c r="F10056" s="10" t="s">
        <v>902</v>
      </c>
      <c r="H10056" s="14">
        <v>100</v>
      </c>
    </row>
    <row r="10057" spans="1:8" ht="19.5" customHeight="1" x14ac:dyDescent="0.25">
      <c r="A10057" s="4">
        <v>45620</v>
      </c>
      <c r="B10057" s="3">
        <v>3246</v>
      </c>
      <c r="C10057" s="10" t="s">
        <v>24</v>
      </c>
      <c r="D10057" s="10" t="s">
        <v>63</v>
      </c>
      <c r="H10057" s="14">
        <v>1750</v>
      </c>
    </row>
    <row r="10058" spans="1:8" ht="19.5" customHeight="1" x14ac:dyDescent="0.25">
      <c r="A10058" s="4">
        <v>45620</v>
      </c>
      <c r="B10058" s="3">
        <v>3246</v>
      </c>
      <c r="C10058" s="10" t="s">
        <v>24</v>
      </c>
      <c r="D10058" s="10" t="s">
        <v>63</v>
      </c>
      <c r="H10058" s="14">
        <v>300</v>
      </c>
    </row>
    <row r="10059" spans="1:8" ht="19.5" customHeight="1" x14ac:dyDescent="0.25">
      <c r="A10059" s="4">
        <v>45620</v>
      </c>
      <c r="B10059" s="3">
        <v>3246</v>
      </c>
      <c r="C10059" s="10" t="s">
        <v>23</v>
      </c>
      <c r="D10059" s="10" t="s">
        <v>372</v>
      </c>
      <c r="E10059" s="10" t="s">
        <v>277</v>
      </c>
      <c r="H10059" s="14">
        <v>2710</v>
      </c>
    </row>
    <row r="10060" spans="1:8" ht="19.5" customHeight="1" x14ac:dyDescent="0.25">
      <c r="A10060" s="4">
        <v>45620</v>
      </c>
      <c r="B10060" s="3">
        <v>3246</v>
      </c>
      <c r="C10060" s="10" t="s">
        <v>23</v>
      </c>
      <c r="D10060" s="10" t="s">
        <v>64</v>
      </c>
      <c r="E10060" s="10" t="s">
        <v>1145</v>
      </c>
      <c r="H10060" s="14">
        <v>250</v>
      </c>
    </row>
    <row r="10061" spans="1:8" ht="19.5" customHeight="1" x14ac:dyDescent="0.25">
      <c r="A10061" s="4">
        <v>45620</v>
      </c>
      <c r="B10061" s="3">
        <v>3247</v>
      </c>
      <c r="C10061" s="10" t="s">
        <v>24</v>
      </c>
      <c r="D10061" s="10" t="s">
        <v>174</v>
      </c>
      <c r="G10061" s="10">
        <v>6</v>
      </c>
      <c r="H10061" s="14">
        <v>2400</v>
      </c>
    </row>
    <row r="10062" spans="1:8" ht="19.5" customHeight="1" x14ac:dyDescent="0.25">
      <c r="A10062" s="4">
        <v>45620</v>
      </c>
      <c r="B10062" s="3">
        <v>3247</v>
      </c>
      <c r="C10062" s="10" t="s">
        <v>23</v>
      </c>
      <c r="D10062" s="10" t="s">
        <v>192</v>
      </c>
      <c r="E10062" s="10" t="s">
        <v>56</v>
      </c>
      <c r="H10062" s="14">
        <v>200</v>
      </c>
    </row>
    <row r="10063" spans="1:8" ht="19.5" customHeight="1" x14ac:dyDescent="0.25">
      <c r="A10063" s="4">
        <v>45620</v>
      </c>
      <c r="B10063" s="3">
        <v>3247</v>
      </c>
      <c r="C10063" s="10" t="s">
        <v>24</v>
      </c>
      <c r="D10063" s="10" t="s">
        <v>175</v>
      </c>
      <c r="H10063" s="14">
        <v>400</v>
      </c>
    </row>
    <row r="10064" spans="1:8" ht="19.5" customHeight="1" x14ac:dyDescent="0.25">
      <c r="A10064" s="4">
        <v>45620</v>
      </c>
      <c r="B10064" s="3">
        <v>3247</v>
      </c>
      <c r="C10064" s="10" t="s">
        <v>172</v>
      </c>
      <c r="D10064" s="10" t="s">
        <v>296</v>
      </c>
      <c r="G10064" s="10">
        <v>9</v>
      </c>
      <c r="H10064" s="14">
        <v>1120</v>
      </c>
    </row>
    <row r="10065" spans="1:8" ht="19.5" customHeight="1" x14ac:dyDescent="0.25">
      <c r="A10065" s="4">
        <v>45620</v>
      </c>
      <c r="B10065" s="3">
        <v>3248</v>
      </c>
      <c r="C10065" s="10" t="s">
        <v>23</v>
      </c>
      <c r="D10065" s="10" t="s">
        <v>265</v>
      </c>
      <c r="E10065" s="10" t="s">
        <v>1533</v>
      </c>
      <c r="H10065" s="14">
        <v>1200</v>
      </c>
    </row>
    <row r="10066" spans="1:8" ht="19.5" customHeight="1" x14ac:dyDescent="0.25">
      <c r="A10066" s="4">
        <v>45620</v>
      </c>
      <c r="B10066" s="3">
        <v>3248</v>
      </c>
      <c r="C10066" s="10" t="s">
        <v>23</v>
      </c>
      <c r="D10066" s="10" t="s">
        <v>265</v>
      </c>
      <c r="E10066" s="10" t="s">
        <v>343</v>
      </c>
      <c r="H10066" s="14">
        <v>800</v>
      </c>
    </row>
    <row r="10067" spans="1:8" ht="19.5" customHeight="1" x14ac:dyDescent="0.25">
      <c r="A10067" s="4">
        <v>45621</v>
      </c>
      <c r="B10067" s="3">
        <v>3249</v>
      </c>
      <c r="C10067" s="10" t="s">
        <v>24</v>
      </c>
      <c r="D10067" s="10" t="s">
        <v>174</v>
      </c>
      <c r="H10067" s="14">
        <v>1600</v>
      </c>
    </row>
    <row r="10068" spans="1:8" ht="19.5" customHeight="1" x14ac:dyDescent="0.25">
      <c r="A10068" s="4">
        <v>45621</v>
      </c>
      <c r="B10068" s="3">
        <v>3249</v>
      </c>
      <c r="C10068" s="10" t="s">
        <v>24</v>
      </c>
      <c r="D10068" s="10" t="s">
        <v>175</v>
      </c>
      <c r="H10068" s="14">
        <v>875</v>
      </c>
    </row>
    <row r="10069" spans="1:8" ht="19.5" customHeight="1" x14ac:dyDescent="0.25">
      <c r="A10069" s="4">
        <v>45621</v>
      </c>
      <c r="B10069" s="3">
        <v>3249</v>
      </c>
      <c r="C10069" s="10" t="s">
        <v>23</v>
      </c>
      <c r="D10069" s="10" t="s">
        <v>372</v>
      </c>
      <c r="E10069" s="10" t="s">
        <v>277</v>
      </c>
      <c r="H10069" s="14">
        <v>1640</v>
      </c>
    </row>
    <row r="10070" spans="1:8" ht="19.5" customHeight="1" x14ac:dyDescent="0.25">
      <c r="A10070" s="4">
        <v>45621</v>
      </c>
      <c r="B10070" s="3">
        <v>3249</v>
      </c>
      <c r="C10070" s="10" t="s">
        <v>23</v>
      </c>
      <c r="D10070" s="10" t="s">
        <v>372</v>
      </c>
      <c r="F10070" s="10" t="s">
        <v>47</v>
      </c>
      <c r="H10070" s="14">
        <v>1240</v>
      </c>
    </row>
    <row r="10071" spans="1:8" ht="19.5" customHeight="1" x14ac:dyDescent="0.25">
      <c r="A10071" s="4">
        <v>45621</v>
      </c>
      <c r="B10071" s="3">
        <v>3250</v>
      </c>
      <c r="C10071" s="10" t="s">
        <v>72</v>
      </c>
      <c r="D10071" s="10" t="s">
        <v>40</v>
      </c>
      <c r="E10071" s="10" t="s">
        <v>716</v>
      </c>
      <c r="F10071" s="10" t="s">
        <v>764</v>
      </c>
      <c r="H10071" s="14">
        <v>8120</v>
      </c>
    </row>
    <row r="10072" spans="1:8" ht="19.5" customHeight="1" x14ac:dyDescent="0.25">
      <c r="A10072" s="4">
        <v>45621</v>
      </c>
      <c r="B10072" s="3">
        <v>3251</v>
      </c>
      <c r="C10072" s="10" t="s">
        <v>72</v>
      </c>
      <c r="D10072" s="10" t="s">
        <v>40</v>
      </c>
      <c r="E10072" s="10" t="s">
        <v>716</v>
      </c>
      <c r="F10072" s="10" t="s">
        <v>1202</v>
      </c>
      <c r="H10072" s="14">
        <v>6620</v>
      </c>
    </row>
    <row r="10073" spans="1:8" ht="19.5" customHeight="1" x14ac:dyDescent="0.25">
      <c r="A10073" s="4">
        <v>45621</v>
      </c>
      <c r="B10073" s="3">
        <v>3252</v>
      </c>
      <c r="C10073" s="10" t="s">
        <v>23</v>
      </c>
      <c r="D10073" s="10" t="s">
        <v>29</v>
      </c>
      <c r="E10073" s="10" t="s">
        <v>361</v>
      </c>
      <c r="H10073" s="14">
        <v>250</v>
      </c>
    </row>
    <row r="10074" spans="1:8" ht="19.5" customHeight="1" x14ac:dyDescent="0.25">
      <c r="A10074" s="4">
        <v>45621</v>
      </c>
      <c r="B10074" s="3">
        <v>3252</v>
      </c>
      <c r="C10074" s="10" t="s">
        <v>23</v>
      </c>
      <c r="D10074" s="10" t="s">
        <v>265</v>
      </c>
      <c r="E10074" s="10" t="s">
        <v>1533</v>
      </c>
      <c r="H10074" s="14">
        <v>600</v>
      </c>
    </row>
    <row r="10075" spans="1:8" ht="19.5" customHeight="1" x14ac:dyDescent="0.25">
      <c r="A10075" s="4">
        <v>45621</v>
      </c>
      <c r="B10075" s="3">
        <v>3252</v>
      </c>
      <c r="C10075" s="10" t="s">
        <v>23</v>
      </c>
      <c r="D10075" s="10" t="s">
        <v>265</v>
      </c>
      <c r="E10075" s="10" t="s">
        <v>343</v>
      </c>
      <c r="H10075" s="14">
        <v>800</v>
      </c>
    </row>
    <row r="10076" spans="1:8" ht="19.5" customHeight="1" x14ac:dyDescent="0.25">
      <c r="A10076" s="4">
        <v>45621</v>
      </c>
      <c r="B10076" s="3">
        <v>3252</v>
      </c>
      <c r="C10076" s="10" t="s">
        <v>23</v>
      </c>
      <c r="D10076" s="10" t="s">
        <v>407</v>
      </c>
      <c r="H10076" s="14">
        <v>200</v>
      </c>
    </row>
    <row r="10077" spans="1:8" ht="19.5" customHeight="1" x14ac:dyDescent="0.25">
      <c r="A10077" s="4">
        <v>45621</v>
      </c>
      <c r="B10077" s="3">
        <v>3253</v>
      </c>
      <c r="C10077" s="10" t="s">
        <v>72</v>
      </c>
      <c r="D10077" s="10" t="s">
        <v>40</v>
      </c>
      <c r="E10077" s="10" t="s">
        <v>211</v>
      </c>
      <c r="F10077" s="10" t="s">
        <v>902</v>
      </c>
      <c r="H10077" s="14">
        <v>8210</v>
      </c>
    </row>
    <row r="10078" spans="1:8" ht="19.5" customHeight="1" x14ac:dyDescent="0.25">
      <c r="A10078" s="4">
        <v>45621</v>
      </c>
      <c r="B10078" s="3">
        <v>3253</v>
      </c>
      <c r="C10078" s="10" t="s">
        <v>72</v>
      </c>
      <c r="D10078" s="10" t="s">
        <v>40</v>
      </c>
      <c r="E10078" s="10" t="s">
        <v>1023</v>
      </c>
      <c r="F10078" s="10" t="s">
        <v>902</v>
      </c>
      <c r="H10078" s="14">
        <v>100</v>
      </c>
    </row>
    <row r="10079" spans="1:8" ht="19.5" customHeight="1" x14ac:dyDescent="0.25">
      <c r="A10079" s="4">
        <v>45621</v>
      </c>
      <c r="B10079" s="3">
        <v>3254</v>
      </c>
      <c r="C10079" s="10" t="s">
        <v>172</v>
      </c>
      <c r="D10079" s="10" t="s">
        <v>296</v>
      </c>
      <c r="G10079" s="10">
        <v>9</v>
      </c>
      <c r="H10079" s="14">
        <v>1120</v>
      </c>
    </row>
    <row r="10080" spans="1:8" ht="19.5" customHeight="1" x14ac:dyDescent="0.25">
      <c r="A10080" s="4">
        <v>45621</v>
      </c>
      <c r="B10080" s="3">
        <v>3254</v>
      </c>
      <c r="C10080" s="10" t="s">
        <v>24</v>
      </c>
      <c r="D10080" s="10" t="s">
        <v>63</v>
      </c>
      <c r="H10080" s="14">
        <v>1050</v>
      </c>
    </row>
    <row r="10081" spans="1:8" ht="19.5" customHeight="1" x14ac:dyDescent="0.25">
      <c r="A10081" s="4">
        <v>45621</v>
      </c>
      <c r="B10081" s="3">
        <v>3254</v>
      </c>
      <c r="C10081" s="10" t="s">
        <v>24</v>
      </c>
      <c r="D10081" s="10" t="s">
        <v>63</v>
      </c>
      <c r="H10081" s="14">
        <v>600</v>
      </c>
    </row>
    <row r="10082" spans="1:8" ht="19.5" customHeight="1" x14ac:dyDescent="0.25">
      <c r="A10082" s="4">
        <v>45621</v>
      </c>
      <c r="B10082" s="3">
        <v>3254</v>
      </c>
      <c r="C10082" s="10" t="s">
        <v>926</v>
      </c>
      <c r="D10082" s="10" t="s">
        <v>963</v>
      </c>
      <c r="H10082" s="14">
        <v>8000</v>
      </c>
    </row>
    <row r="10083" spans="1:8" ht="19.5" customHeight="1" x14ac:dyDescent="0.25">
      <c r="A10083" s="4">
        <v>45622</v>
      </c>
      <c r="B10083" s="3">
        <v>3255</v>
      </c>
      <c r="C10083" s="10" t="s">
        <v>23</v>
      </c>
      <c r="D10083" s="10" t="s">
        <v>20</v>
      </c>
      <c r="E10083" s="10" t="s">
        <v>350</v>
      </c>
      <c r="H10083" s="14">
        <v>900</v>
      </c>
    </row>
    <row r="10084" spans="1:8" ht="19.5" customHeight="1" x14ac:dyDescent="0.25">
      <c r="A10084" s="4">
        <v>45622</v>
      </c>
      <c r="B10084" s="3">
        <v>3255</v>
      </c>
      <c r="C10084" s="10" t="s">
        <v>23</v>
      </c>
      <c r="D10084" s="10" t="s">
        <v>20</v>
      </c>
      <c r="E10084" s="10" t="s">
        <v>44</v>
      </c>
      <c r="H10084" s="14">
        <v>340</v>
      </c>
    </row>
    <row r="10085" spans="1:8" ht="19.5" customHeight="1" x14ac:dyDescent="0.25">
      <c r="A10085" s="4">
        <v>45622</v>
      </c>
      <c r="B10085" s="3">
        <v>3255</v>
      </c>
      <c r="C10085" s="10" t="s">
        <v>172</v>
      </c>
      <c r="D10085" s="10" t="s">
        <v>295</v>
      </c>
      <c r="H10085" s="14">
        <v>100</v>
      </c>
    </row>
    <row r="10086" spans="1:8" ht="19.5" customHeight="1" x14ac:dyDescent="0.25">
      <c r="A10086" s="4">
        <v>45622</v>
      </c>
      <c r="B10086" s="3">
        <v>3255</v>
      </c>
      <c r="C10086" s="10" t="s">
        <v>23</v>
      </c>
      <c r="D10086" s="10" t="s">
        <v>64</v>
      </c>
      <c r="E10086" s="10" t="s">
        <v>1145</v>
      </c>
      <c r="H10086" s="14">
        <v>250</v>
      </c>
    </row>
    <row r="10087" spans="1:8" ht="19.5" customHeight="1" x14ac:dyDescent="0.25">
      <c r="A10087" s="4">
        <v>45622</v>
      </c>
      <c r="B10087" s="3">
        <v>3256</v>
      </c>
      <c r="C10087" s="10" t="s">
        <v>72</v>
      </c>
      <c r="D10087" s="10" t="s">
        <v>40</v>
      </c>
      <c r="E10087" s="10" t="s">
        <v>716</v>
      </c>
      <c r="F10087" s="10" t="s">
        <v>764</v>
      </c>
      <c r="H10087" s="14">
        <v>7580</v>
      </c>
    </row>
    <row r="10088" spans="1:8" ht="19.5" customHeight="1" x14ac:dyDescent="0.25">
      <c r="A10088" s="4">
        <v>45622</v>
      </c>
      <c r="B10088" s="3">
        <v>3257</v>
      </c>
      <c r="C10088" s="10" t="s">
        <v>72</v>
      </c>
      <c r="D10088" s="10" t="s">
        <v>40</v>
      </c>
      <c r="E10088" s="10" t="s">
        <v>716</v>
      </c>
      <c r="F10088" s="10" t="s">
        <v>1202</v>
      </c>
      <c r="H10088" s="14">
        <v>5270</v>
      </c>
    </row>
    <row r="10089" spans="1:8" ht="19.5" customHeight="1" x14ac:dyDescent="0.25">
      <c r="A10089" s="4">
        <v>45622</v>
      </c>
      <c r="B10089" s="3">
        <v>3258</v>
      </c>
      <c r="C10089" s="10" t="s">
        <v>72</v>
      </c>
      <c r="D10089" s="10" t="s">
        <v>40</v>
      </c>
      <c r="E10089" s="10" t="s">
        <v>211</v>
      </c>
      <c r="F10089" s="10" t="s">
        <v>902</v>
      </c>
      <c r="H10089" s="14">
        <v>6210</v>
      </c>
    </row>
    <row r="10090" spans="1:8" ht="19.5" customHeight="1" x14ac:dyDescent="0.25">
      <c r="A10090" s="4">
        <v>45622</v>
      </c>
      <c r="B10090" s="3">
        <v>3258</v>
      </c>
      <c r="C10090" s="10" t="s">
        <v>72</v>
      </c>
      <c r="D10090" s="10" t="s">
        <v>40</v>
      </c>
      <c r="E10090" s="10" t="s">
        <v>1023</v>
      </c>
      <c r="F10090" s="10" t="s">
        <v>902</v>
      </c>
      <c r="H10090" s="14">
        <v>100</v>
      </c>
    </row>
    <row r="10091" spans="1:8" ht="19.5" customHeight="1" x14ac:dyDescent="0.25">
      <c r="A10091" s="4">
        <v>45622</v>
      </c>
      <c r="B10091" s="3">
        <v>3259</v>
      </c>
      <c r="C10091" s="10" t="s">
        <v>24</v>
      </c>
      <c r="D10091" s="10" t="s">
        <v>174</v>
      </c>
      <c r="H10091" s="14">
        <v>2400</v>
      </c>
    </row>
    <row r="10092" spans="1:8" ht="19.5" customHeight="1" x14ac:dyDescent="0.25">
      <c r="A10092" s="4">
        <v>45622</v>
      </c>
      <c r="B10092" s="3">
        <v>3259</v>
      </c>
      <c r="C10092" s="10" t="s">
        <v>23</v>
      </c>
      <c r="D10092" s="10" t="s">
        <v>192</v>
      </c>
      <c r="E10092" s="10" t="s">
        <v>354</v>
      </c>
      <c r="H10092" s="14">
        <v>900</v>
      </c>
    </row>
    <row r="10093" spans="1:8" ht="19.5" customHeight="1" x14ac:dyDescent="0.25">
      <c r="A10093" s="4">
        <v>45622</v>
      </c>
      <c r="B10093" s="3">
        <v>3259</v>
      </c>
      <c r="C10093" s="10" t="s">
        <v>926</v>
      </c>
      <c r="D10093" s="10" t="s">
        <v>45</v>
      </c>
      <c r="E10093" s="10" t="s">
        <v>1044</v>
      </c>
      <c r="H10093" s="14">
        <v>700</v>
      </c>
    </row>
    <row r="10094" spans="1:8" ht="19.5" customHeight="1" x14ac:dyDescent="0.25">
      <c r="A10094" s="4">
        <v>45622</v>
      </c>
      <c r="B10094" s="3">
        <v>3259</v>
      </c>
      <c r="C10094" s="10" t="s">
        <v>926</v>
      </c>
      <c r="D10094" s="10" t="s">
        <v>58</v>
      </c>
      <c r="E10094" s="10" t="s">
        <v>1573</v>
      </c>
      <c r="H10094" s="14">
        <v>100</v>
      </c>
    </row>
    <row r="10095" spans="1:8" ht="19.5" customHeight="1" x14ac:dyDescent="0.25">
      <c r="A10095" s="4">
        <v>45622</v>
      </c>
      <c r="B10095" s="3">
        <v>3260</v>
      </c>
      <c r="C10095" s="10" t="s">
        <v>172</v>
      </c>
      <c r="D10095" s="10" t="s">
        <v>296</v>
      </c>
      <c r="G10095" s="10">
        <v>9</v>
      </c>
      <c r="H10095" s="14">
        <v>1120</v>
      </c>
    </row>
    <row r="10096" spans="1:8" ht="19.5" customHeight="1" x14ac:dyDescent="0.25">
      <c r="A10096" s="4">
        <v>45622</v>
      </c>
      <c r="B10096" s="3">
        <v>3260</v>
      </c>
      <c r="C10096" s="10" t="s">
        <v>23</v>
      </c>
      <c r="D10096" s="10" t="s">
        <v>265</v>
      </c>
      <c r="E10096" s="10" t="s">
        <v>1533</v>
      </c>
      <c r="H10096" s="14">
        <v>600</v>
      </c>
    </row>
    <row r="10097" spans="1:8" ht="19.5" customHeight="1" x14ac:dyDescent="0.25">
      <c r="A10097" s="4">
        <v>45622</v>
      </c>
      <c r="B10097" s="3">
        <v>3260</v>
      </c>
      <c r="C10097" s="10" t="s">
        <v>23</v>
      </c>
      <c r="D10097" s="10" t="s">
        <v>265</v>
      </c>
      <c r="E10097" s="10" t="s">
        <v>343</v>
      </c>
      <c r="H10097" s="14">
        <v>800</v>
      </c>
    </row>
    <row r="10098" spans="1:8" ht="19.5" customHeight="1" x14ac:dyDescent="0.25">
      <c r="A10098" s="4">
        <v>45622</v>
      </c>
      <c r="B10098" s="3">
        <v>3260</v>
      </c>
      <c r="C10098" s="10" t="s">
        <v>926</v>
      </c>
      <c r="D10098" s="10" t="s">
        <v>58</v>
      </c>
      <c r="H10098" s="14">
        <v>10980</v>
      </c>
    </row>
    <row r="10099" spans="1:8" ht="19.5" customHeight="1" x14ac:dyDescent="0.25">
      <c r="A10099" s="4">
        <v>45622</v>
      </c>
      <c r="B10099" s="3">
        <v>3261</v>
      </c>
      <c r="C10099" s="10" t="s">
        <v>24</v>
      </c>
      <c r="D10099" s="10" t="s">
        <v>175</v>
      </c>
      <c r="H10099" s="14">
        <v>450</v>
      </c>
    </row>
    <row r="10100" spans="1:8" ht="19.5" customHeight="1" x14ac:dyDescent="0.25">
      <c r="A10100" s="4">
        <v>45623</v>
      </c>
      <c r="B10100" s="3">
        <v>3262</v>
      </c>
      <c r="C10100" s="10" t="s">
        <v>72</v>
      </c>
      <c r="D10100" s="10" t="s">
        <v>40</v>
      </c>
      <c r="E10100" s="10" t="s">
        <v>716</v>
      </c>
      <c r="F10100" s="10" t="s">
        <v>764</v>
      </c>
      <c r="H10100" s="14">
        <v>7580</v>
      </c>
    </row>
    <row r="10101" spans="1:8" ht="19.5" customHeight="1" x14ac:dyDescent="0.25">
      <c r="A10101" s="4">
        <v>45623</v>
      </c>
      <c r="B10101" s="3">
        <v>3263</v>
      </c>
      <c r="C10101" s="10" t="s">
        <v>72</v>
      </c>
      <c r="D10101" s="10" t="s">
        <v>40</v>
      </c>
      <c r="E10101" s="10" t="s">
        <v>716</v>
      </c>
      <c r="F10101" s="10" t="s">
        <v>1202</v>
      </c>
      <c r="H10101" s="14">
        <v>6800</v>
      </c>
    </row>
    <row r="10102" spans="1:8" ht="19.5" customHeight="1" x14ac:dyDescent="0.25">
      <c r="A10102" s="4">
        <v>45623</v>
      </c>
      <c r="B10102" s="3">
        <v>3264</v>
      </c>
      <c r="C10102" s="10" t="s">
        <v>23</v>
      </c>
      <c r="D10102" s="10" t="s">
        <v>372</v>
      </c>
      <c r="E10102" s="10" t="s">
        <v>116</v>
      </c>
      <c r="F10102" s="10" t="s">
        <v>47</v>
      </c>
      <c r="H10102" s="14">
        <v>1700</v>
      </c>
    </row>
    <row r="10103" spans="1:8" ht="19.5" customHeight="1" x14ac:dyDescent="0.25">
      <c r="A10103" s="4">
        <v>45623</v>
      </c>
      <c r="B10103" s="3">
        <v>3264</v>
      </c>
      <c r="C10103" s="10" t="s">
        <v>23</v>
      </c>
      <c r="D10103" s="10" t="s">
        <v>64</v>
      </c>
      <c r="E10103" s="10" t="s">
        <v>1556</v>
      </c>
      <c r="H10103" s="14">
        <v>520</v>
      </c>
    </row>
    <row r="10104" spans="1:8" ht="19.5" customHeight="1" x14ac:dyDescent="0.25">
      <c r="A10104" s="4">
        <v>45623</v>
      </c>
      <c r="B10104" s="3">
        <v>3264</v>
      </c>
      <c r="C10104" s="10" t="s">
        <v>23</v>
      </c>
      <c r="H10104" s="14">
        <v>100</v>
      </c>
    </row>
    <row r="10105" spans="1:8" ht="19.5" customHeight="1" x14ac:dyDescent="0.25">
      <c r="A10105" s="4">
        <v>45623</v>
      </c>
      <c r="B10105" s="3">
        <v>3264</v>
      </c>
      <c r="C10105" s="10" t="s">
        <v>24</v>
      </c>
      <c r="D10105" s="10" t="s">
        <v>63</v>
      </c>
      <c r="H10105" s="14">
        <v>350</v>
      </c>
    </row>
    <row r="10106" spans="1:8" ht="19.5" customHeight="1" x14ac:dyDescent="0.25">
      <c r="A10106" s="4">
        <v>45623</v>
      </c>
      <c r="B10106" s="3">
        <v>3265</v>
      </c>
      <c r="C10106" s="10" t="s">
        <v>24</v>
      </c>
      <c r="D10106" s="10" t="s">
        <v>175</v>
      </c>
      <c r="H10106" s="14">
        <v>500</v>
      </c>
    </row>
    <row r="10107" spans="1:8" ht="19.5" customHeight="1" x14ac:dyDescent="0.25">
      <c r="A10107" s="4">
        <v>45623</v>
      </c>
      <c r="B10107" s="3">
        <v>3265</v>
      </c>
      <c r="C10107" s="10" t="s">
        <v>172</v>
      </c>
      <c r="D10107" s="10" t="s">
        <v>296</v>
      </c>
      <c r="G10107" s="10">
        <v>9</v>
      </c>
      <c r="H10107" s="14">
        <v>1120</v>
      </c>
    </row>
    <row r="10108" spans="1:8" ht="19.5" customHeight="1" x14ac:dyDescent="0.25">
      <c r="A10108" s="4">
        <v>45623</v>
      </c>
      <c r="B10108" s="3">
        <v>3265</v>
      </c>
      <c r="C10108" s="10" t="s">
        <v>23</v>
      </c>
      <c r="D10108" s="10" t="s">
        <v>265</v>
      </c>
      <c r="E10108" s="10" t="s">
        <v>1533</v>
      </c>
      <c r="H10108" s="14">
        <v>600</v>
      </c>
    </row>
    <row r="10109" spans="1:8" ht="19.5" customHeight="1" x14ac:dyDescent="0.25">
      <c r="A10109" s="4">
        <v>45623</v>
      </c>
      <c r="B10109" s="3">
        <v>3265</v>
      </c>
      <c r="C10109" s="10" t="s">
        <v>23</v>
      </c>
      <c r="D10109" s="10" t="s">
        <v>265</v>
      </c>
      <c r="E10109" s="10" t="s">
        <v>343</v>
      </c>
      <c r="H10109" s="14">
        <v>400</v>
      </c>
    </row>
    <row r="10110" spans="1:8" ht="19.5" customHeight="1" x14ac:dyDescent="0.25">
      <c r="A10110" s="4">
        <v>45623</v>
      </c>
      <c r="B10110" s="3">
        <v>3266</v>
      </c>
      <c r="C10110" s="10" t="s">
        <v>24</v>
      </c>
      <c r="D10110" s="10" t="s">
        <v>174</v>
      </c>
      <c r="G10110" s="10">
        <v>6</v>
      </c>
      <c r="H10110" s="14">
        <v>2400</v>
      </c>
    </row>
    <row r="10111" spans="1:8" ht="19.5" customHeight="1" x14ac:dyDescent="0.25">
      <c r="A10111" s="4">
        <v>45623</v>
      </c>
      <c r="B10111" s="3">
        <v>3266</v>
      </c>
      <c r="C10111" s="10" t="s">
        <v>23</v>
      </c>
      <c r="D10111" s="10" t="s">
        <v>192</v>
      </c>
      <c r="H10111" s="14">
        <v>300</v>
      </c>
    </row>
    <row r="10112" spans="1:8" ht="19.5" customHeight="1" x14ac:dyDescent="0.25">
      <c r="A10112" s="4">
        <v>45623</v>
      </c>
      <c r="B10112" s="3">
        <v>3266</v>
      </c>
      <c r="C10112" s="10" t="s">
        <v>23</v>
      </c>
      <c r="D10112" s="10" t="s">
        <v>564</v>
      </c>
      <c r="H10112" s="14">
        <v>200</v>
      </c>
    </row>
    <row r="10113" spans="1:8" ht="19.5" customHeight="1" x14ac:dyDescent="0.25">
      <c r="A10113" s="4">
        <v>45623</v>
      </c>
      <c r="B10113" s="3">
        <v>3266</v>
      </c>
      <c r="C10113" s="10" t="s">
        <v>23</v>
      </c>
      <c r="D10113" s="10" t="s">
        <v>1559</v>
      </c>
      <c r="H10113" s="14">
        <v>500</v>
      </c>
    </row>
    <row r="10114" spans="1:8" ht="19.5" customHeight="1" x14ac:dyDescent="0.25">
      <c r="A10114" s="4">
        <v>45623</v>
      </c>
      <c r="B10114" s="3">
        <v>3267</v>
      </c>
      <c r="C10114" s="10" t="s">
        <v>72</v>
      </c>
      <c r="D10114" s="10" t="s">
        <v>157</v>
      </c>
      <c r="E10114" s="10" t="s">
        <v>269</v>
      </c>
      <c r="F10114" s="10" t="s">
        <v>25</v>
      </c>
      <c r="H10114" s="14">
        <v>8000</v>
      </c>
    </row>
    <row r="10115" spans="1:8" ht="19.5" customHeight="1" x14ac:dyDescent="0.25">
      <c r="A10115" s="4">
        <v>45623</v>
      </c>
      <c r="B10115" s="3">
        <v>3268</v>
      </c>
      <c r="C10115" s="10" t="s">
        <v>70</v>
      </c>
      <c r="D10115" s="10" t="s">
        <v>37</v>
      </c>
      <c r="E10115" s="10" t="s">
        <v>1541</v>
      </c>
      <c r="F10115" s="10" t="s">
        <v>1137</v>
      </c>
      <c r="H10115" s="14">
        <v>9650</v>
      </c>
    </row>
    <row r="10116" spans="1:8" ht="19.5" customHeight="1" x14ac:dyDescent="0.25">
      <c r="A10116" s="4">
        <v>45624</v>
      </c>
      <c r="B10116" s="3">
        <v>3269</v>
      </c>
      <c r="C10116" s="10" t="s">
        <v>72</v>
      </c>
      <c r="D10116" s="10" t="s">
        <v>157</v>
      </c>
      <c r="E10116" s="10" t="s">
        <v>978</v>
      </c>
      <c r="F10116" s="10" t="s">
        <v>25</v>
      </c>
      <c r="H10116" s="14">
        <v>9960</v>
      </c>
    </row>
    <row r="10117" spans="1:8" ht="19.5" customHeight="1" x14ac:dyDescent="0.25">
      <c r="A10117" s="4">
        <v>45624</v>
      </c>
      <c r="B10117" s="3">
        <v>3270</v>
      </c>
      <c r="C10117" s="10" t="s">
        <v>72</v>
      </c>
      <c r="D10117" s="10" t="s">
        <v>40</v>
      </c>
      <c r="E10117" s="10" t="s">
        <v>716</v>
      </c>
      <c r="F10117" s="10" t="s">
        <v>764</v>
      </c>
      <c r="H10117" s="14">
        <v>8780</v>
      </c>
    </row>
    <row r="10118" spans="1:8" ht="19.5" customHeight="1" x14ac:dyDescent="0.25">
      <c r="A10118" s="4">
        <v>45624</v>
      </c>
      <c r="B10118" s="3">
        <v>3271</v>
      </c>
      <c r="C10118" s="10" t="s">
        <v>72</v>
      </c>
      <c r="D10118" s="10" t="s">
        <v>40</v>
      </c>
      <c r="E10118" s="10" t="s">
        <v>716</v>
      </c>
      <c r="F10118" s="10" t="s">
        <v>1202</v>
      </c>
      <c r="H10118" s="14">
        <v>5980</v>
      </c>
    </row>
    <row r="10119" spans="1:8" ht="19.5" customHeight="1" x14ac:dyDescent="0.25">
      <c r="A10119" s="4">
        <v>45624</v>
      </c>
      <c r="B10119" s="3">
        <v>3272</v>
      </c>
      <c r="C10119" s="10" t="s">
        <v>72</v>
      </c>
      <c r="D10119" s="10" t="s">
        <v>40</v>
      </c>
      <c r="E10119" s="10" t="s">
        <v>211</v>
      </c>
      <c r="F10119" s="10" t="s">
        <v>902</v>
      </c>
      <c r="H10119" s="14">
        <v>9280</v>
      </c>
    </row>
    <row r="10120" spans="1:8" ht="19.5" customHeight="1" x14ac:dyDescent="0.25">
      <c r="A10120" s="4">
        <v>45624</v>
      </c>
      <c r="B10120" s="3">
        <v>3272</v>
      </c>
      <c r="C10120" s="10" t="s">
        <v>72</v>
      </c>
      <c r="D10120" s="10" t="s">
        <v>40</v>
      </c>
      <c r="E10120" s="10" t="s">
        <v>1023</v>
      </c>
      <c r="F10120" s="10" t="s">
        <v>902</v>
      </c>
      <c r="H10120" s="14">
        <v>100</v>
      </c>
    </row>
    <row r="10121" spans="1:8" ht="19.5" customHeight="1" x14ac:dyDescent="0.25">
      <c r="A10121" s="4">
        <v>45624</v>
      </c>
      <c r="B10121" s="3">
        <v>3273</v>
      </c>
      <c r="C10121" s="10" t="s">
        <v>23</v>
      </c>
      <c r="D10121" s="10" t="s">
        <v>20</v>
      </c>
      <c r="E10121" s="10" t="s">
        <v>350</v>
      </c>
      <c r="H10121" s="14">
        <v>900</v>
      </c>
    </row>
    <row r="10122" spans="1:8" ht="19.5" customHeight="1" x14ac:dyDescent="0.25">
      <c r="A10122" s="4">
        <v>45624</v>
      </c>
      <c r="B10122" s="3">
        <v>3273</v>
      </c>
      <c r="C10122" s="10" t="s">
        <v>23</v>
      </c>
      <c r="D10122" s="10" t="s">
        <v>20</v>
      </c>
      <c r="E10122" s="10" t="s">
        <v>44</v>
      </c>
      <c r="H10122" s="14">
        <v>340</v>
      </c>
    </row>
    <row r="10123" spans="1:8" ht="19.5" customHeight="1" x14ac:dyDescent="0.25">
      <c r="A10123" s="4">
        <v>45624</v>
      </c>
      <c r="B10123" s="3">
        <v>3273</v>
      </c>
      <c r="C10123" s="10" t="s">
        <v>172</v>
      </c>
      <c r="D10123" s="10" t="s">
        <v>295</v>
      </c>
      <c r="H10123" s="14">
        <v>100</v>
      </c>
    </row>
    <row r="10124" spans="1:8" ht="19.5" customHeight="1" x14ac:dyDescent="0.25">
      <c r="A10124" s="4">
        <v>45624</v>
      </c>
      <c r="B10124" s="3">
        <v>3273</v>
      </c>
      <c r="C10124" s="10" t="s">
        <v>23</v>
      </c>
      <c r="D10124" s="10" t="s">
        <v>265</v>
      </c>
      <c r="E10124" s="10" t="s">
        <v>900</v>
      </c>
      <c r="H10124" s="14">
        <v>600</v>
      </c>
    </row>
    <row r="10125" spans="1:8" ht="19.5" customHeight="1" x14ac:dyDescent="0.25">
      <c r="A10125" s="4">
        <v>45624</v>
      </c>
      <c r="B10125" s="3">
        <v>3274</v>
      </c>
      <c r="C10125" s="10" t="s">
        <v>24</v>
      </c>
      <c r="D10125" s="10" t="s">
        <v>174</v>
      </c>
      <c r="G10125" s="10">
        <v>7</v>
      </c>
      <c r="H10125" s="14">
        <v>2800</v>
      </c>
    </row>
    <row r="10126" spans="1:8" ht="19.5" customHeight="1" x14ac:dyDescent="0.25">
      <c r="A10126" s="4">
        <v>45624</v>
      </c>
      <c r="B10126" s="3">
        <v>3274</v>
      </c>
      <c r="C10126" s="10" t="s">
        <v>23</v>
      </c>
      <c r="D10126" s="10" t="s">
        <v>372</v>
      </c>
      <c r="E10126" s="10" t="s">
        <v>277</v>
      </c>
      <c r="H10126" s="14">
        <v>2710</v>
      </c>
    </row>
    <row r="10127" spans="1:8" ht="19.5" customHeight="1" x14ac:dyDescent="0.25">
      <c r="A10127" s="4">
        <v>45624</v>
      </c>
      <c r="B10127" s="3">
        <v>3274</v>
      </c>
      <c r="C10127" s="10" t="s">
        <v>23</v>
      </c>
      <c r="D10127" s="10" t="s">
        <v>265</v>
      </c>
      <c r="E10127" s="10" t="s">
        <v>1533</v>
      </c>
      <c r="H10127" s="14">
        <v>600</v>
      </c>
    </row>
    <row r="10128" spans="1:8" ht="19.5" customHeight="1" x14ac:dyDescent="0.25">
      <c r="A10128" s="4">
        <v>45624</v>
      </c>
      <c r="B10128" s="3">
        <v>3274</v>
      </c>
      <c r="C10128" s="10" t="s">
        <v>23</v>
      </c>
      <c r="D10128" s="10" t="s">
        <v>265</v>
      </c>
      <c r="E10128" s="10" t="s">
        <v>343</v>
      </c>
      <c r="H10128" s="14">
        <v>400</v>
      </c>
    </row>
    <row r="10129" spans="1:8" ht="19.5" customHeight="1" x14ac:dyDescent="0.25">
      <c r="A10129" s="4">
        <v>45624</v>
      </c>
      <c r="B10129" s="3">
        <v>3275</v>
      </c>
      <c r="C10129" s="10" t="s">
        <v>24</v>
      </c>
      <c r="D10129" s="10" t="s">
        <v>63</v>
      </c>
      <c r="H10129" s="14">
        <v>150</v>
      </c>
    </row>
    <row r="10130" spans="1:8" ht="19.5" customHeight="1" x14ac:dyDescent="0.25">
      <c r="A10130" s="4">
        <v>45624</v>
      </c>
      <c r="B10130" s="3">
        <v>3275</v>
      </c>
      <c r="C10130" s="10" t="s">
        <v>24</v>
      </c>
      <c r="D10130" s="10" t="s">
        <v>175</v>
      </c>
      <c r="H10130" s="14">
        <v>720</v>
      </c>
    </row>
    <row r="10131" spans="1:8" ht="19.5" customHeight="1" x14ac:dyDescent="0.25">
      <c r="A10131" s="4">
        <v>45625</v>
      </c>
      <c r="B10131" s="3">
        <v>3276</v>
      </c>
      <c r="C10131" s="10" t="s">
        <v>72</v>
      </c>
      <c r="D10131" s="10" t="s">
        <v>157</v>
      </c>
      <c r="E10131" s="10" t="s">
        <v>978</v>
      </c>
      <c r="F10131" s="10" t="s">
        <v>25</v>
      </c>
      <c r="H10131" s="14">
        <v>8140</v>
      </c>
    </row>
    <row r="10132" spans="1:8" ht="19.5" customHeight="1" x14ac:dyDescent="0.25">
      <c r="A10132" s="4">
        <v>45625</v>
      </c>
      <c r="B10132" s="3">
        <v>3277</v>
      </c>
      <c r="C10132" s="10" t="s">
        <v>72</v>
      </c>
      <c r="D10132" s="10" t="s">
        <v>40</v>
      </c>
      <c r="E10132" s="10" t="s">
        <v>716</v>
      </c>
      <c r="F10132" s="10" t="s">
        <v>764</v>
      </c>
      <c r="H10132" s="14">
        <v>7410</v>
      </c>
    </row>
    <row r="10133" spans="1:8" ht="19.5" customHeight="1" x14ac:dyDescent="0.25">
      <c r="A10133" s="4">
        <v>45625</v>
      </c>
      <c r="B10133" s="3">
        <v>3278</v>
      </c>
      <c r="C10133" s="10" t="s">
        <v>72</v>
      </c>
      <c r="D10133" s="10" t="s">
        <v>40</v>
      </c>
      <c r="E10133" s="10" t="s">
        <v>716</v>
      </c>
      <c r="F10133" s="10" t="s">
        <v>1202</v>
      </c>
      <c r="H10133" s="14">
        <v>5460</v>
      </c>
    </row>
    <row r="10134" spans="1:8" ht="19.5" customHeight="1" x14ac:dyDescent="0.25">
      <c r="A10134" s="4">
        <v>45625</v>
      </c>
      <c r="B10134" s="3">
        <v>3279</v>
      </c>
      <c r="C10134" s="10" t="s">
        <v>24</v>
      </c>
      <c r="D10134" s="10" t="s">
        <v>174</v>
      </c>
      <c r="H10134" s="14">
        <v>3600</v>
      </c>
    </row>
    <row r="10135" spans="1:8" ht="19.5" customHeight="1" x14ac:dyDescent="0.25">
      <c r="A10135" s="4">
        <v>45625</v>
      </c>
      <c r="B10135" s="3">
        <v>3279</v>
      </c>
      <c r="C10135" s="10" t="s">
        <v>23</v>
      </c>
      <c r="D10135" s="10" t="s">
        <v>22</v>
      </c>
      <c r="H10135" s="14">
        <v>70</v>
      </c>
    </row>
    <row r="10136" spans="1:8" ht="19.5" customHeight="1" x14ac:dyDescent="0.25">
      <c r="A10136" s="4">
        <v>45625</v>
      </c>
      <c r="B10136" s="3">
        <v>3280</v>
      </c>
      <c r="C10136" s="10" t="s">
        <v>72</v>
      </c>
      <c r="D10136" s="10" t="s">
        <v>1027</v>
      </c>
      <c r="E10136" s="10" t="s">
        <v>269</v>
      </c>
      <c r="F10136" s="10" t="s">
        <v>131</v>
      </c>
      <c r="H10136" s="14">
        <v>5000</v>
      </c>
    </row>
    <row r="10137" spans="1:8" ht="19.5" customHeight="1" x14ac:dyDescent="0.25">
      <c r="A10137" s="4">
        <v>45626</v>
      </c>
      <c r="B10137" s="3">
        <v>3281</v>
      </c>
      <c r="C10137" s="10" t="s">
        <v>72</v>
      </c>
      <c r="D10137" s="10" t="s">
        <v>157</v>
      </c>
      <c r="E10137" s="10" t="s">
        <v>978</v>
      </c>
      <c r="F10137" s="10" t="s">
        <v>25</v>
      </c>
      <c r="H10137" s="14">
        <v>12260</v>
      </c>
    </row>
    <row r="10138" spans="1:8" ht="19.5" customHeight="1" x14ac:dyDescent="0.25">
      <c r="A10138" s="4">
        <v>45626</v>
      </c>
      <c r="B10138" s="3">
        <v>3282</v>
      </c>
      <c r="C10138" s="10" t="s">
        <v>72</v>
      </c>
      <c r="D10138" s="10" t="s">
        <v>40</v>
      </c>
      <c r="E10138" s="10" t="s">
        <v>716</v>
      </c>
      <c r="F10138" s="10" t="s">
        <v>764</v>
      </c>
      <c r="H10138" s="14">
        <v>6000</v>
      </c>
    </row>
    <row r="10139" spans="1:8" ht="19.5" customHeight="1" x14ac:dyDescent="0.25">
      <c r="A10139" s="4">
        <v>45626</v>
      </c>
      <c r="B10139" s="3">
        <v>3283</v>
      </c>
      <c r="C10139" s="10" t="s">
        <v>72</v>
      </c>
      <c r="D10139" s="10" t="s">
        <v>40</v>
      </c>
      <c r="E10139" s="10" t="s">
        <v>716</v>
      </c>
      <c r="F10139" s="10" t="s">
        <v>1202</v>
      </c>
      <c r="H10139" s="14">
        <v>5470</v>
      </c>
    </row>
    <row r="10140" spans="1:8" ht="19.5" customHeight="1" x14ac:dyDescent="0.25">
      <c r="A10140" s="4">
        <v>45626</v>
      </c>
      <c r="B10140" s="3">
        <v>3284</v>
      </c>
      <c r="C10140" s="10" t="s">
        <v>72</v>
      </c>
      <c r="D10140" s="10" t="s">
        <v>40</v>
      </c>
      <c r="E10140" s="10" t="s">
        <v>211</v>
      </c>
      <c r="F10140" s="10" t="s">
        <v>902</v>
      </c>
      <c r="H10140" s="14">
        <v>2620</v>
      </c>
    </row>
    <row r="10141" spans="1:8" ht="19.5" customHeight="1" x14ac:dyDescent="0.25">
      <c r="A10141" s="4">
        <v>45626</v>
      </c>
      <c r="B10141" s="3">
        <v>3285</v>
      </c>
      <c r="C10141" s="10" t="s">
        <v>24</v>
      </c>
      <c r="D10141" s="10" t="s">
        <v>174</v>
      </c>
      <c r="H10141" s="14">
        <v>3200</v>
      </c>
    </row>
    <row r="10142" spans="1:8" ht="19.5" customHeight="1" x14ac:dyDescent="0.25">
      <c r="A10142" s="4">
        <v>45626</v>
      </c>
      <c r="B10142" s="3">
        <v>3285</v>
      </c>
      <c r="C10142" s="10" t="s">
        <v>23</v>
      </c>
      <c r="D10142" s="10" t="s">
        <v>20</v>
      </c>
      <c r="E10142" s="10" t="s">
        <v>350</v>
      </c>
      <c r="H10142" s="14">
        <v>900</v>
      </c>
    </row>
    <row r="10143" spans="1:8" ht="19.5" customHeight="1" x14ac:dyDescent="0.25">
      <c r="A10143" s="4">
        <v>45626</v>
      </c>
      <c r="B10143" s="3">
        <v>3285</v>
      </c>
      <c r="C10143" s="10" t="s">
        <v>23</v>
      </c>
      <c r="D10143" s="10" t="s">
        <v>20</v>
      </c>
      <c r="E10143" s="10" t="s">
        <v>44</v>
      </c>
      <c r="H10143" s="14">
        <v>340</v>
      </c>
    </row>
    <row r="10144" spans="1:8" ht="19.5" customHeight="1" x14ac:dyDescent="0.25">
      <c r="A10144" s="4">
        <v>45626</v>
      </c>
      <c r="B10144" s="3">
        <v>3285</v>
      </c>
      <c r="C10144" s="10" t="s">
        <v>172</v>
      </c>
      <c r="D10144" s="10" t="s">
        <v>295</v>
      </c>
      <c r="H10144" s="14">
        <v>100</v>
      </c>
    </row>
    <row r="10145" spans="1:8" ht="19.5" customHeight="1" x14ac:dyDescent="0.25">
      <c r="A10145" s="4">
        <v>45626</v>
      </c>
      <c r="B10145" s="3">
        <v>3286</v>
      </c>
      <c r="C10145" s="10" t="s">
        <v>23</v>
      </c>
      <c r="D10145" s="10" t="s">
        <v>265</v>
      </c>
      <c r="E10145" s="10" t="s">
        <v>1533</v>
      </c>
      <c r="H10145" s="14">
        <v>600</v>
      </c>
    </row>
    <row r="10146" spans="1:8" ht="19.5" customHeight="1" x14ac:dyDescent="0.25">
      <c r="A10146" s="4">
        <v>45626</v>
      </c>
      <c r="B10146" s="3">
        <v>3286</v>
      </c>
      <c r="C10146" s="10" t="s">
        <v>23</v>
      </c>
      <c r="D10146" s="10" t="s">
        <v>265</v>
      </c>
      <c r="E10146" s="10" t="s">
        <v>343</v>
      </c>
      <c r="H10146" s="14">
        <v>400</v>
      </c>
    </row>
    <row r="10147" spans="1:8" ht="19.5" customHeight="1" x14ac:dyDescent="0.25">
      <c r="A10147" s="4">
        <v>45626</v>
      </c>
      <c r="B10147" s="3">
        <v>3286</v>
      </c>
      <c r="C10147" s="10" t="s">
        <v>70</v>
      </c>
      <c r="D10147" s="10" t="s">
        <v>191</v>
      </c>
      <c r="H10147" s="14">
        <v>350</v>
      </c>
    </row>
    <row r="10148" spans="1:8" ht="19.5" customHeight="1" x14ac:dyDescent="0.25">
      <c r="A10148" s="4">
        <v>45626</v>
      </c>
      <c r="B10148" s="3">
        <v>3286</v>
      </c>
      <c r="C10148" s="10" t="s">
        <v>23</v>
      </c>
      <c r="D10148" s="10" t="s">
        <v>372</v>
      </c>
      <c r="E10148" s="10" t="s">
        <v>1586</v>
      </c>
      <c r="F10148" s="10" t="s">
        <v>47</v>
      </c>
      <c r="H10148" s="14">
        <v>16800</v>
      </c>
    </row>
    <row r="10149" spans="1:8" ht="19.5" customHeight="1" x14ac:dyDescent="0.25">
      <c r="A10149" s="4">
        <v>45626</v>
      </c>
      <c r="B10149" s="3">
        <v>3287</v>
      </c>
      <c r="C10149" s="10" t="s">
        <v>23</v>
      </c>
      <c r="D10149" s="10" t="s">
        <v>372</v>
      </c>
      <c r="E10149" s="10" t="s">
        <v>211</v>
      </c>
      <c r="H10149" s="14">
        <v>1500</v>
      </c>
    </row>
    <row r="10150" spans="1:8" ht="19.5" customHeight="1" x14ac:dyDescent="0.25">
      <c r="A10150" s="4">
        <v>45626</v>
      </c>
      <c r="B10150" s="3">
        <v>3287</v>
      </c>
      <c r="C10150" s="10" t="s">
        <v>926</v>
      </c>
      <c r="D10150" s="10" t="s">
        <v>1587</v>
      </c>
      <c r="E10150" s="10" t="s">
        <v>935</v>
      </c>
      <c r="H10150" s="14">
        <v>100</v>
      </c>
    </row>
    <row r="10151" spans="1:8" ht="19.5" customHeight="1" x14ac:dyDescent="0.25">
      <c r="A10151" s="4">
        <v>45626</v>
      </c>
      <c r="B10151" s="3">
        <v>3287</v>
      </c>
      <c r="C10151" s="10" t="s">
        <v>23</v>
      </c>
      <c r="D10151" s="10" t="s">
        <v>192</v>
      </c>
      <c r="E10151" s="10" t="s">
        <v>1588</v>
      </c>
      <c r="H10151" s="14">
        <v>700</v>
      </c>
    </row>
    <row r="10152" spans="1:8" ht="19.5" customHeight="1" x14ac:dyDescent="0.25">
      <c r="A10152" s="4">
        <v>45626</v>
      </c>
      <c r="B10152" s="3">
        <v>3287</v>
      </c>
      <c r="C10152" s="10" t="s">
        <v>24</v>
      </c>
      <c r="D10152" s="10" t="s">
        <v>63</v>
      </c>
      <c r="H10152" s="14">
        <v>150</v>
      </c>
    </row>
    <row r="10153" spans="1:8" ht="19.5" customHeight="1" x14ac:dyDescent="0.25">
      <c r="A10153" s="4">
        <v>45626</v>
      </c>
      <c r="B10153" s="3">
        <v>3288</v>
      </c>
      <c r="C10153" s="10" t="s">
        <v>26</v>
      </c>
      <c r="D10153" s="10" t="s">
        <v>434</v>
      </c>
      <c r="E10153" s="10" t="s">
        <v>1566</v>
      </c>
      <c r="F10153" s="10" t="s">
        <v>999</v>
      </c>
      <c r="H10153" s="14">
        <v>3760</v>
      </c>
    </row>
    <row r="10154" spans="1:8" ht="19.5" customHeight="1" x14ac:dyDescent="0.25">
      <c r="A10154" s="4">
        <v>45626</v>
      </c>
      <c r="B10154" s="3">
        <v>3289</v>
      </c>
      <c r="C10154" s="10" t="s">
        <v>26</v>
      </c>
      <c r="D10154" s="10" t="s">
        <v>434</v>
      </c>
      <c r="E10154" s="10" t="s">
        <v>1566</v>
      </c>
      <c r="F10154" s="10" t="s">
        <v>770</v>
      </c>
      <c r="H10154" s="14">
        <v>5500</v>
      </c>
    </row>
    <row r="10155" spans="1:8" ht="19.5" customHeight="1" x14ac:dyDescent="0.25">
      <c r="A10155" s="4">
        <v>45626</v>
      </c>
      <c r="B10155" s="3">
        <v>3289</v>
      </c>
      <c r="C10155" s="10" t="s">
        <v>1580</v>
      </c>
      <c r="F10155" s="10" t="s">
        <v>1057</v>
      </c>
      <c r="H10155" s="14">
        <v>1000</v>
      </c>
    </row>
    <row r="10156" spans="1:8" ht="19.5" customHeight="1" x14ac:dyDescent="0.25">
      <c r="A10156" s="4">
        <v>45626</v>
      </c>
      <c r="B10156" s="3">
        <v>3290</v>
      </c>
      <c r="C10156" s="10" t="s">
        <v>172</v>
      </c>
      <c r="D10156" s="10" t="s">
        <v>296</v>
      </c>
      <c r="G10156" s="10">
        <v>9</v>
      </c>
      <c r="H10156" s="14">
        <v>1120</v>
      </c>
    </row>
    <row r="10157" spans="1:8" ht="19.5" customHeight="1" x14ac:dyDescent="0.25">
      <c r="A10157" s="4">
        <v>45626</v>
      </c>
      <c r="B10157" s="3">
        <v>3290</v>
      </c>
      <c r="C10157" s="10" t="s">
        <v>24</v>
      </c>
      <c r="D10157" s="10" t="s">
        <v>175</v>
      </c>
      <c r="H10157" s="14">
        <v>670</v>
      </c>
    </row>
    <row r="10158" spans="1:8" ht="19.5" customHeight="1" x14ac:dyDescent="0.25">
      <c r="A10158" s="4">
        <v>45626</v>
      </c>
      <c r="B10158" s="3">
        <v>3290</v>
      </c>
      <c r="C10158" s="10" t="s">
        <v>24</v>
      </c>
      <c r="D10158" s="10" t="s">
        <v>60</v>
      </c>
      <c r="E10158" s="10" t="s">
        <v>890</v>
      </c>
      <c r="H10158" s="14">
        <v>300</v>
      </c>
    </row>
    <row r="10159" spans="1:8" ht="19.5" customHeight="1" x14ac:dyDescent="0.25">
      <c r="A10159" s="4">
        <v>45626</v>
      </c>
      <c r="B10159" s="3">
        <v>3290</v>
      </c>
      <c r="C10159" s="10" t="s">
        <v>23</v>
      </c>
      <c r="D10159" s="10" t="s">
        <v>64</v>
      </c>
      <c r="E10159" s="10" t="s">
        <v>1145</v>
      </c>
      <c r="H10159" s="14">
        <v>200</v>
      </c>
    </row>
    <row r="10160" spans="1:8" ht="19.5" customHeight="1" x14ac:dyDescent="0.25">
      <c r="A10160" s="4">
        <v>45626</v>
      </c>
      <c r="B10160" s="3">
        <v>3291</v>
      </c>
      <c r="C10160" s="10" t="s">
        <v>926</v>
      </c>
      <c r="D10160" s="10" t="s">
        <v>1587</v>
      </c>
      <c r="H10160" s="14">
        <v>29737</v>
      </c>
    </row>
    <row r="10161" spans="1:8" ht="19.5" customHeight="1" x14ac:dyDescent="0.25">
      <c r="A10161" s="4">
        <v>45627</v>
      </c>
      <c r="B10161" s="3">
        <v>3292</v>
      </c>
      <c r="C10161" s="10" t="s">
        <v>72</v>
      </c>
      <c r="D10161" s="10" t="s">
        <v>157</v>
      </c>
      <c r="E10161" s="10" t="s">
        <v>978</v>
      </c>
      <c r="F10161" s="10" t="s">
        <v>25</v>
      </c>
      <c r="H10161" s="14">
        <v>8510</v>
      </c>
    </row>
    <row r="10162" spans="1:8" ht="19.5" customHeight="1" x14ac:dyDescent="0.25">
      <c r="A10162" s="4">
        <v>45627</v>
      </c>
      <c r="B10162" s="3">
        <v>3293</v>
      </c>
      <c r="C10162" s="10" t="s">
        <v>72</v>
      </c>
      <c r="D10162" s="10" t="s">
        <v>40</v>
      </c>
      <c r="E10162" s="10" t="s">
        <v>716</v>
      </c>
      <c r="F10162" s="10" t="s">
        <v>764</v>
      </c>
      <c r="H10162" s="14">
        <v>7320</v>
      </c>
    </row>
    <row r="10163" spans="1:8" ht="19.5" customHeight="1" x14ac:dyDescent="0.25">
      <c r="A10163" s="4">
        <v>45627</v>
      </c>
      <c r="B10163" s="3">
        <v>3294</v>
      </c>
      <c r="C10163" s="10" t="s">
        <v>72</v>
      </c>
      <c r="D10163" s="10" t="s">
        <v>40</v>
      </c>
      <c r="E10163" s="10" t="s">
        <v>716</v>
      </c>
      <c r="F10163" s="10" t="s">
        <v>1202</v>
      </c>
      <c r="H10163" s="14">
        <v>7050</v>
      </c>
    </row>
    <row r="10164" spans="1:8" ht="19.5" customHeight="1" x14ac:dyDescent="0.25">
      <c r="A10164" s="4">
        <v>45627</v>
      </c>
      <c r="B10164" s="3">
        <v>3295</v>
      </c>
      <c r="C10164" s="10" t="s">
        <v>72</v>
      </c>
      <c r="D10164" s="10" t="s">
        <v>40</v>
      </c>
      <c r="E10164" s="10" t="s">
        <v>211</v>
      </c>
      <c r="F10164" s="10" t="s">
        <v>902</v>
      </c>
      <c r="H10164" s="14">
        <v>7260</v>
      </c>
    </row>
    <row r="10165" spans="1:8" ht="19.5" customHeight="1" x14ac:dyDescent="0.25">
      <c r="A10165" s="4">
        <v>45627</v>
      </c>
      <c r="B10165" s="3">
        <v>3295</v>
      </c>
      <c r="C10165" s="10" t="s">
        <v>72</v>
      </c>
      <c r="D10165" s="10" t="s">
        <v>40</v>
      </c>
      <c r="E10165" s="10" t="s">
        <v>1023</v>
      </c>
      <c r="F10165" s="10" t="s">
        <v>902</v>
      </c>
      <c r="H10165" s="14">
        <v>100</v>
      </c>
    </row>
    <row r="10166" spans="1:8" ht="19.5" customHeight="1" x14ac:dyDescent="0.25">
      <c r="A10166" s="4">
        <v>45627</v>
      </c>
      <c r="B10166" s="3">
        <v>3296</v>
      </c>
      <c r="C10166" s="10" t="s">
        <v>24</v>
      </c>
      <c r="D10166" s="10" t="s">
        <v>174</v>
      </c>
      <c r="H10166" s="14">
        <v>2800</v>
      </c>
    </row>
    <row r="10167" spans="1:8" ht="19.5" customHeight="1" x14ac:dyDescent="0.25">
      <c r="A10167" s="4">
        <v>45627</v>
      </c>
      <c r="B10167" s="3">
        <v>3296</v>
      </c>
      <c r="C10167" s="10" t="s">
        <v>24</v>
      </c>
      <c r="D10167" s="10" t="s">
        <v>63</v>
      </c>
      <c r="H10167" s="14">
        <v>700</v>
      </c>
    </row>
    <row r="10168" spans="1:8" ht="19.5" customHeight="1" x14ac:dyDescent="0.25">
      <c r="A10168" s="4">
        <v>45627</v>
      </c>
      <c r="B10168" s="3">
        <v>3296</v>
      </c>
      <c r="C10168" s="10" t="s">
        <v>23</v>
      </c>
      <c r="D10168" s="10" t="s">
        <v>192</v>
      </c>
      <c r="E10168" s="10" t="s">
        <v>1586</v>
      </c>
      <c r="H10168" s="14">
        <v>400</v>
      </c>
    </row>
    <row r="10169" spans="1:8" ht="19.5" customHeight="1" x14ac:dyDescent="0.25">
      <c r="A10169" s="4">
        <v>45627</v>
      </c>
      <c r="B10169" s="3">
        <v>3296</v>
      </c>
      <c r="C10169" s="10" t="s">
        <v>172</v>
      </c>
      <c r="D10169" s="10" t="s">
        <v>296</v>
      </c>
      <c r="G10169" s="10">
        <v>9</v>
      </c>
      <c r="H10169" s="14">
        <v>1120</v>
      </c>
    </row>
    <row r="10170" spans="1:8" ht="19.5" customHeight="1" x14ac:dyDescent="0.25">
      <c r="A10170" s="4">
        <v>45627</v>
      </c>
      <c r="B10170" s="3">
        <v>3297</v>
      </c>
      <c r="C10170" s="10" t="s">
        <v>23</v>
      </c>
      <c r="D10170" s="10" t="s">
        <v>372</v>
      </c>
      <c r="E10170" s="10" t="s">
        <v>1589</v>
      </c>
      <c r="F10170" s="10" t="s">
        <v>47</v>
      </c>
      <c r="H10170" s="14">
        <v>82760</v>
      </c>
    </row>
    <row r="10171" spans="1:8" ht="19.5" customHeight="1" x14ac:dyDescent="0.25">
      <c r="A10171" s="4">
        <v>45627</v>
      </c>
      <c r="B10171" s="3">
        <v>3297</v>
      </c>
      <c r="C10171" s="10" t="s">
        <v>926</v>
      </c>
      <c r="D10171" s="10" t="s">
        <v>58</v>
      </c>
      <c r="H10171" s="14">
        <v>6670</v>
      </c>
    </row>
    <row r="10172" spans="1:8" ht="19.5" customHeight="1" x14ac:dyDescent="0.25">
      <c r="A10172" s="4">
        <v>45627</v>
      </c>
      <c r="B10172" s="3">
        <v>3297</v>
      </c>
      <c r="C10172" s="10" t="s">
        <v>926</v>
      </c>
      <c r="D10172" s="10" t="s">
        <v>58</v>
      </c>
      <c r="E10172" s="10" t="s">
        <v>1590</v>
      </c>
      <c r="H10172" s="14">
        <v>1000</v>
      </c>
    </row>
    <row r="10173" spans="1:8" ht="19.5" customHeight="1" x14ac:dyDescent="0.25">
      <c r="A10173" s="4">
        <v>45627</v>
      </c>
      <c r="B10173" s="3">
        <v>3297</v>
      </c>
      <c r="C10173" s="10" t="s">
        <v>926</v>
      </c>
      <c r="D10173" s="10" t="s">
        <v>58</v>
      </c>
      <c r="E10173" s="10" t="s">
        <v>935</v>
      </c>
      <c r="H10173" s="14">
        <v>100</v>
      </c>
    </row>
    <row r="10174" spans="1:8" ht="19.5" customHeight="1" x14ac:dyDescent="0.25">
      <c r="A10174" s="4">
        <v>45627</v>
      </c>
      <c r="B10174" s="3">
        <v>3298</v>
      </c>
      <c r="C10174" s="10" t="s">
        <v>23</v>
      </c>
      <c r="D10174" s="10" t="s">
        <v>265</v>
      </c>
      <c r="E10174" s="10" t="s">
        <v>1533</v>
      </c>
      <c r="H10174" s="14">
        <v>600</v>
      </c>
    </row>
    <row r="10175" spans="1:8" ht="19.5" customHeight="1" x14ac:dyDescent="0.25">
      <c r="A10175" s="4">
        <v>45627</v>
      </c>
      <c r="B10175" s="3">
        <v>3298</v>
      </c>
      <c r="C10175" s="10" t="s">
        <v>23</v>
      </c>
      <c r="D10175" s="10" t="s">
        <v>265</v>
      </c>
      <c r="E10175" s="10" t="s">
        <v>343</v>
      </c>
      <c r="H10175" s="14">
        <v>400</v>
      </c>
    </row>
    <row r="10176" spans="1:8" ht="19.5" customHeight="1" x14ac:dyDescent="0.25">
      <c r="A10176" s="4">
        <v>45627</v>
      </c>
      <c r="B10176" s="3">
        <v>3298</v>
      </c>
      <c r="C10176" s="10" t="s">
        <v>23</v>
      </c>
      <c r="D10176" s="10" t="s">
        <v>372</v>
      </c>
      <c r="E10176" s="10" t="s">
        <v>1591</v>
      </c>
      <c r="H10176" s="14">
        <v>200</v>
      </c>
    </row>
    <row r="10177" spans="1:8" ht="19.5" customHeight="1" x14ac:dyDescent="0.25">
      <c r="A10177" s="4">
        <v>45627</v>
      </c>
      <c r="B10177" s="3">
        <v>3299</v>
      </c>
      <c r="C10177" s="10" t="s">
        <v>26</v>
      </c>
      <c r="D10177" s="10" t="s">
        <v>434</v>
      </c>
      <c r="E10177" s="10" t="s">
        <v>1566</v>
      </c>
      <c r="F10177" s="10" t="s">
        <v>30</v>
      </c>
      <c r="H10177" s="14">
        <v>4260</v>
      </c>
    </row>
    <row r="10178" spans="1:8" ht="19.5" customHeight="1" x14ac:dyDescent="0.25">
      <c r="A10178" s="4">
        <v>45627</v>
      </c>
      <c r="B10178" s="3">
        <v>3300</v>
      </c>
      <c r="C10178" s="10" t="s">
        <v>26</v>
      </c>
      <c r="D10178" s="10" t="s">
        <v>434</v>
      </c>
      <c r="E10178" s="10" t="s">
        <v>1566</v>
      </c>
      <c r="F10178" s="10" t="s">
        <v>217</v>
      </c>
      <c r="H10178" s="14">
        <v>3760</v>
      </c>
    </row>
    <row r="10179" spans="1:8" ht="19.5" customHeight="1" x14ac:dyDescent="0.25">
      <c r="A10179" s="4">
        <v>45628</v>
      </c>
      <c r="B10179" s="3">
        <v>3301</v>
      </c>
      <c r="C10179" s="10" t="s">
        <v>72</v>
      </c>
      <c r="D10179" s="10" t="s">
        <v>40</v>
      </c>
      <c r="E10179" s="10" t="s">
        <v>716</v>
      </c>
      <c r="F10179" s="10" t="s">
        <v>764</v>
      </c>
      <c r="H10179" s="14">
        <v>6990</v>
      </c>
    </row>
    <row r="10180" spans="1:8" ht="19.5" customHeight="1" x14ac:dyDescent="0.25">
      <c r="A10180" s="4">
        <v>45628</v>
      </c>
      <c r="B10180" s="3">
        <v>3302</v>
      </c>
      <c r="C10180" s="10" t="s">
        <v>72</v>
      </c>
      <c r="D10180" s="10" t="s">
        <v>40</v>
      </c>
      <c r="E10180" s="10" t="s">
        <v>211</v>
      </c>
      <c r="F10180" s="10" t="s">
        <v>902</v>
      </c>
      <c r="H10180" s="14">
        <v>6210</v>
      </c>
    </row>
    <row r="10181" spans="1:8" ht="19.5" customHeight="1" x14ac:dyDescent="0.25">
      <c r="A10181" s="4">
        <v>45628</v>
      </c>
      <c r="B10181" s="3">
        <v>3302</v>
      </c>
      <c r="C10181" s="10" t="s">
        <v>72</v>
      </c>
      <c r="D10181" s="10" t="s">
        <v>40</v>
      </c>
      <c r="E10181" s="10" t="s">
        <v>1023</v>
      </c>
      <c r="F10181" s="10" t="s">
        <v>902</v>
      </c>
      <c r="H10181" s="14">
        <v>100</v>
      </c>
    </row>
    <row r="10182" spans="1:8" ht="19.5" customHeight="1" x14ac:dyDescent="0.25">
      <c r="A10182" s="4">
        <v>45628</v>
      </c>
      <c r="B10182" s="3">
        <v>3303</v>
      </c>
      <c r="C10182" s="10" t="s">
        <v>24</v>
      </c>
      <c r="D10182" s="10" t="s">
        <v>174</v>
      </c>
      <c r="H10182" s="14">
        <v>1600</v>
      </c>
    </row>
    <row r="10183" spans="1:8" ht="19.5" customHeight="1" x14ac:dyDescent="0.25">
      <c r="A10183" s="4">
        <v>45628</v>
      </c>
      <c r="B10183" s="3">
        <v>3303</v>
      </c>
      <c r="C10183" s="10" t="s">
        <v>926</v>
      </c>
      <c r="D10183" s="10" t="s">
        <v>1578</v>
      </c>
      <c r="E10183" s="10" t="s">
        <v>1044</v>
      </c>
      <c r="H10183" s="14">
        <v>700</v>
      </c>
    </row>
    <row r="10184" spans="1:8" ht="19.5" customHeight="1" x14ac:dyDescent="0.25">
      <c r="A10184" s="4">
        <v>45628</v>
      </c>
      <c r="B10184" s="3">
        <v>3303</v>
      </c>
      <c r="C10184" s="10" t="s">
        <v>23</v>
      </c>
      <c r="D10184" s="10" t="s">
        <v>372</v>
      </c>
      <c r="E10184" s="10" t="s">
        <v>277</v>
      </c>
      <c r="H10184" s="14">
        <v>1590</v>
      </c>
    </row>
    <row r="10185" spans="1:8" ht="19.5" customHeight="1" x14ac:dyDescent="0.25">
      <c r="A10185" s="4">
        <v>45628</v>
      </c>
      <c r="B10185" s="3">
        <v>3303</v>
      </c>
      <c r="C10185" s="10" t="s">
        <v>172</v>
      </c>
      <c r="D10185" s="10" t="s">
        <v>295</v>
      </c>
      <c r="H10185" s="14">
        <v>100</v>
      </c>
    </row>
    <row r="10186" spans="1:8" ht="19.5" customHeight="1" x14ac:dyDescent="0.25">
      <c r="A10186" s="4">
        <v>45628</v>
      </c>
      <c r="B10186" s="3">
        <v>3304</v>
      </c>
      <c r="C10186" s="10" t="s">
        <v>23</v>
      </c>
      <c r="D10186" s="10" t="s">
        <v>265</v>
      </c>
      <c r="E10186" s="10" t="s">
        <v>1533</v>
      </c>
      <c r="H10186" s="14">
        <v>1000</v>
      </c>
    </row>
    <row r="10187" spans="1:8" ht="19.5" customHeight="1" x14ac:dyDescent="0.25">
      <c r="A10187" s="4">
        <v>45628</v>
      </c>
      <c r="B10187" s="3">
        <v>3304</v>
      </c>
      <c r="C10187" s="10" t="s">
        <v>23</v>
      </c>
      <c r="D10187" s="10" t="s">
        <v>20</v>
      </c>
      <c r="E10187" s="10" t="s">
        <v>350</v>
      </c>
      <c r="H10187" s="14">
        <v>900</v>
      </c>
    </row>
    <row r="10188" spans="1:8" ht="19.5" customHeight="1" x14ac:dyDescent="0.25">
      <c r="A10188" s="4">
        <v>45628</v>
      </c>
      <c r="B10188" s="3">
        <v>3304</v>
      </c>
      <c r="C10188" s="10" t="s">
        <v>23</v>
      </c>
      <c r="D10188" s="10" t="s">
        <v>20</v>
      </c>
      <c r="E10188" s="10" t="s">
        <v>44</v>
      </c>
      <c r="H10188" s="14">
        <v>340</v>
      </c>
    </row>
    <row r="10189" spans="1:8" ht="19.5" customHeight="1" x14ac:dyDescent="0.25">
      <c r="A10189" s="4">
        <v>45628</v>
      </c>
      <c r="B10189" s="3">
        <v>3304</v>
      </c>
      <c r="C10189" s="10" t="s">
        <v>1580</v>
      </c>
      <c r="F10189" s="10" t="s">
        <v>1057</v>
      </c>
      <c r="H10189" s="14">
        <v>1000</v>
      </c>
    </row>
    <row r="10190" spans="1:8" ht="19.5" customHeight="1" x14ac:dyDescent="0.25">
      <c r="A10190" s="4">
        <v>45628</v>
      </c>
      <c r="B10190" s="3">
        <v>3305</v>
      </c>
      <c r="C10190" s="10" t="s">
        <v>26</v>
      </c>
      <c r="D10190" s="10" t="s">
        <v>434</v>
      </c>
      <c r="E10190" s="10" t="s">
        <v>1566</v>
      </c>
      <c r="F10190" s="10" t="s">
        <v>467</v>
      </c>
      <c r="H10190" s="14">
        <v>4380</v>
      </c>
    </row>
    <row r="10191" spans="1:8" ht="19.5" customHeight="1" x14ac:dyDescent="0.25">
      <c r="A10191" s="4">
        <v>45628</v>
      </c>
      <c r="B10191" s="3">
        <v>3306</v>
      </c>
      <c r="C10191" s="10" t="s">
        <v>26</v>
      </c>
      <c r="D10191" s="10" t="s">
        <v>434</v>
      </c>
      <c r="E10191" s="10" t="s">
        <v>1566</v>
      </c>
      <c r="F10191" s="10" t="s">
        <v>148</v>
      </c>
      <c r="H10191" s="14">
        <v>2500</v>
      </c>
    </row>
    <row r="10192" spans="1:8" ht="19.5" customHeight="1" x14ac:dyDescent="0.25">
      <c r="A10192" s="4">
        <v>45628</v>
      </c>
      <c r="B10192" s="3">
        <v>3307</v>
      </c>
      <c r="C10192" s="10" t="s">
        <v>24</v>
      </c>
      <c r="D10192" s="10" t="s">
        <v>175</v>
      </c>
      <c r="H10192" s="14">
        <v>500</v>
      </c>
    </row>
    <row r="10193" spans="1:8" ht="19.5" customHeight="1" x14ac:dyDescent="0.25">
      <c r="A10193" s="4">
        <v>45628</v>
      </c>
      <c r="B10193" s="3">
        <v>3308</v>
      </c>
      <c r="C10193" s="10" t="s">
        <v>72</v>
      </c>
      <c r="D10193" s="10" t="s">
        <v>1027</v>
      </c>
      <c r="E10193" s="10" t="s">
        <v>269</v>
      </c>
      <c r="F10193" s="10" t="s">
        <v>131</v>
      </c>
      <c r="H10193" s="14">
        <v>20000</v>
      </c>
    </row>
    <row r="10194" spans="1:8" ht="19.5" customHeight="1" x14ac:dyDescent="0.25">
      <c r="A10194" s="4">
        <v>45628</v>
      </c>
      <c r="B10194" s="3">
        <v>3309</v>
      </c>
      <c r="C10194" s="10" t="s">
        <v>72</v>
      </c>
      <c r="D10194" s="10" t="s">
        <v>40</v>
      </c>
      <c r="E10194" s="10" t="s">
        <v>269</v>
      </c>
      <c r="F10194" s="10" t="s">
        <v>1202</v>
      </c>
      <c r="H10194" s="14">
        <v>3000</v>
      </c>
    </row>
    <row r="10195" spans="1:8" ht="19.5" customHeight="1" x14ac:dyDescent="0.25">
      <c r="A10195" s="4">
        <v>45629</v>
      </c>
      <c r="B10195" s="3">
        <v>3310</v>
      </c>
      <c r="C10195" s="10" t="s">
        <v>72</v>
      </c>
      <c r="D10195" s="10" t="s">
        <v>40</v>
      </c>
      <c r="E10195" s="10" t="s">
        <v>716</v>
      </c>
      <c r="F10195" s="10" t="s">
        <v>1202</v>
      </c>
      <c r="H10195" s="14">
        <v>6360</v>
      </c>
    </row>
    <row r="10196" spans="1:8" ht="19.5" customHeight="1" x14ac:dyDescent="0.25">
      <c r="A10196" s="4">
        <v>45629</v>
      </c>
      <c r="B10196" s="3">
        <v>3311</v>
      </c>
      <c r="C10196" s="10" t="s">
        <v>72</v>
      </c>
      <c r="D10196" s="10" t="s">
        <v>40</v>
      </c>
      <c r="E10196" s="10" t="s">
        <v>716</v>
      </c>
      <c r="F10196" s="10" t="s">
        <v>764</v>
      </c>
      <c r="H10196" s="14">
        <v>5960</v>
      </c>
    </row>
    <row r="10197" spans="1:8" ht="19.5" customHeight="1" x14ac:dyDescent="0.25">
      <c r="A10197" s="4">
        <v>45629</v>
      </c>
      <c r="B10197" s="3">
        <v>3312</v>
      </c>
      <c r="C10197" s="10" t="s">
        <v>72</v>
      </c>
      <c r="D10197" s="10" t="s">
        <v>40</v>
      </c>
      <c r="E10197" s="10" t="s">
        <v>211</v>
      </c>
      <c r="F10197" s="10" t="s">
        <v>902</v>
      </c>
      <c r="H10197" s="14">
        <v>5840</v>
      </c>
    </row>
    <row r="10198" spans="1:8" ht="19.5" customHeight="1" x14ac:dyDescent="0.25">
      <c r="A10198" s="4">
        <v>45629</v>
      </c>
      <c r="B10198" s="3">
        <v>3312</v>
      </c>
      <c r="C10198" s="10" t="s">
        <v>72</v>
      </c>
      <c r="D10198" s="10" t="s">
        <v>40</v>
      </c>
      <c r="E10198" s="10" t="s">
        <v>1023</v>
      </c>
      <c r="F10198" s="10" t="s">
        <v>902</v>
      </c>
      <c r="H10198" s="14">
        <v>100</v>
      </c>
    </row>
    <row r="10199" spans="1:8" ht="19.5" customHeight="1" x14ac:dyDescent="0.25">
      <c r="A10199" s="4">
        <v>45629</v>
      </c>
      <c r="B10199" s="3">
        <v>3313</v>
      </c>
      <c r="C10199" s="10" t="s">
        <v>24</v>
      </c>
      <c r="D10199" s="10" t="s">
        <v>174</v>
      </c>
      <c r="H10199" s="14">
        <v>2400</v>
      </c>
    </row>
    <row r="10200" spans="1:8" ht="19.5" customHeight="1" x14ac:dyDescent="0.25">
      <c r="A10200" s="4">
        <v>45629</v>
      </c>
      <c r="B10200" s="3">
        <v>3313</v>
      </c>
      <c r="C10200" s="10" t="s">
        <v>23</v>
      </c>
      <c r="D10200" s="10" t="s">
        <v>1559</v>
      </c>
      <c r="H10200" s="14">
        <v>1140</v>
      </c>
    </row>
    <row r="10201" spans="1:8" ht="19.5" customHeight="1" x14ac:dyDescent="0.25">
      <c r="A10201" s="4">
        <v>45629</v>
      </c>
      <c r="B10201" s="3">
        <v>3313</v>
      </c>
      <c r="C10201" s="10" t="s">
        <v>23</v>
      </c>
      <c r="D10201" s="10" t="s">
        <v>372</v>
      </c>
      <c r="E10201" s="10" t="s">
        <v>1592</v>
      </c>
      <c r="H10201" s="14">
        <v>470</v>
      </c>
    </row>
    <row r="10202" spans="1:8" ht="19.5" customHeight="1" x14ac:dyDescent="0.25">
      <c r="A10202" s="4">
        <v>45629</v>
      </c>
      <c r="B10202" s="3">
        <v>3313</v>
      </c>
      <c r="C10202" s="10" t="s">
        <v>172</v>
      </c>
      <c r="D10202" s="10" t="s">
        <v>296</v>
      </c>
      <c r="G10202" s="10">
        <v>9</v>
      </c>
      <c r="H10202" s="14">
        <v>1120</v>
      </c>
    </row>
    <row r="10203" spans="1:8" ht="19.5" customHeight="1" x14ac:dyDescent="0.25">
      <c r="A10203" s="4">
        <v>45629</v>
      </c>
      <c r="B10203" s="3">
        <v>3314</v>
      </c>
      <c r="C10203" s="10" t="s">
        <v>926</v>
      </c>
      <c r="D10203" s="10" t="s">
        <v>481</v>
      </c>
      <c r="E10203" s="10" t="s">
        <v>935</v>
      </c>
      <c r="H10203" s="14">
        <v>67300</v>
      </c>
    </row>
    <row r="10204" spans="1:8" ht="19.5" customHeight="1" x14ac:dyDescent="0.25">
      <c r="A10204" s="4">
        <v>45629</v>
      </c>
      <c r="B10204" s="3">
        <v>3314</v>
      </c>
      <c r="C10204" s="10" t="s">
        <v>926</v>
      </c>
      <c r="D10204" s="10" t="s">
        <v>481</v>
      </c>
      <c r="E10204" s="10" t="s">
        <v>1573</v>
      </c>
      <c r="H10204" s="14">
        <v>400</v>
      </c>
    </row>
    <row r="10205" spans="1:8" ht="19.5" customHeight="1" x14ac:dyDescent="0.25">
      <c r="A10205" s="4">
        <v>45629</v>
      </c>
      <c r="B10205" s="3">
        <v>3314</v>
      </c>
      <c r="C10205" s="10" t="s">
        <v>23</v>
      </c>
      <c r="D10205" s="10" t="s">
        <v>265</v>
      </c>
      <c r="E10205" s="10" t="s">
        <v>1533</v>
      </c>
      <c r="H10205" s="14">
        <v>1000</v>
      </c>
    </row>
    <row r="10206" spans="1:8" ht="19.5" customHeight="1" x14ac:dyDescent="0.25">
      <c r="A10206" s="4">
        <v>45629</v>
      </c>
      <c r="B10206" s="3">
        <v>3314</v>
      </c>
      <c r="C10206" s="10" t="s">
        <v>23</v>
      </c>
      <c r="D10206" s="10" t="s">
        <v>407</v>
      </c>
      <c r="H10206" s="14">
        <v>200</v>
      </c>
    </row>
    <row r="10207" spans="1:8" ht="19.5" customHeight="1" x14ac:dyDescent="0.25">
      <c r="A10207" s="4">
        <v>45629</v>
      </c>
      <c r="B10207" s="3">
        <v>3315</v>
      </c>
      <c r="C10207" s="10" t="s">
        <v>24</v>
      </c>
      <c r="D10207" s="10" t="s">
        <v>63</v>
      </c>
      <c r="H10207" s="14">
        <v>700</v>
      </c>
    </row>
    <row r="10208" spans="1:8" ht="19.5" customHeight="1" x14ac:dyDescent="0.25">
      <c r="A10208" s="4">
        <v>45629</v>
      </c>
      <c r="B10208" s="3">
        <v>3315</v>
      </c>
      <c r="C10208" s="10" t="s">
        <v>24</v>
      </c>
      <c r="D10208" s="10" t="s">
        <v>63</v>
      </c>
      <c r="H10208" s="14">
        <v>600</v>
      </c>
    </row>
    <row r="10209" spans="1:8" ht="19.5" customHeight="1" x14ac:dyDescent="0.25">
      <c r="A10209" s="4">
        <v>45629</v>
      </c>
      <c r="B10209" s="3">
        <v>3315</v>
      </c>
      <c r="C10209" s="10" t="s">
        <v>23</v>
      </c>
      <c r="D10209" s="10" t="s">
        <v>64</v>
      </c>
      <c r="E10209" s="10" t="s">
        <v>1145</v>
      </c>
      <c r="H10209" s="14">
        <v>300</v>
      </c>
    </row>
    <row r="10210" spans="1:8" ht="19.5" customHeight="1" x14ac:dyDescent="0.25">
      <c r="A10210" s="4">
        <v>45629</v>
      </c>
      <c r="B10210" s="3">
        <v>3315</v>
      </c>
      <c r="C10210" s="10" t="s">
        <v>24</v>
      </c>
      <c r="D10210" s="10" t="s">
        <v>175</v>
      </c>
      <c r="H10210" s="14">
        <v>200</v>
      </c>
    </row>
    <row r="10211" spans="1:8" ht="19.5" customHeight="1" x14ac:dyDescent="0.25">
      <c r="A10211" s="4">
        <v>45629</v>
      </c>
      <c r="B10211" s="3">
        <v>3316</v>
      </c>
      <c r="C10211" s="10" t="s">
        <v>26</v>
      </c>
      <c r="D10211" s="10" t="s">
        <v>434</v>
      </c>
      <c r="E10211" s="10" t="s">
        <v>1541</v>
      </c>
      <c r="F10211" s="10" t="s">
        <v>290</v>
      </c>
      <c r="H10211" s="14">
        <v>5000</v>
      </c>
    </row>
    <row r="10212" spans="1:8" ht="19.5" customHeight="1" x14ac:dyDescent="0.25">
      <c r="A10212" s="4">
        <v>45629</v>
      </c>
      <c r="B10212" s="3">
        <v>3317</v>
      </c>
      <c r="C10212" s="10" t="s">
        <v>23</v>
      </c>
      <c r="D10212" s="10" t="s">
        <v>192</v>
      </c>
      <c r="E10212" s="10" t="s">
        <v>1593</v>
      </c>
      <c r="H10212" s="14">
        <v>1400</v>
      </c>
    </row>
    <row r="10213" spans="1:8" ht="19.5" customHeight="1" x14ac:dyDescent="0.25">
      <c r="A10213" s="4">
        <v>45629</v>
      </c>
      <c r="B10213" s="3">
        <v>3317</v>
      </c>
      <c r="C10213" s="10" t="s">
        <v>23</v>
      </c>
      <c r="D10213" s="10" t="s">
        <v>22</v>
      </c>
      <c r="E10213" s="10" t="s">
        <v>1589</v>
      </c>
      <c r="H10213" s="14">
        <v>800</v>
      </c>
    </row>
    <row r="10214" spans="1:8" ht="19.5" customHeight="1" x14ac:dyDescent="0.25">
      <c r="A10214" s="4">
        <v>45629</v>
      </c>
      <c r="B10214" s="3">
        <v>3317</v>
      </c>
      <c r="C10214" s="10" t="s">
        <v>24</v>
      </c>
      <c r="D10214" s="10" t="s">
        <v>60</v>
      </c>
      <c r="E10214" s="10" t="s">
        <v>350</v>
      </c>
      <c r="H10214" s="14">
        <v>300</v>
      </c>
    </row>
    <row r="10215" spans="1:8" ht="19.5" customHeight="1" x14ac:dyDescent="0.25">
      <c r="A10215" s="4">
        <v>45630</v>
      </c>
      <c r="B10215" s="3">
        <v>3318</v>
      </c>
      <c r="C10215" s="10" t="s">
        <v>24</v>
      </c>
      <c r="D10215" s="10" t="s">
        <v>174</v>
      </c>
      <c r="H10215" s="14">
        <v>3200</v>
      </c>
    </row>
    <row r="10216" spans="1:8" ht="19.5" customHeight="1" x14ac:dyDescent="0.25">
      <c r="A10216" s="4">
        <v>45630</v>
      </c>
      <c r="B10216" s="3">
        <v>3318</v>
      </c>
      <c r="C10216" s="10" t="s">
        <v>24</v>
      </c>
      <c r="D10216" s="10" t="s">
        <v>175</v>
      </c>
      <c r="H10216" s="14">
        <v>400</v>
      </c>
    </row>
    <row r="10217" spans="1:8" ht="19.5" customHeight="1" x14ac:dyDescent="0.25">
      <c r="A10217" s="4">
        <v>45630</v>
      </c>
      <c r="B10217" s="3">
        <v>3318</v>
      </c>
      <c r="C10217" s="10" t="s">
        <v>24</v>
      </c>
      <c r="D10217" s="10" t="s">
        <v>63</v>
      </c>
      <c r="H10217" s="14">
        <v>300</v>
      </c>
    </row>
    <row r="10218" spans="1:8" ht="19.5" customHeight="1" x14ac:dyDescent="0.25">
      <c r="A10218" s="4">
        <v>45630</v>
      </c>
      <c r="B10218" s="3">
        <v>3318</v>
      </c>
      <c r="C10218" s="10" t="s">
        <v>23</v>
      </c>
      <c r="D10218" s="10" t="s">
        <v>1559</v>
      </c>
      <c r="E10218" s="10" t="s">
        <v>1594</v>
      </c>
      <c r="H10218" s="14">
        <v>1600</v>
      </c>
    </row>
    <row r="10219" spans="1:8" ht="19.5" customHeight="1" x14ac:dyDescent="0.25">
      <c r="A10219" s="4">
        <v>45630</v>
      </c>
      <c r="B10219" s="3">
        <v>3319</v>
      </c>
      <c r="C10219" s="10" t="s">
        <v>23</v>
      </c>
      <c r="D10219" s="10" t="s">
        <v>20</v>
      </c>
      <c r="E10219" s="10" t="s">
        <v>350</v>
      </c>
      <c r="H10219" s="14">
        <v>900</v>
      </c>
    </row>
    <row r="10220" spans="1:8" ht="19.5" customHeight="1" x14ac:dyDescent="0.25">
      <c r="A10220" s="4">
        <v>45630</v>
      </c>
      <c r="B10220" s="3">
        <v>3319</v>
      </c>
      <c r="C10220" s="10" t="s">
        <v>23</v>
      </c>
      <c r="D10220" s="10" t="s">
        <v>20</v>
      </c>
      <c r="E10220" s="10" t="s">
        <v>44</v>
      </c>
      <c r="H10220" s="14">
        <v>340</v>
      </c>
    </row>
    <row r="10221" spans="1:8" ht="19.5" customHeight="1" x14ac:dyDescent="0.25">
      <c r="A10221" s="4">
        <v>45630</v>
      </c>
      <c r="B10221" s="3">
        <v>3319</v>
      </c>
      <c r="C10221" s="10" t="s">
        <v>172</v>
      </c>
      <c r="D10221" s="10" t="s">
        <v>295</v>
      </c>
      <c r="H10221" s="14">
        <v>100</v>
      </c>
    </row>
    <row r="10222" spans="1:8" ht="19.5" customHeight="1" x14ac:dyDescent="0.25">
      <c r="A10222" s="4">
        <v>45630</v>
      </c>
      <c r="B10222" s="3">
        <v>3319</v>
      </c>
      <c r="C10222" s="10" t="s">
        <v>23</v>
      </c>
      <c r="D10222" s="10" t="s">
        <v>1559</v>
      </c>
      <c r="H10222" s="14">
        <v>2177</v>
      </c>
    </row>
    <row r="10223" spans="1:8" ht="19.5" customHeight="1" x14ac:dyDescent="0.25">
      <c r="A10223" s="4">
        <v>45630</v>
      </c>
      <c r="B10223" s="3">
        <v>3320</v>
      </c>
      <c r="C10223" s="10" t="s">
        <v>23</v>
      </c>
      <c r="D10223" s="10" t="s">
        <v>1559</v>
      </c>
      <c r="H10223" s="14">
        <v>2850</v>
      </c>
    </row>
    <row r="10224" spans="1:8" ht="19.5" customHeight="1" x14ac:dyDescent="0.25">
      <c r="A10224" s="4">
        <v>45630</v>
      </c>
      <c r="B10224" s="3">
        <v>3320</v>
      </c>
      <c r="C10224" s="10" t="s">
        <v>23</v>
      </c>
      <c r="D10224" s="10" t="s">
        <v>372</v>
      </c>
      <c r="E10224" s="10" t="s">
        <v>1595</v>
      </c>
      <c r="H10224" s="14">
        <v>1230</v>
      </c>
    </row>
    <row r="10225" spans="1:8" ht="19.5" customHeight="1" x14ac:dyDescent="0.25">
      <c r="A10225" s="4">
        <v>45630</v>
      </c>
      <c r="B10225" s="3">
        <v>3320</v>
      </c>
      <c r="C10225" s="10" t="s">
        <v>23</v>
      </c>
      <c r="D10225" s="10" t="s">
        <v>1559</v>
      </c>
      <c r="E10225" s="10" t="s">
        <v>1027</v>
      </c>
      <c r="H10225" s="14">
        <v>6000</v>
      </c>
    </row>
    <row r="10226" spans="1:8" ht="19.5" customHeight="1" x14ac:dyDescent="0.25">
      <c r="A10226" s="4">
        <v>45630</v>
      </c>
      <c r="B10226" s="3">
        <v>3320</v>
      </c>
      <c r="C10226" s="10" t="s">
        <v>23</v>
      </c>
      <c r="D10226" s="10" t="s">
        <v>564</v>
      </c>
      <c r="E10226" s="10" t="s">
        <v>187</v>
      </c>
      <c r="H10226" s="14">
        <v>1000</v>
      </c>
    </row>
    <row r="10227" spans="1:8" ht="19.5" customHeight="1" x14ac:dyDescent="0.25">
      <c r="A10227" s="4">
        <v>45630</v>
      </c>
      <c r="B10227" s="3">
        <v>3321</v>
      </c>
      <c r="C10227" s="10" t="s">
        <v>72</v>
      </c>
      <c r="D10227" s="10" t="s">
        <v>40</v>
      </c>
      <c r="E10227" s="10" t="s">
        <v>716</v>
      </c>
      <c r="F10227" s="10" t="s">
        <v>764</v>
      </c>
      <c r="H10227" s="14">
        <v>7420</v>
      </c>
    </row>
    <row r="10228" spans="1:8" ht="19.5" customHeight="1" x14ac:dyDescent="0.25">
      <c r="A10228" s="4">
        <v>45630</v>
      </c>
      <c r="B10228" s="3">
        <v>3322</v>
      </c>
      <c r="C10228" s="10" t="s">
        <v>72</v>
      </c>
      <c r="D10228" s="10" t="s">
        <v>40</v>
      </c>
      <c r="E10228" s="10" t="s">
        <v>716</v>
      </c>
      <c r="F10228" s="10" t="s">
        <v>1202</v>
      </c>
      <c r="H10228" s="14">
        <v>4850</v>
      </c>
    </row>
    <row r="10229" spans="1:8" ht="19.5" customHeight="1" x14ac:dyDescent="0.25">
      <c r="A10229" s="4">
        <v>45630</v>
      </c>
      <c r="B10229" s="3">
        <v>3323</v>
      </c>
      <c r="C10229" s="10" t="s">
        <v>72</v>
      </c>
      <c r="D10229" s="10" t="s">
        <v>157</v>
      </c>
      <c r="E10229" s="10" t="s">
        <v>978</v>
      </c>
      <c r="F10229" s="10" t="s">
        <v>25</v>
      </c>
      <c r="H10229" s="14">
        <v>8170</v>
      </c>
    </row>
    <row r="10230" spans="1:8" ht="19.5" customHeight="1" x14ac:dyDescent="0.25">
      <c r="A10230" s="4">
        <v>45630</v>
      </c>
      <c r="B10230" s="3">
        <v>3324</v>
      </c>
      <c r="C10230" s="10" t="s">
        <v>23</v>
      </c>
      <c r="D10230" s="10" t="s">
        <v>192</v>
      </c>
      <c r="E10230" s="10" t="s">
        <v>1027</v>
      </c>
      <c r="H10230" s="14">
        <v>1000</v>
      </c>
    </row>
    <row r="10231" spans="1:8" ht="19.5" customHeight="1" x14ac:dyDescent="0.25">
      <c r="A10231" s="4">
        <v>45630</v>
      </c>
      <c r="B10231" s="3">
        <v>3324</v>
      </c>
      <c r="C10231" s="10" t="s">
        <v>23</v>
      </c>
      <c r="D10231" s="10" t="s">
        <v>22</v>
      </c>
      <c r="H10231" s="14">
        <v>150</v>
      </c>
    </row>
    <row r="10232" spans="1:8" ht="19.5" customHeight="1" x14ac:dyDescent="0.25">
      <c r="A10232" s="4">
        <v>45630</v>
      </c>
      <c r="B10232" s="3">
        <v>3324</v>
      </c>
      <c r="C10232" s="10" t="s">
        <v>24</v>
      </c>
      <c r="D10232" s="10" t="s">
        <v>60</v>
      </c>
      <c r="E10232" s="10" t="s">
        <v>350</v>
      </c>
      <c r="H10232" s="14">
        <v>400</v>
      </c>
    </row>
    <row r="10233" spans="1:8" ht="19.5" customHeight="1" x14ac:dyDescent="0.25">
      <c r="A10233" s="4">
        <v>45630</v>
      </c>
      <c r="B10233" s="3">
        <v>3324</v>
      </c>
      <c r="C10233" s="10" t="s">
        <v>23</v>
      </c>
      <c r="D10233" s="10" t="s">
        <v>64</v>
      </c>
      <c r="E10233" s="10" t="s">
        <v>1145</v>
      </c>
      <c r="H10233" s="14">
        <v>520</v>
      </c>
    </row>
    <row r="10234" spans="1:8" ht="19.5" customHeight="1" x14ac:dyDescent="0.25">
      <c r="A10234" s="4">
        <v>45630</v>
      </c>
      <c r="B10234" s="3">
        <v>3325</v>
      </c>
      <c r="C10234" s="10" t="s">
        <v>23</v>
      </c>
      <c r="D10234" s="10" t="s">
        <v>265</v>
      </c>
      <c r="E10234" s="10" t="s">
        <v>1533</v>
      </c>
      <c r="H10234" s="14">
        <v>600</v>
      </c>
    </row>
    <row r="10235" spans="1:8" ht="19.5" customHeight="1" x14ac:dyDescent="0.25">
      <c r="A10235" s="4">
        <v>45630</v>
      </c>
      <c r="B10235" s="3">
        <v>3325</v>
      </c>
      <c r="C10235" s="10" t="s">
        <v>23</v>
      </c>
      <c r="D10235" s="10" t="s">
        <v>265</v>
      </c>
      <c r="E10235" s="10" t="s">
        <v>343</v>
      </c>
      <c r="H10235" s="14">
        <v>400</v>
      </c>
    </row>
    <row r="10236" spans="1:8" ht="19.5" customHeight="1" x14ac:dyDescent="0.25">
      <c r="A10236" s="4">
        <v>45630</v>
      </c>
      <c r="B10236" s="3">
        <v>3325</v>
      </c>
      <c r="C10236" s="10" t="s">
        <v>23</v>
      </c>
      <c r="D10236" s="10" t="s">
        <v>192</v>
      </c>
      <c r="E10236" s="10" t="s">
        <v>1589</v>
      </c>
      <c r="H10236" s="14">
        <v>2000</v>
      </c>
    </row>
    <row r="10237" spans="1:8" ht="19.5" customHeight="1" x14ac:dyDescent="0.25">
      <c r="A10237" s="4">
        <v>45630</v>
      </c>
      <c r="B10237" s="3">
        <v>3325</v>
      </c>
      <c r="C10237" s="10" t="s">
        <v>23</v>
      </c>
      <c r="D10237" s="10" t="s">
        <v>64</v>
      </c>
      <c r="E10237" s="10" t="s">
        <v>1596</v>
      </c>
      <c r="H10237" s="14">
        <v>2000</v>
      </c>
    </row>
    <row r="10238" spans="1:8" ht="19.5" customHeight="1" x14ac:dyDescent="0.25">
      <c r="A10238" s="4">
        <v>45631</v>
      </c>
      <c r="B10238" s="3">
        <v>3326</v>
      </c>
      <c r="C10238" s="10" t="s">
        <v>72</v>
      </c>
      <c r="D10238" s="10" t="s">
        <v>157</v>
      </c>
      <c r="E10238" s="10" t="s">
        <v>978</v>
      </c>
      <c r="F10238" s="10" t="s">
        <v>25</v>
      </c>
      <c r="H10238" s="14">
        <v>8170</v>
      </c>
    </row>
    <row r="10239" spans="1:8" ht="19.5" customHeight="1" x14ac:dyDescent="0.25">
      <c r="A10239" s="4">
        <v>45631</v>
      </c>
      <c r="B10239" s="3">
        <v>3327</v>
      </c>
      <c r="C10239" s="10" t="s">
        <v>23</v>
      </c>
      <c r="D10239" s="10" t="s">
        <v>372</v>
      </c>
      <c r="H10239" s="14">
        <v>700</v>
      </c>
    </row>
    <row r="10240" spans="1:8" ht="19.5" customHeight="1" x14ac:dyDescent="0.25">
      <c r="A10240" s="4">
        <v>45631</v>
      </c>
      <c r="B10240" s="3">
        <v>3327</v>
      </c>
      <c r="C10240" s="10" t="s">
        <v>23</v>
      </c>
      <c r="D10240" s="10" t="s">
        <v>64</v>
      </c>
      <c r="E10240" s="10" t="s">
        <v>1145</v>
      </c>
      <c r="H10240" s="14">
        <v>500</v>
      </c>
    </row>
    <row r="10241" spans="1:8" ht="19.5" customHeight="1" x14ac:dyDescent="0.25">
      <c r="A10241" s="4">
        <v>45631</v>
      </c>
      <c r="B10241" s="3">
        <v>3327</v>
      </c>
      <c r="C10241" s="10" t="s">
        <v>23</v>
      </c>
      <c r="D10241" s="10" t="s">
        <v>372</v>
      </c>
      <c r="E10241" s="10" t="s">
        <v>277</v>
      </c>
      <c r="H10241" s="14">
        <v>1100</v>
      </c>
    </row>
    <row r="10242" spans="1:8" ht="19.5" customHeight="1" x14ac:dyDescent="0.25">
      <c r="A10242" s="4">
        <v>45631</v>
      </c>
      <c r="B10242" s="3">
        <v>3327</v>
      </c>
      <c r="C10242" s="10" t="s">
        <v>24</v>
      </c>
      <c r="D10242" s="10" t="s">
        <v>175</v>
      </c>
      <c r="H10242" s="14">
        <v>620</v>
      </c>
    </row>
    <row r="10243" spans="1:8" ht="19.5" customHeight="1" x14ac:dyDescent="0.25">
      <c r="A10243" s="4">
        <v>45631</v>
      </c>
      <c r="B10243" s="3">
        <v>3328</v>
      </c>
      <c r="C10243" s="10" t="s">
        <v>24</v>
      </c>
      <c r="D10243" s="10" t="s">
        <v>171</v>
      </c>
      <c r="G10243" s="10">
        <v>3</v>
      </c>
      <c r="H10243" s="14">
        <v>1500</v>
      </c>
    </row>
    <row r="10244" spans="1:8" ht="19.5" customHeight="1" x14ac:dyDescent="0.25">
      <c r="A10244" s="4">
        <v>45631</v>
      </c>
      <c r="B10244" s="3">
        <v>3328</v>
      </c>
      <c r="C10244" s="10" t="s">
        <v>23</v>
      </c>
      <c r="D10244" s="10" t="s">
        <v>64</v>
      </c>
      <c r="E10244" s="10" t="s">
        <v>1597</v>
      </c>
      <c r="H10244" s="14">
        <v>123467</v>
      </c>
    </row>
    <row r="10245" spans="1:8" ht="19.5" customHeight="1" x14ac:dyDescent="0.25">
      <c r="A10245" s="4">
        <v>45631</v>
      </c>
      <c r="B10245" s="3">
        <v>3328</v>
      </c>
      <c r="C10245" s="10" t="s">
        <v>24</v>
      </c>
      <c r="D10245" s="10" t="s">
        <v>63</v>
      </c>
      <c r="H10245" s="14">
        <v>1050</v>
      </c>
    </row>
    <row r="10246" spans="1:8" ht="19.5" customHeight="1" x14ac:dyDescent="0.25">
      <c r="A10246" s="4">
        <v>45631</v>
      </c>
      <c r="B10246" s="3">
        <v>3328</v>
      </c>
      <c r="C10246" s="10" t="s">
        <v>24</v>
      </c>
      <c r="D10246" s="10" t="s">
        <v>60</v>
      </c>
      <c r="E10246" s="10" t="s">
        <v>350</v>
      </c>
      <c r="H10246" s="14">
        <v>200</v>
      </c>
    </row>
    <row r="10247" spans="1:8" ht="19.5" customHeight="1" x14ac:dyDescent="0.25">
      <c r="A10247" s="4">
        <v>45631</v>
      </c>
      <c r="B10247" s="3">
        <v>3329</v>
      </c>
      <c r="C10247" s="10" t="s">
        <v>926</v>
      </c>
      <c r="D10247" s="10" t="s">
        <v>481</v>
      </c>
      <c r="E10247" s="10" t="s">
        <v>935</v>
      </c>
      <c r="H10247" s="14">
        <v>36700</v>
      </c>
    </row>
    <row r="10248" spans="1:8" ht="19.5" customHeight="1" x14ac:dyDescent="0.25">
      <c r="A10248" s="4">
        <v>45631</v>
      </c>
      <c r="B10248" s="3">
        <v>3329</v>
      </c>
      <c r="C10248" s="10" t="s">
        <v>926</v>
      </c>
      <c r="D10248" s="10" t="s">
        <v>481</v>
      </c>
      <c r="E10248" s="10" t="s">
        <v>1573</v>
      </c>
      <c r="H10248" s="14">
        <v>200</v>
      </c>
    </row>
    <row r="10249" spans="1:8" ht="19.5" customHeight="1" x14ac:dyDescent="0.25">
      <c r="A10249" s="4">
        <v>45631</v>
      </c>
      <c r="B10249" s="3">
        <v>3329</v>
      </c>
      <c r="C10249" s="10" t="s">
        <v>23</v>
      </c>
      <c r="D10249" s="10" t="s">
        <v>265</v>
      </c>
      <c r="E10249" s="10" t="s">
        <v>1533</v>
      </c>
      <c r="H10249" s="14">
        <v>1000</v>
      </c>
    </row>
    <row r="10250" spans="1:8" ht="19.5" customHeight="1" x14ac:dyDescent="0.25">
      <c r="A10250" s="4">
        <v>45631</v>
      </c>
      <c r="B10250" s="3">
        <v>3329</v>
      </c>
      <c r="C10250" s="10" t="s">
        <v>24</v>
      </c>
      <c r="D10250" s="10" t="s">
        <v>174</v>
      </c>
      <c r="H10250" s="14">
        <v>2400</v>
      </c>
    </row>
    <row r="10251" spans="1:8" ht="19.5" customHeight="1" x14ac:dyDescent="0.25">
      <c r="A10251" s="4">
        <v>45631</v>
      </c>
      <c r="B10251" s="3">
        <v>3330</v>
      </c>
      <c r="C10251" s="10" t="s">
        <v>72</v>
      </c>
      <c r="D10251" s="10" t="s">
        <v>40</v>
      </c>
      <c r="E10251" s="10" t="s">
        <v>716</v>
      </c>
      <c r="F10251" s="10" t="s">
        <v>764</v>
      </c>
      <c r="H10251" s="14">
        <v>7650</v>
      </c>
    </row>
    <row r="10252" spans="1:8" ht="19.5" customHeight="1" x14ac:dyDescent="0.25">
      <c r="A10252" s="4">
        <v>45631</v>
      </c>
      <c r="B10252" s="3">
        <v>3331</v>
      </c>
      <c r="C10252" s="10" t="s">
        <v>72</v>
      </c>
      <c r="D10252" s="10" t="s">
        <v>40</v>
      </c>
      <c r="E10252" s="10" t="s">
        <v>716</v>
      </c>
      <c r="F10252" s="10" t="s">
        <v>1202</v>
      </c>
      <c r="H10252" s="14">
        <v>7150</v>
      </c>
    </row>
    <row r="10253" spans="1:8" ht="19.5" customHeight="1" x14ac:dyDescent="0.25">
      <c r="A10253" s="4">
        <v>45631</v>
      </c>
      <c r="B10253" s="3">
        <v>3332</v>
      </c>
      <c r="C10253" s="10" t="s">
        <v>24</v>
      </c>
      <c r="D10253" s="10" t="s">
        <v>63</v>
      </c>
      <c r="H10253" s="14">
        <v>150</v>
      </c>
    </row>
    <row r="10254" spans="1:8" ht="19.5" customHeight="1" x14ac:dyDescent="0.25">
      <c r="A10254" s="4">
        <v>45631</v>
      </c>
      <c r="B10254" s="3">
        <v>3332</v>
      </c>
      <c r="C10254" s="10" t="s">
        <v>172</v>
      </c>
      <c r="D10254" s="10" t="s">
        <v>296</v>
      </c>
      <c r="G10254" s="10">
        <v>5</v>
      </c>
      <c r="H10254" s="14">
        <v>620</v>
      </c>
    </row>
    <row r="10255" spans="1:8" ht="19.5" customHeight="1" x14ac:dyDescent="0.25">
      <c r="A10255" s="4">
        <v>45632</v>
      </c>
      <c r="B10255" s="3">
        <v>3333</v>
      </c>
      <c r="C10255" s="10" t="s">
        <v>926</v>
      </c>
      <c r="D10255" s="10" t="s">
        <v>1578</v>
      </c>
      <c r="E10255" s="10" t="s">
        <v>1578</v>
      </c>
      <c r="F10255" s="10" t="s">
        <v>1572</v>
      </c>
      <c r="H10255" s="14">
        <v>21000</v>
      </c>
    </row>
    <row r="10256" spans="1:8" ht="19.5" customHeight="1" x14ac:dyDescent="0.25">
      <c r="A10256" s="4">
        <v>45632</v>
      </c>
      <c r="B10256" s="3">
        <v>3334</v>
      </c>
      <c r="C10256" s="10" t="s">
        <v>72</v>
      </c>
      <c r="D10256" s="10" t="s">
        <v>157</v>
      </c>
      <c r="E10256" s="10" t="s">
        <v>978</v>
      </c>
      <c r="F10256" s="10" t="s">
        <v>25</v>
      </c>
      <c r="H10256" s="14">
        <v>8700</v>
      </c>
    </row>
    <row r="10257" spans="1:8" ht="19.5" customHeight="1" x14ac:dyDescent="0.25">
      <c r="A10257" s="4">
        <v>45632</v>
      </c>
      <c r="B10257" s="3">
        <v>3335</v>
      </c>
      <c r="C10257" s="10" t="s">
        <v>926</v>
      </c>
      <c r="D10257" s="10" t="s">
        <v>171</v>
      </c>
      <c r="E10257" s="10" t="s">
        <v>935</v>
      </c>
      <c r="H10257" s="14">
        <v>34100</v>
      </c>
    </row>
    <row r="10258" spans="1:8" ht="19.5" customHeight="1" x14ac:dyDescent="0.25">
      <c r="A10258" s="4">
        <v>45632</v>
      </c>
      <c r="B10258" s="3">
        <v>3335</v>
      </c>
      <c r="C10258" s="10" t="s">
        <v>926</v>
      </c>
      <c r="D10258" s="10" t="s">
        <v>481</v>
      </c>
      <c r="E10258" s="10" t="s">
        <v>1573</v>
      </c>
      <c r="H10258" s="14">
        <v>300</v>
      </c>
    </row>
    <row r="10259" spans="1:8" ht="19.5" customHeight="1" x14ac:dyDescent="0.25">
      <c r="A10259" s="4">
        <v>45632</v>
      </c>
      <c r="B10259" s="3">
        <v>3335</v>
      </c>
      <c r="C10259" s="10" t="s">
        <v>172</v>
      </c>
      <c r="D10259" s="10" t="s">
        <v>296</v>
      </c>
      <c r="G10259" s="10">
        <v>6</v>
      </c>
      <c r="H10259" s="14">
        <v>750</v>
      </c>
    </row>
    <row r="10260" spans="1:8" ht="19.5" customHeight="1" x14ac:dyDescent="0.25">
      <c r="A10260" s="4">
        <v>45632</v>
      </c>
      <c r="B10260" s="3">
        <v>3335</v>
      </c>
      <c r="C10260" s="10" t="s">
        <v>172</v>
      </c>
      <c r="D10260" s="10" t="s">
        <v>295</v>
      </c>
      <c r="H10260" s="14">
        <v>100</v>
      </c>
    </row>
    <row r="10261" spans="1:8" ht="19.5" customHeight="1" x14ac:dyDescent="0.25">
      <c r="A10261" s="4">
        <v>45632</v>
      </c>
      <c r="B10261" s="3">
        <v>3336</v>
      </c>
      <c r="C10261" s="10" t="s">
        <v>23</v>
      </c>
      <c r="D10261" s="10" t="s">
        <v>20</v>
      </c>
      <c r="E10261" s="10" t="s">
        <v>44</v>
      </c>
      <c r="H10261" s="14">
        <v>340</v>
      </c>
    </row>
    <row r="10262" spans="1:8" ht="19.5" customHeight="1" x14ac:dyDescent="0.25">
      <c r="A10262" s="4">
        <v>45632</v>
      </c>
      <c r="B10262" s="3">
        <v>3336</v>
      </c>
      <c r="C10262" s="10" t="s">
        <v>23</v>
      </c>
      <c r="D10262" s="10" t="s">
        <v>20</v>
      </c>
      <c r="E10262" s="10" t="s">
        <v>350</v>
      </c>
      <c r="H10262" s="14">
        <v>900</v>
      </c>
    </row>
    <row r="10263" spans="1:8" ht="19.5" customHeight="1" x14ac:dyDescent="0.25">
      <c r="A10263" s="4">
        <v>45632</v>
      </c>
      <c r="B10263" s="3">
        <v>3336</v>
      </c>
      <c r="C10263" s="10" t="s">
        <v>24</v>
      </c>
      <c r="D10263" s="10" t="s">
        <v>174</v>
      </c>
      <c r="H10263" s="14">
        <v>2000</v>
      </c>
    </row>
    <row r="10264" spans="1:8" ht="19.5" customHeight="1" x14ac:dyDescent="0.25">
      <c r="A10264" s="4">
        <v>45632</v>
      </c>
      <c r="B10264" s="3">
        <v>3336</v>
      </c>
      <c r="C10264" s="10" t="s">
        <v>24</v>
      </c>
      <c r="D10264" s="10" t="s">
        <v>60</v>
      </c>
      <c r="E10264" s="10" t="s">
        <v>890</v>
      </c>
      <c r="H10264" s="14">
        <v>240</v>
      </c>
    </row>
    <row r="10265" spans="1:8" ht="19.5" customHeight="1" x14ac:dyDescent="0.25">
      <c r="A10265" s="4">
        <v>45632</v>
      </c>
      <c r="B10265" s="3">
        <v>3337</v>
      </c>
      <c r="C10265" s="10" t="s">
        <v>24</v>
      </c>
      <c r="D10265" s="10" t="s">
        <v>171</v>
      </c>
      <c r="H10265" s="14">
        <v>1350</v>
      </c>
    </row>
    <row r="10266" spans="1:8" ht="19.5" customHeight="1" x14ac:dyDescent="0.25">
      <c r="A10266" s="4">
        <v>45632</v>
      </c>
      <c r="B10266" s="3">
        <v>3337</v>
      </c>
      <c r="C10266" s="10" t="s">
        <v>23</v>
      </c>
      <c r="D10266" s="10" t="s">
        <v>564</v>
      </c>
      <c r="E10266" s="10" t="s">
        <v>1598</v>
      </c>
      <c r="H10266" s="14">
        <v>500</v>
      </c>
    </row>
    <row r="10267" spans="1:8" ht="19.5" customHeight="1" x14ac:dyDescent="0.25">
      <c r="A10267" s="4">
        <v>45632</v>
      </c>
      <c r="B10267" s="3">
        <v>3337</v>
      </c>
      <c r="C10267" s="10" t="s">
        <v>24</v>
      </c>
      <c r="D10267" s="10" t="s">
        <v>175</v>
      </c>
      <c r="H10267" s="14">
        <v>120</v>
      </c>
    </row>
    <row r="10268" spans="1:8" ht="19.5" customHeight="1" x14ac:dyDescent="0.25">
      <c r="A10268" s="4">
        <v>45632</v>
      </c>
      <c r="B10268" s="3">
        <v>3337</v>
      </c>
      <c r="C10268" s="10" t="s">
        <v>24</v>
      </c>
      <c r="D10268" s="10" t="s">
        <v>60</v>
      </c>
      <c r="E10268" s="10" t="s">
        <v>481</v>
      </c>
      <c r="H10268" s="14">
        <v>300</v>
      </c>
    </row>
    <row r="10269" spans="1:8" ht="19.5" customHeight="1" x14ac:dyDescent="0.25">
      <c r="A10269" s="4">
        <v>45632</v>
      </c>
      <c r="B10269" s="3">
        <v>3338</v>
      </c>
      <c r="C10269" s="10" t="s">
        <v>72</v>
      </c>
      <c r="D10269" s="10" t="s">
        <v>40</v>
      </c>
      <c r="E10269" s="10" t="s">
        <v>716</v>
      </c>
      <c r="F10269" s="10" t="s">
        <v>764</v>
      </c>
      <c r="H10269" s="14">
        <v>6530</v>
      </c>
    </row>
    <row r="10270" spans="1:8" ht="19.5" customHeight="1" x14ac:dyDescent="0.25">
      <c r="A10270" s="4">
        <v>45632</v>
      </c>
      <c r="B10270" s="3">
        <v>3339</v>
      </c>
      <c r="C10270" s="10" t="s">
        <v>72</v>
      </c>
      <c r="D10270" s="10" t="s">
        <v>40</v>
      </c>
      <c r="E10270" s="10" t="s">
        <v>716</v>
      </c>
      <c r="F10270" s="10" t="s">
        <v>1202</v>
      </c>
      <c r="H10270" s="14">
        <v>7120</v>
      </c>
    </row>
    <row r="10271" spans="1:8" ht="19.5" customHeight="1" x14ac:dyDescent="0.25">
      <c r="A10271" s="4">
        <v>45632</v>
      </c>
      <c r="B10271" s="3">
        <v>3340</v>
      </c>
      <c r="C10271" s="10" t="s">
        <v>24</v>
      </c>
      <c r="D10271" s="10" t="s">
        <v>63</v>
      </c>
      <c r="H10271" s="14">
        <v>600</v>
      </c>
    </row>
    <row r="10272" spans="1:8" ht="19.5" customHeight="1" x14ac:dyDescent="0.25">
      <c r="A10272" s="4">
        <v>45632</v>
      </c>
      <c r="B10272" s="3">
        <v>3340</v>
      </c>
      <c r="C10272" s="10" t="s">
        <v>23</v>
      </c>
      <c r="D10272" s="10" t="s">
        <v>22</v>
      </c>
      <c r="H10272" s="14">
        <v>250</v>
      </c>
    </row>
    <row r="10273" spans="1:8" ht="19.5" customHeight="1" x14ac:dyDescent="0.25">
      <c r="A10273" s="4">
        <v>45632</v>
      </c>
      <c r="B10273" s="3">
        <v>3340</v>
      </c>
      <c r="C10273" s="10" t="s">
        <v>23</v>
      </c>
      <c r="D10273" s="10" t="s">
        <v>192</v>
      </c>
      <c r="E10273" s="10" t="s">
        <v>826</v>
      </c>
      <c r="H10273" s="14">
        <v>600</v>
      </c>
    </row>
    <row r="10274" spans="1:8" ht="19.5" customHeight="1" x14ac:dyDescent="0.25">
      <c r="A10274" s="4">
        <v>45632</v>
      </c>
      <c r="B10274" s="3">
        <v>3341</v>
      </c>
      <c r="C10274" s="10" t="s">
        <v>72</v>
      </c>
      <c r="D10274" s="10" t="s">
        <v>1027</v>
      </c>
      <c r="E10274" s="10" t="s">
        <v>269</v>
      </c>
      <c r="F10274" s="10" t="s">
        <v>131</v>
      </c>
      <c r="H10274" s="14">
        <v>29000</v>
      </c>
    </row>
    <row r="10275" spans="1:8" ht="19.5" customHeight="1" x14ac:dyDescent="0.25">
      <c r="A10275" s="4">
        <v>45632</v>
      </c>
      <c r="B10275" s="3">
        <v>3341</v>
      </c>
      <c r="C10275" s="10" t="s">
        <v>23</v>
      </c>
      <c r="D10275" s="10" t="s">
        <v>64</v>
      </c>
      <c r="E10275" s="10" t="s">
        <v>1599</v>
      </c>
      <c r="H10275" s="14">
        <v>1000</v>
      </c>
    </row>
    <row r="10276" spans="1:8" ht="19.5" customHeight="1" x14ac:dyDescent="0.25">
      <c r="A10276" s="4">
        <v>45633</v>
      </c>
      <c r="B10276" s="3">
        <v>3342</v>
      </c>
      <c r="C10276" s="10" t="s">
        <v>72</v>
      </c>
      <c r="D10276" s="10" t="s">
        <v>157</v>
      </c>
      <c r="E10276" s="10" t="s">
        <v>978</v>
      </c>
      <c r="F10276" s="10" t="s">
        <v>25</v>
      </c>
      <c r="H10276" s="14">
        <v>13160</v>
      </c>
    </row>
    <row r="10277" spans="1:8" ht="19.5" customHeight="1" x14ac:dyDescent="0.25">
      <c r="A10277" s="4">
        <v>45633</v>
      </c>
      <c r="B10277" s="3">
        <v>3343</v>
      </c>
      <c r="C10277" s="10" t="s">
        <v>72</v>
      </c>
      <c r="D10277" s="10" t="s">
        <v>40</v>
      </c>
      <c r="E10277" s="10" t="s">
        <v>716</v>
      </c>
      <c r="F10277" s="10" t="s">
        <v>764</v>
      </c>
      <c r="H10277" s="14">
        <v>3810</v>
      </c>
    </row>
    <row r="10278" spans="1:8" ht="19.5" customHeight="1" x14ac:dyDescent="0.25">
      <c r="A10278" s="4">
        <v>45633</v>
      </c>
      <c r="B10278" s="3">
        <v>3344</v>
      </c>
      <c r="C10278" s="10" t="s">
        <v>72</v>
      </c>
      <c r="D10278" s="10" t="s">
        <v>40</v>
      </c>
      <c r="E10278" s="10" t="s">
        <v>716</v>
      </c>
      <c r="F10278" s="10" t="s">
        <v>1202</v>
      </c>
      <c r="H10278" s="14">
        <v>7160</v>
      </c>
    </row>
    <row r="10279" spans="1:8" ht="19.5" customHeight="1" x14ac:dyDescent="0.25">
      <c r="A10279" s="4">
        <v>45633</v>
      </c>
      <c r="B10279" s="3">
        <v>3345</v>
      </c>
      <c r="C10279" s="10" t="s">
        <v>24</v>
      </c>
      <c r="D10279" s="10" t="s">
        <v>63</v>
      </c>
      <c r="H10279" s="14">
        <v>900</v>
      </c>
    </row>
    <row r="10280" spans="1:8" ht="19.5" customHeight="1" x14ac:dyDescent="0.25">
      <c r="A10280" s="4">
        <v>45633</v>
      </c>
      <c r="B10280" s="3">
        <v>3345</v>
      </c>
      <c r="C10280" s="10" t="s">
        <v>24</v>
      </c>
      <c r="D10280" s="10" t="s">
        <v>175</v>
      </c>
      <c r="H10280" s="14">
        <v>200</v>
      </c>
    </row>
    <row r="10281" spans="1:8" ht="19.5" customHeight="1" x14ac:dyDescent="0.25">
      <c r="A10281" s="4">
        <v>45633</v>
      </c>
      <c r="B10281" s="3">
        <v>3345</v>
      </c>
      <c r="C10281" s="10" t="s">
        <v>23</v>
      </c>
      <c r="D10281" s="10" t="s">
        <v>64</v>
      </c>
      <c r="E10281" s="10" t="s">
        <v>343</v>
      </c>
      <c r="H10281" s="14">
        <v>150</v>
      </c>
    </row>
    <row r="10282" spans="1:8" ht="19.5" customHeight="1" x14ac:dyDescent="0.25">
      <c r="A10282" s="4">
        <v>45633</v>
      </c>
      <c r="B10282" s="3">
        <v>3345</v>
      </c>
      <c r="C10282" s="10" t="s">
        <v>23</v>
      </c>
      <c r="D10282" s="10" t="s">
        <v>64</v>
      </c>
      <c r="E10282" s="10" t="s">
        <v>1137</v>
      </c>
      <c r="H10282" s="14">
        <v>900</v>
      </c>
    </row>
    <row r="10283" spans="1:8" ht="19.5" customHeight="1" x14ac:dyDescent="0.25">
      <c r="A10283" s="4">
        <v>45633</v>
      </c>
      <c r="B10283" s="3">
        <v>3346</v>
      </c>
      <c r="C10283" s="10" t="s">
        <v>72</v>
      </c>
      <c r="D10283" s="10" t="s">
        <v>40</v>
      </c>
      <c r="E10283" s="10" t="s">
        <v>269</v>
      </c>
      <c r="F10283" s="10" t="s">
        <v>902</v>
      </c>
      <c r="H10283" s="14">
        <v>1500</v>
      </c>
    </row>
    <row r="10284" spans="1:8" ht="19.5" customHeight="1" x14ac:dyDescent="0.25">
      <c r="A10284" s="4">
        <v>45633</v>
      </c>
      <c r="B10284" s="3">
        <v>3347</v>
      </c>
      <c r="C10284" s="10" t="s">
        <v>24</v>
      </c>
      <c r="D10284" s="10" t="s">
        <v>174</v>
      </c>
      <c r="H10284" s="14">
        <v>2400</v>
      </c>
    </row>
    <row r="10285" spans="1:8" ht="19.5" customHeight="1" x14ac:dyDescent="0.25">
      <c r="A10285" s="4">
        <v>45633</v>
      </c>
      <c r="B10285" s="3">
        <v>3347</v>
      </c>
      <c r="C10285" s="10" t="s">
        <v>23</v>
      </c>
      <c r="D10285" s="10" t="s">
        <v>372</v>
      </c>
      <c r="E10285" s="10" t="s">
        <v>1600</v>
      </c>
      <c r="H10285" s="14">
        <v>1770</v>
      </c>
    </row>
    <row r="10286" spans="1:8" ht="19.5" customHeight="1" x14ac:dyDescent="0.25">
      <c r="A10286" s="4">
        <v>45633</v>
      </c>
      <c r="B10286" s="3">
        <v>3347</v>
      </c>
      <c r="C10286" s="10" t="s">
        <v>24</v>
      </c>
      <c r="D10286" s="10" t="s">
        <v>60</v>
      </c>
      <c r="E10286" s="10" t="s">
        <v>890</v>
      </c>
      <c r="H10286" s="14">
        <v>200</v>
      </c>
    </row>
    <row r="10287" spans="1:8" ht="19.5" customHeight="1" x14ac:dyDescent="0.25">
      <c r="A10287" s="4">
        <v>45633</v>
      </c>
      <c r="B10287" s="3">
        <v>3347</v>
      </c>
      <c r="C10287" s="10" t="s">
        <v>24</v>
      </c>
      <c r="D10287" s="10" t="s">
        <v>60</v>
      </c>
      <c r="E10287" s="10" t="s">
        <v>350</v>
      </c>
      <c r="H10287" s="14">
        <v>150</v>
      </c>
    </row>
    <row r="10288" spans="1:8" ht="19.5" customHeight="1" x14ac:dyDescent="0.25">
      <c r="A10288" s="4">
        <v>45633</v>
      </c>
    </row>
    <row r="10289" spans="1:1" ht="19.5" customHeight="1" x14ac:dyDescent="0.25">
      <c r="A10289" s="4">
        <v>45633</v>
      </c>
    </row>
    <row r="10290" spans="1:1" ht="19.5" customHeight="1" x14ac:dyDescent="0.25">
      <c r="A10290" s="4">
        <v>45633</v>
      </c>
    </row>
    <row r="10291" spans="1:1" ht="19.5" customHeight="1" x14ac:dyDescent="0.25">
      <c r="A10291" s="4">
        <v>45633</v>
      </c>
    </row>
    <row r="10292" spans="1:1" ht="19.5" customHeight="1" x14ac:dyDescent="0.25">
      <c r="A10292" s="4">
        <v>45633</v>
      </c>
    </row>
    <row r="10293" spans="1:1" ht="19.5" customHeight="1" x14ac:dyDescent="0.25">
      <c r="A10293" s="4">
        <v>45633</v>
      </c>
    </row>
    <row r="10294" spans="1:1" ht="19.5" customHeight="1" x14ac:dyDescent="0.25">
      <c r="A10294" s="4">
        <v>45633</v>
      </c>
    </row>
    <row r="10295" spans="1:1" ht="19.5" customHeight="1" x14ac:dyDescent="0.25">
      <c r="A10295" s="4">
        <v>45633</v>
      </c>
    </row>
    <row r="10296" spans="1:1" ht="19.5" customHeight="1" x14ac:dyDescent="0.25">
      <c r="A10296" s="4">
        <v>45633</v>
      </c>
    </row>
    <row r="10297" spans="1:1" ht="19.5" customHeight="1" x14ac:dyDescent="0.25">
      <c r="A10297" s="4">
        <v>45633</v>
      </c>
    </row>
    <row r="10298" spans="1:1" ht="19.5" customHeight="1" x14ac:dyDescent="0.25">
      <c r="A10298" s="4">
        <v>45633</v>
      </c>
    </row>
    <row r="10299" spans="1:1" ht="19.5" customHeight="1" x14ac:dyDescent="0.25">
      <c r="A10299" s="4">
        <v>45633</v>
      </c>
    </row>
    <row r="10300" spans="1:1" ht="19.5" customHeight="1" x14ac:dyDescent="0.25">
      <c r="A10300" s="4">
        <v>45633</v>
      </c>
    </row>
    <row r="10301" spans="1:1" ht="19.5" customHeight="1" x14ac:dyDescent="0.25">
      <c r="A10301" s="4">
        <v>45633</v>
      </c>
    </row>
    <row r="10302" spans="1:1" ht="19.5" customHeight="1" x14ac:dyDescent="0.25">
      <c r="A10302" s="4">
        <v>45633</v>
      </c>
    </row>
    <row r="10303" spans="1:1" ht="19.5" customHeight="1" x14ac:dyDescent="0.25">
      <c r="A10303" s="4">
        <v>45633</v>
      </c>
    </row>
    <row r="10304" spans="1:1" ht="19.5" customHeight="1" x14ac:dyDescent="0.25">
      <c r="A10304" s="4">
        <v>45633</v>
      </c>
    </row>
    <row r="10305" spans="1:1" ht="19.5" customHeight="1" x14ac:dyDescent="0.25">
      <c r="A10305" s="4">
        <v>45633</v>
      </c>
    </row>
    <row r="10306" spans="1:1" ht="19.5" customHeight="1" x14ac:dyDescent="0.25">
      <c r="A10306" s="4">
        <v>45633</v>
      </c>
    </row>
    <row r="10307" spans="1:1" ht="19.5" customHeight="1" x14ac:dyDescent="0.25">
      <c r="A10307" s="4">
        <v>45633</v>
      </c>
    </row>
    <row r="10308" spans="1:1" ht="19.5" customHeight="1" x14ac:dyDescent="0.25">
      <c r="A10308" s="4">
        <v>45633</v>
      </c>
    </row>
    <row r="10309" spans="1:1" ht="19.5" customHeight="1" x14ac:dyDescent="0.25">
      <c r="A10309" s="4">
        <v>45633</v>
      </c>
    </row>
    <row r="10310" spans="1:1" ht="19.5" customHeight="1" x14ac:dyDescent="0.25">
      <c r="A10310" s="4">
        <v>45633</v>
      </c>
    </row>
    <row r="10311" spans="1:1" ht="19.5" customHeight="1" x14ac:dyDescent="0.25">
      <c r="A10311" s="4">
        <v>45633</v>
      </c>
    </row>
    <row r="10312" spans="1:1" ht="19.5" customHeight="1" x14ac:dyDescent="0.25">
      <c r="A10312" s="4">
        <v>45633</v>
      </c>
    </row>
    <row r="10313" spans="1:1" ht="19.5" customHeight="1" x14ac:dyDescent="0.25">
      <c r="A10313" s="4">
        <v>45633</v>
      </c>
    </row>
    <row r="10314" spans="1:1" ht="19.5" customHeight="1" x14ac:dyDescent="0.25">
      <c r="A10314" s="4">
        <v>45633</v>
      </c>
    </row>
    <row r="10315" spans="1:1" ht="19.5" customHeight="1" x14ac:dyDescent="0.25">
      <c r="A10315" s="4">
        <v>45633</v>
      </c>
    </row>
    <row r="10316" spans="1:1" ht="19.5" customHeight="1" x14ac:dyDescent="0.25">
      <c r="A10316" s="4">
        <v>45633</v>
      </c>
    </row>
    <row r="10317" spans="1:1" ht="19.5" customHeight="1" x14ac:dyDescent="0.25">
      <c r="A10317" s="4">
        <v>45633</v>
      </c>
    </row>
    <row r="10318" spans="1:1" ht="19.5" customHeight="1" x14ac:dyDescent="0.25">
      <c r="A10318" s="4">
        <v>45633</v>
      </c>
    </row>
    <row r="10319" spans="1:1" ht="19.5" customHeight="1" x14ac:dyDescent="0.25">
      <c r="A10319" s="4">
        <v>45633</v>
      </c>
    </row>
    <row r="10320" spans="1:1" ht="19.5" customHeight="1" x14ac:dyDescent="0.25">
      <c r="A10320" s="4">
        <v>45633</v>
      </c>
    </row>
    <row r="10321" spans="1:1" ht="19.5" customHeight="1" x14ac:dyDescent="0.25">
      <c r="A10321" s="4">
        <v>45633</v>
      </c>
    </row>
    <row r="10322" spans="1:1" ht="19.5" customHeight="1" x14ac:dyDescent="0.25">
      <c r="A10322" s="4">
        <v>45633</v>
      </c>
    </row>
    <row r="10323" spans="1:1" ht="19.5" customHeight="1" x14ac:dyDescent="0.25">
      <c r="A10323" s="4">
        <v>45633</v>
      </c>
    </row>
    <row r="10324" spans="1:1" ht="19.5" customHeight="1" x14ac:dyDescent="0.25">
      <c r="A10324" s="4">
        <v>45633</v>
      </c>
    </row>
    <row r="10325" spans="1:1" ht="19.5" customHeight="1" x14ac:dyDescent="0.25">
      <c r="A10325" s="4">
        <v>45633</v>
      </c>
    </row>
    <row r="10326" spans="1:1" ht="19.5" customHeight="1" x14ac:dyDescent="0.25">
      <c r="A10326" s="4">
        <v>45633</v>
      </c>
    </row>
    <row r="10327" spans="1:1" ht="19.5" customHeight="1" x14ac:dyDescent="0.25">
      <c r="A10327" s="4">
        <v>45633</v>
      </c>
    </row>
    <row r="10328" spans="1:1" ht="19.5" customHeight="1" x14ac:dyDescent="0.25">
      <c r="A10328" s="4">
        <v>45633</v>
      </c>
    </row>
    <row r="10329" spans="1:1" ht="19.5" customHeight="1" x14ac:dyDescent="0.25">
      <c r="A10329" s="4">
        <v>45633</v>
      </c>
    </row>
    <row r="10330" spans="1:1" ht="19.5" customHeight="1" x14ac:dyDescent="0.25">
      <c r="A10330" s="4">
        <v>45633</v>
      </c>
    </row>
    <row r="10331" spans="1:1" ht="19.5" customHeight="1" x14ac:dyDescent="0.25">
      <c r="A10331" s="4">
        <v>45633</v>
      </c>
    </row>
    <row r="10332" spans="1:1" ht="19.5" customHeight="1" x14ac:dyDescent="0.25">
      <c r="A10332" s="4">
        <v>45633</v>
      </c>
    </row>
    <row r="10333" spans="1:1" ht="19.5" customHeight="1" x14ac:dyDescent="0.25">
      <c r="A10333" s="4">
        <v>45633</v>
      </c>
    </row>
    <row r="10334" spans="1:1" ht="19.5" customHeight="1" x14ac:dyDescent="0.25">
      <c r="A10334" s="4">
        <v>45633</v>
      </c>
    </row>
    <row r="10335" spans="1:1" ht="19.5" customHeight="1" x14ac:dyDescent="0.25">
      <c r="A10335" s="4">
        <v>45633</v>
      </c>
    </row>
    <row r="10336" spans="1:1" ht="19.5" customHeight="1" x14ac:dyDescent="0.25">
      <c r="A10336" s="4">
        <v>45633</v>
      </c>
    </row>
    <row r="10337" spans="1:1" ht="19.5" customHeight="1" x14ac:dyDescent="0.25">
      <c r="A10337" s="4">
        <v>45633</v>
      </c>
    </row>
    <row r="10338" spans="1:1" ht="19.5" customHeight="1" x14ac:dyDescent="0.25">
      <c r="A10338" s="4">
        <v>45633</v>
      </c>
    </row>
    <row r="10339" spans="1:1" ht="19.5" customHeight="1" x14ac:dyDescent="0.25">
      <c r="A10339" s="4">
        <v>45633</v>
      </c>
    </row>
    <row r="10340" spans="1:1" ht="19.5" customHeight="1" x14ac:dyDescent="0.25">
      <c r="A10340" s="4">
        <v>45633</v>
      </c>
    </row>
    <row r="10341" spans="1:1" ht="19.5" customHeight="1" x14ac:dyDescent="0.25">
      <c r="A10341" s="4">
        <v>45633</v>
      </c>
    </row>
    <row r="10342" spans="1:1" ht="19.5" customHeight="1" x14ac:dyDescent="0.25">
      <c r="A10342" s="4">
        <v>45633</v>
      </c>
    </row>
    <row r="10343" spans="1:1" ht="19.5" customHeight="1" x14ac:dyDescent="0.25">
      <c r="A10343" s="4">
        <v>45633</v>
      </c>
    </row>
    <row r="10344" spans="1:1" ht="19.5" customHeight="1" x14ac:dyDescent="0.25">
      <c r="A10344" s="4">
        <v>45633</v>
      </c>
    </row>
    <row r="10345" spans="1:1" ht="19.5" customHeight="1" x14ac:dyDescent="0.25">
      <c r="A10345" s="4">
        <v>45633</v>
      </c>
    </row>
    <row r="10346" spans="1:1" ht="19.5" customHeight="1" x14ac:dyDescent="0.25">
      <c r="A10346" s="4">
        <v>45633</v>
      </c>
    </row>
    <row r="10347" spans="1:1" ht="19.5" customHeight="1" x14ac:dyDescent="0.25">
      <c r="A10347" s="4">
        <v>45633</v>
      </c>
    </row>
    <row r="10348" spans="1:1" ht="19.5" customHeight="1" x14ac:dyDescent="0.25">
      <c r="A10348" s="4">
        <v>45633</v>
      </c>
    </row>
    <row r="10349" spans="1:1" ht="19.5" customHeight="1" x14ac:dyDescent="0.25">
      <c r="A10349" s="4">
        <v>45633</v>
      </c>
    </row>
    <row r="10350" spans="1:1" ht="19.5" customHeight="1" x14ac:dyDescent="0.25">
      <c r="A10350" s="4">
        <v>45633</v>
      </c>
    </row>
    <row r="10351" spans="1:1" ht="19.5" customHeight="1" x14ac:dyDescent="0.25">
      <c r="A10351" s="4">
        <v>45633</v>
      </c>
    </row>
    <row r="10352" spans="1:1" ht="19.5" customHeight="1" x14ac:dyDescent="0.25">
      <c r="A10352" s="4">
        <v>45633</v>
      </c>
    </row>
    <row r="10353" spans="1:1" ht="19.5" customHeight="1" x14ac:dyDescent="0.25">
      <c r="A10353" s="4">
        <v>45633</v>
      </c>
    </row>
    <row r="10354" spans="1:1" ht="19.5" customHeight="1" x14ac:dyDescent="0.25">
      <c r="A10354" s="4">
        <v>45633</v>
      </c>
    </row>
    <row r="10355" spans="1:1" ht="19.5" customHeight="1" x14ac:dyDescent="0.25">
      <c r="A10355" s="4">
        <v>45633</v>
      </c>
    </row>
    <row r="10356" spans="1:1" ht="19.5" customHeight="1" x14ac:dyDescent="0.25">
      <c r="A10356" s="4">
        <v>45633</v>
      </c>
    </row>
    <row r="10357" spans="1:1" ht="19.5" customHeight="1" x14ac:dyDescent="0.25">
      <c r="A10357" s="4">
        <v>45633</v>
      </c>
    </row>
    <row r="10358" spans="1:1" ht="19.5" customHeight="1" x14ac:dyDescent="0.25">
      <c r="A10358" s="4">
        <v>45633</v>
      </c>
    </row>
    <row r="10359" spans="1:1" ht="19.5" customHeight="1" x14ac:dyDescent="0.25">
      <c r="A10359" s="4">
        <v>45633</v>
      </c>
    </row>
    <row r="10360" spans="1:1" ht="19.5" customHeight="1" x14ac:dyDescent="0.25">
      <c r="A10360" s="4">
        <v>45633</v>
      </c>
    </row>
    <row r="10361" spans="1:1" ht="19.5" customHeight="1" x14ac:dyDescent="0.25">
      <c r="A10361" s="4">
        <v>45633</v>
      </c>
    </row>
    <row r="10362" spans="1:1" ht="19.5" customHeight="1" x14ac:dyDescent="0.25">
      <c r="A10362" s="4">
        <v>45633</v>
      </c>
    </row>
    <row r="10363" spans="1:1" ht="19.5" customHeight="1" x14ac:dyDescent="0.25">
      <c r="A10363" s="4">
        <v>45633</v>
      </c>
    </row>
    <row r="10364" spans="1:1" ht="19.5" customHeight="1" x14ac:dyDescent="0.25">
      <c r="A10364" s="4">
        <v>45633</v>
      </c>
    </row>
    <row r="10365" spans="1:1" ht="19.5" customHeight="1" x14ac:dyDescent="0.25">
      <c r="A10365" s="4">
        <v>45633</v>
      </c>
    </row>
    <row r="10366" spans="1:1" ht="19.5" customHeight="1" x14ac:dyDescent="0.25">
      <c r="A10366" s="4">
        <v>45633</v>
      </c>
    </row>
    <row r="10367" spans="1:1" ht="19.5" customHeight="1" x14ac:dyDescent="0.25">
      <c r="A10367" s="4">
        <v>45633</v>
      </c>
    </row>
    <row r="10368" spans="1:1" ht="19.5" customHeight="1" x14ac:dyDescent="0.25">
      <c r="A10368" s="4">
        <v>45633</v>
      </c>
    </row>
    <row r="10369" spans="1:1" ht="19.5" customHeight="1" x14ac:dyDescent="0.25">
      <c r="A10369" s="4">
        <v>45633</v>
      </c>
    </row>
    <row r="10370" spans="1:1" ht="19.5" customHeight="1" x14ac:dyDescent="0.25">
      <c r="A10370" s="4">
        <v>45633</v>
      </c>
    </row>
    <row r="10371" spans="1:1" ht="19.5" customHeight="1" x14ac:dyDescent="0.25">
      <c r="A10371" s="4">
        <v>45633</v>
      </c>
    </row>
    <row r="10372" spans="1:1" ht="19.5" customHeight="1" x14ac:dyDescent="0.25">
      <c r="A10372" s="4">
        <v>45633</v>
      </c>
    </row>
    <row r="10373" spans="1:1" ht="19.5" customHeight="1" x14ac:dyDescent="0.25">
      <c r="A10373" s="4">
        <v>45633</v>
      </c>
    </row>
    <row r="10374" spans="1:1" ht="19.5" customHeight="1" x14ac:dyDescent="0.25">
      <c r="A10374" s="4">
        <v>45633</v>
      </c>
    </row>
    <row r="10375" spans="1:1" ht="19.5" customHeight="1" x14ac:dyDescent="0.25">
      <c r="A10375" s="4">
        <v>45633</v>
      </c>
    </row>
    <row r="10376" spans="1:1" ht="19.5" customHeight="1" x14ac:dyDescent="0.25">
      <c r="A10376" s="4">
        <v>45633</v>
      </c>
    </row>
    <row r="10377" spans="1:1" ht="19.5" customHeight="1" x14ac:dyDescent="0.25">
      <c r="A10377" s="4">
        <v>45633</v>
      </c>
    </row>
    <row r="10378" spans="1:1" ht="19.5" customHeight="1" x14ac:dyDescent="0.25">
      <c r="A10378" s="4">
        <v>45633</v>
      </c>
    </row>
    <row r="10379" spans="1:1" ht="19.5" customHeight="1" x14ac:dyDescent="0.25">
      <c r="A10379" s="4">
        <v>45633</v>
      </c>
    </row>
    <row r="10380" spans="1:1" ht="19.5" customHeight="1" x14ac:dyDescent="0.25">
      <c r="A10380" s="4">
        <v>45633</v>
      </c>
    </row>
    <row r="10381" spans="1:1" ht="19.5" customHeight="1" x14ac:dyDescent="0.25">
      <c r="A10381" s="4">
        <v>45633</v>
      </c>
    </row>
    <row r="10382" spans="1:1" ht="19.5" customHeight="1" x14ac:dyDescent="0.25">
      <c r="A10382" s="4">
        <v>45633</v>
      </c>
    </row>
    <row r="10383" spans="1:1" ht="19.5" customHeight="1" x14ac:dyDescent="0.25">
      <c r="A10383" s="4">
        <v>45633</v>
      </c>
    </row>
    <row r="10384" spans="1:1" ht="19.5" customHeight="1" x14ac:dyDescent="0.25">
      <c r="A10384" s="4">
        <v>45633</v>
      </c>
    </row>
    <row r="10385" spans="1:1" ht="19.5" customHeight="1" x14ac:dyDescent="0.25">
      <c r="A10385" s="4">
        <v>45633</v>
      </c>
    </row>
    <row r="10386" spans="1:1" ht="19.5" customHeight="1" x14ac:dyDescent="0.25">
      <c r="A10386" s="4">
        <v>45633</v>
      </c>
    </row>
    <row r="10387" spans="1:1" ht="19.5" customHeight="1" x14ac:dyDescent="0.25">
      <c r="A10387" s="4">
        <v>45633</v>
      </c>
    </row>
    <row r="10388" spans="1:1" ht="19.5" customHeight="1" x14ac:dyDescent="0.25">
      <c r="A10388" s="4">
        <v>45633</v>
      </c>
    </row>
    <row r="10389" spans="1:1" ht="19.5" customHeight="1" x14ac:dyDescent="0.25">
      <c r="A10389" s="4">
        <v>45633</v>
      </c>
    </row>
    <row r="10390" spans="1:1" ht="19.5" customHeight="1" x14ac:dyDescent="0.25">
      <c r="A10390" s="4">
        <v>45633</v>
      </c>
    </row>
    <row r="10391" spans="1:1" ht="19.5" customHeight="1" x14ac:dyDescent="0.25">
      <c r="A10391" s="4">
        <v>45633</v>
      </c>
    </row>
    <row r="10392" spans="1:1" ht="19.5" customHeight="1" x14ac:dyDescent="0.25">
      <c r="A10392" s="4">
        <v>45633</v>
      </c>
    </row>
    <row r="10393" spans="1:1" ht="19.5" customHeight="1" x14ac:dyDescent="0.25">
      <c r="A10393" s="4">
        <v>45633</v>
      </c>
    </row>
    <row r="10394" spans="1:1" ht="19.5" customHeight="1" x14ac:dyDescent="0.25">
      <c r="A10394" s="4">
        <v>45633</v>
      </c>
    </row>
    <row r="10395" spans="1:1" ht="19.5" customHeight="1" x14ac:dyDescent="0.25">
      <c r="A10395" s="4">
        <v>45633</v>
      </c>
    </row>
    <row r="10396" spans="1:1" ht="19.5" customHeight="1" x14ac:dyDescent="0.25">
      <c r="A10396" s="4">
        <v>45633</v>
      </c>
    </row>
    <row r="10397" spans="1:1" ht="19.5" customHeight="1" x14ac:dyDescent="0.25">
      <c r="A10397" s="4">
        <v>45633</v>
      </c>
    </row>
    <row r="10398" spans="1:1" ht="19.5" customHeight="1" x14ac:dyDescent="0.25">
      <c r="A10398" s="4">
        <v>45633</v>
      </c>
    </row>
    <row r="10399" spans="1:1" ht="19.5" customHeight="1" x14ac:dyDescent="0.25">
      <c r="A10399" s="4">
        <v>45633</v>
      </c>
    </row>
    <row r="10400" spans="1:1" ht="19.5" customHeight="1" x14ac:dyDescent="0.25">
      <c r="A10400" s="4">
        <v>45633</v>
      </c>
    </row>
    <row r="10401" spans="1:1" ht="19.5" customHeight="1" x14ac:dyDescent="0.25">
      <c r="A10401" s="4">
        <v>45633</v>
      </c>
    </row>
    <row r="10402" spans="1:1" ht="19.5" customHeight="1" x14ac:dyDescent="0.25">
      <c r="A10402" s="4">
        <v>45633</v>
      </c>
    </row>
    <row r="10403" spans="1:1" ht="19.5" customHeight="1" x14ac:dyDescent="0.25">
      <c r="A10403" s="4">
        <v>45633</v>
      </c>
    </row>
    <row r="10404" spans="1:1" ht="19.5" customHeight="1" x14ac:dyDescent="0.25">
      <c r="A10404" s="4">
        <v>45633</v>
      </c>
    </row>
    <row r="10405" spans="1:1" ht="19.5" customHeight="1" x14ac:dyDescent="0.25">
      <c r="A10405" s="4">
        <v>45633</v>
      </c>
    </row>
    <row r="10406" spans="1:1" ht="19.5" customHeight="1" x14ac:dyDescent="0.25">
      <c r="A10406" s="4">
        <v>45633</v>
      </c>
    </row>
    <row r="10407" spans="1:1" ht="19.5" customHeight="1" x14ac:dyDescent="0.25">
      <c r="A10407" s="4">
        <v>45633</v>
      </c>
    </row>
    <row r="10408" spans="1:1" ht="19.5" customHeight="1" x14ac:dyDescent="0.25">
      <c r="A10408" s="4">
        <v>45633</v>
      </c>
    </row>
    <row r="10409" spans="1:1" ht="19.5" customHeight="1" x14ac:dyDescent="0.25">
      <c r="A10409" s="4">
        <v>45633</v>
      </c>
    </row>
    <row r="10410" spans="1:1" ht="19.5" customHeight="1" x14ac:dyDescent="0.25">
      <c r="A10410" s="4">
        <v>45633</v>
      </c>
    </row>
    <row r="10411" spans="1:1" ht="19.5" customHeight="1" x14ac:dyDescent="0.25">
      <c r="A10411" s="4">
        <v>45633</v>
      </c>
    </row>
    <row r="10412" spans="1:1" ht="19.5" customHeight="1" x14ac:dyDescent="0.25">
      <c r="A10412" s="4">
        <v>45633</v>
      </c>
    </row>
    <row r="10413" spans="1:1" ht="19.5" customHeight="1" x14ac:dyDescent="0.25">
      <c r="A10413" s="4">
        <v>45633</v>
      </c>
    </row>
    <row r="10414" spans="1:1" ht="19.5" customHeight="1" x14ac:dyDescent="0.25">
      <c r="A10414" s="4">
        <v>45633</v>
      </c>
    </row>
    <row r="10415" spans="1:1" ht="19.5" customHeight="1" x14ac:dyDescent="0.25">
      <c r="A10415" s="4">
        <v>45633</v>
      </c>
    </row>
    <row r="10416" spans="1:1" ht="19.5" customHeight="1" x14ac:dyDescent="0.25">
      <c r="A10416" s="4">
        <v>45633</v>
      </c>
    </row>
    <row r="10417" spans="1:1" ht="19.5" customHeight="1" x14ac:dyDescent="0.25">
      <c r="A10417" s="4">
        <v>45633</v>
      </c>
    </row>
    <row r="10418" spans="1:1" ht="19.5" customHeight="1" x14ac:dyDescent="0.25">
      <c r="A10418" s="4">
        <v>45633</v>
      </c>
    </row>
    <row r="10419" spans="1:1" ht="19.5" customHeight="1" x14ac:dyDescent="0.25">
      <c r="A10419" s="4">
        <v>45633</v>
      </c>
    </row>
    <row r="10420" spans="1:1" ht="19.5" customHeight="1" x14ac:dyDescent="0.25">
      <c r="A10420" s="4">
        <v>45633</v>
      </c>
    </row>
    <row r="10421" spans="1:1" ht="19.5" customHeight="1" x14ac:dyDescent="0.25">
      <c r="A10421" s="4">
        <v>45633</v>
      </c>
    </row>
    <row r="10422" spans="1:1" ht="19.5" customHeight="1" x14ac:dyDescent="0.25">
      <c r="A10422" s="4">
        <v>45633</v>
      </c>
    </row>
    <row r="10423" spans="1:1" ht="19.5" customHeight="1" x14ac:dyDescent="0.25">
      <c r="A10423" s="4">
        <v>45633</v>
      </c>
    </row>
    <row r="10424" spans="1:1" ht="19.5" customHeight="1" x14ac:dyDescent="0.25">
      <c r="A10424" s="4">
        <v>45633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abSelected="1" topLeftCell="A16" zoomScaleNormal="100" workbookViewId="0">
      <selection activeCell="B40" sqref="B40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>
        <v>70000</v>
      </c>
      <c r="C19" s="5"/>
      <c r="D19" s="5">
        <f>SUMIFS(Vata_Sales[Final Price],Vata_Sales[Date],Daily_Cashbook11[[#This Row],[Date]])</f>
        <v>5200</v>
      </c>
      <c r="E19" s="5">
        <f>SUMIFS(AMB_Bricks_Expance_Sheet[Amount],AMB_Bricks_Expance_Sheet[Date],Daily_Cashbook11[[#This Row],[Date]])</f>
        <v>74940</v>
      </c>
      <c r="F19" s="6">
        <f>(Daily_Cashbook11[[#This Row],[Received Ammount office]]+Daily_Cashbook11[[#This Row],[From Sales]]+Daily_Cashbook11[[#This Row],[Coal Cost (Office)]])-Daily_Cashbook11[[#This Row],[Vata Total Cost]]</f>
        <v>260</v>
      </c>
      <c r="G19" s="1"/>
    </row>
    <row r="20" spans="1:8" ht="21.75" customHeight="1" x14ac:dyDescent="0.25">
      <c r="A20" s="2">
        <v>45614</v>
      </c>
      <c r="B20" s="5">
        <v>50000</v>
      </c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48560</v>
      </c>
      <c r="F20" s="6">
        <f>(Daily_Cashbook11[[#This Row],[Received Ammount office]]+Daily_Cashbook11[[#This Row],[From Sales]]+Daily_Cashbook11[[#This Row],[Coal Cost (Office)]])-Daily_Cashbook11[[#This Row],[Vata Total Cost]]</f>
        <v>1440</v>
      </c>
      <c r="G20" s="1"/>
    </row>
    <row r="21" spans="1:8" ht="21.75" customHeight="1" x14ac:dyDescent="0.25">
      <c r="A21" s="2">
        <v>45615</v>
      </c>
      <c r="B21" s="5">
        <v>60000</v>
      </c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58495</v>
      </c>
      <c r="F21" s="6">
        <f>(Daily_Cashbook11[[#This Row],[Received Ammount office]]+Daily_Cashbook11[[#This Row],[From Sales]]+Daily_Cashbook11[[#This Row],[Coal Cost (Office)]])-Daily_Cashbook11[[#This Row],[Vata Total Cost]]</f>
        <v>1505</v>
      </c>
      <c r="G21" s="1"/>
    </row>
    <row r="22" spans="1:8" ht="21.75" customHeight="1" x14ac:dyDescent="0.25">
      <c r="A22" s="2">
        <v>45616</v>
      </c>
      <c r="B22" s="5">
        <v>93000</v>
      </c>
      <c r="C22" s="5"/>
      <c r="D22" s="5">
        <f>SUMIFS(Vata_Sales[Final Price],Vata_Sales[Date],Daily_Cashbook11[[#This Row],[Date]])</f>
        <v>4900</v>
      </c>
      <c r="E22" s="5">
        <f>SUMIFS(AMB_Bricks_Expance_Sheet[Amount],AMB_Bricks_Expance_Sheet[Date],Daily_Cashbook11[[#This Row],[Date]])</f>
        <v>97370</v>
      </c>
      <c r="F22" s="6">
        <f>(Daily_Cashbook11[[#This Row],[Received Ammount office]]+Daily_Cashbook11[[#This Row],[From Sales]]+Daily_Cashbook11[[#This Row],[Coal Cost (Office)]])-Daily_Cashbook11[[#This Row],[Vata Total Cost]]</f>
        <v>530</v>
      </c>
      <c r="G22" s="1"/>
    </row>
    <row r="23" spans="1:8" ht="21.75" customHeight="1" x14ac:dyDescent="0.25">
      <c r="A23" s="2">
        <v>45617</v>
      </c>
      <c r="B23" s="5">
        <v>35000</v>
      </c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34740</v>
      </c>
      <c r="F23" s="6">
        <f>(Daily_Cashbook11[[#This Row],[Received Ammount office]]+Daily_Cashbook11[[#This Row],[From Sales]]+Daily_Cashbook11[[#This Row],[Coal Cost (Office)]])-Daily_Cashbook11[[#This Row],[Vata Total Cost]]</f>
        <v>260</v>
      </c>
      <c r="G23" s="1"/>
    </row>
    <row r="24" spans="1:8" ht="21.75" customHeight="1" x14ac:dyDescent="0.25">
      <c r="A24" s="2">
        <v>45618</v>
      </c>
      <c r="B24" s="5">
        <v>30000</v>
      </c>
      <c r="C24" s="5"/>
      <c r="D24" s="5">
        <f>SUMIFS(Vata_Sales[Final Price],Vata_Sales[Date],Daily_Cashbook11[[#This Row],[Date]])</f>
        <v>4980</v>
      </c>
      <c r="E24" s="5">
        <f>SUMIFS(AMB_Bricks_Expance_Sheet[Amount],AMB_Bricks_Expance_Sheet[Date],Daily_Cashbook11[[#This Row],[Date]])</f>
        <v>32830</v>
      </c>
      <c r="F24" s="6">
        <f>(Daily_Cashbook11[[#This Row],[Received Ammount office]]+Daily_Cashbook11[[#This Row],[From Sales]]+Daily_Cashbook11[[#This Row],[Coal Cost (Office)]])-Daily_Cashbook11[[#This Row],[Vata Total Cost]]</f>
        <v>2150</v>
      </c>
      <c r="G24" s="1"/>
    </row>
    <row r="25" spans="1:8" ht="21.75" customHeight="1" x14ac:dyDescent="0.25">
      <c r="A25" s="2">
        <v>45619</v>
      </c>
      <c r="B25" s="5">
        <v>75000</v>
      </c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74890</v>
      </c>
      <c r="F25" s="6">
        <f>(Daily_Cashbook11[[#This Row],[Received Ammount office]]+Daily_Cashbook11[[#This Row],[From Sales]]+Daily_Cashbook11[[#This Row],[Coal Cost (Office)]])-Daily_Cashbook11[[#This Row],[Vata Total Cost]]</f>
        <v>110</v>
      </c>
      <c r="G25" s="1"/>
    </row>
    <row r="26" spans="1:8" ht="21.75" customHeight="1" x14ac:dyDescent="0.25">
      <c r="A26" s="2">
        <v>45620</v>
      </c>
      <c r="B26" s="5">
        <v>60000</v>
      </c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57450</v>
      </c>
      <c r="F26" s="6">
        <f>(Daily_Cashbook11[[#This Row],[Received Ammount office]]+Daily_Cashbook11[[#This Row],[From Sales]]+Daily_Cashbook11[[#This Row],[Coal Cost (Office)]])-Daily_Cashbook11[[#This Row],[Vata Total Cost]]</f>
        <v>2550</v>
      </c>
      <c r="G26" s="1"/>
    </row>
    <row r="27" spans="1:8" ht="21.75" customHeight="1" x14ac:dyDescent="0.25">
      <c r="A27" s="2">
        <v>45621</v>
      </c>
      <c r="B27" s="5">
        <v>42000</v>
      </c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41025</v>
      </c>
      <c r="F27" s="6">
        <f>(Daily_Cashbook11[[#This Row],[Received Ammount office]]+Daily_Cashbook11[[#This Row],[From Sales]]+Daily_Cashbook11[[#This Row],[Coal Cost (Office)]])-Daily_Cashbook11[[#This Row],[Vata Total Cost]]</f>
        <v>975</v>
      </c>
      <c r="G27" s="1"/>
    </row>
    <row r="28" spans="1:8" ht="21.75" customHeight="1" x14ac:dyDescent="0.25">
      <c r="A28" s="2">
        <v>45622</v>
      </c>
      <c r="B28" s="5">
        <v>40000</v>
      </c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38800</v>
      </c>
      <c r="F28" s="6">
        <f>(Daily_Cashbook11[[#This Row],[Received Ammount office]]+Daily_Cashbook11[[#This Row],[From Sales]]+Daily_Cashbook11[[#This Row],[Coal Cost (Office)]])-Daily_Cashbook11[[#This Row],[Vata Total Cost]]</f>
        <v>1200</v>
      </c>
      <c r="G28" s="1"/>
    </row>
    <row r="29" spans="1:8" ht="21.75" customHeight="1" x14ac:dyDescent="0.25">
      <c r="A29" s="2">
        <v>45623</v>
      </c>
      <c r="B29" s="5">
        <v>43000</v>
      </c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40720</v>
      </c>
      <c r="F29" s="6">
        <f>(Daily_Cashbook11[[#This Row],[Received Ammount office]]+Daily_Cashbook11[[#This Row],[From Sales]]+Daily_Cashbook11[[#This Row],[Coal Cost (Office)]])-Daily_Cashbook11[[#This Row],[Vata Total Cost]]</f>
        <v>2280</v>
      </c>
      <c r="G29" s="1"/>
    </row>
    <row r="30" spans="1:8" ht="21.75" customHeight="1" x14ac:dyDescent="0.25">
      <c r="A30" s="2">
        <v>45624</v>
      </c>
      <c r="B30" s="5">
        <v>40000</v>
      </c>
      <c r="C30" s="5"/>
      <c r="D30" s="5">
        <f>SUMIFS(Vata_Sales[Final Price],Vata_Sales[Date],Daily_Cashbook11[[#This Row],[Date]])</f>
        <v>7200</v>
      </c>
      <c r="E30" s="5">
        <f>SUMIFS(AMB_Bricks_Expance_Sheet[Amount],AMB_Bricks_Expance_Sheet[Date],Daily_Cashbook11[[#This Row],[Date]])</f>
        <v>43420</v>
      </c>
      <c r="F30" s="6">
        <f>(Daily_Cashbook11[[#This Row],[Received Ammount office]]+Daily_Cashbook11[[#This Row],[From Sales]]+Daily_Cashbook11[[#This Row],[Coal Cost (Office)]])-Daily_Cashbook11[[#This Row],[Vata Total Cost]]</f>
        <v>3780</v>
      </c>
      <c r="G30" s="1"/>
    </row>
    <row r="31" spans="1:8" ht="21.75" customHeight="1" x14ac:dyDescent="0.25">
      <c r="A31" s="2">
        <v>45625</v>
      </c>
      <c r="B31" s="5">
        <v>30000</v>
      </c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29680</v>
      </c>
      <c r="F31" s="6">
        <f>(Daily_Cashbook11[[#This Row],[Received Ammount office]]+Daily_Cashbook11[[#This Row],[From Sales]]+Daily_Cashbook11[[#This Row],[Coal Cost (Office)]])-Daily_Cashbook11[[#This Row],[Vata Total Cost]]</f>
        <v>320</v>
      </c>
      <c r="G31" s="1"/>
    </row>
    <row r="32" spans="1:8" ht="21.75" customHeight="1" x14ac:dyDescent="0.25">
      <c r="A32" s="2">
        <v>45626</v>
      </c>
      <c r="B32" s="5">
        <v>95000</v>
      </c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93777</v>
      </c>
      <c r="F32" s="6">
        <f>(Daily_Cashbook11[[#This Row],[Received Ammount office]]+Daily_Cashbook11[[#This Row],[From Sales]]+Daily_Cashbook11[[#This Row],[Coal Cost (Office)]])-Daily_Cashbook11[[#This Row],[Vata Total Cost]]</f>
        <v>1223</v>
      </c>
      <c r="G32" s="1"/>
      <c r="H32" s="14"/>
    </row>
    <row r="33" spans="1:8" ht="21.75" customHeight="1" x14ac:dyDescent="0.25">
      <c r="A33" s="2">
        <v>45627</v>
      </c>
      <c r="B33" s="7">
        <v>123000</v>
      </c>
      <c r="C33" s="7"/>
      <c r="D33" s="7">
        <f>SUMIFS(Vata_Sales[Final Price],Vata_Sales[Date],Daily_Cashbook11[[#This Row],[Date]])</f>
        <v>12820</v>
      </c>
      <c r="E33" s="7">
        <f>SUMIFS(AMB_Bricks_Expance_Sheet[Amount],AMB_Bricks_Expance_Sheet[Date],Daily_Cashbook11[[#This Row],[Date]])</f>
        <v>135010</v>
      </c>
      <c r="F33" s="8">
        <f>(Daily_Cashbook11[[#This Row],[Received Ammount office]]+Daily_Cashbook11[[#This Row],[From Sales]]+Daily_Cashbook11[[#This Row],[Coal Cost (Office)]])-Daily_Cashbook11[[#This Row],[Vata Total Cost]]</f>
        <v>810</v>
      </c>
      <c r="G33" s="1"/>
      <c r="H33" s="14"/>
    </row>
    <row r="34" spans="1:8" ht="21.75" customHeight="1" x14ac:dyDescent="0.25">
      <c r="A34" s="2">
        <v>45628</v>
      </c>
      <c r="B34" s="7">
        <v>51000</v>
      </c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50910</v>
      </c>
      <c r="F34" s="8">
        <f>(Daily_Cashbook11[[#This Row],[Received Ammount office]]+Daily_Cashbook11[[#This Row],[From Sales]]+Daily_Cashbook11[[#This Row],[Coal Cost (Office)]])-Daily_Cashbook11[[#This Row],[Vata Total Cost]]</f>
        <v>90</v>
      </c>
      <c r="G34" s="1"/>
      <c r="H34" s="14"/>
    </row>
    <row r="35" spans="1:8" ht="21.75" customHeight="1" x14ac:dyDescent="0.25">
      <c r="A35" s="2">
        <v>45629</v>
      </c>
      <c r="B35" s="7">
        <v>102000</v>
      </c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101590</v>
      </c>
      <c r="F35" s="8">
        <f>(Daily_Cashbook11[[#This Row],[Received Ammount office]]+Daily_Cashbook11[[#This Row],[From Sales]]+Daily_Cashbook11[[#This Row],[Coal Cost (Office)]])-Daily_Cashbook11[[#This Row],[Vata Total Cost]]</f>
        <v>410</v>
      </c>
      <c r="G35" s="1"/>
      <c r="H35" s="14"/>
    </row>
    <row r="36" spans="1:8" ht="21.75" customHeight="1" x14ac:dyDescent="0.25">
      <c r="A36" s="2">
        <v>45630</v>
      </c>
      <c r="B36" s="7">
        <v>48000</v>
      </c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47607</v>
      </c>
      <c r="F36" s="8">
        <f>(Daily_Cashbook11[[#This Row],[Received Ammount office]]+Daily_Cashbook11[[#This Row],[From Sales]]+Daily_Cashbook11[[#This Row],[Coal Cost (Office)]])-Daily_Cashbook11[[#This Row],[Vata Total Cost]]</f>
        <v>393</v>
      </c>
      <c r="G36" s="1"/>
      <c r="H36" s="14"/>
    </row>
    <row r="37" spans="1:8" ht="21.75" customHeight="1" x14ac:dyDescent="0.25">
      <c r="A37" s="2">
        <v>45631</v>
      </c>
      <c r="B37" s="7">
        <v>184000</v>
      </c>
      <c r="C37" s="7"/>
      <c r="D37" s="7">
        <f>SUMIFS(Vata_Sales[Final Price],Vata_Sales[Date],Daily_Cashbook11[[#This Row],[Date]])</f>
        <v>27900</v>
      </c>
      <c r="E37" s="7">
        <f>SUMIFS(AMB_Bricks_Expance_Sheet[Amount],AMB_Bricks_Expance_Sheet[Date],Daily_Cashbook11[[#This Row],[Date]])</f>
        <v>193177</v>
      </c>
      <c r="F37" s="8">
        <f>(Daily_Cashbook11[[#This Row],[Received Ammount office]]+Daily_Cashbook11[[#This Row],[From Sales]]+Daily_Cashbook11[[#This Row],[Coal Cost (Office)]])-Daily_Cashbook11[[#This Row],[Vata Total Cost]]</f>
        <v>18723</v>
      </c>
      <c r="G37" s="1"/>
      <c r="H37" s="14"/>
    </row>
    <row r="38" spans="1:8" ht="21.75" customHeight="1" x14ac:dyDescent="0.25">
      <c r="A38" s="2">
        <v>45632</v>
      </c>
      <c r="B38" s="7">
        <v>105000</v>
      </c>
      <c r="C38" s="7"/>
      <c r="D38" s="7">
        <f>SUMIFS(Vata_Sales[Final Price],Vata_Sales[Date],Daily_Cashbook11[[#This Row],[Date]])</f>
        <v>11400</v>
      </c>
      <c r="E38" s="7">
        <f>SUMIFS(AMB_Bricks_Expance_Sheet[Amount],AMB_Bricks_Expance_Sheet[Date],Daily_Cashbook11[[#This Row],[Date]])</f>
        <v>115800</v>
      </c>
      <c r="F38" s="8">
        <f>(Daily_Cashbook11[[#This Row],[Received Ammount office]]+Daily_Cashbook11[[#This Row],[From Sales]]+Daily_Cashbook11[[#This Row],[Coal Cost (Office)]])-Daily_Cashbook11[[#This Row],[Vata Total Cost]]</f>
        <v>600</v>
      </c>
      <c r="G38" s="1"/>
      <c r="H38" s="14"/>
    </row>
    <row r="39" spans="1:8" ht="21.75" customHeight="1" x14ac:dyDescent="0.25">
      <c r="A39" s="2">
        <v>45633</v>
      </c>
      <c r="B39" s="7">
        <v>33000</v>
      </c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32300</v>
      </c>
      <c r="F39" s="8">
        <f>(Daily_Cashbook11[[#This Row],[Received Ammount office]]+Daily_Cashbook11[[#This Row],[From Sales]]+Daily_Cashbook11[[#This Row],[Coal Cost (Office)]])-Daily_Cashbook11[[#This Row],[Vata Total Cost]]</f>
        <v>700</v>
      </c>
      <c r="G39" s="1"/>
      <c r="H39" s="14"/>
    </row>
    <row r="40" spans="1:8" ht="21.75" customHeight="1" x14ac:dyDescent="0.25">
      <c r="A40" s="2">
        <v>45634</v>
      </c>
      <c r="B40" s="7"/>
      <c r="C40" s="7"/>
      <c r="D40" s="7">
        <f>SUMIFS(Vata_Sales[Final Price],Vata_Sales[Date],Daily_Cashbook11[[#This Row],[Date]])</f>
        <v>0</v>
      </c>
      <c r="E40" s="7">
        <f>SUMIFS(AMB_Bricks_Expance_Sheet[Amount],AMB_Bricks_Expance_Sheet[Date],Daily_Cashbook11[[#This Row],[Date]])</f>
        <v>0</v>
      </c>
      <c r="F40" s="8">
        <f>(Daily_Cashbook11[[#This Row],[Received Ammount office]]+Daily_Cashbook11[[#This Row],[From Sales]]+Daily_Cashbook11[[#This Row],[Coal Cost (Office)]])-Daily_Cashbook11[[#This Row],[Vata Total Cost]]</f>
        <v>0</v>
      </c>
      <c r="G40" s="1"/>
      <c r="H40" s="14"/>
    </row>
    <row r="41" spans="1:8" ht="21.75" customHeight="1" x14ac:dyDescent="0.25">
      <c r="A41" s="2">
        <v>45635</v>
      </c>
      <c r="B41" s="7"/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0</v>
      </c>
      <c r="F41" s="8">
        <f>(Daily_Cashbook11[[#This Row],[Received Ammount office]]+Daily_Cashbook11[[#This Row],[From Sales]]+Daily_Cashbook11[[#This Row],[Coal Cost (Office)]])-Daily_Cashbook11[[#This Row],[Vata Total Cost]]</f>
        <v>0</v>
      </c>
      <c r="G41" s="1"/>
      <c r="H41" s="14"/>
    </row>
    <row r="42" spans="1:8" ht="21.75" customHeight="1" x14ac:dyDescent="0.25">
      <c r="A42" s="2">
        <v>45636</v>
      </c>
      <c r="B42" s="7"/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0</v>
      </c>
      <c r="F42" s="8">
        <f>(Daily_Cashbook11[[#This Row],[Received Ammount office]]+Daily_Cashbook11[[#This Row],[From Sales]]+Daily_Cashbook11[[#This Row],[Coal Cost (Office)]])-Daily_Cashbook11[[#This Row],[Vata Total Cost]]</f>
        <v>0</v>
      </c>
      <c r="G42" s="1"/>
      <c r="H42" s="14"/>
    </row>
    <row r="43" spans="1:8" ht="21.75" customHeight="1" x14ac:dyDescent="0.25">
      <c r="A43" s="2">
        <v>45637</v>
      </c>
      <c r="B43" s="7"/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0</v>
      </c>
      <c r="F43" s="8">
        <f>(Daily_Cashbook11[[#This Row],[Received Ammount office]]+Daily_Cashbook11[[#This Row],[From Sales]]+Daily_Cashbook11[[#This Row],[Coal Cost (Office)]])-Daily_Cashbook11[[#This Row],[Vata Total Cost]]</f>
        <v>0</v>
      </c>
      <c r="G43" s="1"/>
      <c r="H43" s="14"/>
    </row>
    <row r="44" spans="1:8" ht="21.75" customHeight="1" x14ac:dyDescent="0.25">
      <c r="A44" s="2">
        <v>45638</v>
      </c>
      <c r="B44" s="7"/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0</v>
      </c>
      <c r="F44" s="8">
        <f>(Daily_Cashbook11[[#This Row],[Received Ammount office]]+Daily_Cashbook11[[#This Row],[From Sales]]+Daily_Cashbook11[[#This Row],[Coal Cost (Office)]])-Daily_Cashbook11[[#This Row],[Vata Total Cost]]</f>
        <v>0</v>
      </c>
      <c r="G44" s="1"/>
      <c r="H44" s="14"/>
    </row>
    <row r="45" spans="1:8" ht="21.75" customHeight="1" x14ac:dyDescent="0.25">
      <c r="A45" s="2">
        <v>45639</v>
      </c>
      <c r="B45" s="7"/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0</v>
      </c>
      <c r="F45" s="8">
        <f>(Daily_Cashbook11[[#This Row],[Received Ammount office]]+Daily_Cashbook11[[#This Row],[From Sales]]+Daily_Cashbook11[[#This Row],[Coal Cost (Office)]])-Daily_Cashbook11[[#This Row],[Vata Total Cost]]</f>
        <v>0</v>
      </c>
      <c r="G45" s="1"/>
      <c r="H45" s="14"/>
    </row>
    <row r="46" spans="1:8" ht="21.75" customHeight="1" x14ac:dyDescent="0.25">
      <c r="A46" s="2">
        <v>45640</v>
      </c>
      <c r="B46" s="7"/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0</v>
      </c>
      <c r="F46" s="8">
        <f>(Daily_Cashbook11[[#This Row],[Received Ammount office]]+Daily_Cashbook11[[#This Row],[From Sales]]+Daily_Cashbook11[[#This Row],[Coal Cost (Office)]])-Daily_Cashbook11[[#This Row],[Vata Total Cost]]</f>
        <v>0</v>
      </c>
      <c r="G46" s="1"/>
      <c r="H46" s="14"/>
    </row>
    <row r="47" spans="1:8" ht="21.75" customHeight="1" x14ac:dyDescent="0.25">
      <c r="A47" s="2">
        <v>45641</v>
      </c>
      <c r="B47" s="7"/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0</v>
      </c>
      <c r="F47" s="8">
        <f>(Daily_Cashbook11[[#This Row],[Received Ammount office]]+Daily_Cashbook11[[#This Row],[From Sales]]+Daily_Cashbook11[[#This Row],[Coal Cost (Office)]])-Daily_Cashbook11[[#This Row],[Vata Total Cost]]</f>
        <v>0</v>
      </c>
      <c r="G47" s="1"/>
      <c r="H47" s="14"/>
    </row>
    <row r="48" spans="1:8" ht="21.75" customHeight="1" x14ac:dyDescent="0.25">
      <c r="A48" s="2">
        <v>45642</v>
      </c>
      <c r="B48" s="7"/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0</v>
      </c>
      <c r="F48" s="8">
        <f>(Daily_Cashbook11[[#This Row],[Received Ammount office]]+Daily_Cashbook11[[#This Row],[From Sales]]+Daily_Cashbook11[[#This Row],[Coal Cost (Office)]])-Daily_Cashbook11[[#This Row],[Vata Total Cost]]</f>
        <v>0</v>
      </c>
      <c r="G48" s="1"/>
      <c r="H48" s="14"/>
    </row>
    <row r="49" spans="1:19" ht="21.75" customHeight="1" x14ac:dyDescent="0.25">
      <c r="A49" s="2">
        <v>45643</v>
      </c>
      <c r="B49" s="7"/>
      <c r="C49" s="7"/>
      <c r="D49" s="7">
        <f>SUMIFS(Vata_Sales[Final Price],Vata_Sales[Date],Daily_Cashbook11[[#This Row],[Date]])</f>
        <v>0</v>
      </c>
      <c r="E49" s="7">
        <f>SUMIFS(AMB_Bricks_Expance_Sheet[Amount],AMB_Bricks_Expance_Sheet[Date],Daily_Cashbook11[[#This Row],[Date]])</f>
        <v>0</v>
      </c>
      <c r="F49" s="8">
        <f>(Daily_Cashbook11[[#This Row],[Received Ammount office]]+Daily_Cashbook11[[#This Row],[From Sales]]+Daily_Cashbook11[[#This Row],[Coal Cost (Office)]])-Daily_Cashbook11[[#This Row],[Vata Total Cost]]</f>
        <v>0</v>
      </c>
      <c r="G49" s="1"/>
      <c r="H49" s="14"/>
    </row>
    <row r="50" spans="1:19" ht="21.75" customHeight="1" x14ac:dyDescent="0.25">
      <c r="A50" s="2">
        <v>45644</v>
      </c>
      <c r="B50" s="7"/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0</v>
      </c>
      <c r="F50" s="8">
        <f>(Daily_Cashbook11[[#This Row],[Received Ammount office]]+Daily_Cashbook11[[#This Row],[From Sales]]+Daily_Cashbook11[[#This Row],[Coal Cost (Office)]])-Daily_Cashbook11[[#This Row],[Vata Total Cost]]</f>
        <v>0</v>
      </c>
      <c r="G50" s="1"/>
      <c r="H50" s="14"/>
    </row>
    <row r="51" spans="1:19" ht="21.75" customHeight="1" x14ac:dyDescent="0.25">
      <c r="A51" s="2">
        <v>45645</v>
      </c>
      <c r="B51" s="7"/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0</v>
      </c>
      <c r="F51" s="8">
        <f>(Daily_Cashbook11[[#This Row],[Received Ammount office]]+Daily_Cashbook11[[#This Row],[From Sales]]+Daily_Cashbook11[[#This Row],[Coal Cost (Office)]])-Daily_Cashbook11[[#This Row],[Vata Total Cost]]</f>
        <v>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0</v>
      </c>
      <c r="E52" s="7">
        <f>SUMIFS(AMB_Bricks_Expance_Sheet[Amount],AMB_Bricks_Expance_Sheet[Date],Daily_Cashbook11[[#This Row],[Date]])</f>
        <v>0</v>
      </c>
      <c r="F52" s="8">
        <f>(Daily_Cashbook11[[#This Row],[Received Ammount office]]+Daily_Cashbook11[[#This Row],[From Sales]]+Daily_Cashbook11[[#This Row],[Coal Cost (Office)]])-Daily_Cashbook11[[#This Row],[Vata Total Cost]]</f>
        <v>0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0</v>
      </c>
      <c r="E53" s="7">
        <f>SUMIFS(AMB_Bricks_Expance_Sheet[Amount],AMB_Bricks_Expance_Sheet[Date],Daily_Cashbook11[[#This Row],[Date]])</f>
        <v>0</v>
      </c>
      <c r="F53" s="8">
        <f>(Daily_Cashbook11[[#This Row],[Received Ammount office]]+Daily_Cashbook11[[#This Row],[From Sales]]+Daily_Cashbook11[[#This Row],[Coal Cost (Office)]])-Daily_Cashbook11[[#This Row],[Vata Total Cost]]</f>
        <v>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0</v>
      </c>
      <c r="E54" s="7">
        <f>SUMIFS(AMB_Bricks_Expance_Sheet[Amount],AMB_Bricks_Expance_Sheet[Date],Daily_Cashbook11[[#This Row],[Date]])</f>
        <v>0</v>
      </c>
      <c r="F54" s="8">
        <f>(Daily_Cashbook11[[#This Row],[Received Ammount office]]+Daily_Cashbook11[[#This Row],[From Sales]]+Daily_Cashbook11[[#This Row],[Coal Cost (Office)]])-Daily_Cashbook11[[#This Row],[Vata Total Cost]]</f>
        <v>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0</v>
      </c>
      <c r="E55" s="7">
        <f>SUMIFS(AMB_Bricks_Expance_Sheet[Amount],AMB_Bricks_Expance_Sheet[Date],Daily_Cashbook11[[#This Row],[Date]])</f>
        <v>0</v>
      </c>
      <c r="F55" s="8">
        <f>(Daily_Cashbook11[[#This Row],[Received Ammount office]]+Daily_Cashbook11[[#This Row],[From Sales]]+Daily_Cashbook11[[#This Row],[Coal Cost (Office)]])-Daily_Cashbook11[[#This Row],[Vata Total Cost]]</f>
        <v>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0</v>
      </c>
      <c r="E56" s="7">
        <f>SUMIFS(AMB_Bricks_Expance_Sheet[Amount],AMB_Bricks_Expance_Sheet[Date],Daily_Cashbook11[[#This Row],[Date]])</f>
        <v>0</v>
      </c>
      <c r="F56" s="8">
        <f>(Daily_Cashbook11[[#This Row],[Received Ammount office]]+Daily_Cashbook11[[#This Row],[From Sales]]+Daily_Cashbook11[[#This Row],[Coal Cost (Office)]])-Daily_Cashbook11[[#This Row],[Vata Total Cost]]</f>
        <v>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0</v>
      </c>
      <c r="E57" s="7">
        <f>SUMIFS(AMB_Bricks_Expance_Sheet[Amount],AMB_Bricks_Expance_Sheet[Date],Daily_Cashbook11[[#This Row],[Date]])</f>
        <v>0</v>
      </c>
      <c r="F57" s="8">
        <f>(Daily_Cashbook11[[#This Row],[Received Ammount office]]+Daily_Cashbook11[[#This Row],[From Sales]]+Daily_Cashbook11[[#This Row],[Coal Cost (Office)]])-Daily_Cashbook11[[#This Row],[Vata Total Cost]]</f>
        <v>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0</v>
      </c>
      <c r="E58" s="7">
        <f>SUMIFS(AMB_Bricks_Expance_Sheet[Amount],AMB_Bricks_Expance_Sheet[Date],Daily_Cashbook11[[#This Row],[Date]])</f>
        <v>0</v>
      </c>
      <c r="F58" s="8">
        <f>(Daily_Cashbook11[[#This Row],[Received Ammount office]]+Daily_Cashbook11[[#This Row],[From Sales]]+Daily_Cashbook11[[#This Row],[Coal Cost (Office)]])-Daily_Cashbook11[[#This Row],[Vata Total Cost]]</f>
        <v>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0</v>
      </c>
      <c r="E59" s="7">
        <f>SUMIFS(AMB_Bricks_Expance_Sheet[Amount],AMB_Bricks_Expance_Sheet[Date],Daily_Cashbook11[[#This Row],[Date]])</f>
        <v>0</v>
      </c>
      <c r="F59" s="8">
        <f>(Daily_Cashbook11[[#This Row],[Received Ammount office]]+Daily_Cashbook11[[#This Row],[From Sales]]+Daily_Cashbook11[[#This Row],[Coal Cost (Office)]])-Daily_Cashbook11[[#This Row],[Vata Total Cost]]</f>
        <v>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0</v>
      </c>
      <c r="E60" s="7">
        <f>SUMIFS(AMB_Bricks_Expance_Sheet[Amount],AMB_Bricks_Expance_Sheet[Date],Daily_Cashbook11[[#This Row],[Date]])</f>
        <v>0</v>
      </c>
      <c r="F60" s="8">
        <f>(Daily_Cashbook11[[#This Row],[Received Ammount office]]+Daily_Cashbook11[[#This Row],[From Sales]]+Daily_Cashbook11[[#This Row],[Coal Cost (Office)]])-Daily_Cashbook11[[#This Row],[Vata Total Cost]]</f>
        <v>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0</v>
      </c>
      <c r="E61" s="7">
        <f>SUMIFS(AMB_Bricks_Expance_Sheet[Amount],AMB_Bricks_Expance_Sheet[Date],Daily_Cashbook11[[#This Row],[Date]])</f>
        <v>0</v>
      </c>
      <c r="F61" s="8">
        <f>(Daily_Cashbook11[[#This Row],[Received Ammount office]]+Daily_Cashbook11[[#This Row],[From Sales]]+Daily_Cashbook11[[#This Row],[Coal Cost (Office)]])-Daily_Cashbook11[[#This Row],[Vata Total Cost]]</f>
        <v>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0</v>
      </c>
      <c r="E62" s="7">
        <f>SUMIFS(AMB_Bricks_Expance_Sheet[Amount],AMB_Bricks_Expance_Sheet[Date],Daily_Cashbook11[[#This Row],[Date]])</f>
        <v>0</v>
      </c>
      <c r="F62" s="8">
        <f>(Daily_Cashbook11[[#This Row],[Received Ammount office]]+Daily_Cashbook11[[#This Row],[From Sales]]+Daily_Cashbook11[[#This Row],[Coal Cost (Office)]])-Daily_Cashbook11[[#This Row],[Vata Total Cost]]</f>
        <v>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0</v>
      </c>
      <c r="E63" s="7">
        <f>SUMIFS(AMB_Bricks_Expance_Sheet[Amount],AMB_Bricks_Expance_Sheet[Date],Daily_Cashbook11[[#This Row],[Date]])</f>
        <v>0</v>
      </c>
      <c r="F63" s="8">
        <f>(Daily_Cashbook11[[#This Row],[Received Ammount office]]+Daily_Cashbook11[[#This Row],[From Sales]]+Daily_Cashbook11[[#This Row],[Coal Cost (Office)]])-Daily_Cashbook11[[#This Row],[Vata Total Cost]]</f>
        <v>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1684000</v>
      </c>
      <c r="C368" s="16">
        <f>SUBTOTAL(109,Daily_Cashbook11[Coal Cost (Office)])</f>
        <v>0</v>
      </c>
      <c r="D368" s="16">
        <f>SUBTOTAL(109,Daily_Cashbook11[From Sales])</f>
        <v>661050</v>
      </c>
      <c r="E368" s="16">
        <f>SUBTOTAL(109,Daily_Cashbook11[Vata Total Cost])</f>
        <v>2256056</v>
      </c>
      <c r="F368" s="17">
        <f>SUBTOTAL(109,Daily_Cashbook11[Return to Office])</f>
        <v>88994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1595006</v>
      </c>
    </row>
  </sheetData>
  <conditionalFormatting sqref="C3:C367">
    <cfRule type="expression" dxfId="8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2025-01-06T12:46:29Z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