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LONE-HP\Documents\אדמה גלובל\ספינוסד ואממקטין לזחלים בכרוב - שוקת - ארז - אפריל 2024\"/>
    </mc:Choice>
  </mc:AlternateContent>
  <xr:revisionPtr revIDLastSave="0" documentId="13_ncr:1_{7D6C24B8-7570-401F-BC80-3AFF5097F2F7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חישובי כמויות" sheetId="1" r:id="rId1"/>
    <sheet name="מפה" sheetId="4" r:id="rId2"/>
    <sheet name="הדפסה" sheetId="6" r:id="rId3"/>
    <sheet name="תוצאות" sheetId="5" r:id="rId4"/>
    <sheet name="פרוטוקול" sheetId="7" r:id="rId5"/>
    <sheet name="טבלאות" sheetId="8" r:id="rId6"/>
    <sheet name="גרפים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0" l="1"/>
  <c r="E20" i="10"/>
  <c r="M11" i="5"/>
  <c r="I9" i="5"/>
  <c r="D78" i="10"/>
  <c r="E78" i="10"/>
  <c r="F78" i="10"/>
  <c r="D79" i="10"/>
  <c r="E79" i="10"/>
  <c r="F79" i="10"/>
  <c r="D80" i="10"/>
  <c r="E80" i="10"/>
  <c r="F80" i="10"/>
  <c r="D81" i="10"/>
  <c r="E81" i="10"/>
  <c r="F81" i="10"/>
  <c r="D82" i="10"/>
  <c r="E82" i="10"/>
  <c r="F82" i="10"/>
  <c r="D83" i="10"/>
  <c r="E83" i="10"/>
  <c r="F83" i="10"/>
  <c r="D84" i="10"/>
  <c r="E84" i="10"/>
  <c r="F84" i="10"/>
  <c r="D85" i="10"/>
  <c r="E85" i="10"/>
  <c r="F85" i="10"/>
  <c r="D86" i="10"/>
  <c r="E86" i="10"/>
  <c r="F86" i="10"/>
  <c r="D87" i="10"/>
  <c r="E87" i="10"/>
  <c r="F87" i="10"/>
  <c r="C79" i="10"/>
  <c r="C80" i="10"/>
  <c r="C81" i="10"/>
  <c r="C82" i="10"/>
  <c r="C83" i="10"/>
  <c r="C84" i="10"/>
  <c r="C85" i="10"/>
  <c r="C86" i="10"/>
  <c r="C87" i="10"/>
  <c r="C7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D53" i="10"/>
  <c r="E53" i="10"/>
  <c r="F53" i="10"/>
  <c r="D54" i="10"/>
  <c r="E54" i="10"/>
  <c r="F54" i="10"/>
  <c r="D55" i="10"/>
  <c r="E55" i="10"/>
  <c r="F55" i="10"/>
  <c r="D56" i="10"/>
  <c r="E56" i="10"/>
  <c r="F56" i="10"/>
  <c r="D57" i="10"/>
  <c r="E57" i="10"/>
  <c r="F57" i="10"/>
  <c r="D58" i="10"/>
  <c r="E58" i="10"/>
  <c r="F58" i="10"/>
  <c r="C50" i="10"/>
  <c r="C51" i="10"/>
  <c r="C52" i="10"/>
  <c r="C53" i="10"/>
  <c r="C54" i="10"/>
  <c r="C55" i="10"/>
  <c r="C56" i="10"/>
  <c r="C57" i="10"/>
  <c r="C58" i="10"/>
  <c r="C49" i="10"/>
  <c r="D19" i="10"/>
  <c r="E19" i="10"/>
  <c r="F19" i="10"/>
  <c r="D20" i="10"/>
  <c r="F20" i="10"/>
  <c r="D21" i="10"/>
  <c r="E21" i="10"/>
  <c r="F21" i="10"/>
  <c r="D22" i="10"/>
  <c r="E22" i="10"/>
  <c r="F22" i="10"/>
  <c r="D23" i="10"/>
  <c r="E23" i="10"/>
  <c r="F23" i="10"/>
  <c r="D24" i="10"/>
  <c r="E24" i="10"/>
  <c r="F24" i="10"/>
  <c r="E25" i="10"/>
  <c r="F25" i="10"/>
  <c r="D26" i="10"/>
  <c r="E26" i="10"/>
  <c r="F26" i="10"/>
  <c r="D27" i="10"/>
  <c r="E27" i="10"/>
  <c r="F27" i="10"/>
  <c r="D28" i="10"/>
  <c r="E28" i="10"/>
  <c r="F28" i="10"/>
  <c r="C20" i="10"/>
  <c r="C21" i="10"/>
  <c r="C22" i="10"/>
  <c r="C23" i="10"/>
  <c r="C24" i="10"/>
  <c r="C25" i="10"/>
  <c r="C26" i="10"/>
  <c r="C27" i="10"/>
  <c r="C28" i="10"/>
  <c r="C19" i="10"/>
  <c r="E45" i="5" l="1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0" i="5"/>
  <c r="M9" i="5"/>
  <c r="M8" i="5"/>
  <c r="M7" i="5"/>
  <c r="M6" i="5"/>
  <c r="M5" i="5"/>
  <c r="M4" i="5"/>
  <c r="M3" i="5"/>
  <c r="M2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2" i="5"/>
  <c r="U3" i="5"/>
  <c r="H9" i="1" l="1"/>
  <c r="H10" i="1" s="1"/>
  <c r="F29" i="1" s="1"/>
  <c r="F28" i="1" l="1"/>
  <c r="F14" i="1"/>
  <c r="F27" i="1"/>
  <c r="F26" i="1"/>
  <c r="F21" i="1"/>
  <c r="F22" i="1"/>
  <c r="F20" i="1"/>
  <c r="F19" i="1"/>
  <c r="F25" i="1"/>
  <c r="F24" i="1"/>
  <c r="F23" i="1"/>
</calcChain>
</file>

<file path=xl/sharedStrings.xml><?xml version="1.0" encoding="utf-8"?>
<sst xmlns="http://schemas.openxmlformats.org/spreadsheetml/2006/main" count="594" uniqueCount="111">
  <si>
    <t>גודל חלקה</t>
  </si>
  <si>
    <t>נפח ריסוס (ליטר)</t>
  </si>
  <si>
    <t>חלקה בודדת</t>
  </si>
  <si>
    <t>אורך (מ"ר)</t>
  </si>
  <si>
    <t>רוחב (מ"ר)</t>
  </si>
  <si>
    <t>סה"כ (מ"ר)</t>
  </si>
  <si>
    <t>סה"כ חלקות (4)</t>
  </si>
  <si>
    <t>בפועל ל-4 חלקות</t>
  </si>
  <si>
    <t>ליטר מחושב לדונם</t>
  </si>
  <si>
    <t>בסמ"ק/גרם לפי אחוזים</t>
  </si>
  <si>
    <t>בסמ"ק/גרם לפי מינון</t>
  </si>
  <si>
    <t>חישוב כמות חומרים לטיפול (4 חזרות)</t>
  </si>
  <si>
    <t>להכניס נתונים בקוביות בצבע הזה</t>
  </si>
  <si>
    <t xml:space="preserve">זן - </t>
  </si>
  <si>
    <t>תאריך שתילה-</t>
  </si>
  <si>
    <t>תאריכי טיפולים:</t>
  </si>
  <si>
    <t>מינון חומר ראשון לדונם</t>
  </si>
  <si>
    <t>מינון חומר שני לדונם</t>
  </si>
  <si>
    <t>UTC</t>
  </si>
  <si>
    <t>טיפול</t>
  </si>
  <si>
    <t>חזרה מספר</t>
  </si>
  <si>
    <t>צהוב</t>
  </si>
  <si>
    <t>ירוק</t>
  </si>
  <si>
    <t>לבן</t>
  </si>
  <si>
    <t>שחור</t>
  </si>
  <si>
    <t>אדום</t>
  </si>
  <si>
    <t>חום</t>
  </si>
  <si>
    <t xml:space="preserve">טמפ- </t>
  </si>
  <si>
    <t xml:space="preserve">לחות- </t>
  </si>
  <si>
    <t xml:space="preserve">רוח- </t>
  </si>
  <si>
    <t>כחול</t>
  </si>
  <si>
    <t>ערוגה 1</t>
  </si>
  <si>
    <t>ערוגה 2</t>
  </si>
  <si>
    <t>ערוגה 3</t>
  </si>
  <si>
    <t>ערוגה 4</t>
  </si>
  <si>
    <t>ירוק-כתום</t>
  </si>
  <si>
    <t>שכיחות</t>
  </si>
  <si>
    <t>ירוק- כתום</t>
  </si>
  <si>
    <t>ערוגה 5</t>
  </si>
  <si>
    <t>ערוגה 6</t>
  </si>
  <si>
    <t>ירוק-לבן</t>
  </si>
  <si>
    <t>Sample Number</t>
  </si>
  <si>
    <t>Type</t>
  </si>
  <si>
    <t>Comments</t>
  </si>
  <si>
    <t>Spinosad Concentration(gr/L)</t>
  </si>
  <si>
    <t>Emamectin Benzoate Concentration(gr/L)</t>
  </si>
  <si>
    <t>Treatment</t>
  </si>
  <si>
    <t>a.i dose rate (g.a.i\Ha)</t>
  </si>
  <si>
    <t>Formulation dose rate (g or cc\Ha)</t>
  </si>
  <si>
    <t>2918-01-164-0012-05</t>
  </si>
  <si>
    <t xml:space="preserve">OD </t>
  </si>
  <si>
    <t>OD formulation_1</t>
  </si>
  <si>
    <t>2951-01-164-0024-01</t>
  </si>
  <si>
    <t xml:space="preserve">green EC </t>
  </si>
  <si>
    <t>green solvent L</t>
  </si>
  <si>
    <t>SPN (ADM) 480 SC</t>
  </si>
  <si>
    <t>156(16)</t>
  </si>
  <si>
    <t>2544-01-164-0065-09</t>
  </si>
  <si>
    <t>SC</t>
  </si>
  <si>
    <t>spinosad 150 emamectin 30 (Vanisperse)</t>
  </si>
  <si>
    <t>SPN (ADM 23) - 240+ Sor 20% SC</t>
  </si>
  <si>
    <t>312(31)</t>
  </si>
  <si>
    <t>SPN (Tracer) 120 SC</t>
  </si>
  <si>
    <t>625 (62.5)</t>
  </si>
  <si>
    <t>2544-01-164-0062-01</t>
  </si>
  <si>
    <t>Spinosad Emamectin (Kojic acid)</t>
  </si>
  <si>
    <t>Emamectin (Proclaim)19.2 EC</t>
  </si>
  <si>
    <t>781 (78)</t>
  </si>
  <si>
    <t>2544-01-164-0083-09</t>
  </si>
  <si>
    <t>SE</t>
  </si>
  <si>
    <t>Spinosad Emamectin SE (10% Methyl Soyate)</t>
  </si>
  <si>
    <t>SPN 120 + EMA 19.2  TM</t>
  </si>
  <si>
    <t>75+15</t>
  </si>
  <si>
    <t>625(62.5)+781(78)</t>
  </si>
  <si>
    <t>SPN 100 + EMA 20 OD</t>
  </si>
  <si>
    <t>750(75)</t>
  </si>
  <si>
    <t>SPN 100 + EMA 20 GEC</t>
  </si>
  <si>
    <t>SPN 150 + EMA 30 SC (09)</t>
  </si>
  <si>
    <t>500(50)</t>
  </si>
  <si>
    <t>SPN 150 + EMA 30 SC (01)</t>
  </si>
  <si>
    <t>SPN 150 + EMA 30 SE</t>
  </si>
  <si>
    <t>Thrips/ DBM</t>
  </si>
  <si>
    <t>צהוב- כחול</t>
  </si>
  <si>
    <t>כתום</t>
  </si>
  <si>
    <t>כרוב</t>
  </si>
  <si>
    <t>פרוקטור</t>
  </si>
  <si>
    <t>עש גב היהלום</t>
  </si>
  <si>
    <t>אחר</t>
  </si>
  <si>
    <t>זחל אחר</t>
  </si>
  <si>
    <t>סה"כ זחלים</t>
  </si>
  <si>
    <t>DOT</t>
  </si>
  <si>
    <t>DOT sig</t>
  </si>
  <si>
    <t>3DAT</t>
  </si>
  <si>
    <t>3DAT sig</t>
  </si>
  <si>
    <t>7DAT</t>
  </si>
  <si>
    <t>7DAT sig</t>
  </si>
  <si>
    <t>10DAT</t>
  </si>
  <si>
    <t>10DAT sig</t>
  </si>
  <si>
    <t>14DAT</t>
  </si>
  <si>
    <t>14DAT sig</t>
  </si>
  <si>
    <t>A</t>
  </si>
  <si>
    <t>B</t>
  </si>
  <si>
    <t>C</t>
  </si>
  <si>
    <t>BC</t>
  </si>
  <si>
    <t>AB</t>
  </si>
  <si>
    <t>D</t>
  </si>
  <si>
    <t>BCD</t>
  </si>
  <si>
    <t>CD</t>
  </si>
  <si>
    <t>ABC</t>
  </si>
  <si>
    <t>TREATMENT</t>
  </si>
  <si>
    <t>אקראיות גמורה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</si>
</sst>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Roboto"/>
    </font>
    <font>
      <sz val="11"/>
      <color theme="0"/>
      <name val="Roboto"/>
    </font>
    <font>
      <sz val="8"/>
      <color theme="1"/>
      <name val="Calibri"/>
      <family val="2"/>
    </font>
    <font>
      <b/>
      <u/>
      <sz val="6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Arial"/>
      <family val="2"/>
    </font>
    <font>
      <sz val="11"/>
      <color theme="0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sz val="8"/>
      <name val="Arial"/>
      <family val="2"/>
      <scheme val="minor"/>
    </font>
    <font>
      <sz val="12"/>
      <color rgb="FF222222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2"/>
      <name val="Arial"/>
      <family val="2"/>
      <scheme val="minor"/>
    </font>
    <font>
      <b/>
      <sz val="8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7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5" fillId="6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3" xfId="0" applyFill="1" applyBorder="1" applyAlignment="1">
      <alignment horizontal="center"/>
    </xf>
    <xf numFmtId="0" fontId="9" fillId="0" borderId="8" xfId="0" applyFont="1" applyBorder="1" applyAlignment="1">
      <alignment vertical="top" wrapText="1"/>
    </xf>
    <xf numFmtId="0" fontId="9" fillId="3" borderId="8" xfId="0" applyFont="1" applyFill="1" applyBorder="1" applyAlignment="1">
      <alignment vertical="top" wrapText="1"/>
    </xf>
    <xf numFmtId="0" fontId="10" fillId="3" borderId="8" xfId="0" applyFont="1" applyFill="1" applyBorder="1" applyAlignment="1">
      <alignment vertical="top" wrapText="1"/>
    </xf>
    <xf numFmtId="2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11" fillId="0" borderId="3" xfId="0" applyFont="1" applyBorder="1" applyAlignment="1">
      <alignment horizontal="center" wrapText="1" readingOrder="2"/>
    </xf>
    <xf numFmtId="0" fontId="12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 wrapText="1"/>
    </xf>
    <xf numFmtId="0" fontId="13" fillId="0" borderId="9" xfId="0" applyFont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6" fillId="0" borderId="0" xfId="0" applyNumberFormat="1" applyFont="1" applyAlignment="1">
      <alignment horizontal="center"/>
    </xf>
    <xf numFmtId="0" fontId="1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6" fillId="14" borderId="8" xfId="0" applyFont="1" applyFill="1" applyBorder="1" applyAlignment="1">
      <alignment horizontal="left" vertical="center" readingOrder="1"/>
    </xf>
    <xf numFmtId="0" fontId="17" fillId="10" borderId="8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20" fillId="5" borderId="8" xfId="0" applyFont="1" applyFill="1" applyBorder="1" applyAlignment="1">
      <alignment horizontal="left" vertical="center" readingOrder="1"/>
    </xf>
    <xf numFmtId="0" fontId="21" fillId="3" borderId="0" xfId="0" applyFont="1" applyFill="1" applyAlignment="1">
      <alignment horizontal="center"/>
    </xf>
    <xf numFmtId="0" fontId="20" fillId="7" borderId="8" xfId="0" applyFont="1" applyFill="1" applyBorder="1" applyAlignment="1">
      <alignment horizontal="left" vertical="center" readingOrder="1"/>
    </xf>
    <xf numFmtId="0" fontId="20" fillId="15" borderId="8" xfId="0" applyFont="1" applyFill="1" applyBorder="1" applyAlignment="1">
      <alignment horizontal="left" vertical="center" readingOrder="1"/>
    </xf>
    <xf numFmtId="0" fontId="20" fillId="9" borderId="8" xfId="0" applyFont="1" applyFill="1" applyBorder="1" applyAlignment="1">
      <alignment horizontal="left" vertical="center" readingOrder="1"/>
    </xf>
    <xf numFmtId="0" fontId="23" fillId="8" borderId="8" xfId="0" applyFont="1" applyFill="1" applyBorder="1" applyAlignment="1">
      <alignment horizontal="left" vertical="center" readingOrder="1"/>
    </xf>
    <xf numFmtId="0" fontId="20" fillId="13" borderId="8" xfId="0" applyFont="1" applyFill="1" applyBorder="1" applyAlignment="1">
      <alignment horizontal="left" vertical="center" readingOrder="1"/>
    </xf>
    <xf numFmtId="0" fontId="20" fillId="16" borderId="8" xfId="0" applyFont="1" applyFill="1" applyBorder="1" applyAlignment="1">
      <alignment horizontal="left" vertical="center" readingOrder="1"/>
    </xf>
    <xf numFmtId="0" fontId="19" fillId="10" borderId="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5" fillId="0" borderId="3" xfId="0" applyFont="1" applyBorder="1" applyAlignment="1">
      <alignment horizontal="center" vertical="center" wrapText="1" readingOrder="2"/>
    </xf>
    <xf numFmtId="9" fontId="25" fillId="0" borderId="3" xfId="0" applyNumberFormat="1" applyFont="1" applyBorder="1" applyAlignment="1">
      <alignment horizontal="center" vertical="center" wrapText="1" readingOrder="2"/>
    </xf>
    <xf numFmtId="14" fontId="26" fillId="0" borderId="0" xfId="0" applyNumberFormat="1" applyFont="1" applyAlignment="1">
      <alignment horizontal="center" vertical="center"/>
    </xf>
    <xf numFmtId="0" fontId="7" fillId="11" borderId="0" xfId="0" applyFont="1" applyFill="1" applyAlignment="1">
      <alignment horizontal="center"/>
    </xf>
    <xf numFmtId="0" fontId="21" fillId="3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1" fillId="13" borderId="0" xfId="0" applyFont="1" applyFill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6" fillId="3" borderId="8" xfId="0" applyFont="1" applyFill="1" applyBorder="1" applyAlignment="1">
      <alignment horizontal="left" vertical="center" readingOrder="1"/>
    </xf>
    <xf numFmtId="0" fontId="24" fillId="13" borderId="8" xfId="0" applyFont="1" applyFill="1" applyBorder="1" applyAlignment="1">
      <alignment horizontal="left" vertical="center" readingOrder="1"/>
    </xf>
    <xf numFmtId="0" fontId="28" fillId="0" borderId="10" xfId="0" applyFont="1" applyBorder="1"/>
    <xf numFmtId="0" fontId="29" fillId="0" borderId="11" xfId="0" applyFont="1" applyBorder="1"/>
    <xf numFmtId="0" fontId="28" fillId="0" borderId="11" xfId="0" applyFont="1" applyBorder="1"/>
    <xf numFmtId="0" fontId="28" fillId="0" borderId="12" xfId="0" applyFont="1" applyBorder="1"/>
    <xf numFmtId="0" fontId="2" fillId="17" borderId="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0" borderId="14" xfId="0" applyBorder="1"/>
    <xf numFmtId="0" fontId="30" fillId="0" borderId="3" xfId="0" applyFont="1" applyBorder="1"/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27" fillId="3" borderId="3" xfId="0" applyFont="1" applyFill="1" applyBorder="1" applyAlignment="1">
      <alignment horizontal="left" vertical="center"/>
    </xf>
    <xf numFmtId="0" fontId="27" fillId="3" borderId="1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5" xfId="0" applyBorder="1"/>
    <xf numFmtId="0" fontId="30" fillId="0" borderId="16" xfId="0" applyFont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0" fillId="10" borderId="8" xfId="0" applyFont="1" applyFill="1" applyBorder="1" applyAlignment="1">
      <alignment horizontal="left" vertical="center" readingOrder="1"/>
    </xf>
    <xf numFmtId="0" fontId="20" fillId="11" borderId="8" xfId="0" applyFont="1" applyFill="1" applyBorder="1" applyAlignment="1">
      <alignment horizontal="left" vertical="center" readingOrder="1"/>
    </xf>
    <xf numFmtId="0" fontId="0" fillId="18" borderId="0" xfId="0" applyFill="1" applyAlignment="1">
      <alignment horizontal="center"/>
    </xf>
    <xf numFmtId="0" fontId="20" fillId="18" borderId="8" xfId="0" applyFont="1" applyFill="1" applyBorder="1" applyAlignment="1">
      <alignment horizontal="left" vertical="center" readingOrder="1"/>
    </xf>
    <xf numFmtId="0" fontId="21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/>
    </xf>
    <xf numFmtId="0" fontId="20" fillId="19" borderId="8" xfId="0" applyFont="1" applyFill="1" applyBorder="1" applyAlignment="1">
      <alignment horizontal="left" vertical="center" readingOrder="1"/>
    </xf>
    <xf numFmtId="0" fontId="0" fillId="19" borderId="0" xfId="0" applyFill="1" applyAlignment="1">
      <alignment horizontal="center"/>
    </xf>
    <xf numFmtId="0" fontId="21" fillId="19" borderId="0" xfId="0" applyFont="1" applyFill="1" applyAlignment="1">
      <alignment horizontal="center" vertical="center"/>
    </xf>
    <xf numFmtId="0" fontId="24" fillId="19" borderId="8" xfId="0" applyFont="1" applyFill="1" applyBorder="1" applyAlignment="1">
      <alignment horizontal="left" vertical="center" readingOrder="1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32" fillId="3" borderId="3" xfId="0" applyFont="1" applyFill="1" applyBorder="1" applyAlignment="1">
      <alignment horizontal="center" vertical="center" readingOrder="1"/>
    </xf>
    <xf numFmtId="0" fontId="32" fillId="3" borderId="0" xfId="0" applyFont="1" applyFill="1" applyAlignment="1">
      <alignment horizontal="center" vertical="center" readingOrder="1"/>
    </xf>
    <xf numFmtId="9" fontId="0" fillId="0" borderId="3" xfId="2" applyFont="1" applyBorder="1" applyAlignment="1">
      <alignment horizontal="center" vertical="center"/>
    </xf>
    <xf numFmtId="9" fontId="0" fillId="0" borderId="3" xfId="2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31" fillId="5" borderId="10" xfId="0" applyFont="1" applyFill="1" applyBorder="1" applyAlignment="1">
      <alignment horizontal="center" vertical="center"/>
    </xf>
    <xf numFmtId="0" fontId="31" fillId="5" borderId="11" xfId="0" applyFont="1" applyFill="1" applyBorder="1" applyAlignment="1">
      <alignment horizontal="center" vertical="center"/>
    </xf>
    <xf numFmtId="0" fontId="31" fillId="5" borderId="12" xfId="0" applyFont="1" applyFill="1" applyBorder="1" applyAlignment="1">
      <alignment horizontal="center" vertical="center"/>
    </xf>
  </cellXfs>
  <cellStyles count="3">
    <cellStyle name="40% - הדגשה3" xfId="1" builtinId="39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00"/>
      <color rgb="FFFF3399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solidFill>
                  <a:srgbClr val="FF0000"/>
                </a:solidFill>
                <a:effectLst/>
              </a:rPr>
              <a:t>Number of DBM larvae per replicate in average</a:t>
            </a:r>
            <a:endParaRPr lang="he-IL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גרפים!$B$2</c:f>
              <c:strCache>
                <c:ptCount val="1"/>
                <c:pt idx="0">
                  <c:v>DOT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גרפים!$A$3:$A$13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גרפים!$B$3:$B$13</c:f>
              <c:numCache>
                <c:formatCode>0.00</c:formatCode>
                <c:ptCount val="11"/>
                <c:pt idx="0">
                  <c:v>7.4</c:v>
                </c:pt>
                <c:pt idx="1">
                  <c:v>7.4</c:v>
                </c:pt>
                <c:pt idx="2">
                  <c:v>7.4</c:v>
                </c:pt>
                <c:pt idx="3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7.4</c:v>
                </c:pt>
                <c:pt idx="7">
                  <c:v>7.4</c:v>
                </c:pt>
                <c:pt idx="8">
                  <c:v>7.4</c:v>
                </c:pt>
                <c:pt idx="9">
                  <c:v>7.4</c:v>
                </c:pt>
                <c:pt idx="1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D-4BC5-A132-4B837F307D6E}"/>
            </c:ext>
          </c:extLst>
        </c:ser>
        <c:ser>
          <c:idx val="1"/>
          <c:order val="1"/>
          <c:tx>
            <c:strRef>
              <c:f>גרפים!$C$2</c:f>
              <c:strCache>
                <c:ptCount val="1"/>
                <c:pt idx="0">
                  <c:v>3DAT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גרפים!$A$3:$A$13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גרפים!$C$3:$C$13</c:f>
              <c:numCache>
                <c:formatCode>0.00</c:formatCode>
                <c:ptCount val="11"/>
                <c:pt idx="0">
                  <c:v>8</c:v>
                </c:pt>
                <c:pt idx="1">
                  <c:v>0.25</c:v>
                </c:pt>
                <c:pt idx="2">
                  <c:v>1</c:v>
                </c:pt>
                <c:pt idx="3">
                  <c:v>0.25</c:v>
                </c:pt>
                <c:pt idx="4">
                  <c:v>2.5</c:v>
                </c:pt>
                <c:pt idx="5">
                  <c:v>1.25</c:v>
                </c:pt>
                <c:pt idx="6">
                  <c:v>2.5</c:v>
                </c:pt>
                <c:pt idx="7">
                  <c:v>1.25</c:v>
                </c:pt>
                <c:pt idx="8">
                  <c:v>2.25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D-4BC5-A132-4B837F307D6E}"/>
            </c:ext>
          </c:extLst>
        </c:ser>
        <c:ser>
          <c:idx val="2"/>
          <c:order val="2"/>
          <c:tx>
            <c:strRef>
              <c:f>גרפים!$D$2</c:f>
              <c:strCache>
                <c:ptCount val="1"/>
                <c:pt idx="0">
                  <c:v>7DAT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גרפים!$A$3:$A$13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גרפים!$D$3:$D$13</c:f>
              <c:numCache>
                <c:formatCode>0.00</c:formatCode>
                <c:ptCount val="11"/>
                <c:pt idx="0">
                  <c:v>7.25</c:v>
                </c:pt>
                <c:pt idx="1">
                  <c:v>2</c:v>
                </c:pt>
                <c:pt idx="2">
                  <c:v>0.75</c:v>
                </c:pt>
                <c:pt idx="3">
                  <c:v>0.5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1</c:v>
                </c:pt>
                <c:pt idx="9">
                  <c:v>0.75</c:v>
                </c:pt>
                <c:pt idx="1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D-4BC5-A132-4B837F307D6E}"/>
            </c:ext>
          </c:extLst>
        </c:ser>
        <c:ser>
          <c:idx val="3"/>
          <c:order val="3"/>
          <c:tx>
            <c:strRef>
              <c:f>גרפים!$E$2</c:f>
              <c:strCache>
                <c:ptCount val="1"/>
                <c:pt idx="0">
                  <c:v>10DAT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גרפים!$A$3:$A$13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גרפים!$E$3:$E$13</c:f>
              <c:numCache>
                <c:formatCode>0.00</c:formatCode>
                <c:ptCount val="11"/>
                <c:pt idx="0">
                  <c:v>11.5</c:v>
                </c:pt>
                <c:pt idx="1">
                  <c:v>2.25</c:v>
                </c:pt>
                <c:pt idx="2">
                  <c:v>0.75</c:v>
                </c:pt>
                <c:pt idx="3">
                  <c:v>0.75</c:v>
                </c:pt>
                <c:pt idx="4">
                  <c:v>0.25</c:v>
                </c:pt>
                <c:pt idx="5">
                  <c:v>1.25</c:v>
                </c:pt>
                <c:pt idx="6">
                  <c:v>2.5</c:v>
                </c:pt>
                <c:pt idx="7">
                  <c:v>1.25</c:v>
                </c:pt>
                <c:pt idx="8">
                  <c:v>1</c:v>
                </c:pt>
                <c:pt idx="9">
                  <c:v>1</c:v>
                </c:pt>
                <c:pt idx="10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D-4BC5-A132-4B837F307D6E}"/>
            </c:ext>
          </c:extLst>
        </c:ser>
        <c:ser>
          <c:idx val="4"/>
          <c:order val="4"/>
          <c:tx>
            <c:strRef>
              <c:f>גרפים!$F$2</c:f>
              <c:strCache>
                <c:ptCount val="1"/>
                <c:pt idx="0">
                  <c:v>14DAT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גרפים!$A$3:$A$13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גרפים!$F$3:$F$13</c:f>
              <c:numCache>
                <c:formatCode>0.00</c:formatCode>
                <c:ptCount val="11"/>
                <c:pt idx="0">
                  <c:v>11.25</c:v>
                </c:pt>
                <c:pt idx="1">
                  <c:v>4.75</c:v>
                </c:pt>
                <c:pt idx="2">
                  <c:v>4.5</c:v>
                </c:pt>
                <c:pt idx="3">
                  <c:v>5.75</c:v>
                </c:pt>
                <c:pt idx="4">
                  <c:v>3</c:v>
                </c:pt>
                <c:pt idx="5">
                  <c:v>5.75</c:v>
                </c:pt>
                <c:pt idx="6">
                  <c:v>3.25</c:v>
                </c:pt>
                <c:pt idx="7">
                  <c:v>3.5</c:v>
                </c:pt>
                <c:pt idx="8">
                  <c:v>6.25</c:v>
                </c:pt>
                <c:pt idx="9">
                  <c:v>7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DD-4BC5-A132-4B837F30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80024"/>
        <c:axId val="336382184"/>
      </c:barChart>
      <c:catAx>
        <c:axId val="33638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2184"/>
        <c:crosses val="autoZero"/>
        <c:auto val="1"/>
        <c:lblAlgn val="ctr"/>
        <c:lblOffset val="100"/>
        <c:noMultiLvlLbl val="0"/>
      </c:catAx>
      <c:valAx>
        <c:axId val="3363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M</a:t>
                </a:r>
                <a:r>
                  <a:rPr lang="he-IL" b="1">
                    <a:solidFill>
                      <a:srgbClr val="FF0000"/>
                    </a:solidFill>
                  </a:rPr>
                  <a:t>oth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spc="0" baseline="0">
                <a:solidFill>
                  <a:srgbClr val="FF0000"/>
                </a:solidFill>
                <a:effectLst/>
              </a:rPr>
              <a:t>Decrease(%) of DBM larvae as correlation to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גרפים!$C$2</c:f>
              <c:strCache>
                <c:ptCount val="1"/>
                <c:pt idx="0">
                  <c:v>3DAT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גרפים!$A$19:$A$28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גרפים!$C$19:$C$28</c:f>
              <c:numCache>
                <c:formatCode>0.00</c:formatCode>
                <c:ptCount val="10"/>
                <c:pt idx="0">
                  <c:v>96.875</c:v>
                </c:pt>
                <c:pt idx="1">
                  <c:v>87.5</c:v>
                </c:pt>
                <c:pt idx="2">
                  <c:v>96.875</c:v>
                </c:pt>
                <c:pt idx="3">
                  <c:v>68.75</c:v>
                </c:pt>
                <c:pt idx="4">
                  <c:v>84.375</c:v>
                </c:pt>
                <c:pt idx="5">
                  <c:v>68.75</c:v>
                </c:pt>
                <c:pt idx="6">
                  <c:v>84.375</c:v>
                </c:pt>
                <c:pt idx="7">
                  <c:v>71.875</c:v>
                </c:pt>
                <c:pt idx="8">
                  <c:v>87.5</c:v>
                </c:pt>
                <c:pt idx="9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8-47DF-AAEC-A0017D09B56A}"/>
            </c:ext>
          </c:extLst>
        </c:ser>
        <c:ser>
          <c:idx val="1"/>
          <c:order val="1"/>
          <c:tx>
            <c:strRef>
              <c:f>גרפים!$D$2</c:f>
              <c:strCache>
                <c:ptCount val="1"/>
                <c:pt idx="0">
                  <c:v>7DAT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גרפים!$A$19:$A$28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גרפים!$D$19:$D$28</c:f>
              <c:numCache>
                <c:formatCode>0.00</c:formatCode>
                <c:ptCount val="10"/>
                <c:pt idx="0">
                  <c:v>72.413793103448285</c:v>
                </c:pt>
                <c:pt idx="1">
                  <c:v>89.65517241379311</c:v>
                </c:pt>
                <c:pt idx="2">
                  <c:v>93.103448275862064</c:v>
                </c:pt>
                <c:pt idx="3">
                  <c:v>100</c:v>
                </c:pt>
                <c:pt idx="4">
                  <c:v>79.310344827586206</c:v>
                </c:pt>
                <c:pt idx="5">
                  <c:v>79.310344827586206</c:v>
                </c:pt>
                <c:pt idx="6">
                  <c:v>100</c:v>
                </c:pt>
                <c:pt idx="7">
                  <c:v>86.206896551724142</c:v>
                </c:pt>
                <c:pt idx="8">
                  <c:v>89.65517241379311</c:v>
                </c:pt>
                <c:pt idx="9">
                  <c:v>96.551724137931032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8-47DF-AAEC-A0017D09B56A}"/>
            </c:ext>
          </c:extLst>
        </c:ser>
        <c:ser>
          <c:idx val="2"/>
          <c:order val="2"/>
          <c:tx>
            <c:strRef>
              <c:f>גרפים!$E$2</c:f>
              <c:strCache>
                <c:ptCount val="1"/>
                <c:pt idx="0">
                  <c:v>10DAT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גרפים!$A$19:$A$28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גרפים!$E$19:$E$28</c:f>
              <c:numCache>
                <c:formatCode>0.00</c:formatCode>
                <c:ptCount val="10"/>
                <c:pt idx="0">
                  <c:v>80.434782608695656</c:v>
                </c:pt>
                <c:pt idx="1">
                  <c:v>93.478260869565219</c:v>
                </c:pt>
                <c:pt idx="2">
                  <c:v>93.478260869565219</c:v>
                </c:pt>
                <c:pt idx="3">
                  <c:v>97.826086956521735</c:v>
                </c:pt>
                <c:pt idx="4">
                  <c:v>89.130434782608688</c:v>
                </c:pt>
                <c:pt idx="5">
                  <c:v>78.260869565217391</c:v>
                </c:pt>
                <c:pt idx="6">
                  <c:v>89.130434782608688</c:v>
                </c:pt>
                <c:pt idx="7">
                  <c:v>91.304347826086953</c:v>
                </c:pt>
                <c:pt idx="8">
                  <c:v>91.304347826086953</c:v>
                </c:pt>
                <c:pt idx="9">
                  <c:v>89.130434782608688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8-47DF-AAEC-A0017D09B56A}"/>
            </c:ext>
          </c:extLst>
        </c:ser>
        <c:ser>
          <c:idx val="3"/>
          <c:order val="3"/>
          <c:tx>
            <c:strRef>
              <c:f>גרפים!$F$2</c:f>
              <c:strCache>
                <c:ptCount val="1"/>
                <c:pt idx="0">
                  <c:v>14DAT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גרפים!$A$19:$A$28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גרפים!$F$19:$F$28</c:f>
              <c:numCache>
                <c:formatCode>0.00</c:formatCode>
                <c:ptCount val="10"/>
                <c:pt idx="0">
                  <c:v>57.777777777777779</c:v>
                </c:pt>
                <c:pt idx="1">
                  <c:v>60</c:v>
                </c:pt>
                <c:pt idx="2">
                  <c:v>48.888888888888893</c:v>
                </c:pt>
                <c:pt idx="3">
                  <c:v>73.333333333333329</c:v>
                </c:pt>
                <c:pt idx="4">
                  <c:v>48.888888888888893</c:v>
                </c:pt>
                <c:pt idx="5">
                  <c:v>71.111111111111114</c:v>
                </c:pt>
                <c:pt idx="6">
                  <c:v>68.888888888888886</c:v>
                </c:pt>
                <c:pt idx="7">
                  <c:v>44.444444444444443</c:v>
                </c:pt>
                <c:pt idx="8">
                  <c:v>37.777777777777779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8-47DF-AAEC-A0017D09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80024"/>
        <c:axId val="336382184"/>
      </c:barChart>
      <c:catAx>
        <c:axId val="33638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2184"/>
        <c:crosses val="autoZero"/>
        <c:auto val="1"/>
        <c:lblAlgn val="ctr"/>
        <c:lblOffset val="100"/>
        <c:noMultiLvlLbl val="0"/>
      </c:catAx>
      <c:valAx>
        <c:axId val="336382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sng" strike="noStrike" kern="1200" spc="0" baseline="0">
                    <a:solidFill>
                      <a:srgbClr val="FF0000"/>
                    </a:solidFill>
                    <a:effectLst/>
                  </a:rPr>
                  <a:t>%</a:t>
                </a:r>
                <a:endParaRPr lang="he-IL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solidFill>
                  <a:srgbClr val="FF0000"/>
                </a:solidFill>
                <a:effectLst/>
              </a:rPr>
              <a:t>Number of other larvae (not including DBM) per replicate in average</a:t>
            </a:r>
            <a:endParaRPr lang="he-IL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גרפים!$B$2</c:f>
              <c:strCache>
                <c:ptCount val="1"/>
                <c:pt idx="0">
                  <c:v>DOT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גרפים!$A$33:$A$43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גרפים!$B$33:$B$43</c:f>
              <c:numCache>
                <c:formatCode>0.00</c:formatCode>
                <c:ptCount val="11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D-45AE-BCCB-75C103C28C0D}"/>
            </c:ext>
          </c:extLst>
        </c:ser>
        <c:ser>
          <c:idx val="1"/>
          <c:order val="1"/>
          <c:tx>
            <c:strRef>
              <c:f>גרפים!$C$2</c:f>
              <c:strCache>
                <c:ptCount val="1"/>
                <c:pt idx="0">
                  <c:v>3DAT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גרפים!$A$33:$A$43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גרפים!$C$33:$C$43</c:f>
              <c:numCache>
                <c:formatCode>0.00</c:formatCode>
                <c:ptCount val="11"/>
                <c:pt idx="0">
                  <c:v>2.5</c:v>
                </c:pt>
                <c:pt idx="1">
                  <c:v>6.25</c:v>
                </c:pt>
                <c:pt idx="2">
                  <c:v>2.75</c:v>
                </c:pt>
                <c:pt idx="3">
                  <c:v>3</c:v>
                </c:pt>
                <c:pt idx="4">
                  <c:v>1.75</c:v>
                </c:pt>
                <c:pt idx="5">
                  <c:v>3.25</c:v>
                </c:pt>
                <c:pt idx="6">
                  <c:v>3.75</c:v>
                </c:pt>
                <c:pt idx="7">
                  <c:v>3.5</c:v>
                </c:pt>
                <c:pt idx="8">
                  <c:v>4</c:v>
                </c:pt>
                <c:pt idx="9">
                  <c:v>2.75</c:v>
                </c:pt>
                <c:pt idx="1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D-45AE-BCCB-75C103C28C0D}"/>
            </c:ext>
          </c:extLst>
        </c:ser>
        <c:ser>
          <c:idx val="2"/>
          <c:order val="2"/>
          <c:tx>
            <c:strRef>
              <c:f>גרפים!$D$2</c:f>
              <c:strCache>
                <c:ptCount val="1"/>
                <c:pt idx="0">
                  <c:v>7DAT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גרפים!$A$33:$A$43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גרפים!$D$33:$D$43</c:f>
              <c:numCache>
                <c:formatCode>0.00</c:formatCode>
                <c:ptCount val="11"/>
                <c:pt idx="0">
                  <c:v>5.75</c:v>
                </c:pt>
                <c:pt idx="1">
                  <c:v>3.5</c:v>
                </c:pt>
                <c:pt idx="2">
                  <c:v>1.75</c:v>
                </c:pt>
                <c:pt idx="3">
                  <c:v>1.5</c:v>
                </c:pt>
                <c:pt idx="4">
                  <c:v>1.75</c:v>
                </c:pt>
                <c:pt idx="5">
                  <c:v>3.5</c:v>
                </c:pt>
                <c:pt idx="6">
                  <c:v>2.5</c:v>
                </c:pt>
                <c:pt idx="7">
                  <c:v>1.75</c:v>
                </c:pt>
                <c:pt idx="8">
                  <c:v>2.75</c:v>
                </c:pt>
                <c:pt idx="9">
                  <c:v>2</c:v>
                </c:pt>
                <c:pt idx="1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0D-45AE-BCCB-75C103C28C0D}"/>
            </c:ext>
          </c:extLst>
        </c:ser>
        <c:ser>
          <c:idx val="3"/>
          <c:order val="3"/>
          <c:tx>
            <c:strRef>
              <c:f>גרפים!$E$2</c:f>
              <c:strCache>
                <c:ptCount val="1"/>
                <c:pt idx="0">
                  <c:v>10DAT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גרפים!$A$33:$A$43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גרפים!$E$33:$E$43</c:f>
              <c:numCache>
                <c:formatCode>0.00</c:formatCode>
                <c:ptCount val="11"/>
                <c:pt idx="0">
                  <c:v>6.5</c:v>
                </c:pt>
                <c:pt idx="1">
                  <c:v>3.5</c:v>
                </c:pt>
                <c:pt idx="2">
                  <c:v>1.25</c:v>
                </c:pt>
                <c:pt idx="3">
                  <c:v>1.75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0D-45AE-BCCB-75C103C28C0D}"/>
            </c:ext>
          </c:extLst>
        </c:ser>
        <c:ser>
          <c:idx val="4"/>
          <c:order val="4"/>
          <c:tx>
            <c:strRef>
              <c:f>גרפים!$F$2</c:f>
              <c:strCache>
                <c:ptCount val="1"/>
                <c:pt idx="0">
                  <c:v>14DAT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גרפים!$A$33:$A$43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גרפים!$F$33:$F$43</c:f>
              <c:numCache>
                <c:formatCode>0.00</c:formatCode>
                <c:ptCount val="11"/>
                <c:pt idx="0">
                  <c:v>4.75</c:v>
                </c:pt>
                <c:pt idx="1">
                  <c:v>2.5</c:v>
                </c:pt>
                <c:pt idx="2">
                  <c:v>2.5</c:v>
                </c:pt>
                <c:pt idx="3">
                  <c:v>1.75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0.75</c:v>
                </c:pt>
                <c:pt idx="8">
                  <c:v>0.75</c:v>
                </c:pt>
                <c:pt idx="9">
                  <c:v>1.5</c:v>
                </c:pt>
                <c:pt idx="10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D-45AE-BCCB-75C103C2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80024"/>
        <c:axId val="336382184"/>
      </c:barChart>
      <c:catAx>
        <c:axId val="33638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2184"/>
        <c:crosses val="autoZero"/>
        <c:auto val="1"/>
        <c:lblAlgn val="ctr"/>
        <c:lblOffset val="100"/>
        <c:noMultiLvlLbl val="0"/>
      </c:catAx>
      <c:valAx>
        <c:axId val="3363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sng" strike="noStrike" kern="1200" baseline="0">
                    <a:solidFill>
                      <a:srgbClr val="FF0000"/>
                    </a:solidFill>
                    <a:effectLst/>
                  </a:rPr>
                  <a:t>larvae</a:t>
                </a:r>
                <a:endParaRPr lang="he-IL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spc="0" baseline="0">
                <a:solidFill>
                  <a:srgbClr val="FF0000"/>
                </a:solidFill>
                <a:effectLst/>
              </a:rPr>
              <a:t>Decrease(%) of other larvae (not including DBM) as correlation to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גרפים!$C$2</c:f>
              <c:strCache>
                <c:ptCount val="1"/>
                <c:pt idx="0">
                  <c:v>3DAT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גרפים!$A$49:$A$58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גרפים!$C$49:$C$58</c:f>
              <c:numCache>
                <c:formatCode>0.00</c:formatCode>
                <c:ptCount val="10"/>
                <c:pt idx="0">
                  <c:v>-150</c:v>
                </c:pt>
                <c:pt idx="1">
                  <c:v>-10.000000000000014</c:v>
                </c:pt>
                <c:pt idx="2">
                  <c:v>-20</c:v>
                </c:pt>
                <c:pt idx="3">
                  <c:v>30</c:v>
                </c:pt>
                <c:pt idx="4">
                  <c:v>-30</c:v>
                </c:pt>
                <c:pt idx="5">
                  <c:v>-50</c:v>
                </c:pt>
                <c:pt idx="6">
                  <c:v>-40</c:v>
                </c:pt>
                <c:pt idx="7">
                  <c:v>-60</c:v>
                </c:pt>
                <c:pt idx="8">
                  <c:v>-10.000000000000014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518-9B3D-A3963D10D0C9}"/>
            </c:ext>
          </c:extLst>
        </c:ser>
        <c:ser>
          <c:idx val="1"/>
          <c:order val="1"/>
          <c:tx>
            <c:strRef>
              <c:f>גרפים!$D$2</c:f>
              <c:strCache>
                <c:ptCount val="1"/>
                <c:pt idx="0">
                  <c:v>7DAT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גרפים!$A$49:$A$58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גרפים!$D$49:$D$58</c:f>
              <c:numCache>
                <c:formatCode>0.00</c:formatCode>
                <c:ptCount val="10"/>
                <c:pt idx="0">
                  <c:v>39.130434782608688</c:v>
                </c:pt>
                <c:pt idx="1">
                  <c:v>69.565217391304344</c:v>
                </c:pt>
                <c:pt idx="2">
                  <c:v>73.913043478260875</c:v>
                </c:pt>
                <c:pt idx="3">
                  <c:v>69.565217391304344</c:v>
                </c:pt>
                <c:pt idx="4">
                  <c:v>39.130434782608688</c:v>
                </c:pt>
                <c:pt idx="5">
                  <c:v>56.521739130434781</c:v>
                </c:pt>
                <c:pt idx="6">
                  <c:v>69.565217391304344</c:v>
                </c:pt>
                <c:pt idx="7">
                  <c:v>52.173913043478258</c:v>
                </c:pt>
                <c:pt idx="8">
                  <c:v>65.217391304347828</c:v>
                </c:pt>
                <c:pt idx="9">
                  <c:v>73.913043478260875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D-4518-9B3D-A3963D10D0C9}"/>
            </c:ext>
          </c:extLst>
        </c:ser>
        <c:ser>
          <c:idx val="2"/>
          <c:order val="2"/>
          <c:tx>
            <c:strRef>
              <c:f>גרפים!$E$2</c:f>
              <c:strCache>
                <c:ptCount val="1"/>
                <c:pt idx="0">
                  <c:v>10DAT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גרפים!$A$49:$A$58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גרפים!$E$49:$E$58</c:f>
              <c:numCache>
                <c:formatCode>0.00</c:formatCode>
                <c:ptCount val="10"/>
                <c:pt idx="0">
                  <c:v>46.153846153846153</c:v>
                </c:pt>
                <c:pt idx="1">
                  <c:v>80.769230769230774</c:v>
                </c:pt>
                <c:pt idx="2">
                  <c:v>73.07692307692308</c:v>
                </c:pt>
                <c:pt idx="3">
                  <c:v>84.615384615384613</c:v>
                </c:pt>
                <c:pt idx="4">
                  <c:v>76.92307692307692</c:v>
                </c:pt>
                <c:pt idx="5">
                  <c:v>76.92307692307692</c:v>
                </c:pt>
                <c:pt idx="6">
                  <c:v>61.538461538461533</c:v>
                </c:pt>
                <c:pt idx="7">
                  <c:v>61.538461538461533</c:v>
                </c:pt>
                <c:pt idx="8">
                  <c:v>61.538461538461533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D-4518-9B3D-A3963D10D0C9}"/>
            </c:ext>
          </c:extLst>
        </c:ser>
        <c:ser>
          <c:idx val="3"/>
          <c:order val="3"/>
          <c:tx>
            <c:strRef>
              <c:f>גרפים!$F$2</c:f>
              <c:strCache>
                <c:ptCount val="1"/>
                <c:pt idx="0">
                  <c:v>14DAT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גרפים!$A$49:$A$58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גרפים!$F$49:$F$58</c:f>
              <c:numCache>
                <c:formatCode>0.00</c:formatCode>
                <c:ptCount val="10"/>
                <c:pt idx="0">
                  <c:v>47.368421052631582</c:v>
                </c:pt>
                <c:pt idx="1">
                  <c:v>47.368421052631582</c:v>
                </c:pt>
                <c:pt idx="2">
                  <c:v>63.15789473684211</c:v>
                </c:pt>
                <c:pt idx="3">
                  <c:v>78.94736842105263</c:v>
                </c:pt>
                <c:pt idx="4">
                  <c:v>73.684210526315795</c:v>
                </c:pt>
                <c:pt idx="5">
                  <c:v>68.421052631578945</c:v>
                </c:pt>
                <c:pt idx="6">
                  <c:v>84.21052631578948</c:v>
                </c:pt>
                <c:pt idx="7">
                  <c:v>84.21052631578948</c:v>
                </c:pt>
                <c:pt idx="8">
                  <c:v>68.421052631578945</c:v>
                </c:pt>
                <c:pt idx="9">
                  <c:v>73.684210526315795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D-4518-9B3D-A3963D10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80024"/>
        <c:axId val="336382184"/>
      </c:barChart>
      <c:catAx>
        <c:axId val="33638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2184"/>
        <c:crosses val="autoZero"/>
        <c:auto val="1"/>
        <c:lblAlgn val="ctr"/>
        <c:lblOffset val="100"/>
        <c:noMultiLvlLbl val="0"/>
      </c:catAx>
      <c:valAx>
        <c:axId val="3363821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sng" strike="noStrike" kern="1200" spc="0" baseline="0">
                    <a:solidFill>
                      <a:srgbClr val="FF0000"/>
                    </a:solidFill>
                    <a:effectLst/>
                  </a:rPr>
                  <a:t>%</a:t>
                </a:r>
                <a:endParaRPr lang="he-IL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solidFill>
                  <a:srgbClr val="FF0000"/>
                </a:solidFill>
                <a:effectLst/>
              </a:rPr>
              <a:t>Number of all larvae per replicate in average</a:t>
            </a:r>
            <a:endParaRPr lang="he-IL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גרפים!$B$2</c:f>
              <c:strCache>
                <c:ptCount val="1"/>
                <c:pt idx="0">
                  <c:v>DOT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גרפים!$A$62:$A$72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גרפים!$B$62:$B$72</c:f>
              <c:numCache>
                <c:formatCode>0.00</c:formatCode>
                <c:ptCount val="11"/>
                <c:pt idx="0">
                  <c:v>10.6</c:v>
                </c:pt>
                <c:pt idx="1">
                  <c:v>10.6</c:v>
                </c:pt>
                <c:pt idx="2">
                  <c:v>10.6</c:v>
                </c:pt>
                <c:pt idx="3">
                  <c:v>10.6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  <c:pt idx="7">
                  <c:v>10.6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3-47AE-A502-EC879AEC5133}"/>
            </c:ext>
          </c:extLst>
        </c:ser>
        <c:ser>
          <c:idx val="1"/>
          <c:order val="1"/>
          <c:tx>
            <c:strRef>
              <c:f>גרפים!$C$2</c:f>
              <c:strCache>
                <c:ptCount val="1"/>
                <c:pt idx="0">
                  <c:v>3DAT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גרפים!$A$62:$A$72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גרפים!$C$62:$C$72</c:f>
              <c:numCache>
                <c:formatCode>0.00</c:formatCode>
                <c:ptCount val="11"/>
                <c:pt idx="0">
                  <c:v>10.5</c:v>
                </c:pt>
                <c:pt idx="1">
                  <c:v>6.5</c:v>
                </c:pt>
                <c:pt idx="2">
                  <c:v>3.75</c:v>
                </c:pt>
                <c:pt idx="3">
                  <c:v>3.25</c:v>
                </c:pt>
                <c:pt idx="4">
                  <c:v>4.25</c:v>
                </c:pt>
                <c:pt idx="5">
                  <c:v>4.5</c:v>
                </c:pt>
                <c:pt idx="6">
                  <c:v>6.25</c:v>
                </c:pt>
                <c:pt idx="7">
                  <c:v>4.75</c:v>
                </c:pt>
                <c:pt idx="8">
                  <c:v>6.25</c:v>
                </c:pt>
                <c:pt idx="9">
                  <c:v>3.75</c:v>
                </c:pt>
                <c:pt idx="1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3-47AE-A502-EC879AEC5133}"/>
            </c:ext>
          </c:extLst>
        </c:ser>
        <c:ser>
          <c:idx val="2"/>
          <c:order val="2"/>
          <c:tx>
            <c:strRef>
              <c:f>גרפים!$D$2</c:f>
              <c:strCache>
                <c:ptCount val="1"/>
                <c:pt idx="0">
                  <c:v>7DAT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גרפים!$A$62:$A$72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גרפים!$D$62:$D$72</c:f>
              <c:numCache>
                <c:formatCode>0.00</c:formatCode>
                <c:ptCount val="11"/>
                <c:pt idx="0">
                  <c:v>13</c:v>
                </c:pt>
                <c:pt idx="1">
                  <c:v>5.5</c:v>
                </c:pt>
                <c:pt idx="2">
                  <c:v>2.5</c:v>
                </c:pt>
                <c:pt idx="3">
                  <c:v>2</c:v>
                </c:pt>
                <c:pt idx="4">
                  <c:v>1.75</c:v>
                </c:pt>
                <c:pt idx="5">
                  <c:v>5</c:v>
                </c:pt>
                <c:pt idx="6">
                  <c:v>4</c:v>
                </c:pt>
                <c:pt idx="7">
                  <c:v>1.75</c:v>
                </c:pt>
                <c:pt idx="8">
                  <c:v>3.75</c:v>
                </c:pt>
                <c:pt idx="9">
                  <c:v>2.75</c:v>
                </c:pt>
                <c:pt idx="1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3-47AE-A502-EC879AEC5133}"/>
            </c:ext>
          </c:extLst>
        </c:ser>
        <c:ser>
          <c:idx val="3"/>
          <c:order val="3"/>
          <c:tx>
            <c:strRef>
              <c:f>גרפים!$E$2</c:f>
              <c:strCache>
                <c:ptCount val="1"/>
                <c:pt idx="0">
                  <c:v>10DAT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גרפים!$A$62:$A$72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גרפים!$E$62:$E$72</c:f>
              <c:numCache>
                <c:formatCode>0.00</c:formatCode>
                <c:ptCount val="11"/>
                <c:pt idx="0">
                  <c:v>18</c:v>
                </c:pt>
                <c:pt idx="1">
                  <c:v>5.75</c:v>
                </c:pt>
                <c:pt idx="2">
                  <c:v>2</c:v>
                </c:pt>
                <c:pt idx="3">
                  <c:v>2.5</c:v>
                </c:pt>
                <c:pt idx="4">
                  <c:v>1.25</c:v>
                </c:pt>
                <c:pt idx="5">
                  <c:v>2.75</c:v>
                </c:pt>
                <c:pt idx="6">
                  <c:v>4</c:v>
                </c:pt>
                <c:pt idx="7">
                  <c:v>3.75</c:v>
                </c:pt>
                <c:pt idx="8">
                  <c:v>3.5</c:v>
                </c:pt>
                <c:pt idx="9">
                  <c:v>3.5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3-47AE-A502-EC879AEC5133}"/>
            </c:ext>
          </c:extLst>
        </c:ser>
        <c:ser>
          <c:idx val="4"/>
          <c:order val="4"/>
          <c:tx>
            <c:strRef>
              <c:f>גרפים!$F$2</c:f>
              <c:strCache>
                <c:ptCount val="1"/>
                <c:pt idx="0">
                  <c:v>14DAT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גרפים!$A$62:$A$72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גרפים!$F$62:$F$72</c:f>
              <c:numCache>
                <c:formatCode>0.00</c:formatCode>
                <c:ptCount val="11"/>
                <c:pt idx="0">
                  <c:v>16</c:v>
                </c:pt>
                <c:pt idx="1">
                  <c:v>7.25</c:v>
                </c:pt>
                <c:pt idx="2">
                  <c:v>7</c:v>
                </c:pt>
                <c:pt idx="3">
                  <c:v>7.5</c:v>
                </c:pt>
                <c:pt idx="4">
                  <c:v>4</c:v>
                </c:pt>
                <c:pt idx="5">
                  <c:v>7</c:v>
                </c:pt>
                <c:pt idx="6">
                  <c:v>4.75</c:v>
                </c:pt>
                <c:pt idx="7">
                  <c:v>4.25</c:v>
                </c:pt>
                <c:pt idx="8">
                  <c:v>7</c:v>
                </c:pt>
                <c:pt idx="9">
                  <c:v>8.5</c:v>
                </c:pt>
                <c:pt idx="1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3-47AE-A502-EC879AEC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80024"/>
        <c:axId val="336382184"/>
      </c:barChart>
      <c:catAx>
        <c:axId val="33638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2184"/>
        <c:crosses val="autoZero"/>
        <c:auto val="1"/>
        <c:lblAlgn val="ctr"/>
        <c:lblOffset val="100"/>
        <c:noMultiLvlLbl val="0"/>
      </c:catAx>
      <c:valAx>
        <c:axId val="3363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sng" strike="noStrike" kern="1200" baseline="0">
                    <a:solidFill>
                      <a:srgbClr val="FF0000"/>
                    </a:solidFill>
                    <a:effectLst/>
                  </a:rPr>
                  <a:t>all larvae</a:t>
                </a:r>
                <a:endParaRPr lang="he-IL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spc="0" baseline="0">
                <a:solidFill>
                  <a:srgbClr val="FF0000"/>
                </a:solidFill>
                <a:effectLst/>
              </a:rPr>
              <a:t>frequency(%) of DBM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גרפים!$B$2</c:f>
              <c:strCache>
                <c:ptCount val="1"/>
                <c:pt idx="0">
                  <c:v>DOT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גרפים!$A$91:$A$101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גרפים!$B$91:$B$101</c:f>
              <c:numCache>
                <c:formatCode>0%</c:formatCode>
                <c:ptCount val="1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8-4389-9475-2A43D9A5E7A9}"/>
            </c:ext>
          </c:extLst>
        </c:ser>
        <c:ser>
          <c:idx val="1"/>
          <c:order val="1"/>
          <c:tx>
            <c:strRef>
              <c:f>גרפים!$C$2</c:f>
              <c:strCache>
                <c:ptCount val="1"/>
                <c:pt idx="0">
                  <c:v>3DAT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גרפים!$A$91:$A$101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גרפים!$C$91:$C$101</c:f>
              <c:numCache>
                <c:formatCode>0%</c:formatCode>
                <c:ptCount val="11"/>
                <c:pt idx="0">
                  <c:v>0.67500000000000004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</c:v>
                </c:pt>
                <c:pt idx="4">
                  <c:v>0.17499999999999999</c:v>
                </c:pt>
                <c:pt idx="5">
                  <c:v>0.1</c:v>
                </c:pt>
                <c:pt idx="6">
                  <c:v>0.22500000000000001</c:v>
                </c:pt>
                <c:pt idx="7">
                  <c:v>0.125</c:v>
                </c:pt>
                <c:pt idx="8">
                  <c:v>0.2</c:v>
                </c:pt>
                <c:pt idx="9">
                  <c:v>7.4999999999999997E-2</c:v>
                </c:pt>
                <c:pt idx="10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8-4389-9475-2A43D9A5E7A9}"/>
            </c:ext>
          </c:extLst>
        </c:ser>
        <c:ser>
          <c:idx val="2"/>
          <c:order val="2"/>
          <c:tx>
            <c:strRef>
              <c:f>גרפים!$D$2</c:f>
              <c:strCache>
                <c:ptCount val="1"/>
                <c:pt idx="0">
                  <c:v>7DAT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גרפים!$A$91:$A$101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גרפים!$D$91:$D$101</c:f>
              <c:numCache>
                <c:formatCode>0%</c:formatCode>
                <c:ptCount val="11"/>
                <c:pt idx="0">
                  <c:v>0.625</c:v>
                </c:pt>
                <c:pt idx="1">
                  <c:v>0.17499999999999999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</c:v>
                </c:pt>
                <c:pt idx="5">
                  <c:v>0.125</c:v>
                </c:pt>
                <c:pt idx="6">
                  <c:v>0.125</c:v>
                </c:pt>
                <c:pt idx="7">
                  <c:v>0</c:v>
                </c:pt>
                <c:pt idx="8">
                  <c:v>0.1</c:v>
                </c:pt>
                <c:pt idx="9">
                  <c:v>7.4999999999999997E-2</c:v>
                </c:pt>
                <c:pt idx="1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8-4389-9475-2A43D9A5E7A9}"/>
            </c:ext>
          </c:extLst>
        </c:ser>
        <c:ser>
          <c:idx val="3"/>
          <c:order val="3"/>
          <c:tx>
            <c:strRef>
              <c:f>גרפים!$E$2</c:f>
              <c:strCache>
                <c:ptCount val="1"/>
                <c:pt idx="0">
                  <c:v>10DAT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גרפים!$A$91:$A$101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גרפים!$E$91:$E$101</c:f>
              <c:numCache>
                <c:formatCode>0%</c:formatCode>
                <c:ptCount val="11"/>
                <c:pt idx="0">
                  <c:v>0.75</c:v>
                </c:pt>
                <c:pt idx="1">
                  <c:v>0.125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2.5000000000000001E-2</c:v>
                </c:pt>
                <c:pt idx="5">
                  <c:v>0.125</c:v>
                </c:pt>
                <c:pt idx="6">
                  <c:v>0.22500000000000001</c:v>
                </c:pt>
                <c:pt idx="7">
                  <c:v>0.125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8-4389-9475-2A43D9A5E7A9}"/>
            </c:ext>
          </c:extLst>
        </c:ser>
        <c:ser>
          <c:idx val="4"/>
          <c:order val="4"/>
          <c:tx>
            <c:strRef>
              <c:f>גרפים!$F$2</c:f>
              <c:strCache>
                <c:ptCount val="1"/>
                <c:pt idx="0">
                  <c:v>14DAT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גרפים!$A$91:$A$101</c:f>
              <c:strCache>
                <c:ptCount val="11"/>
                <c:pt idx="0">
                  <c:v>UTC</c:v>
                </c:pt>
                <c:pt idx="1">
                  <c:v>SPN (ADM) 480 SC</c:v>
                </c:pt>
                <c:pt idx="2">
                  <c:v>SPN (ADM 23) - 240+ Sor 20% SC</c:v>
                </c:pt>
                <c:pt idx="3">
                  <c:v>SPN (Tracer) 120 SC</c:v>
                </c:pt>
                <c:pt idx="4">
                  <c:v>Emamectin (Proclaim)19.2 EC</c:v>
                </c:pt>
                <c:pt idx="5">
                  <c:v>SPN 120 + EMA 19.2  TM</c:v>
                </c:pt>
                <c:pt idx="6">
                  <c:v>SPN 100 + EMA 20 OD</c:v>
                </c:pt>
                <c:pt idx="7">
                  <c:v>SPN 100 + EMA 20 GEC</c:v>
                </c:pt>
                <c:pt idx="8">
                  <c:v>SPN 150 + EMA 30 SC (09)</c:v>
                </c:pt>
                <c:pt idx="9">
                  <c:v>SPN 150 + EMA 30 SC (01)</c:v>
                </c:pt>
                <c:pt idx="10">
                  <c:v>SPN 150 + EMA 30 SE</c:v>
                </c:pt>
              </c:strCache>
            </c:strRef>
          </c:cat>
          <c:val>
            <c:numRef>
              <c:f>גרפים!$F$91:$F$101</c:f>
              <c:numCache>
                <c:formatCode>0%</c:formatCode>
                <c:ptCount val="11"/>
                <c:pt idx="0">
                  <c:v>0.75</c:v>
                </c:pt>
                <c:pt idx="1">
                  <c:v>0.3</c:v>
                </c:pt>
                <c:pt idx="2">
                  <c:v>0.32500000000000001</c:v>
                </c:pt>
                <c:pt idx="3">
                  <c:v>0.35</c:v>
                </c:pt>
                <c:pt idx="4">
                  <c:v>0.22500000000000001</c:v>
                </c:pt>
                <c:pt idx="5">
                  <c:v>0.47499999999999998</c:v>
                </c:pt>
                <c:pt idx="6">
                  <c:v>0.27500000000000002</c:v>
                </c:pt>
                <c:pt idx="7">
                  <c:v>0.32500000000000001</c:v>
                </c:pt>
                <c:pt idx="8">
                  <c:v>0.52500000000000002</c:v>
                </c:pt>
                <c:pt idx="9">
                  <c:v>0.42499999999999999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8-4389-9475-2A43D9A5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80024"/>
        <c:axId val="336382184"/>
      </c:barChart>
      <c:catAx>
        <c:axId val="33638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2184"/>
        <c:crosses val="autoZero"/>
        <c:auto val="1"/>
        <c:lblAlgn val="ctr"/>
        <c:lblOffset val="100"/>
        <c:noMultiLvlLbl val="0"/>
      </c:catAx>
      <c:valAx>
        <c:axId val="336382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1" i="0" u="sng" strike="noStrike" kern="1200" baseline="0">
                    <a:solidFill>
                      <a:srgbClr val="FF0000"/>
                    </a:solidFill>
                    <a:effectLst/>
                  </a:rPr>
                  <a:t>%</a:t>
                </a:r>
                <a:endParaRPr lang="he-IL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spc="0" baseline="0">
                <a:solidFill>
                  <a:srgbClr val="FF0000"/>
                </a:solidFill>
                <a:effectLst/>
              </a:rPr>
              <a:t>Decrease(%) of all larvae as correlation to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גרפים!$C$2</c:f>
              <c:strCache>
                <c:ptCount val="1"/>
                <c:pt idx="0">
                  <c:v>3DAT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גרפים!$A$78:$A$87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גרפים!$C$78:$C$87</c:f>
              <c:numCache>
                <c:formatCode>0.00</c:formatCode>
                <c:ptCount val="10"/>
                <c:pt idx="0">
                  <c:v>38.095238095238095</c:v>
                </c:pt>
                <c:pt idx="1">
                  <c:v>64.285714285714278</c:v>
                </c:pt>
                <c:pt idx="2">
                  <c:v>69.047619047619051</c:v>
                </c:pt>
                <c:pt idx="3">
                  <c:v>59.523809523809526</c:v>
                </c:pt>
                <c:pt idx="4">
                  <c:v>57.142857142857146</c:v>
                </c:pt>
                <c:pt idx="5">
                  <c:v>40.476190476190474</c:v>
                </c:pt>
                <c:pt idx="6">
                  <c:v>54.761904761904759</c:v>
                </c:pt>
                <c:pt idx="7">
                  <c:v>40.476190476190474</c:v>
                </c:pt>
                <c:pt idx="8">
                  <c:v>64.285714285714278</c:v>
                </c:pt>
                <c:pt idx="9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2-45BD-87BA-F9BC4CB9748B}"/>
            </c:ext>
          </c:extLst>
        </c:ser>
        <c:ser>
          <c:idx val="1"/>
          <c:order val="1"/>
          <c:tx>
            <c:strRef>
              <c:f>גרפים!$D$2</c:f>
              <c:strCache>
                <c:ptCount val="1"/>
                <c:pt idx="0">
                  <c:v>7DAT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גרפים!$A$78:$A$87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גרפים!$D$78:$D$87</c:f>
              <c:numCache>
                <c:formatCode>0.00</c:formatCode>
                <c:ptCount val="10"/>
                <c:pt idx="0">
                  <c:v>57.692307692307693</c:v>
                </c:pt>
                <c:pt idx="1">
                  <c:v>80.769230769230774</c:v>
                </c:pt>
                <c:pt idx="2">
                  <c:v>84.615384615384613</c:v>
                </c:pt>
                <c:pt idx="3">
                  <c:v>86.538461538461533</c:v>
                </c:pt>
                <c:pt idx="4">
                  <c:v>61.538461538461533</c:v>
                </c:pt>
                <c:pt idx="5">
                  <c:v>69.230769230769226</c:v>
                </c:pt>
                <c:pt idx="6">
                  <c:v>86.538461538461533</c:v>
                </c:pt>
                <c:pt idx="7">
                  <c:v>71.15384615384616</c:v>
                </c:pt>
                <c:pt idx="8">
                  <c:v>78.84615384615384</c:v>
                </c:pt>
                <c:pt idx="9">
                  <c:v>86.538461538461533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2-45BD-87BA-F9BC4CB9748B}"/>
            </c:ext>
          </c:extLst>
        </c:ser>
        <c:ser>
          <c:idx val="2"/>
          <c:order val="2"/>
          <c:tx>
            <c:strRef>
              <c:f>גרפים!$E$2</c:f>
              <c:strCache>
                <c:ptCount val="1"/>
                <c:pt idx="0">
                  <c:v>10DAT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גרפים!$A$78:$A$87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גרפים!$E$78:$E$87</c:f>
              <c:numCache>
                <c:formatCode>0.00</c:formatCode>
                <c:ptCount val="10"/>
                <c:pt idx="0">
                  <c:v>68.055555555555557</c:v>
                </c:pt>
                <c:pt idx="1">
                  <c:v>88.888888888888886</c:v>
                </c:pt>
                <c:pt idx="2">
                  <c:v>86.111111111111114</c:v>
                </c:pt>
                <c:pt idx="3">
                  <c:v>93.055555555555557</c:v>
                </c:pt>
                <c:pt idx="4">
                  <c:v>84.722222222222229</c:v>
                </c:pt>
                <c:pt idx="5">
                  <c:v>77.777777777777771</c:v>
                </c:pt>
                <c:pt idx="6">
                  <c:v>79.166666666666657</c:v>
                </c:pt>
                <c:pt idx="7">
                  <c:v>80.555555555555557</c:v>
                </c:pt>
                <c:pt idx="8">
                  <c:v>80.555555555555557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2-45BD-87BA-F9BC4CB9748B}"/>
            </c:ext>
          </c:extLst>
        </c:ser>
        <c:ser>
          <c:idx val="3"/>
          <c:order val="3"/>
          <c:tx>
            <c:strRef>
              <c:f>גרפים!$F$2</c:f>
              <c:strCache>
                <c:ptCount val="1"/>
                <c:pt idx="0">
                  <c:v>14DAT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גרפים!$A$78:$A$87</c:f>
              <c:strCache>
                <c:ptCount val="10"/>
                <c:pt idx="0">
                  <c:v>SPN (ADM) 480 SC</c:v>
                </c:pt>
                <c:pt idx="1">
                  <c:v>SPN (ADM 23) - 240+ Sor 20% SC</c:v>
                </c:pt>
                <c:pt idx="2">
                  <c:v>SPN (Tracer) 120 SC</c:v>
                </c:pt>
                <c:pt idx="3">
                  <c:v>Emamectin (Proclaim)19.2 EC</c:v>
                </c:pt>
                <c:pt idx="4">
                  <c:v>SPN 120 + EMA 19.2  TM</c:v>
                </c:pt>
                <c:pt idx="5">
                  <c:v>SPN 100 + EMA 20 OD</c:v>
                </c:pt>
                <c:pt idx="6">
                  <c:v>SPN 100 + EMA 20 GEC</c:v>
                </c:pt>
                <c:pt idx="7">
                  <c:v>SPN 150 + EMA 30 SC (09)</c:v>
                </c:pt>
                <c:pt idx="8">
                  <c:v>SPN 150 + EMA 30 SC (01)</c:v>
                </c:pt>
                <c:pt idx="9">
                  <c:v>SPN 150 + EMA 30 SE</c:v>
                </c:pt>
              </c:strCache>
            </c:strRef>
          </c:cat>
          <c:val>
            <c:numRef>
              <c:f>גרפים!$F$78:$F$87</c:f>
              <c:numCache>
                <c:formatCode>0.00</c:formatCode>
                <c:ptCount val="10"/>
                <c:pt idx="0">
                  <c:v>54.6875</c:v>
                </c:pt>
                <c:pt idx="1">
                  <c:v>56.25</c:v>
                </c:pt>
                <c:pt idx="2">
                  <c:v>53.125</c:v>
                </c:pt>
                <c:pt idx="3">
                  <c:v>75</c:v>
                </c:pt>
                <c:pt idx="4">
                  <c:v>56.25</c:v>
                </c:pt>
                <c:pt idx="5">
                  <c:v>70.3125</c:v>
                </c:pt>
                <c:pt idx="6">
                  <c:v>73.4375</c:v>
                </c:pt>
                <c:pt idx="7">
                  <c:v>56.25</c:v>
                </c:pt>
                <c:pt idx="8">
                  <c:v>46.875</c:v>
                </c:pt>
                <c:pt idx="9">
                  <c:v>64.0625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2-45BD-87BA-F9BC4CB9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380024"/>
        <c:axId val="336382184"/>
      </c:barChart>
      <c:catAx>
        <c:axId val="33638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2184"/>
        <c:crosses val="autoZero"/>
        <c:auto val="1"/>
        <c:lblAlgn val="ctr"/>
        <c:lblOffset val="100"/>
        <c:noMultiLvlLbl val="0"/>
      </c:catAx>
      <c:valAx>
        <c:axId val="3363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sng" strike="noStrike" kern="1200" baseline="0">
                    <a:solidFill>
                      <a:srgbClr val="FF0000"/>
                    </a:solidFill>
                    <a:effectLst/>
                  </a:rPr>
                  <a:t>%</a:t>
                </a:r>
                <a:endParaRPr lang="he-IL" b="1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3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646042</xdr:colOff>
      <xdr:row>0</xdr:row>
      <xdr:rowOff>149086</xdr:rowOff>
    </xdr:from>
    <xdr:to>
      <xdr:col>14</xdr:col>
      <xdr:colOff>16564</xdr:colOff>
      <xdr:row>12</xdr:row>
      <xdr:rowOff>171174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F4B31FD-E3DE-45C5-8F82-51E993426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</xdr:rowOff>
    </xdr:from>
    <xdr:to>
      <xdr:col>13</xdr:col>
      <xdr:colOff>658091</xdr:colOff>
      <xdr:row>27</xdr:row>
      <xdr:rowOff>178954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D0169137-9B25-475B-AF74-78A850088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27933</xdr:colOff>
      <xdr:row>43</xdr:row>
      <xdr:rowOff>22088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CDE64B10-591D-4AB2-9518-47F9902C5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13</xdr:col>
      <xdr:colOff>658091</xdr:colOff>
      <xdr:row>58</xdr:row>
      <xdr:rowOff>4328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D32D57E4-56AF-486E-9431-902CF7B91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14</xdr:col>
      <xdr:colOff>27933</xdr:colOff>
      <xdr:row>72</xdr:row>
      <xdr:rowOff>22088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690E4454-4F87-4AF4-9A38-6BCEEC309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14</xdr:col>
      <xdr:colOff>27933</xdr:colOff>
      <xdr:row>101</xdr:row>
      <xdr:rowOff>22087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C1DDF89D-220D-4ECD-A27E-F3A31E54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14</xdr:col>
      <xdr:colOff>27933</xdr:colOff>
      <xdr:row>87</xdr:row>
      <xdr:rowOff>22088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5F7A0175-3DC9-4FC5-B8DC-8763E3DB3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rightToLeft="1" topLeftCell="A4" zoomScale="70" zoomScaleNormal="70" workbookViewId="0">
      <selection activeCell="B19" sqref="A19:B29"/>
    </sheetView>
  </sheetViews>
  <sheetFormatPr defaultColWidth="8.58203125" defaultRowHeight="14" x14ac:dyDescent="0.3"/>
  <cols>
    <col min="1" max="1" width="8.58203125" style="6"/>
    <col min="2" max="2" width="37.4140625" style="6" customWidth="1"/>
    <col min="3" max="3" width="16.83203125" style="6" customWidth="1"/>
    <col min="4" max="4" width="5.83203125" style="6" customWidth="1"/>
    <col min="5" max="5" width="15.25" style="6" customWidth="1"/>
    <col min="6" max="6" width="9.33203125" style="6" customWidth="1"/>
    <col min="7" max="7" width="15.83203125" style="6" bestFit="1" customWidth="1"/>
    <col min="8" max="8" width="8.58203125" style="6"/>
    <col min="9" max="9" width="9.83203125" style="6" bestFit="1" customWidth="1"/>
    <col min="10" max="10" width="8.58203125" style="6"/>
    <col min="11" max="11" width="0.1640625" style="6" customWidth="1"/>
    <col min="12" max="16384" width="8.58203125" style="6"/>
  </cols>
  <sheetData>
    <row r="1" spans="2:9" ht="32.15" customHeight="1" x14ac:dyDescent="0.4">
      <c r="B1" s="20" t="s">
        <v>84</v>
      </c>
      <c r="E1" s="17" t="s">
        <v>12</v>
      </c>
      <c r="F1" s="2"/>
      <c r="G1" s="2"/>
      <c r="H1" s="2"/>
    </row>
    <row r="2" spans="2:9" ht="18" x14ac:dyDescent="0.4">
      <c r="I2" s="7"/>
    </row>
    <row r="3" spans="2:9" x14ac:dyDescent="0.3">
      <c r="B3" s="18" t="s">
        <v>13</v>
      </c>
      <c r="C3" s="18" t="s">
        <v>85</v>
      </c>
      <c r="D3" s="18"/>
    </row>
    <row r="5" spans="2:9" x14ac:dyDescent="0.3">
      <c r="B5" s="18" t="s">
        <v>14</v>
      </c>
      <c r="C5" s="36">
        <v>45323</v>
      </c>
      <c r="D5" s="18"/>
    </row>
    <row r="6" spans="2:9" ht="14.5" thickBot="1" x14ac:dyDescent="0.35">
      <c r="B6" s="18"/>
      <c r="C6" s="18"/>
      <c r="D6" s="18"/>
    </row>
    <row r="7" spans="2:9" ht="14.5" thickBot="1" x14ac:dyDescent="0.35">
      <c r="B7" s="18" t="s">
        <v>15</v>
      </c>
      <c r="C7" s="26">
        <v>45390</v>
      </c>
      <c r="E7" s="112" t="s">
        <v>0</v>
      </c>
      <c r="F7" s="113"/>
      <c r="G7" s="113"/>
      <c r="H7" s="114"/>
    </row>
    <row r="8" spans="2:9" x14ac:dyDescent="0.3">
      <c r="B8" s="8"/>
      <c r="C8" s="8"/>
      <c r="D8" s="8"/>
      <c r="E8" s="9"/>
      <c r="F8" s="9" t="s">
        <v>3</v>
      </c>
      <c r="G8" s="9" t="s">
        <v>4</v>
      </c>
      <c r="H8" s="9" t="s">
        <v>5</v>
      </c>
    </row>
    <row r="9" spans="2:9" x14ac:dyDescent="0.3">
      <c r="E9" s="10" t="s">
        <v>2</v>
      </c>
      <c r="F9" s="15">
        <v>9</v>
      </c>
      <c r="G9" s="15">
        <v>1.93</v>
      </c>
      <c r="H9" s="3">
        <f>G9*F9</f>
        <v>17.37</v>
      </c>
    </row>
    <row r="10" spans="2:9" x14ac:dyDescent="0.3">
      <c r="B10" s="6" t="s">
        <v>27</v>
      </c>
      <c r="C10" s="6">
        <v>14</v>
      </c>
      <c r="E10" s="10" t="s">
        <v>6</v>
      </c>
      <c r="F10" s="115"/>
      <c r="G10" s="116"/>
      <c r="H10" s="3">
        <f>H9*4</f>
        <v>69.48</v>
      </c>
    </row>
    <row r="11" spans="2:9" ht="14.5" thickBot="1" x14ac:dyDescent="0.35">
      <c r="B11" s="6" t="s">
        <v>28</v>
      </c>
      <c r="C11" s="6">
        <v>88</v>
      </c>
    </row>
    <row r="12" spans="2:9" ht="14.5" thickBot="1" x14ac:dyDescent="0.35">
      <c r="B12" s="6" t="s">
        <v>29</v>
      </c>
      <c r="C12" s="6">
        <v>7</v>
      </c>
      <c r="E12" s="112" t="s">
        <v>1</v>
      </c>
      <c r="F12" s="114"/>
    </row>
    <row r="13" spans="2:9" x14ac:dyDescent="0.3">
      <c r="E13" s="9" t="s">
        <v>7</v>
      </c>
      <c r="F13" s="16">
        <v>1.9</v>
      </c>
    </row>
    <row r="14" spans="2:9" x14ac:dyDescent="0.3">
      <c r="E14" s="10" t="s">
        <v>8</v>
      </c>
      <c r="F14" s="5">
        <f>F13*1000/H10</f>
        <v>27.34599884858952</v>
      </c>
    </row>
    <row r="16" spans="2:9" ht="14.5" customHeight="1" x14ac:dyDescent="0.3"/>
    <row r="17" spans="1:8" ht="14.5" customHeight="1" x14ac:dyDescent="0.3">
      <c r="B17" s="10"/>
      <c r="C17" s="10"/>
      <c r="E17" s="117" t="s">
        <v>11</v>
      </c>
      <c r="F17" s="117"/>
      <c r="G17" s="117"/>
      <c r="H17" s="10"/>
    </row>
    <row r="18" spans="1:8" ht="14.5" customHeight="1" x14ac:dyDescent="0.3">
      <c r="B18" s="4"/>
      <c r="C18" s="4"/>
      <c r="D18" s="10"/>
      <c r="E18" s="4" t="s">
        <v>16</v>
      </c>
      <c r="F18" s="12" t="s">
        <v>9</v>
      </c>
      <c r="G18" s="11" t="s">
        <v>17</v>
      </c>
      <c r="H18" s="13" t="s">
        <v>10</v>
      </c>
    </row>
    <row r="19" spans="1:8" ht="14.5" customHeight="1" thickBot="1" x14ac:dyDescent="0.35">
      <c r="A19" s="35"/>
      <c r="B19" s="94" t="s">
        <v>18</v>
      </c>
      <c r="C19" s="54" t="s">
        <v>23</v>
      </c>
      <c r="D19" s="10"/>
      <c r="E19" s="14"/>
      <c r="F19" s="25">
        <f>E19/1000*H10</f>
        <v>0</v>
      </c>
      <c r="G19" s="14"/>
      <c r="H19" s="25"/>
    </row>
    <row r="20" spans="1:8" ht="14.5" customHeight="1" thickBot="1" x14ac:dyDescent="0.35">
      <c r="A20" s="39">
        <v>222</v>
      </c>
      <c r="B20" s="46" t="s">
        <v>55</v>
      </c>
      <c r="C20" s="54" t="s">
        <v>21</v>
      </c>
      <c r="D20" s="10"/>
      <c r="E20" s="14">
        <v>16</v>
      </c>
      <c r="F20" s="25">
        <f>E20/1000*H10</f>
        <v>1.11168</v>
      </c>
      <c r="G20" s="14"/>
      <c r="H20" s="25"/>
    </row>
    <row r="21" spans="1:8" ht="14.5" customHeight="1" thickBot="1" x14ac:dyDescent="0.35">
      <c r="A21" s="34">
        <v>333</v>
      </c>
      <c r="B21" s="48" t="s">
        <v>60</v>
      </c>
      <c r="C21" s="55" t="s">
        <v>22</v>
      </c>
      <c r="D21" s="22"/>
      <c r="E21" s="14">
        <v>31</v>
      </c>
      <c r="F21" s="25">
        <f>E21/1000*H10</f>
        <v>2.15388</v>
      </c>
      <c r="G21" s="14"/>
      <c r="H21" s="25"/>
    </row>
    <row r="22" spans="1:8" ht="14.5" customHeight="1" thickBot="1" x14ac:dyDescent="0.35">
      <c r="A22" s="40">
        <v>444</v>
      </c>
      <c r="B22" s="49" t="s">
        <v>62</v>
      </c>
      <c r="C22" s="54" t="s">
        <v>30</v>
      </c>
      <c r="D22" s="23"/>
      <c r="E22" s="14">
        <v>62.5</v>
      </c>
      <c r="F22" s="25">
        <f>E22/1000*H10</f>
        <v>4.3425000000000002</v>
      </c>
      <c r="G22" s="14"/>
      <c r="H22" s="25"/>
    </row>
    <row r="23" spans="1:8" ht="15" thickBot="1" x14ac:dyDescent="0.35">
      <c r="A23" s="38">
        <v>555</v>
      </c>
      <c r="B23" s="50" t="s">
        <v>66</v>
      </c>
      <c r="C23" s="55" t="s">
        <v>25</v>
      </c>
      <c r="D23" s="22"/>
      <c r="E23" s="14">
        <v>78</v>
      </c>
      <c r="F23" s="25">
        <f>E23/1000*H10</f>
        <v>5.4194400000000007</v>
      </c>
      <c r="G23" s="14"/>
      <c r="H23" s="25"/>
    </row>
    <row r="24" spans="1:8" ht="17.149999999999999" customHeight="1" thickBot="1" x14ac:dyDescent="0.35">
      <c r="A24" s="101">
        <v>666</v>
      </c>
      <c r="B24" s="100" t="s">
        <v>71</v>
      </c>
      <c r="C24" s="44" t="s">
        <v>83</v>
      </c>
      <c r="D24" s="24"/>
      <c r="E24" s="14">
        <v>62.5</v>
      </c>
      <c r="F24" s="25">
        <f>E24/1000*H10</f>
        <v>4.3425000000000002</v>
      </c>
      <c r="G24" s="14">
        <v>78</v>
      </c>
      <c r="H24" s="25">
        <v>5.42</v>
      </c>
    </row>
    <row r="25" spans="1:8" ht="16" thickBot="1" x14ac:dyDescent="0.35">
      <c r="A25" s="37">
        <v>777</v>
      </c>
      <c r="B25" s="51" t="s">
        <v>74</v>
      </c>
      <c r="C25" s="54" t="s">
        <v>24</v>
      </c>
      <c r="D25" s="19"/>
      <c r="E25" s="14">
        <v>75</v>
      </c>
      <c r="F25" s="25">
        <f>E25/1000*H10</f>
        <v>5.2110000000000003</v>
      </c>
      <c r="G25" s="14"/>
      <c r="H25" s="25"/>
    </row>
    <row r="26" spans="1:8" ht="14.5" customHeight="1" thickBot="1" x14ac:dyDescent="0.35">
      <c r="A26" s="41">
        <v>888</v>
      </c>
      <c r="B26" s="52" t="s">
        <v>76</v>
      </c>
      <c r="C26" s="54" t="s">
        <v>35</v>
      </c>
      <c r="D26" s="22"/>
      <c r="E26" s="14">
        <v>75</v>
      </c>
      <c r="F26" s="25">
        <f>E26/1000*H10</f>
        <v>5.2110000000000003</v>
      </c>
      <c r="G26" s="14"/>
      <c r="H26" s="25"/>
    </row>
    <row r="27" spans="1:8" ht="14.5" customHeight="1" thickBot="1" x14ac:dyDescent="0.35">
      <c r="A27" s="96">
        <v>999</v>
      </c>
      <c r="B27" s="97" t="s">
        <v>77</v>
      </c>
      <c r="C27" s="54" t="s">
        <v>82</v>
      </c>
      <c r="D27" s="23"/>
      <c r="E27" s="14">
        <v>50</v>
      </c>
      <c r="F27" s="25">
        <f>E27/1000*H10</f>
        <v>3.4740000000000002</v>
      </c>
      <c r="G27" s="14"/>
      <c r="H27" s="25"/>
    </row>
    <row r="28" spans="1:8" ht="16" thickBot="1" x14ac:dyDescent="0.35">
      <c r="A28" s="42">
        <v>1010</v>
      </c>
      <c r="B28" s="53" t="s">
        <v>79</v>
      </c>
      <c r="C28" s="54" t="s">
        <v>40</v>
      </c>
      <c r="D28" s="22"/>
      <c r="E28" s="14">
        <v>50</v>
      </c>
      <c r="F28" s="25">
        <f>E28/1000*H10</f>
        <v>3.4740000000000002</v>
      </c>
      <c r="G28" s="14"/>
      <c r="H28" s="25"/>
    </row>
    <row r="29" spans="1:8" ht="15" thickBot="1" x14ac:dyDescent="0.35">
      <c r="A29" s="60">
        <v>1111</v>
      </c>
      <c r="B29" s="95" t="s">
        <v>80</v>
      </c>
      <c r="C29" s="55" t="s">
        <v>26</v>
      </c>
      <c r="D29" s="24"/>
      <c r="E29" s="14">
        <v>50</v>
      </c>
      <c r="F29" s="25">
        <f>E29/1000*H10</f>
        <v>3.4740000000000002</v>
      </c>
      <c r="G29" s="14"/>
      <c r="H29" s="25"/>
    </row>
  </sheetData>
  <mergeCells count="4">
    <mergeCell ref="E7:H7"/>
    <mergeCell ref="F10:G10"/>
    <mergeCell ref="E12:F12"/>
    <mergeCell ref="E17:G17"/>
  </mergeCells>
  <pageMargins left="0.7" right="0.7" top="0.75" bottom="0.75" header="0.3" footer="0.3"/>
  <pageSetup paperSize="9" orientation="landscape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E5B3-81E3-4375-9D0F-49917DF33DFE}">
  <dimension ref="B6:J25"/>
  <sheetViews>
    <sheetView rightToLeft="1" workbookViewId="0">
      <selection activeCell="L17" sqref="L17"/>
    </sheetView>
  </sheetViews>
  <sheetFormatPr defaultRowHeight="9" customHeight="1" x14ac:dyDescent="0.2"/>
  <cols>
    <col min="1" max="1" width="3.5" style="1" customWidth="1"/>
    <col min="2" max="11" width="7.58203125" style="1" customWidth="1"/>
    <col min="12" max="16384" width="8.6640625" style="1"/>
  </cols>
  <sheetData>
    <row r="6" spans="2:10" ht="9" customHeight="1" x14ac:dyDescent="0.2">
      <c r="D6" s="1" t="s">
        <v>110</v>
      </c>
    </row>
    <row r="10" spans="2:10" ht="9" customHeight="1" x14ac:dyDescent="0.2">
      <c r="B10" s="1" t="s">
        <v>31</v>
      </c>
      <c r="C10" s="62">
        <v>2</v>
      </c>
      <c r="D10" s="69">
        <v>11</v>
      </c>
      <c r="E10" s="64">
        <v>4</v>
      </c>
      <c r="F10" s="61">
        <v>1</v>
      </c>
      <c r="G10" s="67">
        <v>8</v>
      </c>
      <c r="H10" s="66">
        <v>7</v>
      </c>
      <c r="I10" s="65">
        <v>5</v>
      </c>
      <c r="J10" s="102">
        <v>6</v>
      </c>
    </row>
    <row r="11" spans="2:10" ht="9" customHeight="1" x14ac:dyDescent="0.25">
      <c r="C11" s="47"/>
    </row>
    <row r="12" spans="2:10" ht="9" customHeight="1" x14ac:dyDescent="0.25">
      <c r="C12" s="47"/>
    </row>
    <row r="13" spans="2:10" ht="9" customHeight="1" x14ac:dyDescent="0.2">
      <c r="B13" s="1" t="s">
        <v>32</v>
      </c>
      <c r="C13" s="98">
        <v>9</v>
      </c>
      <c r="D13" s="67">
        <v>8</v>
      </c>
      <c r="E13" s="62">
        <v>2</v>
      </c>
      <c r="F13" s="69">
        <v>11</v>
      </c>
      <c r="G13" s="64">
        <v>4</v>
      </c>
      <c r="H13" s="61">
        <v>1</v>
      </c>
      <c r="I13" s="63">
        <v>3</v>
      </c>
      <c r="J13" s="68">
        <v>10</v>
      </c>
    </row>
    <row r="16" spans="2:10" ht="9" customHeight="1" x14ac:dyDescent="0.2">
      <c r="B16" s="1" t="s">
        <v>33</v>
      </c>
      <c r="D16" s="68">
        <v>10</v>
      </c>
      <c r="E16" s="63">
        <v>3</v>
      </c>
      <c r="F16" s="66">
        <v>7</v>
      </c>
      <c r="G16" s="65">
        <v>5</v>
      </c>
      <c r="H16" s="102">
        <v>6</v>
      </c>
      <c r="I16" s="98">
        <v>9</v>
      </c>
      <c r="J16" s="67">
        <v>8</v>
      </c>
    </row>
    <row r="19" spans="2:10" ht="9" customHeight="1" x14ac:dyDescent="0.2">
      <c r="B19" s="1" t="s">
        <v>34</v>
      </c>
      <c r="D19" s="102">
        <v>6</v>
      </c>
      <c r="E19" s="66">
        <v>7</v>
      </c>
      <c r="F19" s="62">
        <v>2</v>
      </c>
      <c r="G19" s="69">
        <v>11</v>
      </c>
      <c r="H19" s="64">
        <v>4</v>
      </c>
      <c r="I19" s="61">
        <v>1</v>
      </c>
      <c r="J19" s="63">
        <v>3</v>
      </c>
    </row>
    <row r="22" spans="2:10" ht="9" customHeight="1" x14ac:dyDescent="0.2">
      <c r="B22" s="1" t="s">
        <v>38</v>
      </c>
      <c r="D22" s="61">
        <v>1</v>
      </c>
      <c r="E22" s="98">
        <v>9</v>
      </c>
      <c r="F22" s="102">
        <v>6</v>
      </c>
      <c r="G22" s="66">
        <v>7</v>
      </c>
      <c r="H22" s="65">
        <v>5</v>
      </c>
      <c r="I22" s="68">
        <v>10</v>
      </c>
      <c r="J22" s="62">
        <v>2</v>
      </c>
    </row>
    <row r="25" spans="2:10" ht="9" customHeight="1" x14ac:dyDescent="0.2">
      <c r="B25" s="1" t="s">
        <v>39</v>
      </c>
      <c r="D25" s="65">
        <v>5</v>
      </c>
      <c r="E25" s="68">
        <v>10</v>
      </c>
      <c r="F25" s="63">
        <v>3</v>
      </c>
      <c r="G25" s="67">
        <v>8</v>
      </c>
      <c r="H25" s="98">
        <v>9</v>
      </c>
      <c r="I25" s="69">
        <v>11</v>
      </c>
      <c r="J25" s="64">
        <v>4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776A-F16D-4825-8878-E1CEEF0EA983}">
  <dimension ref="A1:X46"/>
  <sheetViews>
    <sheetView rightToLeft="1" workbookViewId="0">
      <selection activeCell="H18" sqref="H18"/>
    </sheetView>
  </sheetViews>
  <sheetFormatPr defaultRowHeight="14" x14ac:dyDescent="0.3"/>
  <cols>
    <col min="1" max="24" width="6.08203125" customWidth="1"/>
  </cols>
  <sheetData>
    <row r="1" spans="1:24" x14ac:dyDescent="0.3">
      <c r="A1" s="28"/>
      <c r="B1" s="28" t="s">
        <v>86</v>
      </c>
      <c r="C1" s="28" t="s">
        <v>87</v>
      </c>
      <c r="D1" s="28" t="s">
        <v>86</v>
      </c>
      <c r="E1" s="28" t="s">
        <v>87</v>
      </c>
      <c r="F1" s="28" t="s">
        <v>86</v>
      </c>
      <c r="G1" s="28" t="s">
        <v>87</v>
      </c>
      <c r="H1" s="28" t="s">
        <v>86</v>
      </c>
      <c r="I1" s="28" t="s">
        <v>87</v>
      </c>
      <c r="J1" s="28" t="s">
        <v>86</v>
      </c>
      <c r="K1" s="28" t="s">
        <v>87</v>
      </c>
      <c r="L1" s="28" t="s">
        <v>86</v>
      </c>
      <c r="M1" s="28" t="s">
        <v>87</v>
      </c>
      <c r="N1" s="28"/>
      <c r="O1" s="28" t="s">
        <v>86</v>
      </c>
      <c r="P1" s="28" t="s">
        <v>87</v>
      </c>
      <c r="Q1" s="28" t="s">
        <v>86</v>
      </c>
      <c r="R1" s="28" t="s">
        <v>87</v>
      </c>
      <c r="S1" s="28" t="s">
        <v>86</v>
      </c>
      <c r="T1" s="28" t="s">
        <v>87</v>
      </c>
      <c r="U1" s="28" t="s">
        <v>86</v>
      </c>
      <c r="V1" s="28" t="s">
        <v>87</v>
      </c>
      <c r="W1" s="28" t="s">
        <v>86</v>
      </c>
      <c r="X1" s="28" t="s">
        <v>87</v>
      </c>
    </row>
    <row r="2" spans="1:24" x14ac:dyDescent="0.3">
      <c r="A2" s="29">
        <v>10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29">
        <v>10</v>
      </c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x14ac:dyDescent="0.3">
      <c r="A3" s="29">
        <v>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29">
        <v>9</v>
      </c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 x14ac:dyDescent="0.3">
      <c r="A4" s="29">
        <v>8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29">
        <v>8</v>
      </c>
      <c r="O4" s="30"/>
      <c r="P4" s="30"/>
      <c r="Q4" s="30"/>
      <c r="R4" s="30"/>
      <c r="S4" s="30"/>
      <c r="T4" s="30"/>
      <c r="U4" s="30"/>
      <c r="V4" s="30"/>
      <c r="W4" s="30"/>
      <c r="X4" s="30"/>
    </row>
    <row r="5" spans="1:24" x14ac:dyDescent="0.3">
      <c r="A5" s="29">
        <v>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>
        <v>7</v>
      </c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x14ac:dyDescent="0.3">
      <c r="A6" s="29">
        <v>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>
        <v>6</v>
      </c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x14ac:dyDescent="0.3">
      <c r="A7" s="29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29">
        <v>5</v>
      </c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3">
      <c r="A8" s="29">
        <v>4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29">
        <v>4</v>
      </c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x14ac:dyDescent="0.3">
      <c r="A9" s="29">
        <v>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9">
        <v>3</v>
      </c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x14ac:dyDescent="0.3">
      <c r="A10" s="29">
        <v>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29">
        <v>2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x14ac:dyDescent="0.3">
      <c r="A11" s="29">
        <v>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29">
        <v>1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x14ac:dyDescent="0.3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29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x14ac:dyDescent="0.3">
      <c r="A13" s="29">
        <v>10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9">
        <v>10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 x14ac:dyDescent="0.3">
      <c r="A14" s="29">
        <v>9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29">
        <v>9</v>
      </c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x14ac:dyDescent="0.3">
      <c r="A15" s="29">
        <v>8</v>
      </c>
      <c r="B15" s="32"/>
      <c r="C15" s="30"/>
      <c r="D15" s="32"/>
      <c r="E15" s="32"/>
      <c r="F15" s="30"/>
      <c r="G15" s="32"/>
      <c r="H15" s="30"/>
      <c r="I15" s="32"/>
      <c r="J15" s="30"/>
      <c r="K15" s="32"/>
      <c r="L15" s="30"/>
      <c r="M15" s="32"/>
      <c r="N15" s="29">
        <v>8</v>
      </c>
      <c r="O15" s="32"/>
      <c r="P15" s="30"/>
      <c r="Q15" s="32"/>
      <c r="R15" s="30"/>
      <c r="S15" s="32"/>
      <c r="T15" s="30"/>
      <c r="U15" s="32"/>
      <c r="V15" s="30"/>
      <c r="W15" s="32"/>
      <c r="X15" s="30"/>
    </row>
    <row r="16" spans="1:24" x14ac:dyDescent="0.3">
      <c r="A16" s="29">
        <v>7</v>
      </c>
      <c r="B16" s="32"/>
      <c r="C16" s="30"/>
      <c r="D16" s="32"/>
      <c r="E16" s="32"/>
      <c r="F16" s="30"/>
      <c r="G16" s="32"/>
      <c r="H16" s="30"/>
      <c r="I16" s="32"/>
      <c r="J16" s="30"/>
      <c r="K16" s="32"/>
      <c r="L16" s="30"/>
      <c r="M16" s="32"/>
      <c r="N16" s="29">
        <v>7</v>
      </c>
      <c r="O16" s="32"/>
      <c r="P16" s="30"/>
      <c r="Q16" s="32"/>
      <c r="R16" s="30"/>
      <c r="S16" s="32"/>
      <c r="T16" s="30"/>
      <c r="U16" s="32"/>
      <c r="V16" s="30"/>
      <c r="W16" s="32"/>
      <c r="X16" s="30"/>
    </row>
    <row r="17" spans="1:24" x14ac:dyDescent="0.3">
      <c r="A17" s="29">
        <v>6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9">
        <v>6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x14ac:dyDescent="0.3">
      <c r="A18" s="29">
        <v>5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9">
        <v>5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x14ac:dyDescent="0.3">
      <c r="A19" s="29">
        <v>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9">
        <v>4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x14ac:dyDescent="0.3">
      <c r="A20" s="29">
        <v>3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29">
        <v>3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 x14ac:dyDescent="0.3">
      <c r="A21" s="29">
        <v>2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29">
        <v>2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 x14ac:dyDescent="0.3">
      <c r="A22" s="29">
        <v>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29">
        <v>1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 x14ac:dyDescent="0.3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29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 x14ac:dyDescent="0.3">
      <c r="A24" s="29">
        <v>10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9">
        <v>10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 x14ac:dyDescent="0.3">
      <c r="A25" s="29">
        <v>9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29">
        <v>9</v>
      </c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 x14ac:dyDescent="0.3">
      <c r="A26" s="29">
        <v>8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29">
        <v>8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 x14ac:dyDescent="0.3">
      <c r="A27" s="29">
        <v>7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29">
        <v>7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 x14ac:dyDescent="0.3">
      <c r="A28" s="29">
        <v>6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29">
        <v>6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 x14ac:dyDescent="0.3">
      <c r="A29" s="29">
        <v>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29">
        <v>5</v>
      </c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x14ac:dyDescent="0.3">
      <c r="A30" s="29">
        <v>4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29">
        <v>4</v>
      </c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x14ac:dyDescent="0.3">
      <c r="A31" s="29">
        <v>3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29">
        <v>3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 x14ac:dyDescent="0.3">
      <c r="A32" s="29">
        <v>2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29">
        <v>2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x14ac:dyDescent="0.3">
      <c r="A33" s="29">
        <v>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9">
        <v>1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x14ac:dyDescent="0.3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9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x14ac:dyDescent="0.3">
      <c r="A35" s="29">
        <v>10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9">
        <v>10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x14ac:dyDescent="0.3">
      <c r="A36" s="29">
        <v>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9">
        <v>9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x14ac:dyDescent="0.3">
      <c r="A37" s="29">
        <v>8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9">
        <v>8</v>
      </c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 x14ac:dyDescent="0.3">
      <c r="A38" s="29">
        <v>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9">
        <v>7</v>
      </c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x14ac:dyDescent="0.3">
      <c r="A39" s="29">
        <v>6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9">
        <v>6</v>
      </c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x14ac:dyDescent="0.3">
      <c r="A40" s="29">
        <v>5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29">
        <v>5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x14ac:dyDescent="0.3">
      <c r="A41" s="29">
        <v>4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29">
        <v>4</v>
      </c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x14ac:dyDescent="0.3">
      <c r="A42" s="29">
        <v>3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29">
        <v>3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x14ac:dyDescent="0.3">
      <c r="A43" s="29">
        <v>2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29">
        <v>2</v>
      </c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 x14ac:dyDescent="0.3">
      <c r="A44" s="29">
        <v>1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9">
        <v>1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 ht="16" thickBot="1" x14ac:dyDescent="0.35">
      <c r="B45" s="33" t="s">
        <v>25</v>
      </c>
      <c r="D45" s="103" t="s">
        <v>83</v>
      </c>
      <c r="F45" s="34" t="s">
        <v>22</v>
      </c>
      <c r="H45" s="21" t="s">
        <v>21</v>
      </c>
      <c r="J45" s="37" t="s">
        <v>24</v>
      </c>
      <c r="L45" s="72" t="s">
        <v>37</v>
      </c>
      <c r="O45" s="45" t="s">
        <v>30</v>
      </c>
      <c r="Q45" s="43" t="s">
        <v>40</v>
      </c>
      <c r="S45" s="71" t="s">
        <v>23</v>
      </c>
      <c r="U45" s="70" t="s">
        <v>26</v>
      </c>
      <c r="W45" s="99" t="s">
        <v>82</v>
      </c>
    </row>
    <row r="46" spans="1:24" x14ac:dyDescent="0.3">
      <c r="Q46" s="35"/>
      <c r="T46" s="3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3A71-548D-4AC5-B6DF-51E2F04E9185}">
  <dimension ref="A1:V49"/>
  <sheetViews>
    <sheetView topLeftCell="G13" zoomScale="70" zoomScaleNormal="70" workbookViewId="0">
      <selection activeCell="W46" sqref="W46"/>
    </sheetView>
  </sheetViews>
  <sheetFormatPr defaultRowHeight="14" x14ac:dyDescent="0.3"/>
  <cols>
    <col min="1" max="1" width="39.5" customWidth="1"/>
    <col min="2" max="2" width="9.75" bestFit="1" customWidth="1"/>
    <col min="3" max="3" width="12" customWidth="1"/>
    <col min="4" max="5" width="12.33203125" customWidth="1"/>
    <col min="6" max="6" width="14.25" customWidth="1"/>
    <col min="7" max="7" width="12" customWidth="1"/>
    <col min="8" max="9" width="12.33203125" customWidth="1"/>
    <col min="10" max="10" width="14.25" customWidth="1"/>
    <col min="11" max="11" width="12" customWidth="1"/>
    <col min="12" max="13" width="12.33203125" customWidth="1"/>
    <col min="14" max="14" width="14.25" customWidth="1"/>
    <col min="15" max="15" width="12" customWidth="1"/>
    <col min="16" max="17" width="12.33203125" customWidth="1"/>
    <col min="18" max="18" width="14.25" customWidth="1"/>
    <col min="19" max="19" width="12" customWidth="1"/>
    <col min="20" max="21" width="12.33203125" customWidth="1"/>
    <col min="22" max="22" width="14.25" customWidth="1"/>
  </cols>
  <sheetData>
    <row r="1" spans="1:22" ht="39" customHeight="1" x14ac:dyDescent="0.3">
      <c r="A1" s="27" t="s">
        <v>19</v>
      </c>
      <c r="B1" s="27" t="s">
        <v>20</v>
      </c>
      <c r="C1" s="56" t="s">
        <v>86</v>
      </c>
      <c r="D1" s="56" t="s">
        <v>88</v>
      </c>
      <c r="E1" s="56" t="s">
        <v>89</v>
      </c>
      <c r="F1" s="56" t="s">
        <v>36</v>
      </c>
      <c r="G1" s="56" t="s">
        <v>86</v>
      </c>
      <c r="H1" s="56" t="s">
        <v>88</v>
      </c>
      <c r="I1" s="56" t="s">
        <v>89</v>
      </c>
      <c r="J1" s="56" t="s">
        <v>36</v>
      </c>
      <c r="K1" s="56" t="s">
        <v>86</v>
      </c>
      <c r="L1" s="56" t="s">
        <v>88</v>
      </c>
      <c r="M1" s="56" t="s">
        <v>89</v>
      </c>
      <c r="N1" s="56" t="s">
        <v>36</v>
      </c>
      <c r="O1" s="56" t="s">
        <v>86</v>
      </c>
      <c r="P1" s="56" t="s">
        <v>88</v>
      </c>
      <c r="Q1" s="56" t="s">
        <v>89</v>
      </c>
      <c r="R1" s="56" t="s">
        <v>36</v>
      </c>
      <c r="S1" s="56" t="s">
        <v>86</v>
      </c>
      <c r="T1" s="56" t="s">
        <v>88</v>
      </c>
      <c r="U1" s="56" t="s">
        <v>89</v>
      </c>
      <c r="V1" s="56" t="s">
        <v>36</v>
      </c>
    </row>
    <row r="2" spans="1:22" ht="10" customHeight="1" thickBot="1" x14ac:dyDescent="0.35">
      <c r="A2" s="94" t="s">
        <v>18</v>
      </c>
      <c r="B2" s="27">
        <v>1</v>
      </c>
      <c r="C2" s="57">
        <v>7.4</v>
      </c>
      <c r="D2" s="57">
        <v>3.2</v>
      </c>
      <c r="E2" s="57">
        <f>SUM(C2+D2)</f>
        <v>10.600000000000001</v>
      </c>
      <c r="F2" s="58">
        <v>0.6</v>
      </c>
      <c r="G2" s="57">
        <v>12</v>
      </c>
      <c r="H2" s="57">
        <v>1</v>
      </c>
      <c r="I2" s="57">
        <f>SUM(G2+H2)</f>
        <v>13</v>
      </c>
      <c r="J2" s="58">
        <v>0.8</v>
      </c>
      <c r="K2" s="57">
        <v>6</v>
      </c>
      <c r="L2" s="57">
        <v>6</v>
      </c>
      <c r="M2" s="57">
        <f>SUM(K2+L2)</f>
        <v>12</v>
      </c>
      <c r="N2" s="58">
        <v>0.6</v>
      </c>
      <c r="O2" s="57">
        <v>14</v>
      </c>
      <c r="P2" s="57">
        <v>7</v>
      </c>
      <c r="Q2" s="57">
        <f>SUM(O2+P2)</f>
        <v>21</v>
      </c>
      <c r="R2" s="58">
        <v>0.8</v>
      </c>
      <c r="S2" s="57">
        <v>10</v>
      </c>
      <c r="T2" s="57">
        <v>6</v>
      </c>
      <c r="U2" s="57">
        <f>SUM(S2+T2)</f>
        <v>16</v>
      </c>
      <c r="V2" s="58">
        <v>0.7</v>
      </c>
    </row>
    <row r="3" spans="1:22" ht="10" customHeight="1" thickBot="1" x14ac:dyDescent="0.35">
      <c r="A3" s="94" t="s">
        <v>18</v>
      </c>
      <c r="B3" s="27">
        <v>2</v>
      </c>
      <c r="C3" s="57">
        <v>7.4</v>
      </c>
      <c r="D3" s="57">
        <v>3.2</v>
      </c>
      <c r="E3" s="57">
        <f>SUM(C3+D3)</f>
        <v>10.600000000000001</v>
      </c>
      <c r="F3" s="58">
        <v>0.6</v>
      </c>
      <c r="G3" s="57">
        <v>8</v>
      </c>
      <c r="H3" s="57">
        <v>1</v>
      </c>
      <c r="I3" s="57">
        <f>SUM(G3+H3)</f>
        <v>9</v>
      </c>
      <c r="J3" s="58">
        <v>0.7</v>
      </c>
      <c r="K3" s="57">
        <v>4</v>
      </c>
      <c r="L3" s="57">
        <v>6</v>
      </c>
      <c r="M3" s="57">
        <f>SUM(K3+L3)</f>
        <v>10</v>
      </c>
      <c r="N3" s="58">
        <v>0.4</v>
      </c>
      <c r="O3" s="57">
        <v>16</v>
      </c>
      <c r="P3" s="57">
        <v>4</v>
      </c>
      <c r="Q3" s="57">
        <f>SUM(O3+P3)</f>
        <v>20</v>
      </c>
      <c r="R3" s="58">
        <v>0.9</v>
      </c>
      <c r="S3" s="57">
        <v>8</v>
      </c>
      <c r="T3" s="57">
        <v>2</v>
      </c>
      <c r="U3" s="57">
        <f>SUM(S3+T3)</f>
        <v>10</v>
      </c>
      <c r="V3" s="58">
        <v>0.7</v>
      </c>
    </row>
    <row r="4" spans="1:22" ht="10" customHeight="1" thickBot="1" x14ac:dyDescent="0.35">
      <c r="A4" s="94" t="s">
        <v>18</v>
      </c>
      <c r="B4" s="27">
        <v>3</v>
      </c>
      <c r="C4" s="57">
        <v>7.4</v>
      </c>
      <c r="D4" s="57">
        <v>3.2</v>
      </c>
      <c r="E4" s="57">
        <f t="shared" ref="E4:E45" si="0">SUM(C4+D4)</f>
        <v>10.600000000000001</v>
      </c>
      <c r="F4" s="58">
        <v>0.6</v>
      </c>
      <c r="G4" s="57">
        <v>6</v>
      </c>
      <c r="H4" s="57">
        <v>4</v>
      </c>
      <c r="I4" s="57">
        <f t="shared" ref="I4:I45" si="1">SUM(G4+H4)</f>
        <v>10</v>
      </c>
      <c r="J4" s="58">
        <v>0.6</v>
      </c>
      <c r="K4" s="57">
        <v>10</v>
      </c>
      <c r="L4" s="57">
        <v>6</v>
      </c>
      <c r="M4" s="57">
        <f t="shared" ref="M4:M45" si="2">SUM(K4+L4)</f>
        <v>16</v>
      </c>
      <c r="N4" s="58">
        <v>0.8</v>
      </c>
      <c r="O4" s="57">
        <v>9</v>
      </c>
      <c r="P4" s="57">
        <v>8</v>
      </c>
      <c r="Q4" s="57">
        <f t="shared" ref="Q4:Q45" si="3">SUM(O4+P4)</f>
        <v>17</v>
      </c>
      <c r="R4" s="58">
        <v>0.7</v>
      </c>
      <c r="S4" s="57">
        <v>12</v>
      </c>
      <c r="T4" s="57">
        <v>3</v>
      </c>
      <c r="U4" s="57">
        <f t="shared" ref="U4:U45" si="4">SUM(S4+T4)</f>
        <v>15</v>
      </c>
      <c r="V4" s="58">
        <v>0.8</v>
      </c>
    </row>
    <row r="5" spans="1:22" ht="10" customHeight="1" thickBot="1" x14ac:dyDescent="0.35">
      <c r="A5" s="94" t="s">
        <v>18</v>
      </c>
      <c r="B5" s="27">
        <v>4</v>
      </c>
      <c r="C5" s="57">
        <v>7.4</v>
      </c>
      <c r="D5" s="57">
        <v>3.2</v>
      </c>
      <c r="E5" s="57">
        <f t="shared" si="0"/>
        <v>10.600000000000001</v>
      </c>
      <c r="F5" s="58">
        <v>0.6</v>
      </c>
      <c r="G5" s="57">
        <v>6</v>
      </c>
      <c r="H5" s="57">
        <v>4</v>
      </c>
      <c r="I5" s="57">
        <f t="shared" si="1"/>
        <v>10</v>
      </c>
      <c r="J5" s="58">
        <v>0.6</v>
      </c>
      <c r="K5" s="57">
        <v>9</v>
      </c>
      <c r="L5" s="57">
        <v>5</v>
      </c>
      <c r="M5" s="57">
        <f t="shared" si="2"/>
        <v>14</v>
      </c>
      <c r="N5" s="58">
        <v>0.7</v>
      </c>
      <c r="O5" s="57">
        <v>7</v>
      </c>
      <c r="P5" s="57">
        <v>7</v>
      </c>
      <c r="Q5" s="57">
        <f t="shared" si="3"/>
        <v>14</v>
      </c>
      <c r="R5" s="58">
        <v>0.6</v>
      </c>
      <c r="S5" s="57">
        <v>15</v>
      </c>
      <c r="T5" s="57">
        <v>8</v>
      </c>
      <c r="U5" s="57">
        <f t="shared" si="4"/>
        <v>23</v>
      </c>
      <c r="V5" s="58">
        <v>0.8</v>
      </c>
    </row>
    <row r="6" spans="1:22" ht="10" customHeight="1" thickBot="1" x14ac:dyDescent="0.35">
      <c r="A6" s="46">
        <v>222</v>
      </c>
      <c r="B6" s="27">
        <v>1</v>
      </c>
      <c r="C6" s="57">
        <v>7.4</v>
      </c>
      <c r="D6" s="57">
        <v>3.2</v>
      </c>
      <c r="E6" s="57">
        <f t="shared" si="0"/>
        <v>10.600000000000001</v>
      </c>
      <c r="F6" s="58">
        <v>0.6</v>
      </c>
      <c r="G6" s="57">
        <v>1</v>
      </c>
      <c r="H6" s="57">
        <v>8</v>
      </c>
      <c r="I6" s="57">
        <f t="shared" si="1"/>
        <v>9</v>
      </c>
      <c r="J6" s="58">
        <v>0.1</v>
      </c>
      <c r="K6" s="57">
        <v>2</v>
      </c>
      <c r="L6" s="57">
        <v>3</v>
      </c>
      <c r="M6" s="57">
        <f t="shared" si="2"/>
        <v>5</v>
      </c>
      <c r="N6" s="58">
        <v>0.2</v>
      </c>
      <c r="O6" s="57">
        <v>5</v>
      </c>
      <c r="P6" s="57">
        <v>8</v>
      </c>
      <c r="Q6" s="57">
        <f t="shared" si="3"/>
        <v>13</v>
      </c>
      <c r="R6" s="58">
        <v>0.2</v>
      </c>
      <c r="S6" s="57">
        <v>8</v>
      </c>
      <c r="T6" s="57">
        <v>4</v>
      </c>
      <c r="U6" s="57">
        <f t="shared" si="4"/>
        <v>12</v>
      </c>
      <c r="V6" s="58">
        <v>0.5</v>
      </c>
    </row>
    <row r="7" spans="1:22" ht="10" customHeight="1" thickBot="1" x14ac:dyDescent="0.35">
      <c r="A7" s="46">
        <v>222</v>
      </c>
      <c r="B7" s="27">
        <v>2</v>
      </c>
      <c r="C7" s="57">
        <v>7.4</v>
      </c>
      <c r="D7" s="57">
        <v>3.2</v>
      </c>
      <c r="E7" s="57">
        <f t="shared" si="0"/>
        <v>10.600000000000001</v>
      </c>
      <c r="F7" s="58">
        <v>0.6</v>
      </c>
      <c r="G7" s="57">
        <v>0</v>
      </c>
      <c r="H7" s="57">
        <v>8</v>
      </c>
      <c r="I7" s="57">
        <f t="shared" si="1"/>
        <v>8</v>
      </c>
      <c r="J7" s="58">
        <v>0</v>
      </c>
      <c r="K7" s="57">
        <v>0</v>
      </c>
      <c r="L7" s="57">
        <v>3</v>
      </c>
      <c r="M7" s="57">
        <f t="shared" si="2"/>
        <v>3</v>
      </c>
      <c r="N7" s="58">
        <v>0</v>
      </c>
      <c r="O7" s="57">
        <v>0</v>
      </c>
      <c r="P7" s="57">
        <v>1</v>
      </c>
      <c r="Q7" s="57">
        <f t="shared" si="3"/>
        <v>1</v>
      </c>
      <c r="R7" s="58">
        <v>0</v>
      </c>
      <c r="S7" s="57">
        <v>4</v>
      </c>
      <c r="T7" s="57">
        <v>2</v>
      </c>
      <c r="U7" s="57">
        <f t="shared" si="4"/>
        <v>6</v>
      </c>
      <c r="V7" s="58">
        <v>0.2</v>
      </c>
    </row>
    <row r="8" spans="1:22" ht="10" customHeight="1" thickBot="1" x14ac:dyDescent="0.35">
      <c r="A8" s="46">
        <v>222</v>
      </c>
      <c r="B8" s="27">
        <v>3</v>
      </c>
      <c r="C8" s="57">
        <v>7.4</v>
      </c>
      <c r="D8" s="57">
        <v>3.2</v>
      </c>
      <c r="E8" s="57">
        <f t="shared" si="0"/>
        <v>10.600000000000001</v>
      </c>
      <c r="F8" s="58">
        <v>0.6</v>
      </c>
      <c r="G8" s="57">
        <v>0</v>
      </c>
      <c r="H8" s="57">
        <v>3</v>
      </c>
      <c r="I8" s="57">
        <f t="shared" si="1"/>
        <v>3</v>
      </c>
      <c r="J8" s="58">
        <v>0</v>
      </c>
      <c r="K8" s="57">
        <v>1</v>
      </c>
      <c r="L8" s="57">
        <v>4</v>
      </c>
      <c r="M8" s="57">
        <f t="shared" si="2"/>
        <v>5</v>
      </c>
      <c r="N8" s="58">
        <v>0.1</v>
      </c>
      <c r="O8" s="57">
        <v>0</v>
      </c>
      <c r="P8" s="57">
        <v>3</v>
      </c>
      <c r="Q8" s="57">
        <f t="shared" si="3"/>
        <v>3</v>
      </c>
      <c r="R8" s="58">
        <v>0</v>
      </c>
      <c r="S8" s="57">
        <v>4</v>
      </c>
      <c r="T8" s="57">
        <v>1</v>
      </c>
      <c r="U8" s="57">
        <f t="shared" si="4"/>
        <v>5</v>
      </c>
      <c r="V8" s="58">
        <v>0.3</v>
      </c>
    </row>
    <row r="9" spans="1:22" ht="10" customHeight="1" thickBot="1" x14ac:dyDescent="0.35">
      <c r="A9" s="46">
        <v>222</v>
      </c>
      <c r="B9" s="27">
        <v>4</v>
      </c>
      <c r="C9" s="57">
        <v>7.4</v>
      </c>
      <c r="D9" s="57">
        <v>3.2</v>
      </c>
      <c r="E9" s="57">
        <f t="shared" si="0"/>
        <v>10.600000000000001</v>
      </c>
      <c r="F9" s="58">
        <v>0.6</v>
      </c>
      <c r="G9" s="57">
        <v>0</v>
      </c>
      <c r="H9" s="57">
        <v>6</v>
      </c>
      <c r="I9" s="57">
        <f>SUM(G9+H9)</f>
        <v>6</v>
      </c>
      <c r="J9" s="58">
        <v>0</v>
      </c>
      <c r="K9" s="57">
        <v>5</v>
      </c>
      <c r="L9" s="57">
        <v>4</v>
      </c>
      <c r="M9" s="57">
        <f t="shared" si="2"/>
        <v>9</v>
      </c>
      <c r="N9" s="58">
        <v>0.4</v>
      </c>
      <c r="O9" s="57">
        <v>4</v>
      </c>
      <c r="P9" s="57">
        <v>2</v>
      </c>
      <c r="Q9" s="57">
        <f t="shared" si="3"/>
        <v>6</v>
      </c>
      <c r="R9" s="58">
        <v>0.3</v>
      </c>
      <c r="S9" s="57">
        <v>3</v>
      </c>
      <c r="T9" s="57">
        <v>3</v>
      </c>
      <c r="U9" s="57">
        <f t="shared" si="4"/>
        <v>6</v>
      </c>
      <c r="V9" s="58">
        <v>0.2</v>
      </c>
    </row>
    <row r="10" spans="1:22" ht="10" customHeight="1" thickBot="1" x14ac:dyDescent="0.35">
      <c r="A10" s="48">
        <v>333</v>
      </c>
      <c r="B10" s="27">
        <v>1</v>
      </c>
      <c r="C10" s="57">
        <v>7.4</v>
      </c>
      <c r="D10" s="57">
        <v>3.2</v>
      </c>
      <c r="E10" s="57">
        <f t="shared" si="0"/>
        <v>10.600000000000001</v>
      </c>
      <c r="F10" s="58">
        <v>0.6</v>
      </c>
      <c r="G10" s="57">
        <v>0</v>
      </c>
      <c r="H10" s="57">
        <v>3</v>
      </c>
      <c r="I10" s="57">
        <f t="shared" si="1"/>
        <v>3</v>
      </c>
      <c r="J10" s="58">
        <v>0</v>
      </c>
      <c r="K10" s="57">
        <v>0</v>
      </c>
      <c r="L10" s="57">
        <v>2</v>
      </c>
      <c r="M10" s="57">
        <f t="shared" si="2"/>
        <v>2</v>
      </c>
      <c r="N10" s="58">
        <v>0</v>
      </c>
      <c r="O10" s="57">
        <v>0</v>
      </c>
      <c r="P10" s="57">
        <v>0</v>
      </c>
      <c r="Q10" s="57">
        <f t="shared" si="3"/>
        <v>0</v>
      </c>
      <c r="R10" s="58">
        <v>0</v>
      </c>
      <c r="S10" s="57">
        <v>4</v>
      </c>
      <c r="T10" s="57">
        <v>1</v>
      </c>
      <c r="U10" s="57">
        <f t="shared" si="4"/>
        <v>5</v>
      </c>
      <c r="V10" s="58">
        <v>0.3</v>
      </c>
    </row>
    <row r="11" spans="1:22" ht="10" customHeight="1" thickBot="1" x14ac:dyDescent="0.35">
      <c r="A11" s="48">
        <v>333</v>
      </c>
      <c r="B11" s="27">
        <v>2</v>
      </c>
      <c r="C11" s="57">
        <v>7.4</v>
      </c>
      <c r="D11" s="57">
        <v>3.2</v>
      </c>
      <c r="E11" s="57">
        <f t="shared" si="0"/>
        <v>10.600000000000001</v>
      </c>
      <c r="F11" s="58">
        <v>0.6</v>
      </c>
      <c r="G11" s="57">
        <v>2</v>
      </c>
      <c r="H11" s="57">
        <v>3</v>
      </c>
      <c r="I11" s="57">
        <f t="shared" si="1"/>
        <v>5</v>
      </c>
      <c r="J11" s="58">
        <v>0.2</v>
      </c>
      <c r="K11" s="57">
        <v>0</v>
      </c>
      <c r="L11" s="57">
        <v>2</v>
      </c>
      <c r="M11" s="57">
        <f>SUM(K11+L11)</f>
        <v>2</v>
      </c>
      <c r="N11" s="58">
        <v>0</v>
      </c>
      <c r="O11" s="57">
        <v>1</v>
      </c>
      <c r="P11" s="57">
        <v>2</v>
      </c>
      <c r="Q11" s="57">
        <f t="shared" si="3"/>
        <v>3</v>
      </c>
      <c r="R11" s="58">
        <v>0.1</v>
      </c>
      <c r="S11" s="57">
        <v>2</v>
      </c>
      <c r="T11" s="57">
        <v>2</v>
      </c>
      <c r="U11" s="57">
        <f t="shared" si="4"/>
        <v>4</v>
      </c>
      <c r="V11" s="58">
        <v>0.2</v>
      </c>
    </row>
    <row r="12" spans="1:22" ht="10" customHeight="1" thickBot="1" x14ac:dyDescent="0.35">
      <c r="A12" s="48">
        <v>333</v>
      </c>
      <c r="B12" s="27">
        <v>3</v>
      </c>
      <c r="C12" s="57">
        <v>7.4</v>
      </c>
      <c r="D12" s="57">
        <v>3.2</v>
      </c>
      <c r="E12" s="57">
        <f t="shared" si="0"/>
        <v>10.600000000000001</v>
      </c>
      <c r="F12" s="58">
        <v>0.6</v>
      </c>
      <c r="G12" s="57">
        <v>1</v>
      </c>
      <c r="H12" s="57">
        <v>3</v>
      </c>
      <c r="I12" s="57">
        <f t="shared" si="1"/>
        <v>4</v>
      </c>
      <c r="J12" s="58">
        <v>0.1</v>
      </c>
      <c r="K12" s="57">
        <v>2</v>
      </c>
      <c r="L12" s="57">
        <v>3</v>
      </c>
      <c r="M12" s="57">
        <f t="shared" si="2"/>
        <v>5</v>
      </c>
      <c r="N12" s="58">
        <v>0.2</v>
      </c>
      <c r="O12" s="57">
        <v>0</v>
      </c>
      <c r="P12" s="57">
        <v>1</v>
      </c>
      <c r="Q12" s="57">
        <f t="shared" si="3"/>
        <v>1</v>
      </c>
      <c r="R12" s="58">
        <v>0</v>
      </c>
      <c r="S12" s="57">
        <v>9</v>
      </c>
      <c r="T12" s="57">
        <v>3</v>
      </c>
      <c r="U12" s="57">
        <f t="shared" si="4"/>
        <v>12</v>
      </c>
      <c r="V12" s="58">
        <v>0.5</v>
      </c>
    </row>
    <row r="13" spans="1:22" ht="10" customHeight="1" thickBot="1" x14ac:dyDescent="0.35">
      <c r="A13" s="48">
        <v>333</v>
      </c>
      <c r="B13" s="27">
        <v>4</v>
      </c>
      <c r="C13" s="57">
        <v>7.4</v>
      </c>
      <c r="D13" s="57">
        <v>3.2</v>
      </c>
      <c r="E13" s="57">
        <f t="shared" si="0"/>
        <v>10.600000000000001</v>
      </c>
      <c r="F13" s="58">
        <v>0.6</v>
      </c>
      <c r="G13" s="57">
        <v>1</v>
      </c>
      <c r="H13" s="57">
        <v>2</v>
      </c>
      <c r="I13" s="57">
        <f t="shared" si="1"/>
        <v>3</v>
      </c>
      <c r="J13" s="58">
        <v>0.1</v>
      </c>
      <c r="K13" s="57">
        <v>1</v>
      </c>
      <c r="L13" s="57">
        <v>0</v>
      </c>
      <c r="M13" s="57">
        <f t="shared" si="2"/>
        <v>1</v>
      </c>
      <c r="N13" s="58">
        <v>0.1</v>
      </c>
      <c r="O13" s="57">
        <v>2</v>
      </c>
      <c r="P13" s="57">
        <v>2</v>
      </c>
      <c r="Q13" s="57">
        <f t="shared" si="3"/>
        <v>4</v>
      </c>
      <c r="R13" s="58">
        <v>0.2</v>
      </c>
      <c r="S13" s="57">
        <v>3</v>
      </c>
      <c r="T13" s="57">
        <v>4</v>
      </c>
      <c r="U13" s="57">
        <f t="shared" si="4"/>
        <v>7</v>
      </c>
      <c r="V13" s="58">
        <v>0.3</v>
      </c>
    </row>
    <row r="14" spans="1:22" ht="10" customHeight="1" thickBot="1" x14ac:dyDescent="0.35">
      <c r="A14" s="49">
        <v>444</v>
      </c>
      <c r="B14" s="27">
        <v>1</v>
      </c>
      <c r="C14" s="57">
        <v>7.4</v>
      </c>
      <c r="D14" s="57">
        <v>3.2</v>
      </c>
      <c r="E14" s="57">
        <f t="shared" si="0"/>
        <v>10.600000000000001</v>
      </c>
      <c r="F14" s="58">
        <v>0.6</v>
      </c>
      <c r="G14" s="57">
        <v>0</v>
      </c>
      <c r="H14" s="57">
        <v>1</v>
      </c>
      <c r="I14" s="57">
        <f t="shared" si="1"/>
        <v>1</v>
      </c>
      <c r="J14" s="58">
        <v>0</v>
      </c>
      <c r="K14" s="57">
        <v>1</v>
      </c>
      <c r="L14" s="57">
        <v>0</v>
      </c>
      <c r="M14" s="57">
        <f t="shared" si="2"/>
        <v>1</v>
      </c>
      <c r="N14" s="58">
        <v>0.1</v>
      </c>
      <c r="O14" s="57">
        <v>0</v>
      </c>
      <c r="P14" s="57">
        <v>2</v>
      </c>
      <c r="Q14" s="57">
        <f t="shared" si="3"/>
        <v>2</v>
      </c>
      <c r="R14" s="58">
        <v>0</v>
      </c>
      <c r="S14" s="57">
        <v>1</v>
      </c>
      <c r="T14" s="57">
        <v>0</v>
      </c>
      <c r="U14" s="57">
        <f t="shared" si="4"/>
        <v>1</v>
      </c>
      <c r="V14" s="58">
        <v>0.1</v>
      </c>
    </row>
    <row r="15" spans="1:22" ht="10" customHeight="1" thickBot="1" x14ac:dyDescent="0.35">
      <c r="A15" s="49">
        <v>444</v>
      </c>
      <c r="B15" s="27">
        <v>2</v>
      </c>
      <c r="C15" s="57">
        <v>7.4</v>
      </c>
      <c r="D15" s="57">
        <v>3.2</v>
      </c>
      <c r="E15" s="57">
        <f t="shared" si="0"/>
        <v>10.600000000000001</v>
      </c>
      <c r="F15" s="58">
        <v>0.6</v>
      </c>
      <c r="G15" s="57">
        <v>0</v>
      </c>
      <c r="H15" s="57">
        <v>4</v>
      </c>
      <c r="I15" s="57">
        <f t="shared" si="1"/>
        <v>4</v>
      </c>
      <c r="J15" s="58">
        <v>0</v>
      </c>
      <c r="K15" s="57">
        <v>0</v>
      </c>
      <c r="L15" s="57">
        <v>0</v>
      </c>
      <c r="M15" s="57">
        <f t="shared" si="2"/>
        <v>0</v>
      </c>
      <c r="N15" s="58">
        <v>0</v>
      </c>
      <c r="O15" s="57">
        <v>1</v>
      </c>
      <c r="P15" s="57">
        <v>1</v>
      </c>
      <c r="Q15" s="57">
        <f t="shared" si="3"/>
        <v>2</v>
      </c>
      <c r="R15" s="58">
        <v>0.1</v>
      </c>
      <c r="S15" s="57">
        <v>2</v>
      </c>
      <c r="T15" s="57">
        <v>1</v>
      </c>
      <c r="U15" s="57">
        <f t="shared" si="4"/>
        <v>3</v>
      </c>
      <c r="V15" s="58">
        <v>0.2</v>
      </c>
    </row>
    <row r="16" spans="1:22" ht="10" customHeight="1" thickBot="1" x14ac:dyDescent="0.35">
      <c r="A16" s="49">
        <v>444</v>
      </c>
      <c r="B16" s="27">
        <v>3</v>
      </c>
      <c r="C16" s="57">
        <v>7.4</v>
      </c>
      <c r="D16" s="57">
        <v>3.2</v>
      </c>
      <c r="E16" s="57">
        <f t="shared" si="0"/>
        <v>10.600000000000001</v>
      </c>
      <c r="F16" s="58">
        <v>0.6</v>
      </c>
      <c r="G16" s="57">
        <v>1</v>
      </c>
      <c r="H16" s="57">
        <v>3</v>
      </c>
      <c r="I16" s="57">
        <f t="shared" si="1"/>
        <v>4</v>
      </c>
      <c r="J16" s="58">
        <v>0</v>
      </c>
      <c r="K16" s="57">
        <v>1</v>
      </c>
      <c r="L16" s="57">
        <v>5</v>
      </c>
      <c r="M16" s="57">
        <f t="shared" si="2"/>
        <v>6</v>
      </c>
      <c r="N16" s="58">
        <v>0.1</v>
      </c>
      <c r="O16" s="57">
        <v>1</v>
      </c>
      <c r="P16" s="57">
        <v>1</v>
      </c>
      <c r="Q16" s="57">
        <f t="shared" si="3"/>
        <v>2</v>
      </c>
      <c r="R16" s="58">
        <v>0.1</v>
      </c>
      <c r="S16" s="57">
        <v>11</v>
      </c>
      <c r="T16" s="57">
        <v>2</v>
      </c>
      <c r="U16" s="57">
        <f t="shared" si="4"/>
        <v>13</v>
      </c>
      <c r="V16" s="58">
        <v>0.4</v>
      </c>
    </row>
    <row r="17" spans="1:22" ht="10" customHeight="1" thickBot="1" x14ac:dyDescent="0.35">
      <c r="A17" s="49">
        <v>444</v>
      </c>
      <c r="B17" s="27">
        <v>4</v>
      </c>
      <c r="C17" s="57">
        <v>7.4</v>
      </c>
      <c r="D17" s="57">
        <v>3.2</v>
      </c>
      <c r="E17" s="57">
        <f t="shared" si="0"/>
        <v>10.600000000000001</v>
      </c>
      <c r="F17" s="58">
        <v>0.6</v>
      </c>
      <c r="G17" s="57">
        <v>0</v>
      </c>
      <c r="H17" s="57">
        <v>4</v>
      </c>
      <c r="I17" s="57">
        <f t="shared" si="1"/>
        <v>4</v>
      </c>
      <c r="J17" s="58">
        <v>0</v>
      </c>
      <c r="K17" s="57">
        <v>0</v>
      </c>
      <c r="L17" s="57">
        <v>1</v>
      </c>
      <c r="M17" s="57">
        <f t="shared" si="2"/>
        <v>1</v>
      </c>
      <c r="N17" s="58">
        <v>0</v>
      </c>
      <c r="O17" s="57">
        <v>1</v>
      </c>
      <c r="P17" s="57">
        <v>3</v>
      </c>
      <c r="Q17" s="57">
        <f t="shared" si="3"/>
        <v>4</v>
      </c>
      <c r="R17" s="58">
        <v>0.1</v>
      </c>
      <c r="S17" s="57">
        <v>9</v>
      </c>
      <c r="T17" s="57">
        <v>4</v>
      </c>
      <c r="U17" s="57">
        <f t="shared" si="4"/>
        <v>13</v>
      </c>
      <c r="V17" s="58">
        <v>0.7</v>
      </c>
    </row>
    <row r="18" spans="1:22" ht="10" customHeight="1" thickBot="1" x14ac:dyDescent="0.35">
      <c r="A18" s="50">
        <v>555</v>
      </c>
      <c r="B18" s="27">
        <v>1</v>
      </c>
      <c r="C18" s="57">
        <v>7.4</v>
      </c>
      <c r="D18" s="57">
        <v>3.2</v>
      </c>
      <c r="E18" s="57">
        <f t="shared" si="0"/>
        <v>10.600000000000001</v>
      </c>
      <c r="F18" s="58">
        <v>0.6</v>
      </c>
      <c r="G18" s="57">
        <v>2</v>
      </c>
      <c r="H18" s="57">
        <v>1</v>
      </c>
      <c r="I18" s="57">
        <f t="shared" si="1"/>
        <v>3</v>
      </c>
      <c r="J18" s="58">
        <v>0.2</v>
      </c>
      <c r="K18" s="57">
        <v>0</v>
      </c>
      <c r="L18" s="57">
        <v>1</v>
      </c>
      <c r="M18" s="57">
        <f t="shared" si="2"/>
        <v>1</v>
      </c>
      <c r="N18" s="58">
        <v>0</v>
      </c>
      <c r="O18" s="57">
        <v>1</v>
      </c>
      <c r="P18" s="57">
        <v>1</v>
      </c>
      <c r="Q18" s="57">
        <f t="shared" si="3"/>
        <v>2</v>
      </c>
      <c r="R18" s="58">
        <v>0.1</v>
      </c>
      <c r="S18" s="57">
        <v>5</v>
      </c>
      <c r="T18" s="57">
        <v>0</v>
      </c>
      <c r="U18" s="57">
        <f t="shared" si="4"/>
        <v>5</v>
      </c>
      <c r="V18" s="58">
        <v>0.4</v>
      </c>
    </row>
    <row r="19" spans="1:22" ht="10" customHeight="1" thickBot="1" x14ac:dyDescent="0.35">
      <c r="A19" s="50">
        <v>555</v>
      </c>
      <c r="B19" s="27">
        <v>2</v>
      </c>
      <c r="C19" s="57">
        <v>7.4</v>
      </c>
      <c r="D19" s="57">
        <v>3.2</v>
      </c>
      <c r="E19" s="57">
        <f t="shared" si="0"/>
        <v>10.600000000000001</v>
      </c>
      <c r="F19" s="58">
        <v>0.6</v>
      </c>
      <c r="G19" s="57">
        <v>1</v>
      </c>
      <c r="H19" s="57">
        <v>1</v>
      </c>
      <c r="I19" s="57">
        <f t="shared" si="1"/>
        <v>2</v>
      </c>
      <c r="J19" s="58">
        <v>0.1</v>
      </c>
      <c r="K19" s="57">
        <v>0</v>
      </c>
      <c r="L19" s="57">
        <v>2</v>
      </c>
      <c r="M19" s="57">
        <f t="shared" si="2"/>
        <v>2</v>
      </c>
      <c r="N19" s="58">
        <v>0</v>
      </c>
      <c r="O19" s="57">
        <v>0</v>
      </c>
      <c r="P19" s="57">
        <v>0</v>
      </c>
      <c r="Q19" s="57">
        <f t="shared" si="3"/>
        <v>0</v>
      </c>
      <c r="R19" s="58">
        <v>0</v>
      </c>
      <c r="S19" s="57">
        <v>4</v>
      </c>
      <c r="T19" s="57">
        <v>1</v>
      </c>
      <c r="U19" s="57">
        <f t="shared" si="4"/>
        <v>5</v>
      </c>
      <c r="V19" s="58">
        <v>0.3</v>
      </c>
    </row>
    <row r="20" spans="1:22" ht="10" customHeight="1" thickBot="1" x14ac:dyDescent="0.35">
      <c r="A20" s="50">
        <v>555</v>
      </c>
      <c r="B20" s="27">
        <v>3</v>
      </c>
      <c r="C20" s="57">
        <v>7.4</v>
      </c>
      <c r="D20" s="57">
        <v>3.2</v>
      </c>
      <c r="E20" s="57">
        <f t="shared" si="0"/>
        <v>10.600000000000001</v>
      </c>
      <c r="F20" s="58">
        <v>0.6</v>
      </c>
      <c r="G20" s="57">
        <v>2</v>
      </c>
      <c r="H20" s="57">
        <v>2</v>
      </c>
      <c r="I20" s="57">
        <f t="shared" si="1"/>
        <v>4</v>
      </c>
      <c r="J20" s="58">
        <v>0.1</v>
      </c>
      <c r="K20" s="57">
        <v>0</v>
      </c>
      <c r="L20" s="57">
        <v>1</v>
      </c>
      <c r="M20" s="57">
        <f t="shared" si="2"/>
        <v>1</v>
      </c>
      <c r="N20" s="58">
        <v>0</v>
      </c>
      <c r="O20" s="57">
        <v>0</v>
      </c>
      <c r="P20" s="57">
        <v>1</v>
      </c>
      <c r="Q20" s="57">
        <f t="shared" si="3"/>
        <v>1</v>
      </c>
      <c r="R20" s="58">
        <v>0</v>
      </c>
      <c r="S20" s="57">
        <v>1</v>
      </c>
      <c r="T20" s="57">
        <v>1</v>
      </c>
      <c r="U20" s="57">
        <f t="shared" si="4"/>
        <v>2</v>
      </c>
      <c r="V20" s="58">
        <v>0.1</v>
      </c>
    </row>
    <row r="21" spans="1:22" ht="10" customHeight="1" thickBot="1" x14ac:dyDescent="0.35">
      <c r="A21" s="50">
        <v>555</v>
      </c>
      <c r="B21" s="27">
        <v>4</v>
      </c>
      <c r="C21" s="57">
        <v>7.4</v>
      </c>
      <c r="D21" s="57">
        <v>3.2</v>
      </c>
      <c r="E21" s="57">
        <f t="shared" si="0"/>
        <v>10.600000000000001</v>
      </c>
      <c r="F21" s="58">
        <v>0.6</v>
      </c>
      <c r="G21" s="57">
        <v>5</v>
      </c>
      <c r="H21" s="57">
        <v>3</v>
      </c>
      <c r="I21" s="57">
        <f t="shared" si="1"/>
        <v>8</v>
      </c>
      <c r="J21" s="58">
        <v>0.3</v>
      </c>
      <c r="K21" s="57">
        <v>0</v>
      </c>
      <c r="L21" s="57">
        <v>3</v>
      </c>
      <c r="M21" s="57">
        <f t="shared" si="2"/>
        <v>3</v>
      </c>
      <c r="N21" s="58">
        <v>0</v>
      </c>
      <c r="O21" s="57">
        <v>0</v>
      </c>
      <c r="P21" s="57">
        <v>2</v>
      </c>
      <c r="Q21" s="57">
        <f t="shared" si="3"/>
        <v>2</v>
      </c>
      <c r="R21" s="58">
        <v>0</v>
      </c>
      <c r="S21" s="57">
        <v>2</v>
      </c>
      <c r="T21" s="57">
        <v>2</v>
      </c>
      <c r="U21" s="57">
        <f t="shared" si="4"/>
        <v>4</v>
      </c>
      <c r="V21" s="58">
        <v>0.1</v>
      </c>
    </row>
    <row r="22" spans="1:22" ht="10" customHeight="1" thickBot="1" x14ac:dyDescent="0.35">
      <c r="A22" s="100">
        <v>666</v>
      </c>
      <c r="B22" s="27">
        <v>1</v>
      </c>
      <c r="C22" s="57">
        <v>7.4</v>
      </c>
      <c r="D22" s="57">
        <v>3.2</v>
      </c>
      <c r="E22" s="57">
        <f t="shared" si="0"/>
        <v>10.600000000000001</v>
      </c>
      <c r="F22" s="58">
        <v>0.6</v>
      </c>
      <c r="G22" s="57">
        <v>0</v>
      </c>
      <c r="H22" s="57">
        <v>2</v>
      </c>
      <c r="I22" s="57">
        <f t="shared" si="1"/>
        <v>2</v>
      </c>
      <c r="J22" s="58">
        <v>0</v>
      </c>
      <c r="K22" s="57">
        <v>0</v>
      </c>
      <c r="L22" s="57">
        <v>2</v>
      </c>
      <c r="M22" s="57">
        <f t="shared" si="2"/>
        <v>2</v>
      </c>
      <c r="N22" s="58">
        <v>0</v>
      </c>
      <c r="O22" s="57">
        <v>4</v>
      </c>
      <c r="P22" s="57">
        <v>1</v>
      </c>
      <c r="Q22" s="57">
        <f t="shared" si="3"/>
        <v>5</v>
      </c>
      <c r="R22" s="58">
        <v>0.4</v>
      </c>
      <c r="S22" s="57">
        <v>4</v>
      </c>
      <c r="T22" s="57">
        <v>1</v>
      </c>
      <c r="U22" s="57">
        <f t="shared" si="4"/>
        <v>5</v>
      </c>
      <c r="V22" s="58">
        <v>0.3</v>
      </c>
    </row>
    <row r="23" spans="1:22" ht="10" customHeight="1" thickBot="1" x14ac:dyDescent="0.35">
      <c r="A23" s="100">
        <v>666</v>
      </c>
      <c r="B23" s="27">
        <v>2</v>
      </c>
      <c r="C23" s="57">
        <v>7.4</v>
      </c>
      <c r="D23" s="57">
        <v>3.2</v>
      </c>
      <c r="E23" s="57">
        <f t="shared" si="0"/>
        <v>10.600000000000001</v>
      </c>
      <c r="F23" s="58">
        <v>0.6</v>
      </c>
      <c r="G23" s="57">
        <v>3</v>
      </c>
      <c r="H23" s="57">
        <v>0</v>
      </c>
      <c r="I23" s="57">
        <f t="shared" si="1"/>
        <v>3</v>
      </c>
      <c r="J23" s="58">
        <v>0.3</v>
      </c>
      <c r="K23" s="57">
        <v>3</v>
      </c>
      <c r="L23" s="57">
        <v>8</v>
      </c>
      <c r="M23" s="57">
        <f t="shared" si="2"/>
        <v>11</v>
      </c>
      <c r="N23" s="58">
        <v>0.3</v>
      </c>
      <c r="O23" s="57">
        <v>0</v>
      </c>
      <c r="P23" s="57">
        <v>0</v>
      </c>
      <c r="Q23" s="57">
        <f t="shared" si="3"/>
        <v>0</v>
      </c>
      <c r="R23" s="58">
        <v>0</v>
      </c>
      <c r="S23" s="57">
        <v>6</v>
      </c>
      <c r="T23" s="57">
        <v>1</v>
      </c>
      <c r="U23" s="57">
        <f t="shared" si="4"/>
        <v>7</v>
      </c>
      <c r="V23" s="58">
        <v>0.5</v>
      </c>
    </row>
    <row r="24" spans="1:22" ht="10" customHeight="1" thickBot="1" x14ac:dyDescent="0.35">
      <c r="A24" s="100">
        <v>666</v>
      </c>
      <c r="B24" s="27">
        <v>3</v>
      </c>
      <c r="C24" s="57">
        <v>7.4</v>
      </c>
      <c r="D24" s="57">
        <v>3.2</v>
      </c>
      <c r="E24" s="57">
        <f t="shared" si="0"/>
        <v>10.600000000000001</v>
      </c>
      <c r="F24" s="58">
        <v>0.6</v>
      </c>
      <c r="G24" s="57">
        <v>2</v>
      </c>
      <c r="H24" s="57">
        <v>4</v>
      </c>
      <c r="I24" s="57">
        <f t="shared" si="1"/>
        <v>6</v>
      </c>
      <c r="J24" s="58">
        <v>0.1</v>
      </c>
      <c r="K24" s="57">
        <v>0</v>
      </c>
      <c r="L24" s="57">
        <v>4</v>
      </c>
      <c r="M24" s="57">
        <f t="shared" si="2"/>
        <v>4</v>
      </c>
      <c r="N24" s="58">
        <v>0</v>
      </c>
      <c r="O24" s="57">
        <v>0</v>
      </c>
      <c r="P24" s="57">
        <v>4</v>
      </c>
      <c r="Q24" s="57">
        <f t="shared" si="3"/>
        <v>4</v>
      </c>
      <c r="R24" s="58">
        <v>0</v>
      </c>
      <c r="S24" s="57">
        <v>5</v>
      </c>
      <c r="T24" s="57">
        <v>1</v>
      </c>
      <c r="U24" s="57">
        <f t="shared" si="4"/>
        <v>6</v>
      </c>
      <c r="V24" s="58">
        <v>0.4</v>
      </c>
    </row>
    <row r="25" spans="1:22" ht="10" customHeight="1" thickBot="1" x14ac:dyDescent="0.35">
      <c r="A25" s="100">
        <v>666</v>
      </c>
      <c r="B25" s="27">
        <v>4</v>
      </c>
      <c r="C25" s="57">
        <v>7.4</v>
      </c>
      <c r="D25" s="57">
        <v>3.2</v>
      </c>
      <c r="E25" s="57">
        <f t="shared" si="0"/>
        <v>10.600000000000001</v>
      </c>
      <c r="F25" s="58">
        <v>0.6</v>
      </c>
      <c r="G25" s="57">
        <v>0</v>
      </c>
      <c r="H25" s="57">
        <v>7</v>
      </c>
      <c r="I25" s="57">
        <f t="shared" si="1"/>
        <v>7</v>
      </c>
      <c r="J25" s="58">
        <v>0</v>
      </c>
      <c r="K25" s="57">
        <v>3</v>
      </c>
      <c r="L25" s="57">
        <v>0</v>
      </c>
      <c r="M25" s="57">
        <f t="shared" si="2"/>
        <v>3</v>
      </c>
      <c r="N25" s="58">
        <v>0.2</v>
      </c>
      <c r="O25" s="57">
        <v>1</v>
      </c>
      <c r="P25" s="57">
        <v>1</v>
      </c>
      <c r="Q25" s="57">
        <f t="shared" si="3"/>
        <v>2</v>
      </c>
      <c r="R25" s="58">
        <v>0.1</v>
      </c>
      <c r="S25" s="57">
        <v>8</v>
      </c>
      <c r="T25" s="57">
        <v>2</v>
      </c>
      <c r="U25" s="57">
        <f t="shared" si="4"/>
        <v>10</v>
      </c>
      <c r="V25" s="58">
        <v>0.7</v>
      </c>
    </row>
    <row r="26" spans="1:22" ht="11.5" customHeight="1" thickBot="1" x14ac:dyDescent="0.35">
      <c r="A26" s="51">
        <v>777</v>
      </c>
      <c r="B26" s="27">
        <v>1</v>
      </c>
      <c r="C26" s="57">
        <v>7.4</v>
      </c>
      <c r="D26" s="57">
        <v>3.2</v>
      </c>
      <c r="E26" s="57">
        <f t="shared" si="0"/>
        <v>10.600000000000001</v>
      </c>
      <c r="F26" s="58">
        <v>0.6</v>
      </c>
      <c r="G26" s="57">
        <v>3</v>
      </c>
      <c r="H26" s="57">
        <v>3</v>
      </c>
      <c r="I26" s="57">
        <f t="shared" si="1"/>
        <v>6</v>
      </c>
      <c r="J26" s="58">
        <v>0.2</v>
      </c>
      <c r="K26" s="57">
        <v>1</v>
      </c>
      <c r="L26" s="57">
        <v>1</v>
      </c>
      <c r="M26" s="57">
        <f t="shared" si="2"/>
        <v>2</v>
      </c>
      <c r="N26" s="58">
        <v>0.1</v>
      </c>
      <c r="O26" s="57">
        <v>3</v>
      </c>
      <c r="P26" s="57">
        <v>3</v>
      </c>
      <c r="Q26" s="57">
        <f t="shared" si="3"/>
        <v>6</v>
      </c>
      <c r="R26" s="58">
        <v>0.3</v>
      </c>
      <c r="S26" s="57">
        <v>3</v>
      </c>
      <c r="T26" s="57">
        <v>5</v>
      </c>
      <c r="U26" s="57">
        <f t="shared" si="4"/>
        <v>8</v>
      </c>
      <c r="V26" s="58">
        <v>0.2</v>
      </c>
    </row>
    <row r="27" spans="1:22" ht="10" customHeight="1" thickBot="1" x14ac:dyDescent="0.35">
      <c r="A27" s="51">
        <v>777</v>
      </c>
      <c r="B27" s="27">
        <v>2</v>
      </c>
      <c r="C27" s="57">
        <v>7.4</v>
      </c>
      <c r="D27" s="57">
        <v>3.2</v>
      </c>
      <c r="E27" s="57">
        <f t="shared" si="0"/>
        <v>10.600000000000001</v>
      </c>
      <c r="F27" s="58">
        <v>0.6</v>
      </c>
      <c r="G27" s="57">
        <v>4</v>
      </c>
      <c r="H27" s="57">
        <v>2</v>
      </c>
      <c r="I27" s="57">
        <f t="shared" si="1"/>
        <v>6</v>
      </c>
      <c r="J27" s="58">
        <v>0.4</v>
      </c>
      <c r="K27" s="57">
        <v>1</v>
      </c>
      <c r="L27" s="57">
        <v>2</v>
      </c>
      <c r="M27" s="57">
        <f t="shared" si="2"/>
        <v>3</v>
      </c>
      <c r="N27" s="58">
        <v>0.1</v>
      </c>
      <c r="O27" s="57">
        <v>3</v>
      </c>
      <c r="P27" s="57">
        <v>0</v>
      </c>
      <c r="Q27" s="57">
        <f t="shared" si="3"/>
        <v>3</v>
      </c>
      <c r="R27" s="58">
        <v>0.2</v>
      </c>
      <c r="S27" s="57">
        <v>4</v>
      </c>
      <c r="T27" s="57">
        <v>0</v>
      </c>
      <c r="U27" s="57">
        <f t="shared" si="4"/>
        <v>4</v>
      </c>
      <c r="V27" s="58">
        <v>0.4</v>
      </c>
    </row>
    <row r="28" spans="1:22" ht="10" customHeight="1" thickBot="1" x14ac:dyDescent="0.35">
      <c r="A28" s="51">
        <v>777</v>
      </c>
      <c r="B28" s="27">
        <v>3</v>
      </c>
      <c r="C28" s="57">
        <v>7.4</v>
      </c>
      <c r="D28" s="57">
        <v>3.2</v>
      </c>
      <c r="E28" s="57">
        <f t="shared" si="0"/>
        <v>10.600000000000001</v>
      </c>
      <c r="F28" s="58">
        <v>0.6</v>
      </c>
      <c r="G28" s="57">
        <v>2</v>
      </c>
      <c r="H28" s="57">
        <v>9</v>
      </c>
      <c r="I28" s="57">
        <f t="shared" si="1"/>
        <v>11</v>
      </c>
      <c r="J28" s="58">
        <v>0.2</v>
      </c>
      <c r="K28" s="57">
        <v>0</v>
      </c>
      <c r="L28" s="57">
        <v>5</v>
      </c>
      <c r="M28" s="57">
        <f t="shared" si="2"/>
        <v>5</v>
      </c>
      <c r="N28" s="58">
        <v>0</v>
      </c>
      <c r="O28" s="57">
        <v>1</v>
      </c>
      <c r="P28" s="57">
        <v>1</v>
      </c>
      <c r="Q28" s="57">
        <f t="shared" si="3"/>
        <v>2</v>
      </c>
      <c r="R28" s="58">
        <v>0.1</v>
      </c>
      <c r="S28" s="57">
        <v>1</v>
      </c>
      <c r="T28" s="57">
        <v>1</v>
      </c>
      <c r="U28" s="57">
        <f t="shared" si="4"/>
        <v>2</v>
      </c>
      <c r="V28" s="58">
        <v>0.1</v>
      </c>
    </row>
    <row r="29" spans="1:22" ht="10" customHeight="1" thickBot="1" x14ac:dyDescent="0.35">
      <c r="A29" s="51">
        <v>777</v>
      </c>
      <c r="B29" s="27">
        <v>4</v>
      </c>
      <c r="C29" s="57">
        <v>7.4</v>
      </c>
      <c r="D29" s="57">
        <v>3.2</v>
      </c>
      <c r="E29" s="57">
        <f t="shared" si="0"/>
        <v>10.600000000000001</v>
      </c>
      <c r="F29" s="58">
        <v>0.6</v>
      </c>
      <c r="G29" s="57">
        <v>1</v>
      </c>
      <c r="H29" s="57">
        <v>1</v>
      </c>
      <c r="I29" s="57">
        <f t="shared" si="1"/>
        <v>2</v>
      </c>
      <c r="J29" s="58">
        <v>0.1</v>
      </c>
      <c r="K29" s="57">
        <v>4</v>
      </c>
      <c r="L29" s="57">
        <v>2</v>
      </c>
      <c r="M29" s="57">
        <f t="shared" si="2"/>
        <v>6</v>
      </c>
      <c r="N29" s="58">
        <v>0.3</v>
      </c>
      <c r="O29" s="57">
        <v>3</v>
      </c>
      <c r="P29" s="57">
        <v>2</v>
      </c>
      <c r="Q29" s="57">
        <f t="shared" si="3"/>
        <v>5</v>
      </c>
      <c r="R29" s="58">
        <v>0.3</v>
      </c>
      <c r="S29" s="57">
        <v>5</v>
      </c>
      <c r="T29" s="57">
        <v>0</v>
      </c>
      <c r="U29" s="57">
        <f t="shared" si="4"/>
        <v>5</v>
      </c>
      <c r="V29" s="58">
        <v>0.4</v>
      </c>
    </row>
    <row r="30" spans="1:22" ht="10" customHeight="1" thickBot="1" x14ac:dyDescent="0.35">
      <c r="A30" s="52">
        <v>888</v>
      </c>
      <c r="B30" s="27">
        <v>1</v>
      </c>
      <c r="C30" s="57">
        <v>7.4</v>
      </c>
      <c r="D30" s="57">
        <v>3.2</v>
      </c>
      <c r="E30" s="57">
        <f t="shared" si="0"/>
        <v>10.600000000000001</v>
      </c>
      <c r="F30" s="58">
        <v>0.6</v>
      </c>
      <c r="G30" s="57">
        <v>1</v>
      </c>
      <c r="H30" s="57">
        <v>7</v>
      </c>
      <c r="I30" s="57">
        <f t="shared" si="1"/>
        <v>8</v>
      </c>
      <c r="J30" s="58">
        <v>0.1</v>
      </c>
      <c r="K30" s="57">
        <v>0</v>
      </c>
      <c r="L30" s="57">
        <v>0</v>
      </c>
      <c r="M30" s="57">
        <f t="shared" si="2"/>
        <v>0</v>
      </c>
      <c r="N30" s="58">
        <v>0</v>
      </c>
      <c r="O30" s="57">
        <v>1</v>
      </c>
      <c r="P30" s="57">
        <v>4</v>
      </c>
      <c r="Q30" s="57">
        <f t="shared" si="3"/>
        <v>5</v>
      </c>
      <c r="R30" s="58">
        <v>0.1</v>
      </c>
      <c r="S30" s="57">
        <v>0</v>
      </c>
      <c r="T30" s="57">
        <v>2</v>
      </c>
      <c r="U30" s="57">
        <f t="shared" si="4"/>
        <v>2</v>
      </c>
      <c r="V30" s="58">
        <v>0</v>
      </c>
    </row>
    <row r="31" spans="1:22" ht="10" customHeight="1" thickBot="1" x14ac:dyDescent="0.35">
      <c r="A31" s="52">
        <v>888</v>
      </c>
      <c r="B31" s="27">
        <v>2</v>
      </c>
      <c r="C31" s="57">
        <v>7.4</v>
      </c>
      <c r="D31" s="57">
        <v>3.2</v>
      </c>
      <c r="E31" s="57">
        <f t="shared" si="0"/>
        <v>10.600000000000001</v>
      </c>
      <c r="F31" s="58">
        <v>0.6</v>
      </c>
      <c r="G31" s="57">
        <v>0</v>
      </c>
      <c r="H31" s="57">
        <v>2</v>
      </c>
      <c r="I31" s="57">
        <f t="shared" si="1"/>
        <v>2</v>
      </c>
      <c r="J31" s="58">
        <v>0</v>
      </c>
      <c r="K31" s="57">
        <v>0</v>
      </c>
      <c r="L31" s="57">
        <v>2</v>
      </c>
      <c r="M31" s="57">
        <f t="shared" si="2"/>
        <v>2</v>
      </c>
      <c r="N31" s="58">
        <v>0</v>
      </c>
      <c r="O31" s="57">
        <v>1</v>
      </c>
      <c r="P31" s="57">
        <v>2</v>
      </c>
      <c r="Q31" s="57">
        <f t="shared" si="3"/>
        <v>3</v>
      </c>
      <c r="R31" s="58">
        <v>0.1</v>
      </c>
      <c r="S31" s="57">
        <v>2</v>
      </c>
      <c r="T31" s="57">
        <v>0</v>
      </c>
      <c r="U31" s="57">
        <f t="shared" si="4"/>
        <v>2</v>
      </c>
      <c r="V31" s="58">
        <v>0.2</v>
      </c>
    </row>
    <row r="32" spans="1:22" ht="10" customHeight="1" thickBot="1" x14ac:dyDescent="0.35">
      <c r="A32" s="52">
        <v>888</v>
      </c>
      <c r="B32" s="27">
        <v>3</v>
      </c>
      <c r="C32" s="57">
        <v>7.4</v>
      </c>
      <c r="D32" s="57">
        <v>3.2</v>
      </c>
      <c r="E32" s="57">
        <f t="shared" si="0"/>
        <v>10.600000000000001</v>
      </c>
      <c r="F32" s="58">
        <v>0.6</v>
      </c>
      <c r="G32" s="57">
        <v>1</v>
      </c>
      <c r="H32" s="57">
        <v>1</v>
      </c>
      <c r="I32" s="57">
        <f t="shared" si="1"/>
        <v>2</v>
      </c>
      <c r="J32" s="58">
        <v>0.1</v>
      </c>
      <c r="K32" s="57">
        <v>0</v>
      </c>
      <c r="L32" s="57">
        <v>3</v>
      </c>
      <c r="M32" s="57">
        <f t="shared" si="2"/>
        <v>3</v>
      </c>
      <c r="N32" s="58">
        <v>0</v>
      </c>
      <c r="O32" s="57">
        <v>2</v>
      </c>
      <c r="P32" s="57">
        <v>1</v>
      </c>
      <c r="Q32" s="57">
        <f t="shared" si="3"/>
        <v>3</v>
      </c>
      <c r="R32" s="58">
        <v>0.2</v>
      </c>
      <c r="S32" s="57">
        <v>5</v>
      </c>
      <c r="T32" s="57">
        <v>0</v>
      </c>
      <c r="U32" s="57">
        <f t="shared" si="4"/>
        <v>5</v>
      </c>
      <c r="V32" s="58">
        <v>0.5</v>
      </c>
    </row>
    <row r="33" spans="1:22" ht="10" customHeight="1" thickBot="1" x14ac:dyDescent="0.35">
      <c r="A33" s="52">
        <v>888</v>
      </c>
      <c r="B33" s="27">
        <v>4</v>
      </c>
      <c r="C33" s="57">
        <v>7.4</v>
      </c>
      <c r="D33" s="57">
        <v>3.2</v>
      </c>
      <c r="E33" s="57">
        <f t="shared" si="0"/>
        <v>10.600000000000001</v>
      </c>
      <c r="F33" s="58">
        <v>0.6</v>
      </c>
      <c r="G33" s="57">
        <v>3</v>
      </c>
      <c r="H33" s="57">
        <v>4</v>
      </c>
      <c r="I33" s="57">
        <f t="shared" si="1"/>
        <v>7</v>
      </c>
      <c r="J33" s="58">
        <v>0.3</v>
      </c>
      <c r="K33" s="57">
        <v>0</v>
      </c>
      <c r="L33" s="57">
        <v>2</v>
      </c>
      <c r="M33" s="57">
        <f t="shared" si="2"/>
        <v>2</v>
      </c>
      <c r="N33" s="58">
        <v>0</v>
      </c>
      <c r="O33" s="57">
        <v>1</v>
      </c>
      <c r="P33" s="57">
        <v>3</v>
      </c>
      <c r="Q33" s="57">
        <f t="shared" si="3"/>
        <v>4</v>
      </c>
      <c r="R33" s="58">
        <v>0.1</v>
      </c>
      <c r="S33" s="57">
        <v>7</v>
      </c>
      <c r="T33" s="57">
        <v>1</v>
      </c>
      <c r="U33" s="57">
        <f t="shared" si="4"/>
        <v>8</v>
      </c>
      <c r="V33" s="58">
        <v>0.6</v>
      </c>
    </row>
    <row r="34" spans="1:22" ht="10" customHeight="1" thickBot="1" x14ac:dyDescent="0.35">
      <c r="A34" s="97">
        <v>999</v>
      </c>
      <c r="B34" s="27">
        <v>1</v>
      </c>
      <c r="C34" s="57">
        <v>7.4</v>
      </c>
      <c r="D34" s="57">
        <v>3.2</v>
      </c>
      <c r="E34" s="57">
        <f t="shared" si="0"/>
        <v>10.600000000000001</v>
      </c>
      <c r="F34" s="58">
        <v>0.6</v>
      </c>
      <c r="G34" s="57">
        <v>1</v>
      </c>
      <c r="H34" s="57">
        <v>3</v>
      </c>
      <c r="I34" s="57">
        <f t="shared" si="1"/>
        <v>4</v>
      </c>
      <c r="J34" s="58">
        <v>0.1</v>
      </c>
      <c r="K34" s="57">
        <v>1</v>
      </c>
      <c r="L34" s="57">
        <v>5</v>
      </c>
      <c r="M34" s="57">
        <f t="shared" si="2"/>
        <v>6</v>
      </c>
      <c r="N34" s="58">
        <v>0.1</v>
      </c>
      <c r="O34" s="57">
        <v>0</v>
      </c>
      <c r="P34" s="57">
        <v>2</v>
      </c>
      <c r="Q34" s="57">
        <f t="shared" si="3"/>
        <v>2</v>
      </c>
      <c r="R34" s="58">
        <v>0</v>
      </c>
      <c r="S34" s="57">
        <v>6</v>
      </c>
      <c r="T34" s="57">
        <v>0</v>
      </c>
      <c r="U34" s="57">
        <f t="shared" si="4"/>
        <v>6</v>
      </c>
      <c r="V34" s="58">
        <v>0.6</v>
      </c>
    </row>
    <row r="35" spans="1:22" ht="10" customHeight="1" thickBot="1" x14ac:dyDescent="0.35">
      <c r="A35" s="97">
        <v>999</v>
      </c>
      <c r="B35" s="27">
        <v>2</v>
      </c>
      <c r="C35" s="57">
        <v>7.4</v>
      </c>
      <c r="D35" s="57">
        <v>3.2</v>
      </c>
      <c r="E35" s="57">
        <f t="shared" si="0"/>
        <v>10.600000000000001</v>
      </c>
      <c r="F35" s="58">
        <v>0.6</v>
      </c>
      <c r="G35" s="57">
        <v>3</v>
      </c>
      <c r="H35" s="57">
        <v>4</v>
      </c>
      <c r="I35" s="57">
        <f t="shared" si="1"/>
        <v>7</v>
      </c>
      <c r="J35" s="58">
        <v>0.3</v>
      </c>
      <c r="K35" s="57">
        <v>0</v>
      </c>
      <c r="L35" s="57">
        <v>0</v>
      </c>
      <c r="M35" s="57">
        <f t="shared" si="2"/>
        <v>0</v>
      </c>
      <c r="N35" s="58">
        <v>0</v>
      </c>
      <c r="O35" s="57">
        <v>1</v>
      </c>
      <c r="P35" s="57">
        <v>4</v>
      </c>
      <c r="Q35" s="57">
        <f t="shared" si="3"/>
        <v>5</v>
      </c>
      <c r="R35" s="58">
        <v>0.1</v>
      </c>
      <c r="S35" s="57">
        <v>4</v>
      </c>
      <c r="T35" s="57">
        <v>0</v>
      </c>
      <c r="U35" s="57">
        <f t="shared" si="4"/>
        <v>4</v>
      </c>
      <c r="V35" s="58">
        <v>0.3</v>
      </c>
    </row>
    <row r="36" spans="1:22" ht="10" customHeight="1" thickBot="1" x14ac:dyDescent="0.35">
      <c r="A36" s="97">
        <v>999</v>
      </c>
      <c r="B36" s="27">
        <v>3</v>
      </c>
      <c r="C36" s="57">
        <v>7.4</v>
      </c>
      <c r="D36" s="57">
        <v>3.2</v>
      </c>
      <c r="E36" s="57">
        <f t="shared" si="0"/>
        <v>10.600000000000001</v>
      </c>
      <c r="F36" s="58">
        <v>0.6</v>
      </c>
      <c r="G36" s="57">
        <v>4</v>
      </c>
      <c r="H36" s="57">
        <v>2</v>
      </c>
      <c r="I36" s="57">
        <f t="shared" si="1"/>
        <v>6</v>
      </c>
      <c r="J36" s="58">
        <v>0.3</v>
      </c>
      <c r="K36" s="57">
        <v>1</v>
      </c>
      <c r="L36" s="57">
        <v>2</v>
      </c>
      <c r="M36" s="57">
        <f t="shared" si="2"/>
        <v>3</v>
      </c>
      <c r="N36" s="58">
        <v>0.1</v>
      </c>
      <c r="O36" s="57">
        <v>2</v>
      </c>
      <c r="P36" s="57">
        <v>1</v>
      </c>
      <c r="Q36" s="57">
        <f t="shared" si="3"/>
        <v>3</v>
      </c>
      <c r="R36" s="58">
        <v>0.2</v>
      </c>
      <c r="S36" s="57">
        <v>9</v>
      </c>
      <c r="T36" s="57">
        <v>1</v>
      </c>
      <c r="U36" s="57">
        <f t="shared" si="4"/>
        <v>10</v>
      </c>
      <c r="V36" s="58">
        <v>0.7</v>
      </c>
    </row>
    <row r="37" spans="1:22" ht="10" customHeight="1" thickBot="1" x14ac:dyDescent="0.35">
      <c r="A37" s="97">
        <v>999</v>
      </c>
      <c r="B37" s="27">
        <v>4</v>
      </c>
      <c r="C37" s="57">
        <v>7.4</v>
      </c>
      <c r="D37" s="57">
        <v>3.2</v>
      </c>
      <c r="E37" s="57">
        <f t="shared" si="0"/>
        <v>10.600000000000001</v>
      </c>
      <c r="F37" s="58">
        <v>0.6</v>
      </c>
      <c r="G37" s="57">
        <v>1</v>
      </c>
      <c r="H37" s="57">
        <v>7</v>
      </c>
      <c r="I37" s="57">
        <f t="shared" si="1"/>
        <v>8</v>
      </c>
      <c r="J37" s="58">
        <v>0.1</v>
      </c>
      <c r="K37" s="57">
        <v>2</v>
      </c>
      <c r="L37" s="57">
        <v>4</v>
      </c>
      <c r="M37" s="57">
        <f t="shared" si="2"/>
        <v>6</v>
      </c>
      <c r="N37" s="58">
        <v>0.2</v>
      </c>
      <c r="O37" s="57">
        <v>1</v>
      </c>
      <c r="P37" s="57">
        <v>3</v>
      </c>
      <c r="Q37" s="57">
        <f t="shared" si="3"/>
        <v>4</v>
      </c>
      <c r="R37" s="58">
        <v>0.1</v>
      </c>
      <c r="S37" s="57">
        <v>6</v>
      </c>
      <c r="T37" s="57">
        <v>2</v>
      </c>
      <c r="U37" s="57">
        <f t="shared" si="4"/>
        <v>8</v>
      </c>
      <c r="V37" s="58">
        <v>0.5</v>
      </c>
    </row>
    <row r="38" spans="1:22" ht="11" customHeight="1" thickBot="1" x14ac:dyDescent="0.35">
      <c r="A38" s="53">
        <v>1010</v>
      </c>
      <c r="B38" s="27">
        <v>1</v>
      </c>
      <c r="C38" s="57">
        <v>7.4</v>
      </c>
      <c r="D38" s="57">
        <v>3.2</v>
      </c>
      <c r="E38" s="57">
        <f t="shared" si="0"/>
        <v>10.600000000000001</v>
      </c>
      <c r="F38" s="58">
        <v>0.6</v>
      </c>
      <c r="G38" s="57">
        <v>0</v>
      </c>
      <c r="H38" s="57">
        <v>3</v>
      </c>
      <c r="I38" s="57">
        <f t="shared" si="1"/>
        <v>3</v>
      </c>
      <c r="J38" s="58">
        <v>0</v>
      </c>
      <c r="K38" s="57">
        <v>0</v>
      </c>
      <c r="L38" s="57">
        <v>2</v>
      </c>
      <c r="M38" s="57">
        <f t="shared" si="2"/>
        <v>2</v>
      </c>
      <c r="N38" s="58">
        <v>0</v>
      </c>
      <c r="O38" s="57">
        <v>0</v>
      </c>
      <c r="P38" s="57">
        <v>4</v>
      </c>
      <c r="Q38" s="57">
        <f t="shared" si="3"/>
        <v>4</v>
      </c>
      <c r="R38" s="58">
        <v>0</v>
      </c>
      <c r="S38" s="57">
        <v>0</v>
      </c>
      <c r="T38" s="57">
        <v>2</v>
      </c>
      <c r="U38" s="57">
        <f t="shared" si="4"/>
        <v>2</v>
      </c>
      <c r="V38" s="58">
        <v>0</v>
      </c>
    </row>
    <row r="39" spans="1:22" ht="10" customHeight="1" thickBot="1" x14ac:dyDescent="0.35">
      <c r="A39" s="53">
        <v>1010</v>
      </c>
      <c r="B39" s="27">
        <v>2</v>
      </c>
      <c r="C39" s="57">
        <v>7.4</v>
      </c>
      <c r="D39" s="57">
        <v>3.2</v>
      </c>
      <c r="E39" s="57">
        <f t="shared" si="0"/>
        <v>10.600000000000001</v>
      </c>
      <c r="F39" s="58">
        <v>0.6</v>
      </c>
      <c r="G39" s="57">
        <v>0</v>
      </c>
      <c r="H39" s="57">
        <v>2</v>
      </c>
      <c r="I39" s="57">
        <f t="shared" si="1"/>
        <v>2</v>
      </c>
      <c r="J39" s="58">
        <v>0</v>
      </c>
      <c r="K39" s="57">
        <v>1</v>
      </c>
      <c r="L39" s="57">
        <v>1</v>
      </c>
      <c r="M39" s="57">
        <f t="shared" si="2"/>
        <v>2</v>
      </c>
      <c r="N39" s="58">
        <v>0.1</v>
      </c>
      <c r="O39" s="57">
        <v>1</v>
      </c>
      <c r="P39" s="57">
        <v>2</v>
      </c>
      <c r="Q39" s="57">
        <f t="shared" si="3"/>
        <v>3</v>
      </c>
      <c r="R39" s="58">
        <v>0.1</v>
      </c>
      <c r="S39" s="57">
        <v>7</v>
      </c>
      <c r="T39" s="57">
        <v>2</v>
      </c>
      <c r="U39" s="57">
        <f t="shared" si="4"/>
        <v>9</v>
      </c>
      <c r="V39" s="58">
        <v>0.3</v>
      </c>
    </row>
    <row r="40" spans="1:22" ht="10" customHeight="1" thickBot="1" x14ac:dyDescent="0.35">
      <c r="A40" s="53">
        <v>1010</v>
      </c>
      <c r="B40" s="27">
        <v>3</v>
      </c>
      <c r="C40" s="57">
        <v>7.4</v>
      </c>
      <c r="D40" s="57">
        <v>3.2</v>
      </c>
      <c r="E40" s="57">
        <f t="shared" si="0"/>
        <v>10.600000000000001</v>
      </c>
      <c r="F40" s="58">
        <v>0.6</v>
      </c>
      <c r="G40" s="57">
        <v>2</v>
      </c>
      <c r="H40" s="57">
        <v>4</v>
      </c>
      <c r="I40" s="57">
        <f t="shared" si="1"/>
        <v>6</v>
      </c>
      <c r="J40" s="58">
        <v>0.1</v>
      </c>
      <c r="K40" s="57">
        <v>1</v>
      </c>
      <c r="L40" s="57">
        <v>3</v>
      </c>
      <c r="M40" s="57">
        <f t="shared" si="2"/>
        <v>4</v>
      </c>
      <c r="N40" s="58">
        <v>0.1</v>
      </c>
      <c r="O40" s="57">
        <v>1</v>
      </c>
      <c r="P40" s="57">
        <v>1</v>
      </c>
      <c r="Q40" s="57">
        <f t="shared" si="3"/>
        <v>2</v>
      </c>
      <c r="R40" s="58">
        <v>0.1</v>
      </c>
      <c r="S40" s="57">
        <v>11</v>
      </c>
      <c r="T40" s="57">
        <v>2</v>
      </c>
      <c r="U40" s="57">
        <f t="shared" si="4"/>
        <v>13</v>
      </c>
      <c r="V40" s="58">
        <v>0.6</v>
      </c>
    </row>
    <row r="41" spans="1:22" ht="10" customHeight="1" thickBot="1" x14ac:dyDescent="0.35">
      <c r="A41" s="53">
        <v>1010</v>
      </c>
      <c r="B41" s="27">
        <v>4</v>
      </c>
      <c r="C41" s="57">
        <v>7.4</v>
      </c>
      <c r="D41" s="57">
        <v>3.2</v>
      </c>
      <c r="E41" s="57">
        <f t="shared" si="0"/>
        <v>10.600000000000001</v>
      </c>
      <c r="F41" s="58">
        <v>0.6</v>
      </c>
      <c r="G41" s="57">
        <v>2</v>
      </c>
      <c r="H41" s="57">
        <v>2</v>
      </c>
      <c r="I41" s="57">
        <f t="shared" si="1"/>
        <v>4</v>
      </c>
      <c r="J41" s="58">
        <v>0.2</v>
      </c>
      <c r="K41" s="57">
        <v>1</v>
      </c>
      <c r="L41" s="57">
        <v>2</v>
      </c>
      <c r="M41" s="57">
        <f t="shared" si="2"/>
        <v>3</v>
      </c>
      <c r="N41" s="58">
        <v>0.1</v>
      </c>
      <c r="O41" s="57">
        <v>2</v>
      </c>
      <c r="P41" s="57">
        <v>3</v>
      </c>
      <c r="Q41" s="57">
        <f t="shared" si="3"/>
        <v>5</v>
      </c>
      <c r="R41" s="58">
        <v>0.2</v>
      </c>
      <c r="S41" s="57">
        <v>10</v>
      </c>
      <c r="T41" s="57">
        <v>0</v>
      </c>
      <c r="U41" s="57">
        <f t="shared" si="4"/>
        <v>10</v>
      </c>
      <c r="V41" s="58">
        <v>0.8</v>
      </c>
    </row>
    <row r="42" spans="1:22" ht="10" customHeight="1" thickBot="1" x14ac:dyDescent="0.35">
      <c r="A42" s="95">
        <v>1111</v>
      </c>
      <c r="B42" s="27">
        <v>1</v>
      </c>
      <c r="C42" s="57">
        <v>7.4</v>
      </c>
      <c r="D42" s="57">
        <v>3.2</v>
      </c>
      <c r="E42" s="57">
        <f t="shared" si="0"/>
        <v>10.600000000000001</v>
      </c>
      <c r="F42" s="58">
        <v>0.6</v>
      </c>
      <c r="G42" s="57">
        <v>1</v>
      </c>
      <c r="H42" s="57">
        <v>3</v>
      </c>
      <c r="I42" s="57">
        <f t="shared" si="1"/>
        <v>4</v>
      </c>
      <c r="J42" s="58">
        <v>0.1</v>
      </c>
      <c r="K42" s="57">
        <v>1</v>
      </c>
      <c r="L42" s="57">
        <v>1</v>
      </c>
      <c r="M42" s="57">
        <f t="shared" si="2"/>
        <v>2</v>
      </c>
      <c r="N42" s="58">
        <v>0.1</v>
      </c>
      <c r="O42" s="57">
        <v>0</v>
      </c>
      <c r="P42" s="57">
        <v>6</v>
      </c>
      <c r="Q42" s="57">
        <f t="shared" si="3"/>
        <v>6</v>
      </c>
      <c r="R42" s="58">
        <v>0</v>
      </c>
      <c r="S42" s="57">
        <v>5</v>
      </c>
      <c r="T42" s="57">
        <v>1</v>
      </c>
      <c r="U42" s="57">
        <f t="shared" si="4"/>
        <v>6</v>
      </c>
      <c r="V42" s="58">
        <v>0.4</v>
      </c>
    </row>
    <row r="43" spans="1:22" ht="10" customHeight="1" thickBot="1" x14ac:dyDescent="0.35">
      <c r="A43" s="95">
        <v>1111</v>
      </c>
      <c r="B43" s="27">
        <v>2</v>
      </c>
      <c r="C43" s="57">
        <v>7.4</v>
      </c>
      <c r="D43" s="57">
        <v>3.2</v>
      </c>
      <c r="E43" s="57">
        <f t="shared" si="0"/>
        <v>10.600000000000001</v>
      </c>
      <c r="F43" s="58">
        <v>0.6</v>
      </c>
      <c r="G43" s="57">
        <v>1</v>
      </c>
      <c r="H43" s="57">
        <v>7</v>
      </c>
      <c r="I43" s="57">
        <f t="shared" si="1"/>
        <v>8</v>
      </c>
      <c r="J43" s="58">
        <v>0.1</v>
      </c>
      <c r="K43" s="57">
        <v>0</v>
      </c>
      <c r="L43" s="57">
        <v>0</v>
      </c>
      <c r="M43" s="57">
        <f t="shared" si="2"/>
        <v>0</v>
      </c>
      <c r="N43" s="58">
        <v>0</v>
      </c>
      <c r="O43" s="57">
        <v>2</v>
      </c>
      <c r="P43" s="57">
        <v>1</v>
      </c>
      <c r="Q43" s="57">
        <f t="shared" si="3"/>
        <v>3</v>
      </c>
      <c r="R43" s="58">
        <v>0.2</v>
      </c>
      <c r="S43" s="57">
        <v>2</v>
      </c>
      <c r="T43" s="57">
        <v>1</v>
      </c>
      <c r="U43" s="57">
        <f t="shared" si="4"/>
        <v>3</v>
      </c>
      <c r="V43" s="58">
        <v>0.2</v>
      </c>
    </row>
    <row r="44" spans="1:22" ht="10" customHeight="1" thickBot="1" x14ac:dyDescent="0.35">
      <c r="A44" s="95">
        <v>1111</v>
      </c>
      <c r="B44" s="27">
        <v>3</v>
      </c>
      <c r="C44" s="57">
        <v>7.4</v>
      </c>
      <c r="D44" s="57">
        <v>3.2</v>
      </c>
      <c r="E44" s="57">
        <f t="shared" si="0"/>
        <v>10.600000000000001</v>
      </c>
      <c r="F44" s="58">
        <v>0.6</v>
      </c>
      <c r="G44" s="57">
        <v>2</v>
      </c>
      <c r="H44" s="57">
        <v>0</v>
      </c>
      <c r="I44" s="57">
        <f t="shared" si="1"/>
        <v>2</v>
      </c>
      <c r="J44" s="58">
        <v>0.1</v>
      </c>
      <c r="K44" s="57">
        <v>0</v>
      </c>
      <c r="L44" s="57">
        <v>4</v>
      </c>
      <c r="M44" s="57">
        <f t="shared" si="2"/>
        <v>4</v>
      </c>
      <c r="N44" s="58">
        <v>0</v>
      </c>
      <c r="O44" s="57">
        <v>2</v>
      </c>
      <c r="P44" s="57">
        <v>4</v>
      </c>
      <c r="Q44" s="57">
        <f t="shared" si="3"/>
        <v>6</v>
      </c>
      <c r="R44" s="58">
        <v>0.1</v>
      </c>
      <c r="S44" s="57">
        <v>4</v>
      </c>
      <c r="T44" s="57">
        <v>0</v>
      </c>
      <c r="U44" s="57">
        <f t="shared" si="4"/>
        <v>4</v>
      </c>
      <c r="V44" s="58">
        <v>0.4</v>
      </c>
    </row>
    <row r="45" spans="1:22" ht="10" customHeight="1" thickBot="1" x14ac:dyDescent="0.35">
      <c r="A45" s="95">
        <v>1111</v>
      </c>
      <c r="B45" s="27">
        <v>4</v>
      </c>
      <c r="C45" s="57">
        <v>7.4</v>
      </c>
      <c r="D45" s="57">
        <v>3.2</v>
      </c>
      <c r="E45" s="57">
        <f t="shared" si="0"/>
        <v>10.600000000000001</v>
      </c>
      <c r="F45" s="58">
        <v>0.6</v>
      </c>
      <c r="G45" s="57">
        <v>0</v>
      </c>
      <c r="H45" s="57">
        <v>0</v>
      </c>
      <c r="I45" s="57">
        <f t="shared" si="1"/>
        <v>0</v>
      </c>
      <c r="J45" s="58">
        <v>0</v>
      </c>
      <c r="K45" s="57">
        <v>0</v>
      </c>
      <c r="L45" s="57">
        <v>1</v>
      </c>
      <c r="M45" s="57">
        <f t="shared" si="2"/>
        <v>1</v>
      </c>
      <c r="N45" s="58">
        <v>0</v>
      </c>
      <c r="O45" s="57">
        <v>1</v>
      </c>
      <c r="P45" s="57">
        <v>2</v>
      </c>
      <c r="Q45" s="57">
        <f t="shared" si="3"/>
        <v>3</v>
      </c>
      <c r="R45" s="58">
        <v>0.1</v>
      </c>
      <c r="S45" s="57">
        <v>7</v>
      </c>
      <c r="T45" s="57">
        <v>3</v>
      </c>
      <c r="U45" s="57">
        <f t="shared" si="4"/>
        <v>10</v>
      </c>
      <c r="V45" s="58">
        <v>0.5</v>
      </c>
    </row>
    <row r="46" spans="1:22" ht="10" customHeight="1" x14ac:dyDescent="0.3">
      <c r="C46" s="59">
        <v>45390</v>
      </c>
      <c r="D46" s="59">
        <v>45390</v>
      </c>
      <c r="E46" s="59"/>
      <c r="F46" s="59">
        <v>45390</v>
      </c>
      <c r="G46" s="59">
        <v>45393</v>
      </c>
      <c r="H46" s="59">
        <v>45393</v>
      </c>
      <c r="I46" s="59"/>
      <c r="J46" s="59">
        <v>45393</v>
      </c>
      <c r="K46" s="59">
        <v>45397</v>
      </c>
      <c r="L46" s="59">
        <v>45397</v>
      </c>
      <c r="M46" s="59"/>
      <c r="N46" s="59">
        <v>45397</v>
      </c>
      <c r="O46" s="59">
        <v>45400</v>
      </c>
      <c r="P46" s="59">
        <v>45400</v>
      </c>
      <c r="Q46" s="59"/>
      <c r="R46" s="59">
        <v>45400</v>
      </c>
      <c r="S46" s="59">
        <v>45404</v>
      </c>
      <c r="T46" s="59">
        <v>45404</v>
      </c>
      <c r="U46" s="59"/>
      <c r="V46" s="59">
        <v>45404</v>
      </c>
    </row>
    <row r="47" spans="1:22" ht="10" customHeight="1" x14ac:dyDescent="0.3"/>
    <row r="48" spans="1:22" ht="10" customHeight="1" x14ac:dyDescent="0.3"/>
    <row r="49" ht="10" customHeight="1" x14ac:dyDescent="0.3"/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C249-B66D-4734-A8CC-ADA9A8CFB234}">
  <dimension ref="A7:J20"/>
  <sheetViews>
    <sheetView topLeftCell="B1" zoomScale="85" zoomScaleNormal="85" workbookViewId="0">
      <selection activeCell="H18" sqref="H18"/>
    </sheetView>
  </sheetViews>
  <sheetFormatPr defaultRowHeight="14" x14ac:dyDescent="0.3"/>
  <cols>
    <col min="1" max="1" width="33.83203125" customWidth="1"/>
    <col min="2" max="2" width="23.75" customWidth="1"/>
    <col min="3" max="3" width="34.08203125" customWidth="1"/>
    <col min="6" max="6" width="35.5" customWidth="1"/>
    <col min="8" max="8" width="38.83203125" customWidth="1"/>
    <col min="9" max="9" width="17.5" customWidth="1"/>
    <col min="10" max="10" width="12.83203125" customWidth="1"/>
  </cols>
  <sheetData>
    <row r="7" spans="1:10" ht="14.5" thickBot="1" x14ac:dyDescent="0.35"/>
    <row r="8" spans="1:10" ht="15.5" x14ac:dyDescent="0.35">
      <c r="A8" s="118" t="s">
        <v>81</v>
      </c>
      <c r="B8" s="119"/>
      <c r="C8" s="119"/>
      <c r="D8" s="120"/>
      <c r="F8" s="73" t="s">
        <v>41</v>
      </c>
      <c r="G8" s="74" t="s">
        <v>42</v>
      </c>
      <c r="H8" s="75" t="s">
        <v>43</v>
      </c>
      <c r="I8" s="75" t="s">
        <v>44</v>
      </c>
      <c r="J8" s="76" t="s">
        <v>45</v>
      </c>
    </row>
    <row r="9" spans="1:10" ht="14.5" x14ac:dyDescent="0.35">
      <c r="A9" s="77" t="s">
        <v>46</v>
      </c>
      <c r="B9" s="77" t="s">
        <v>47</v>
      </c>
      <c r="C9" s="78" t="s">
        <v>48</v>
      </c>
      <c r="F9" s="79" t="s">
        <v>49</v>
      </c>
      <c r="G9" s="80" t="s">
        <v>50</v>
      </c>
      <c r="H9" s="81" t="s">
        <v>51</v>
      </c>
      <c r="I9" s="82">
        <v>100</v>
      </c>
      <c r="J9" s="83">
        <v>19.755400000000002</v>
      </c>
    </row>
    <row r="10" spans="1:10" ht="14.5" x14ac:dyDescent="0.35">
      <c r="A10" s="84" t="s">
        <v>18</v>
      </c>
      <c r="B10" s="84"/>
      <c r="C10" s="85"/>
      <c r="F10" s="79" t="s">
        <v>52</v>
      </c>
      <c r="G10" s="80" t="s">
        <v>53</v>
      </c>
      <c r="H10" s="81" t="s">
        <v>54</v>
      </c>
      <c r="I10" s="82">
        <v>100</v>
      </c>
      <c r="J10" s="83">
        <v>20.157240000000002</v>
      </c>
    </row>
    <row r="11" spans="1:10" ht="14.5" x14ac:dyDescent="0.35">
      <c r="A11" s="81" t="s">
        <v>55</v>
      </c>
      <c r="B11" s="86">
        <v>75</v>
      </c>
      <c r="C11" s="87" t="s">
        <v>56</v>
      </c>
      <c r="F11" s="79" t="s">
        <v>57</v>
      </c>
      <c r="G11" s="80" t="s">
        <v>58</v>
      </c>
      <c r="H11" s="81" t="s">
        <v>59</v>
      </c>
      <c r="I11" s="10">
        <v>150</v>
      </c>
      <c r="J11" s="88">
        <v>30</v>
      </c>
    </row>
    <row r="12" spans="1:10" ht="14.5" x14ac:dyDescent="0.35">
      <c r="A12" s="81" t="s">
        <v>60</v>
      </c>
      <c r="B12" s="86">
        <v>75</v>
      </c>
      <c r="C12" s="87" t="s">
        <v>61</v>
      </c>
      <c r="F12" s="79"/>
      <c r="G12" s="80"/>
      <c r="H12" s="81"/>
      <c r="I12" s="10"/>
      <c r="J12" s="88"/>
    </row>
    <row r="13" spans="1:10" ht="14.5" x14ac:dyDescent="0.35">
      <c r="A13" s="81" t="s">
        <v>62</v>
      </c>
      <c r="B13" s="86">
        <v>75</v>
      </c>
      <c r="C13" s="87" t="s">
        <v>63</v>
      </c>
      <c r="F13" s="79" t="s">
        <v>64</v>
      </c>
      <c r="G13" s="80" t="s">
        <v>58</v>
      </c>
      <c r="H13" s="81" t="s">
        <v>65</v>
      </c>
      <c r="I13" s="10">
        <v>150</v>
      </c>
      <c r="J13" s="88">
        <v>30</v>
      </c>
    </row>
    <row r="14" spans="1:10" ht="15" thickBot="1" x14ac:dyDescent="0.4">
      <c r="A14" s="81" t="s">
        <v>66</v>
      </c>
      <c r="B14" s="86">
        <v>15</v>
      </c>
      <c r="C14" s="87" t="s">
        <v>67</v>
      </c>
      <c r="F14" s="89" t="s">
        <v>68</v>
      </c>
      <c r="G14" s="90" t="s">
        <v>69</v>
      </c>
      <c r="H14" s="91" t="s">
        <v>70</v>
      </c>
      <c r="I14" s="92">
        <v>150</v>
      </c>
      <c r="J14" s="93">
        <v>30</v>
      </c>
    </row>
    <row r="15" spans="1:10" x14ac:dyDescent="0.3">
      <c r="A15" s="81" t="s">
        <v>71</v>
      </c>
      <c r="B15" s="86" t="s">
        <v>72</v>
      </c>
      <c r="C15" s="87" t="s">
        <v>73</v>
      </c>
    </row>
    <row r="16" spans="1:10" x14ac:dyDescent="0.3">
      <c r="A16" s="81" t="s">
        <v>74</v>
      </c>
      <c r="B16" s="86" t="s">
        <v>72</v>
      </c>
      <c r="C16" s="87" t="s">
        <v>75</v>
      </c>
    </row>
    <row r="17" spans="1:3" x14ac:dyDescent="0.3">
      <c r="A17" s="81" t="s">
        <v>76</v>
      </c>
      <c r="B17" s="86" t="s">
        <v>72</v>
      </c>
      <c r="C17" s="87" t="s">
        <v>75</v>
      </c>
    </row>
    <row r="18" spans="1:3" x14ac:dyDescent="0.3">
      <c r="A18" s="81" t="s">
        <v>77</v>
      </c>
      <c r="B18" s="86" t="s">
        <v>72</v>
      </c>
      <c r="C18" s="87" t="s">
        <v>78</v>
      </c>
    </row>
    <row r="19" spans="1:3" x14ac:dyDescent="0.3">
      <c r="A19" s="81" t="s">
        <v>79</v>
      </c>
      <c r="B19" s="86" t="s">
        <v>72</v>
      </c>
      <c r="C19" s="87" t="s">
        <v>78</v>
      </c>
    </row>
    <row r="20" spans="1:3" x14ac:dyDescent="0.3">
      <c r="A20" s="81" t="s">
        <v>80</v>
      </c>
      <c r="B20" s="86" t="s">
        <v>72</v>
      </c>
      <c r="C20" s="87" t="s">
        <v>78</v>
      </c>
    </row>
  </sheetData>
  <mergeCells count="1">
    <mergeCell ref="A8:D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93F8-95DD-44B7-8848-08BF04EA692C}">
  <dimension ref="A1:K55"/>
  <sheetViews>
    <sheetView topLeftCell="A34" zoomScale="70" zoomScaleNormal="70" workbookViewId="0">
      <selection activeCell="B45" sqref="B45:K55"/>
    </sheetView>
  </sheetViews>
  <sheetFormatPr defaultRowHeight="14" x14ac:dyDescent="0.3"/>
  <cols>
    <col min="1" max="1" width="41.9140625" style="6" customWidth="1"/>
    <col min="2" max="10" width="8.6640625" style="106"/>
    <col min="11" max="11" width="9.75" style="106" bestFit="1" customWidth="1"/>
    <col min="12" max="16384" width="8.6640625" style="6"/>
  </cols>
  <sheetData>
    <row r="1" spans="1:11" x14ac:dyDescent="0.3">
      <c r="A1" s="3" t="s">
        <v>86</v>
      </c>
      <c r="B1" s="104" t="s">
        <v>90</v>
      </c>
      <c r="C1" s="104" t="s">
        <v>91</v>
      </c>
      <c r="D1" s="104" t="s">
        <v>92</v>
      </c>
      <c r="E1" s="104" t="s">
        <v>93</v>
      </c>
      <c r="F1" s="104" t="s">
        <v>94</v>
      </c>
      <c r="G1" s="104" t="s">
        <v>95</v>
      </c>
      <c r="H1" s="104" t="s">
        <v>96</v>
      </c>
      <c r="I1" s="104" t="s">
        <v>97</v>
      </c>
      <c r="J1" s="104" t="s">
        <v>98</v>
      </c>
      <c r="K1" s="104" t="s">
        <v>99</v>
      </c>
    </row>
    <row r="2" spans="1:11" x14ac:dyDescent="0.3">
      <c r="A2" s="10" t="s">
        <v>18</v>
      </c>
      <c r="B2" s="104">
        <v>7.4</v>
      </c>
      <c r="C2" s="104" t="s">
        <v>100</v>
      </c>
      <c r="D2" s="25">
        <v>8</v>
      </c>
      <c r="E2" s="25" t="s">
        <v>100</v>
      </c>
      <c r="F2" s="25">
        <v>7.25</v>
      </c>
      <c r="G2" s="25" t="s">
        <v>100</v>
      </c>
      <c r="H2" s="25">
        <v>11.5</v>
      </c>
      <c r="I2" s="25" t="s">
        <v>100</v>
      </c>
      <c r="J2" s="25">
        <v>11.25</v>
      </c>
      <c r="K2" s="25" t="s">
        <v>100</v>
      </c>
    </row>
    <row r="3" spans="1:11" x14ac:dyDescent="0.3">
      <c r="A3" s="107" t="s">
        <v>55</v>
      </c>
      <c r="B3" s="104">
        <v>7.4</v>
      </c>
      <c r="C3" s="104" t="s">
        <v>100</v>
      </c>
      <c r="D3" s="25">
        <v>0.25</v>
      </c>
      <c r="E3" s="25" t="s">
        <v>102</v>
      </c>
      <c r="F3" s="25">
        <v>2</v>
      </c>
      <c r="G3" s="25" t="s">
        <v>101</v>
      </c>
      <c r="H3" s="25">
        <v>2.25</v>
      </c>
      <c r="I3" s="25" t="s">
        <v>101</v>
      </c>
      <c r="J3" s="25">
        <v>4.75</v>
      </c>
      <c r="K3" s="25" t="s">
        <v>101</v>
      </c>
    </row>
    <row r="4" spans="1:11" x14ac:dyDescent="0.3">
      <c r="A4" s="107" t="s">
        <v>60</v>
      </c>
      <c r="B4" s="104">
        <v>7.4</v>
      </c>
      <c r="C4" s="104" t="s">
        <v>100</v>
      </c>
      <c r="D4" s="25">
        <v>1</v>
      </c>
      <c r="E4" s="25" t="s">
        <v>103</v>
      </c>
      <c r="F4" s="25">
        <v>0.75</v>
      </c>
      <c r="G4" s="25" t="s">
        <v>103</v>
      </c>
      <c r="H4" s="25">
        <v>0.75</v>
      </c>
      <c r="I4" s="25" t="s">
        <v>101</v>
      </c>
      <c r="J4" s="25">
        <v>4.5</v>
      </c>
      <c r="K4" s="25" t="s">
        <v>101</v>
      </c>
    </row>
    <row r="5" spans="1:11" x14ac:dyDescent="0.3">
      <c r="A5" s="107" t="s">
        <v>62</v>
      </c>
      <c r="B5" s="104">
        <v>7.4</v>
      </c>
      <c r="C5" s="104" t="s">
        <v>100</v>
      </c>
      <c r="D5" s="25">
        <v>0.25</v>
      </c>
      <c r="E5" s="25" t="s">
        <v>102</v>
      </c>
      <c r="F5" s="25">
        <v>0.5</v>
      </c>
      <c r="G5" s="25" t="s">
        <v>103</v>
      </c>
      <c r="H5" s="25">
        <v>0.75</v>
      </c>
      <c r="I5" s="25" t="s">
        <v>101</v>
      </c>
      <c r="J5" s="25">
        <v>5.75</v>
      </c>
      <c r="K5" s="25" t="s">
        <v>101</v>
      </c>
    </row>
    <row r="6" spans="1:11" x14ac:dyDescent="0.3">
      <c r="A6" s="107" t="s">
        <v>66</v>
      </c>
      <c r="B6" s="104">
        <v>7.4</v>
      </c>
      <c r="C6" s="104" t="s">
        <v>100</v>
      </c>
      <c r="D6" s="25">
        <v>2.5</v>
      </c>
      <c r="E6" s="25" t="s">
        <v>101</v>
      </c>
      <c r="F6" s="25">
        <v>0</v>
      </c>
      <c r="G6" s="25" t="s">
        <v>102</v>
      </c>
      <c r="H6" s="25">
        <v>0.25</v>
      </c>
      <c r="I6" s="25" t="s">
        <v>101</v>
      </c>
      <c r="J6" s="25">
        <v>3</v>
      </c>
      <c r="K6" s="25" t="s">
        <v>101</v>
      </c>
    </row>
    <row r="7" spans="1:11" x14ac:dyDescent="0.3">
      <c r="A7" s="107" t="s">
        <v>71</v>
      </c>
      <c r="B7" s="104">
        <v>7.4</v>
      </c>
      <c r="C7" s="104" t="s">
        <v>100</v>
      </c>
      <c r="D7" s="25">
        <v>1.25</v>
      </c>
      <c r="E7" s="25" t="s">
        <v>103</v>
      </c>
      <c r="F7" s="25">
        <v>1.5</v>
      </c>
      <c r="G7" s="25" t="s">
        <v>103</v>
      </c>
      <c r="H7" s="25">
        <v>1.25</v>
      </c>
      <c r="I7" s="25" t="s">
        <v>101</v>
      </c>
      <c r="J7" s="25">
        <v>5.75</v>
      </c>
      <c r="K7" s="25" t="s">
        <v>101</v>
      </c>
    </row>
    <row r="8" spans="1:11" x14ac:dyDescent="0.3">
      <c r="A8" s="107" t="s">
        <v>74</v>
      </c>
      <c r="B8" s="104">
        <v>7.4</v>
      </c>
      <c r="C8" s="104" t="s">
        <v>100</v>
      </c>
      <c r="D8" s="25">
        <v>2.5</v>
      </c>
      <c r="E8" s="25" t="s">
        <v>101</v>
      </c>
      <c r="F8" s="25">
        <v>1.5</v>
      </c>
      <c r="G8" s="25" t="s">
        <v>103</v>
      </c>
      <c r="H8" s="25">
        <v>2.5</v>
      </c>
      <c r="I8" s="25" t="s">
        <v>101</v>
      </c>
      <c r="J8" s="25">
        <v>3.25</v>
      </c>
      <c r="K8" s="25" t="s">
        <v>101</v>
      </c>
    </row>
    <row r="9" spans="1:11" x14ac:dyDescent="0.3">
      <c r="A9" s="107" t="s">
        <v>76</v>
      </c>
      <c r="B9" s="104">
        <v>7.4</v>
      </c>
      <c r="C9" s="104" t="s">
        <v>100</v>
      </c>
      <c r="D9" s="25">
        <v>1.25</v>
      </c>
      <c r="E9" s="25" t="s">
        <v>103</v>
      </c>
      <c r="F9" s="25">
        <v>0</v>
      </c>
      <c r="G9" s="25" t="s">
        <v>102</v>
      </c>
      <c r="H9" s="25">
        <v>1.25</v>
      </c>
      <c r="I9" s="25" t="s">
        <v>101</v>
      </c>
      <c r="J9" s="25">
        <v>3.5</v>
      </c>
      <c r="K9" s="25" t="s">
        <v>101</v>
      </c>
    </row>
    <row r="10" spans="1:11" x14ac:dyDescent="0.3">
      <c r="A10" s="107" t="s">
        <v>77</v>
      </c>
      <c r="B10" s="104">
        <v>7.4</v>
      </c>
      <c r="C10" s="104" t="s">
        <v>100</v>
      </c>
      <c r="D10" s="25">
        <v>2.25</v>
      </c>
      <c r="E10" s="25" t="s">
        <v>103</v>
      </c>
      <c r="F10" s="25">
        <v>1</v>
      </c>
      <c r="G10" s="25" t="s">
        <v>103</v>
      </c>
      <c r="H10" s="25">
        <v>1</v>
      </c>
      <c r="I10" s="25" t="s">
        <v>101</v>
      </c>
      <c r="J10" s="25">
        <v>6.25</v>
      </c>
      <c r="K10" s="25" t="s">
        <v>101</v>
      </c>
    </row>
    <row r="11" spans="1:11" x14ac:dyDescent="0.3">
      <c r="A11" s="107" t="s">
        <v>79</v>
      </c>
      <c r="B11" s="104">
        <v>7.4</v>
      </c>
      <c r="C11" s="104" t="s">
        <v>100</v>
      </c>
      <c r="D11" s="25">
        <v>1</v>
      </c>
      <c r="E11" s="25" t="s">
        <v>103</v>
      </c>
      <c r="F11" s="25">
        <v>0.75</v>
      </c>
      <c r="G11" s="25" t="s">
        <v>103</v>
      </c>
      <c r="H11" s="25">
        <v>1</v>
      </c>
      <c r="I11" s="25" t="s">
        <v>101</v>
      </c>
      <c r="J11" s="25">
        <v>7</v>
      </c>
      <c r="K11" s="25" t="s">
        <v>104</v>
      </c>
    </row>
    <row r="12" spans="1:11" x14ac:dyDescent="0.3">
      <c r="A12" s="107" t="s">
        <v>80</v>
      </c>
      <c r="B12" s="104">
        <v>7.4</v>
      </c>
      <c r="C12" s="104" t="s">
        <v>100</v>
      </c>
      <c r="D12" s="25">
        <v>1</v>
      </c>
      <c r="E12" s="25" t="s">
        <v>103</v>
      </c>
      <c r="F12" s="25">
        <v>0.25</v>
      </c>
      <c r="G12" s="25" t="s">
        <v>103</v>
      </c>
      <c r="H12" s="25">
        <v>1.25</v>
      </c>
      <c r="I12" s="25" t="s">
        <v>101</v>
      </c>
      <c r="J12" s="25">
        <v>4.5</v>
      </c>
      <c r="K12" s="25" t="s">
        <v>101</v>
      </c>
    </row>
    <row r="15" spans="1:11" x14ac:dyDescent="0.3">
      <c r="A15" s="3" t="s">
        <v>88</v>
      </c>
      <c r="B15" s="104" t="s">
        <v>90</v>
      </c>
      <c r="C15" s="104" t="s">
        <v>91</v>
      </c>
      <c r="D15" s="104" t="s">
        <v>92</v>
      </c>
      <c r="E15" s="104" t="s">
        <v>93</v>
      </c>
      <c r="F15" s="104" t="s">
        <v>94</v>
      </c>
      <c r="G15" s="104" t="s">
        <v>95</v>
      </c>
      <c r="H15" s="104" t="s">
        <v>96</v>
      </c>
      <c r="I15" s="104" t="s">
        <v>97</v>
      </c>
      <c r="J15" s="104" t="s">
        <v>98</v>
      </c>
      <c r="K15" s="104" t="s">
        <v>99</v>
      </c>
    </row>
    <row r="16" spans="1:11" x14ac:dyDescent="0.3">
      <c r="A16" s="10" t="s">
        <v>18</v>
      </c>
      <c r="B16" s="104">
        <v>3.2</v>
      </c>
      <c r="C16" s="104" t="s">
        <v>100</v>
      </c>
      <c r="D16" s="25">
        <v>2.5</v>
      </c>
      <c r="E16" s="25" t="s">
        <v>101</v>
      </c>
      <c r="F16" s="25">
        <v>5.75</v>
      </c>
      <c r="G16" s="25" t="s">
        <v>100</v>
      </c>
      <c r="H16" s="25">
        <v>6.5</v>
      </c>
      <c r="I16" s="25" t="s">
        <v>100</v>
      </c>
      <c r="J16" s="25">
        <v>4.75</v>
      </c>
      <c r="K16" s="25" t="s">
        <v>100</v>
      </c>
    </row>
    <row r="17" spans="1:11" x14ac:dyDescent="0.3">
      <c r="A17" s="107" t="s">
        <v>55</v>
      </c>
      <c r="B17" s="104">
        <v>3.2</v>
      </c>
      <c r="C17" s="104" t="s">
        <v>100</v>
      </c>
      <c r="D17" s="25">
        <v>6.25</v>
      </c>
      <c r="E17" s="25" t="s">
        <v>100</v>
      </c>
      <c r="F17" s="25">
        <v>3.5</v>
      </c>
      <c r="G17" s="25" t="s">
        <v>104</v>
      </c>
      <c r="H17" s="25">
        <v>3.5</v>
      </c>
      <c r="I17" s="25" t="s">
        <v>101</v>
      </c>
      <c r="J17" s="25">
        <v>2.5</v>
      </c>
      <c r="K17" s="25" t="s">
        <v>101</v>
      </c>
    </row>
    <row r="18" spans="1:11" x14ac:dyDescent="0.3">
      <c r="A18" s="107" t="s">
        <v>60</v>
      </c>
      <c r="B18" s="104">
        <v>3.2</v>
      </c>
      <c r="C18" s="104" t="s">
        <v>100</v>
      </c>
      <c r="D18" s="25">
        <v>2.75</v>
      </c>
      <c r="E18" s="25" t="s">
        <v>101</v>
      </c>
      <c r="F18" s="25">
        <v>1.75</v>
      </c>
      <c r="G18" s="25" t="s">
        <v>101</v>
      </c>
      <c r="H18" s="25">
        <v>1.25</v>
      </c>
      <c r="I18" s="25" t="s">
        <v>103</v>
      </c>
      <c r="J18" s="25">
        <v>2.5</v>
      </c>
      <c r="K18" s="25" t="s">
        <v>101</v>
      </c>
    </row>
    <row r="19" spans="1:11" x14ac:dyDescent="0.3">
      <c r="A19" s="107" t="s">
        <v>62</v>
      </c>
      <c r="B19" s="104">
        <v>3.2</v>
      </c>
      <c r="C19" s="104" t="s">
        <v>100</v>
      </c>
      <c r="D19" s="25">
        <v>3</v>
      </c>
      <c r="E19" s="25" t="s">
        <v>104</v>
      </c>
      <c r="F19" s="25">
        <v>1.5</v>
      </c>
      <c r="G19" s="25" t="s">
        <v>101</v>
      </c>
      <c r="H19" s="25">
        <v>1.75</v>
      </c>
      <c r="I19" s="25" t="s">
        <v>103</v>
      </c>
      <c r="J19" s="25">
        <v>1.75</v>
      </c>
      <c r="K19" s="25" t="s">
        <v>101</v>
      </c>
    </row>
    <row r="20" spans="1:11" x14ac:dyDescent="0.3">
      <c r="A20" s="107" t="s">
        <v>66</v>
      </c>
      <c r="B20" s="104">
        <v>3.2</v>
      </c>
      <c r="C20" s="104" t="s">
        <v>100</v>
      </c>
      <c r="D20" s="25">
        <v>1.75</v>
      </c>
      <c r="E20" s="25" t="s">
        <v>101</v>
      </c>
      <c r="F20" s="25">
        <v>1.75</v>
      </c>
      <c r="G20" s="25" t="s">
        <v>101</v>
      </c>
      <c r="H20" s="25">
        <v>1</v>
      </c>
      <c r="I20" s="25" t="s">
        <v>102</v>
      </c>
      <c r="J20" s="25">
        <v>1</v>
      </c>
      <c r="K20" s="25" t="s">
        <v>101</v>
      </c>
    </row>
    <row r="21" spans="1:11" x14ac:dyDescent="0.3">
      <c r="A21" s="107" t="s">
        <v>71</v>
      </c>
      <c r="B21" s="104">
        <v>3.2</v>
      </c>
      <c r="C21" s="104" t="s">
        <v>100</v>
      </c>
      <c r="D21" s="25">
        <v>3.25</v>
      </c>
      <c r="E21" s="25" t="s">
        <v>104</v>
      </c>
      <c r="F21" s="25">
        <v>3.5</v>
      </c>
      <c r="G21" s="25" t="s">
        <v>104</v>
      </c>
      <c r="H21" s="25">
        <v>1.5</v>
      </c>
      <c r="I21" s="25" t="s">
        <v>103</v>
      </c>
      <c r="J21" s="25">
        <v>1.25</v>
      </c>
      <c r="K21" s="25" t="s">
        <v>101</v>
      </c>
    </row>
    <row r="22" spans="1:11" x14ac:dyDescent="0.3">
      <c r="A22" s="107" t="s">
        <v>74</v>
      </c>
      <c r="B22" s="104">
        <v>3.2</v>
      </c>
      <c r="C22" s="104" t="s">
        <v>100</v>
      </c>
      <c r="D22" s="25">
        <v>3.75</v>
      </c>
      <c r="E22" s="25" t="s">
        <v>104</v>
      </c>
      <c r="F22" s="25">
        <v>2.5</v>
      </c>
      <c r="G22" s="25" t="s">
        <v>101</v>
      </c>
      <c r="H22" s="25">
        <v>1.5</v>
      </c>
      <c r="I22" s="25" t="s">
        <v>103</v>
      </c>
      <c r="J22" s="25">
        <v>1.5</v>
      </c>
      <c r="K22" s="25" t="s">
        <v>101</v>
      </c>
    </row>
    <row r="23" spans="1:11" x14ac:dyDescent="0.3">
      <c r="A23" s="107" t="s">
        <v>76</v>
      </c>
      <c r="B23" s="104">
        <v>3.2</v>
      </c>
      <c r="C23" s="104" t="s">
        <v>100</v>
      </c>
      <c r="D23" s="25">
        <v>3.5</v>
      </c>
      <c r="E23" s="25" t="s">
        <v>104</v>
      </c>
      <c r="F23" s="25">
        <v>1.75</v>
      </c>
      <c r="G23" s="25" t="s">
        <v>101</v>
      </c>
      <c r="H23" s="25">
        <v>2.5</v>
      </c>
      <c r="I23" s="25" t="s">
        <v>103</v>
      </c>
      <c r="J23" s="25">
        <v>0.75</v>
      </c>
      <c r="K23" s="25" t="s">
        <v>101</v>
      </c>
    </row>
    <row r="24" spans="1:11" x14ac:dyDescent="0.3">
      <c r="A24" s="107" t="s">
        <v>77</v>
      </c>
      <c r="B24" s="104">
        <v>3.2</v>
      </c>
      <c r="C24" s="104" t="s">
        <v>100</v>
      </c>
      <c r="D24" s="25">
        <v>4</v>
      </c>
      <c r="E24" s="25" t="s">
        <v>104</v>
      </c>
      <c r="F24" s="25">
        <v>2.75</v>
      </c>
      <c r="G24" s="25" t="s">
        <v>101</v>
      </c>
      <c r="H24" s="25">
        <v>2.5</v>
      </c>
      <c r="I24" s="25" t="s">
        <v>103</v>
      </c>
      <c r="J24" s="25">
        <v>0.75</v>
      </c>
      <c r="K24" s="25" t="s">
        <v>101</v>
      </c>
    </row>
    <row r="25" spans="1:11" x14ac:dyDescent="0.3">
      <c r="A25" s="107" t="s">
        <v>79</v>
      </c>
      <c r="B25" s="104">
        <v>3.2</v>
      </c>
      <c r="C25" s="104" t="s">
        <v>100</v>
      </c>
      <c r="D25" s="25">
        <v>2.75</v>
      </c>
      <c r="E25" s="25" t="s">
        <v>101</v>
      </c>
      <c r="F25" s="25">
        <v>2</v>
      </c>
      <c r="G25" s="25" t="s">
        <v>101</v>
      </c>
      <c r="H25" s="25">
        <v>2.5</v>
      </c>
      <c r="I25" s="25" t="s">
        <v>103</v>
      </c>
      <c r="J25" s="25">
        <v>1.5</v>
      </c>
      <c r="K25" s="25" t="s">
        <v>101</v>
      </c>
    </row>
    <row r="26" spans="1:11" x14ac:dyDescent="0.3">
      <c r="A26" s="107" t="s">
        <v>80</v>
      </c>
      <c r="B26" s="104">
        <v>3.2</v>
      </c>
      <c r="C26" s="104" t="s">
        <v>100</v>
      </c>
      <c r="D26" s="25">
        <v>2.5</v>
      </c>
      <c r="E26" s="25" t="s">
        <v>101</v>
      </c>
      <c r="F26" s="25">
        <v>1.5</v>
      </c>
      <c r="G26" s="25" t="s">
        <v>101</v>
      </c>
      <c r="H26" s="25">
        <v>3.25</v>
      </c>
      <c r="I26" s="25" t="s">
        <v>103</v>
      </c>
      <c r="J26" s="25">
        <v>1.25</v>
      </c>
      <c r="K26" s="25" t="s">
        <v>101</v>
      </c>
    </row>
    <row r="29" spans="1:11" x14ac:dyDescent="0.3">
      <c r="A29" s="3" t="s">
        <v>89</v>
      </c>
      <c r="B29" s="104" t="s">
        <v>90</v>
      </c>
      <c r="C29" s="104" t="s">
        <v>91</v>
      </c>
      <c r="D29" s="104" t="s">
        <v>92</v>
      </c>
      <c r="E29" s="104" t="s">
        <v>93</v>
      </c>
      <c r="F29" s="104" t="s">
        <v>94</v>
      </c>
      <c r="G29" s="104" t="s">
        <v>95</v>
      </c>
      <c r="H29" s="104" t="s">
        <v>96</v>
      </c>
      <c r="I29" s="104" t="s">
        <v>97</v>
      </c>
      <c r="J29" s="104" t="s">
        <v>98</v>
      </c>
      <c r="K29" s="104" t="s">
        <v>99</v>
      </c>
    </row>
    <row r="30" spans="1:11" x14ac:dyDescent="0.3">
      <c r="A30" s="10" t="s">
        <v>18</v>
      </c>
      <c r="B30" s="104">
        <v>10.6</v>
      </c>
      <c r="C30" s="104" t="s">
        <v>100</v>
      </c>
      <c r="D30" s="25">
        <v>10.5</v>
      </c>
      <c r="E30" s="25" t="s">
        <v>100</v>
      </c>
      <c r="F30" s="25">
        <v>13</v>
      </c>
      <c r="G30" s="25" t="s">
        <v>100</v>
      </c>
      <c r="H30" s="25">
        <v>18</v>
      </c>
      <c r="I30" s="25" t="s">
        <v>100</v>
      </c>
      <c r="J30" s="25">
        <v>16</v>
      </c>
      <c r="K30" s="25" t="s">
        <v>100</v>
      </c>
    </row>
    <row r="31" spans="1:11" x14ac:dyDescent="0.3">
      <c r="A31" s="107" t="s">
        <v>55</v>
      </c>
      <c r="B31" s="104">
        <v>10.6</v>
      </c>
      <c r="C31" s="104" t="s">
        <v>100</v>
      </c>
      <c r="D31" s="25">
        <v>6.5</v>
      </c>
      <c r="E31" s="25" t="s">
        <v>101</v>
      </c>
      <c r="F31" s="25">
        <v>5.5</v>
      </c>
      <c r="G31" s="25" t="s">
        <v>101</v>
      </c>
      <c r="H31" s="25">
        <v>5.75</v>
      </c>
      <c r="I31" s="25" t="s">
        <v>101</v>
      </c>
      <c r="J31" s="25">
        <v>7.25</v>
      </c>
      <c r="K31" s="25" t="s">
        <v>101</v>
      </c>
    </row>
    <row r="32" spans="1:11" x14ac:dyDescent="0.3">
      <c r="A32" s="107" t="s">
        <v>60</v>
      </c>
      <c r="B32" s="104">
        <v>10.6</v>
      </c>
      <c r="C32" s="104" t="s">
        <v>100</v>
      </c>
      <c r="D32" s="25">
        <v>3.75</v>
      </c>
      <c r="E32" s="25" t="s">
        <v>101</v>
      </c>
      <c r="F32" s="25">
        <v>2.5</v>
      </c>
      <c r="G32" s="25" t="s">
        <v>103</v>
      </c>
      <c r="H32" s="25">
        <v>2</v>
      </c>
      <c r="I32" s="25" t="s">
        <v>102</v>
      </c>
      <c r="J32" s="25">
        <v>7</v>
      </c>
      <c r="K32" s="25" t="s">
        <v>101</v>
      </c>
    </row>
    <row r="33" spans="1:11" x14ac:dyDescent="0.3">
      <c r="A33" s="107" t="s">
        <v>62</v>
      </c>
      <c r="B33" s="104">
        <v>10.6</v>
      </c>
      <c r="C33" s="104" t="s">
        <v>100</v>
      </c>
      <c r="D33" s="25">
        <v>3.25</v>
      </c>
      <c r="E33" s="25" t="s">
        <v>101</v>
      </c>
      <c r="F33" s="25">
        <v>2</v>
      </c>
      <c r="G33" s="25" t="s">
        <v>102</v>
      </c>
      <c r="H33" s="25">
        <v>2.5</v>
      </c>
      <c r="I33" s="25" t="s">
        <v>103</v>
      </c>
      <c r="J33" s="25">
        <v>7.5</v>
      </c>
      <c r="K33" s="25" t="s">
        <v>101</v>
      </c>
    </row>
    <row r="34" spans="1:11" x14ac:dyDescent="0.3">
      <c r="A34" s="107" t="s">
        <v>66</v>
      </c>
      <c r="B34" s="104">
        <v>10.6</v>
      </c>
      <c r="C34" s="104" t="s">
        <v>100</v>
      </c>
      <c r="D34" s="25">
        <v>4.25</v>
      </c>
      <c r="E34" s="25" t="s">
        <v>101</v>
      </c>
      <c r="F34" s="25">
        <v>1.75</v>
      </c>
      <c r="G34" s="25" t="s">
        <v>102</v>
      </c>
      <c r="H34" s="25">
        <v>1.25</v>
      </c>
      <c r="I34" s="25" t="s">
        <v>102</v>
      </c>
      <c r="J34" s="25">
        <v>4</v>
      </c>
      <c r="K34" s="25" t="s">
        <v>101</v>
      </c>
    </row>
    <row r="35" spans="1:11" x14ac:dyDescent="0.3">
      <c r="A35" s="107" t="s">
        <v>71</v>
      </c>
      <c r="B35" s="104">
        <v>10.6</v>
      </c>
      <c r="C35" s="104" t="s">
        <v>100</v>
      </c>
      <c r="D35" s="25">
        <v>4.5</v>
      </c>
      <c r="E35" s="25" t="s">
        <v>101</v>
      </c>
      <c r="F35" s="25">
        <v>5</v>
      </c>
      <c r="G35" s="25" t="s">
        <v>103</v>
      </c>
      <c r="H35" s="25">
        <v>2.75</v>
      </c>
      <c r="I35" s="25" t="s">
        <v>103</v>
      </c>
      <c r="J35" s="25">
        <v>7</v>
      </c>
      <c r="K35" s="25" t="s">
        <v>101</v>
      </c>
    </row>
    <row r="36" spans="1:11" x14ac:dyDescent="0.3">
      <c r="A36" s="107" t="s">
        <v>74</v>
      </c>
      <c r="B36" s="104">
        <v>10.6</v>
      </c>
      <c r="C36" s="104" t="s">
        <v>100</v>
      </c>
      <c r="D36" s="25">
        <v>6.25</v>
      </c>
      <c r="E36" s="25" t="s">
        <v>101</v>
      </c>
      <c r="F36" s="25">
        <v>4</v>
      </c>
      <c r="G36" s="25" t="s">
        <v>103</v>
      </c>
      <c r="H36" s="25">
        <v>4</v>
      </c>
      <c r="I36" s="25" t="s">
        <v>103</v>
      </c>
      <c r="J36" s="25">
        <v>4.75</v>
      </c>
      <c r="K36" s="25" t="s">
        <v>101</v>
      </c>
    </row>
    <row r="37" spans="1:11" x14ac:dyDescent="0.3">
      <c r="A37" s="107" t="s">
        <v>76</v>
      </c>
      <c r="B37" s="104">
        <v>10.6</v>
      </c>
      <c r="C37" s="104" t="s">
        <v>100</v>
      </c>
      <c r="D37" s="25">
        <v>4.75</v>
      </c>
      <c r="E37" s="25" t="s">
        <v>101</v>
      </c>
      <c r="F37" s="25">
        <v>1.75</v>
      </c>
      <c r="G37" s="25" t="s">
        <v>102</v>
      </c>
      <c r="H37" s="25">
        <v>3.75</v>
      </c>
      <c r="I37" s="25" t="s">
        <v>103</v>
      </c>
      <c r="J37" s="25">
        <v>4.25</v>
      </c>
      <c r="K37" s="25" t="s">
        <v>101</v>
      </c>
    </row>
    <row r="38" spans="1:11" x14ac:dyDescent="0.3">
      <c r="A38" s="107" t="s">
        <v>77</v>
      </c>
      <c r="B38" s="104">
        <v>10.6</v>
      </c>
      <c r="C38" s="104" t="s">
        <v>100</v>
      </c>
      <c r="D38" s="25">
        <v>6.25</v>
      </c>
      <c r="E38" s="25" t="s">
        <v>101</v>
      </c>
      <c r="F38" s="25">
        <v>3.75</v>
      </c>
      <c r="G38" s="25" t="s">
        <v>103</v>
      </c>
      <c r="H38" s="25">
        <v>3.5</v>
      </c>
      <c r="I38" s="25" t="s">
        <v>103</v>
      </c>
      <c r="J38" s="25">
        <v>7</v>
      </c>
      <c r="K38" s="25" t="s">
        <v>101</v>
      </c>
    </row>
    <row r="39" spans="1:11" x14ac:dyDescent="0.3">
      <c r="A39" s="107" t="s">
        <v>79</v>
      </c>
      <c r="B39" s="104">
        <v>10.6</v>
      </c>
      <c r="C39" s="104" t="s">
        <v>100</v>
      </c>
      <c r="D39" s="25">
        <v>3.75</v>
      </c>
      <c r="E39" s="25" t="s">
        <v>101</v>
      </c>
      <c r="F39" s="25">
        <v>2.75</v>
      </c>
      <c r="G39" s="25" t="s">
        <v>103</v>
      </c>
      <c r="H39" s="25">
        <v>3.5</v>
      </c>
      <c r="I39" s="25" t="s">
        <v>103</v>
      </c>
      <c r="J39" s="25">
        <v>8.5</v>
      </c>
      <c r="K39" s="25" t="s">
        <v>101</v>
      </c>
    </row>
    <row r="40" spans="1:11" x14ac:dyDescent="0.3">
      <c r="A40" s="107" t="s">
        <v>80</v>
      </c>
      <c r="B40" s="104">
        <v>10.6</v>
      </c>
      <c r="C40" s="104" t="s">
        <v>100</v>
      </c>
      <c r="D40" s="25">
        <v>3.5</v>
      </c>
      <c r="E40" s="25" t="s">
        <v>101</v>
      </c>
      <c r="F40" s="25">
        <v>1.75</v>
      </c>
      <c r="G40" s="25" t="s">
        <v>102</v>
      </c>
      <c r="H40" s="25">
        <v>4.5</v>
      </c>
      <c r="I40" s="25" t="s">
        <v>103</v>
      </c>
      <c r="J40" s="25">
        <v>5.75</v>
      </c>
      <c r="K40" s="25" t="s">
        <v>101</v>
      </c>
    </row>
    <row r="44" spans="1:11" x14ac:dyDescent="0.3">
      <c r="A44" s="3" t="s">
        <v>36</v>
      </c>
      <c r="B44" s="104" t="s">
        <v>90</v>
      </c>
      <c r="C44" s="104" t="s">
        <v>91</v>
      </c>
      <c r="D44" s="104" t="s">
        <v>92</v>
      </c>
      <c r="E44" s="104" t="s">
        <v>93</v>
      </c>
      <c r="F44" s="104" t="s">
        <v>94</v>
      </c>
      <c r="G44" s="104" t="s">
        <v>95</v>
      </c>
      <c r="H44" s="104" t="s">
        <v>96</v>
      </c>
      <c r="I44" s="104" t="s">
        <v>97</v>
      </c>
      <c r="J44" s="104" t="s">
        <v>98</v>
      </c>
      <c r="K44" s="104" t="s">
        <v>99</v>
      </c>
    </row>
    <row r="45" spans="1:11" x14ac:dyDescent="0.3">
      <c r="A45" s="10" t="s">
        <v>18</v>
      </c>
      <c r="B45" s="109">
        <v>0.6</v>
      </c>
      <c r="C45" s="104" t="s">
        <v>100</v>
      </c>
      <c r="D45" s="110">
        <v>0.67500000000000004</v>
      </c>
      <c r="E45" s="25" t="s">
        <v>100</v>
      </c>
      <c r="F45" s="110">
        <v>0.625</v>
      </c>
      <c r="G45" s="25" t="s">
        <v>100</v>
      </c>
      <c r="H45" s="110">
        <v>0.75</v>
      </c>
      <c r="I45" s="25" t="s">
        <v>100</v>
      </c>
      <c r="J45" s="110">
        <v>0.75</v>
      </c>
      <c r="K45" s="25" t="s">
        <v>100</v>
      </c>
    </row>
    <row r="46" spans="1:11" x14ac:dyDescent="0.3">
      <c r="A46" s="107" t="s">
        <v>55</v>
      </c>
      <c r="B46" s="109">
        <v>0.6</v>
      </c>
      <c r="C46" s="104" t="s">
        <v>100</v>
      </c>
      <c r="D46" s="110">
        <v>2.5000000000000001E-2</v>
      </c>
      <c r="E46" s="25" t="s">
        <v>105</v>
      </c>
      <c r="F46" s="110">
        <v>0.17499999999999999</v>
      </c>
      <c r="G46" s="25" t="s">
        <v>101</v>
      </c>
      <c r="H46" s="110">
        <v>0.125</v>
      </c>
      <c r="I46" s="25" t="s">
        <v>103</v>
      </c>
      <c r="J46" s="110">
        <v>0.3</v>
      </c>
      <c r="K46" s="25" t="s">
        <v>103</v>
      </c>
    </row>
    <row r="47" spans="1:11" x14ac:dyDescent="0.3">
      <c r="A47" s="107" t="s">
        <v>60</v>
      </c>
      <c r="B47" s="109">
        <v>0.6</v>
      </c>
      <c r="C47" s="104" t="s">
        <v>100</v>
      </c>
      <c r="D47" s="110">
        <v>0.1</v>
      </c>
      <c r="E47" s="25" t="s">
        <v>106</v>
      </c>
      <c r="F47" s="110">
        <v>7.4999999999999997E-2</v>
      </c>
      <c r="G47" s="25" t="s">
        <v>103</v>
      </c>
      <c r="H47" s="110">
        <v>7.4999999999999997E-2</v>
      </c>
      <c r="I47" s="25" t="s">
        <v>103</v>
      </c>
      <c r="J47" s="110">
        <v>0.32500000000000001</v>
      </c>
      <c r="K47" s="25" t="s">
        <v>103</v>
      </c>
    </row>
    <row r="48" spans="1:11" x14ac:dyDescent="0.3">
      <c r="A48" s="107" t="s">
        <v>62</v>
      </c>
      <c r="B48" s="109">
        <v>0.6</v>
      </c>
      <c r="C48" s="104" t="s">
        <v>100</v>
      </c>
      <c r="D48" s="110">
        <v>0</v>
      </c>
      <c r="E48" s="25" t="s">
        <v>105</v>
      </c>
      <c r="F48" s="110">
        <v>0.05</v>
      </c>
      <c r="G48" s="25" t="s">
        <v>103</v>
      </c>
      <c r="H48" s="110">
        <v>7.4999999999999997E-2</v>
      </c>
      <c r="I48" s="25" t="s">
        <v>103</v>
      </c>
      <c r="J48" s="110">
        <v>0.35</v>
      </c>
      <c r="K48" s="25" t="s">
        <v>103</v>
      </c>
    </row>
    <row r="49" spans="1:11" x14ac:dyDescent="0.3">
      <c r="A49" s="107" t="s">
        <v>66</v>
      </c>
      <c r="B49" s="109">
        <v>0.6</v>
      </c>
      <c r="C49" s="104" t="s">
        <v>100</v>
      </c>
      <c r="D49" s="110">
        <v>0.17499999999999999</v>
      </c>
      <c r="E49" s="25" t="s">
        <v>103</v>
      </c>
      <c r="F49" s="110">
        <v>0</v>
      </c>
      <c r="G49" s="25" t="s">
        <v>102</v>
      </c>
      <c r="H49" s="110">
        <v>2.5000000000000001E-2</v>
      </c>
      <c r="I49" s="25" t="s">
        <v>102</v>
      </c>
      <c r="J49" s="110">
        <v>0.22500000000000001</v>
      </c>
      <c r="K49" s="25" t="s">
        <v>102</v>
      </c>
    </row>
    <row r="50" spans="1:11" x14ac:dyDescent="0.3">
      <c r="A50" s="107" t="s">
        <v>71</v>
      </c>
      <c r="B50" s="109">
        <v>0.6</v>
      </c>
      <c r="C50" s="104" t="s">
        <v>100</v>
      </c>
      <c r="D50" s="110">
        <v>0.1</v>
      </c>
      <c r="E50" s="25" t="s">
        <v>106</v>
      </c>
      <c r="F50" s="110">
        <v>0.125</v>
      </c>
      <c r="G50" s="25" t="s">
        <v>103</v>
      </c>
      <c r="H50" s="110">
        <v>0.125</v>
      </c>
      <c r="I50" s="25" t="s">
        <v>103</v>
      </c>
      <c r="J50" s="110">
        <v>0.47499999999999998</v>
      </c>
      <c r="K50" s="25" t="s">
        <v>108</v>
      </c>
    </row>
    <row r="51" spans="1:11" x14ac:dyDescent="0.3">
      <c r="A51" s="107" t="s">
        <v>74</v>
      </c>
      <c r="B51" s="109">
        <v>0.6</v>
      </c>
      <c r="C51" s="104" t="s">
        <v>100</v>
      </c>
      <c r="D51" s="110">
        <v>0.22500000000000001</v>
      </c>
      <c r="E51" s="25" t="s">
        <v>101</v>
      </c>
      <c r="F51" s="110">
        <v>0.125</v>
      </c>
      <c r="G51" s="25" t="s">
        <v>103</v>
      </c>
      <c r="H51" s="110">
        <v>0.22500000000000001</v>
      </c>
      <c r="I51" s="25" t="s">
        <v>101</v>
      </c>
      <c r="J51" s="110">
        <v>0.27500000000000002</v>
      </c>
      <c r="K51" s="25" t="s">
        <v>103</v>
      </c>
    </row>
    <row r="52" spans="1:11" x14ac:dyDescent="0.3">
      <c r="A52" s="107" t="s">
        <v>76</v>
      </c>
      <c r="B52" s="109">
        <v>0.6</v>
      </c>
      <c r="C52" s="104" t="s">
        <v>100</v>
      </c>
      <c r="D52" s="110">
        <v>0.125</v>
      </c>
      <c r="E52" s="25" t="s">
        <v>106</v>
      </c>
      <c r="F52" s="110">
        <v>0</v>
      </c>
      <c r="G52" s="25" t="s">
        <v>102</v>
      </c>
      <c r="H52" s="110">
        <v>0.125</v>
      </c>
      <c r="I52" s="25" t="s">
        <v>103</v>
      </c>
      <c r="J52" s="110">
        <v>0.32500000000000001</v>
      </c>
      <c r="K52" s="25" t="s">
        <v>103</v>
      </c>
    </row>
    <row r="53" spans="1:11" x14ac:dyDescent="0.3">
      <c r="A53" s="107" t="s">
        <v>77</v>
      </c>
      <c r="B53" s="109">
        <v>0.6</v>
      </c>
      <c r="C53" s="104" t="s">
        <v>100</v>
      </c>
      <c r="D53" s="110">
        <v>0.2</v>
      </c>
      <c r="E53" s="25" t="s">
        <v>103</v>
      </c>
      <c r="F53" s="110">
        <v>0.1</v>
      </c>
      <c r="G53" s="25" t="s">
        <v>103</v>
      </c>
      <c r="H53" s="110">
        <v>0.1</v>
      </c>
      <c r="I53" s="25" t="s">
        <v>103</v>
      </c>
      <c r="J53" s="110">
        <v>0.52500000000000002</v>
      </c>
      <c r="K53" s="25" t="s">
        <v>104</v>
      </c>
    </row>
    <row r="54" spans="1:11" x14ac:dyDescent="0.3">
      <c r="A54" s="107" t="s">
        <v>79</v>
      </c>
      <c r="B54" s="109">
        <v>0.6</v>
      </c>
      <c r="C54" s="104" t="s">
        <v>100</v>
      </c>
      <c r="D54" s="110">
        <v>7.4999999999999997E-2</v>
      </c>
      <c r="E54" s="25" t="s">
        <v>107</v>
      </c>
      <c r="F54" s="110">
        <v>7.4999999999999997E-2</v>
      </c>
      <c r="G54" s="25" t="s">
        <v>103</v>
      </c>
      <c r="H54" s="110">
        <v>0.1</v>
      </c>
      <c r="I54" s="25" t="s">
        <v>103</v>
      </c>
      <c r="J54" s="110">
        <v>0.42499999999999999</v>
      </c>
      <c r="K54" s="25" t="s">
        <v>103</v>
      </c>
    </row>
    <row r="55" spans="1:11" x14ac:dyDescent="0.3">
      <c r="A55" s="107" t="s">
        <v>80</v>
      </c>
      <c r="B55" s="109">
        <v>0.6</v>
      </c>
      <c r="C55" s="104" t="s">
        <v>100</v>
      </c>
      <c r="D55" s="110">
        <v>7.4999999999999997E-2</v>
      </c>
      <c r="E55" s="25" t="s">
        <v>107</v>
      </c>
      <c r="F55" s="110">
        <v>2.5000000000000001E-2</v>
      </c>
      <c r="G55" s="25" t="s">
        <v>103</v>
      </c>
      <c r="H55" s="110">
        <v>0.1</v>
      </c>
      <c r="I55" s="25" t="s">
        <v>103</v>
      </c>
      <c r="J55" s="110">
        <v>0.375</v>
      </c>
      <c r="K55" s="25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66B6-A19C-4B7F-8F6D-11254DE999E6}">
  <dimension ref="A1:F101"/>
  <sheetViews>
    <sheetView tabSelected="1" topLeftCell="A79" zoomScale="85" zoomScaleNormal="85" workbookViewId="0">
      <selection activeCell="I15" sqref="I15"/>
    </sheetView>
  </sheetViews>
  <sheetFormatPr defaultRowHeight="14" x14ac:dyDescent="0.3"/>
  <cols>
    <col min="1" max="1" width="41.9140625" style="105" customWidth="1"/>
    <col min="2" max="6" width="8.6640625" style="111"/>
    <col min="7" max="16384" width="8.6640625" style="6"/>
  </cols>
  <sheetData>
    <row r="1" spans="1:6" x14ac:dyDescent="0.3">
      <c r="A1" s="3" t="s">
        <v>86</v>
      </c>
    </row>
    <row r="2" spans="1:6" x14ac:dyDescent="0.3">
      <c r="A2" s="105" t="s">
        <v>109</v>
      </c>
      <c r="B2" s="104" t="s">
        <v>90</v>
      </c>
      <c r="C2" s="104" t="s">
        <v>92</v>
      </c>
      <c r="D2" s="104" t="s">
        <v>94</v>
      </c>
      <c r="E2" s="104" t="s">
        <v>96</v>
      </c>
      <c r="F2" s="104" t="s">
        <v>98</v>
      </c>
    </row>
    <row r="3" spans="1:6" x14ac:dyDescent="0.3">
      <c r="A3" s="3" t="s">
        <v>18</v>
      </c>
      <c r="B3" s="104">
        <v>7.4</v>
      </c>
      <c r="C3" s="104">
        <v>8</v>
      </c>
      <c r="D3" s="104">
        <v>7.25</v>
      </c>
      <c r="E3" s="104">
        <v>11.5</v>
      </c>
      <c r="F3" s="104">
        <v>11.25</v>
      </c>
    </row>
    <row r="4" spans="1:6" x14ac:dyDescent="0.3">
      <c r="A4" s="107" t="s">
        <v>55</v>
      </c>
      <c r="B4" s="104">
        <v>7.4</v>
      </c>
      <c r="C4" s="104">
        <v>0.25</v>
      </c>
      <c r="D4" s="104">
        <v>2</v>
      </c>
      <c r="E4" s="104">
        <v>2.25</v>
      </c>
      <c r="F4" s="104">
        <v>4.75</v>
      </c>
    </row>
    <row r="5" spans="1:6" x14ac:dyDescent="0.3">
      <c r="A5" s="107" t="s">
        <v>60</v>
      </c>
      <c r="B5" s="104">
        <v>7.4</v>
      </c>
      <c r="C5" s="104">
        <v>1</v>
      </c>
      <c r="D5" s="104">
        <v>0.75</v>
      </c>
      <c r="E5" s="104">
        <v>0.75</v>
      </c>
      <c r="F5" s="104">
        <v>4.5</v>
      </c>
    </row>
    <row r="6" spans="1:6" x14ac:dyDescent="0.3">
      <c r="A6" s="107" t="s">
        <v>62</v>
      </c>
      <c r="B6" s="104">
        <v>7.4</v>
      </c>
      <c r="C6" s="104">
        <v>0.25</v>
      </c>
      <c r="D6" s="104">
        <v>0.5</v>
      </c>
      <c r="E6" s="104">
        <v>0.75</v>
      </c>
      <c r="F6" s="104">
        <v>5.75</v>
      </c>
    </row>
    <row r="7" spans="1:6" x14ac:dyDescent="0.3">
      <c r="A7" s="107" t="s">
        <v>66</v>
      </c>
      <c r="B7" s="104">
        <v>7.4</v>
      </c>
      <c r="C7" s="104">
        <v>2.5</v>
      </c>
      <c r="D7" s="104">
        <v>0</v>
      </c>
      <c r="E7" s="104">
        <v>0.25</v>
      </c>
      <c r="F7" s="104">
        <v>3</v>
      </c>
    </row>
    <row r="8" spans="1:6" x14ac:dyDescent="0.3">
      <c r="A8" s="107" t="s">
        <v>71</v>
      </c>
      <c r="B8" s="104">
        <v>7.4</v>
      </c>
      <c r="C8" s="104">
        <v>1.25</v>
      </c>
      <c r="D8" s="104">
        <v>1.5</v>
      </c>
      <c r="E8" s="104">
        <v>1.25</v>
      </c>
      <c r="F8" s="104">
        <v>5.75</v>
      </c>
    </row>
    <row r="9" spans="1:6" x14ac:dyDescent="0.3">
      <c r="A9" s="107" t="s">
        <v>74</v>
      </c>
      <c r="B9" s="104">
        <v>7.4</v>
      </c>
      <c r="C9" s="104">
        <v>2.5</v>
      </c>
      <c r="D9" s="104">
        <v>1.5</v>
      </c>
      <c r="E9" s="104">
        <v>2.5</v>
      </c>
      <c r="F9" s="104">
        <v>3.25</v>
      </c>
    </row>
    <row r="10" spans="1:6" x14ac:dyDescent="0.3">
      <c r="A10" s="107" t="s">
        <v>76</v>
      </c>
      <c r="B10" s="104">
        <v>7.4</v>
      </c>
      <c r="C10" s="104">
        <v>1.25</v>
      </c>
      <c r="D10" s="104">
        <v>0</v>
      </c>
      <c r="E10" s="104">
        <v>1.25</v>
      </c>
      <c r="F10" s="104">
        <v>3.5</v>
      </c>
    </row>
    <row r="11" spans="1:6" x14ac:dyDescent="0.3">
      <c r="A11" s="107" t="s">
        <v>77</v>
      </c>
      <c r="B11" s="104">
        <v>7.4</v>
      </c>
      <c r="C11" s="104">
        <v>2.25</v>
      </c>
      <c r="D11" s="104">
        <v>1</v>
      </c>
      <c r="E11" s="104">
        <v>1</v>
      </c>
      <c r="F11" s="104">
        <v>6.25</v>
      </c>
    </row>
    <row r="12" spans="1:6" x14ac:dyDescent="0.3">
      <c r="A12" s="107" t="s">
        <v>79</v>
      </c>
      <c r="B12" s="104">
        <v>7.4</v>
      </c>
      <c r="C12" s="104">
        <v>1</v>
      </c>
      <c r="D12" s="104">
        <v>0.75</v>
      </c>
      <c r="E12" s="104">
        <v>1</v>
      </c>
      <c r="F12" s="104">
        <v>7</v>
      </c>
    </row>
    <row r="13" spans="1:6" x14ac:dyDescent="0.3">
      <c r="A13" s="107" t="s">
        <v>80</v>
      </c>
      <c r="B13" s="104">
        <v>7.4</v>
      </c>
      <c r="C13" s="104">
        <v>1</v>
      </c>
      <c r="D13" s="104">
        <v>0.25</v>
      </c>
      <c r="E13" s="104">
        <v>1.25</v>
      </c>
      <c r="F13" s="104">
        <v>4.5</v>
      </c>
    </row>
    <row r="16" spans="1:6" x14ac:dyDescent="0.3">
      <c r="A16" s="3" t="s">
        <v>86</v>
      </c>
    </row>
    <row r="17" spans="1:6" x14ac:dyDescent="0.3">
      <c r="A17" s="105" t="s">
        <v>109</v>
      </c>
      <c r="B17" s="104" t="s">
        <v>90</v>
      </c>
      <c r="C17" s="104" t="s">
        <v>92</v>
      </c>
      <c r="D17" s="104" t="s">
        <v>94</v>
      </c>
      <c r="E17" s="104" t="s">
        <v>96</v>
      </c>
      <c r="F17" s="104" t="s">
        <v>98</v>
      </c>
    </row>
    <row r="18" spans="1:6" x14ac:dyDescent="0.3">
      <c r="A18" s="3" t="s">
        <v>18</v>
      </c>
      <c r="B18" s="104"/>
      <c r="C18" s="104"/>
      <c r="D18" s="104"/>
      <c r="E18" s="104"/>
      <c r="F18" s="104"/>
    </row>
    <row r="19" spans="1:6" x14ac:dyDescent="0.3">
      <c r="A19" s="107" t="s">
        <v>55</v>
      </c>
      <c r="B19" s="104"/>
      <c r="C19" s="104">
        <f>100-(C4/C$3*100)</f>
        <v>96.875</v>
      </c>
      <c r="D19" s="104">
        <f t="shared" ref="D19:F19" si="0">100-(D4/D$3*100)</f>
        <v>72.413793103448285</v>
      </c>
      <c r="E19" s="104">
        <f t="shared" si="0"/>
        <v>80.434782608695656</v>
      </c>
      <c r="F19" s="104">
        <f t="shared" si="0"/>
        <v>57.777777777777779</v>
      </c>
    </row>
    <row r="20" spans="1:6" x14ac:dyDescent="0.3">
      <c r="A20" s="107" t="s">
        <v>60</v>
      </c>
      <c r="B20" s="104"/>
      <c r="C20" s="104">
        <f t="shared" ref="C20:F28" si="1">100-(C5/C$3*100)</f>
        <v>87.5</v>
      </c>
      <c r="D20" s="104">
        <f t="shared" si="1"/>
        <v>89.65517241379311</v>
      </c>
      <c r="E20" s="104">
        <f>100-(E5/E$3*100)</f>
        <v>93.478260869565219</v>
      </c>
      <c r="F20" s="104">
        <f t="shared" si="1"/>
        <v>60</v>
      </c>
    </row>
    <row r="21" spans="1:6" x14ac:dyDescent="0.3">
      <c r="A21" s="107" t="s">
        <v>62</v>
      </c>
      <c r="B21" s="104"/>
      <c r="C21" s="104">
        <f t="shared" si="1"/>
        <v>96.875</v>
      </c>
      <c r="D21" s="104">
        <f t="shared" si="1"/>
        <v>93.103448275862064</v>
      </c>
      <c r="E21" s="104">
        <f t="shared" si="1"/>
        <v>93.478260869565219</v>
      </c>
      <c r="F21" s="104">
        <f t="shared" si="1"/>
        <v>48.888888888888893</v>
      </c>
    </row>
    <row r="22" spans="1:6" x14ac:dyDescent="0.3">
      <c r="A22" s="107" t="s">
        <v>66</v>
      </c>
      <c r="B22" s="104"/>
      <c r="C22" s="104">
        <f t="shared" si="1"/>
        <v>68.75</v>
      </c>
      <c r="D22" s="104">
        <f t="shared" si="1"/>
        <v>100</v>
      </c>
      <c r="E22" s="104">
        <f t="shared" si="1"/>
        <v>97.826086956521735</v>
      </c>
      <c r="F22" s="104">
        <f t="shared" si="1"/>
        <v>73.333333333333329</v>
      </c>
    </row>
    <row r="23" spans="1:6" x14ac:dyDescent="0.3">
      <c r="A23" s="107" t="s">
        <v>71</v>
      </c>
      <c r="B23" s="104"/>
      <c r="C23" s="104">
        <f t="shared" si="1"/>
        <v>84.375</v>
      </c>
      <c r="D23" s="104">
        <f t="shared" si="1"/>
        <v>79.310344827586206</v>
      </c>
      <c r="E23" s="104">
        <f t="shared" si="1"/>
        <v>89.130434782608688</v>
      </c>
      <c r="F23" s="104">
        <f t="shared" si="1"/>
        <v>48.888888888888893</v>
      </c>
    </row>
    <row r="24" spans="1:6" x14ac:dyDescent="0.3">
      <c r="A24" s="107" t="s">
        <v>74</v>
      </c>
      <c r="B24" s="104"/>
      <c r="C24" s="104">
        <f t="shared" si="1"/>
        <v>68.75</v>
      </c>
      <c r="D24" s="104">
        <f t="shared" si="1"/>
        <v>79.310344827586206</v>
      </c>
      <c r="E24" s="104">
        <f t="shared" si="1"/>
        <v>78.260869565217391</v>
      </c>
      <c r="F24" s="104">
        <f t="shared" si="1"/>
        <v>71.111111111111114</v>
      </c>
    </row>
    <row r="25" spans="1:6" x14ac:dyDescent="0.3">
      <c r="A25" s="107" t="s">
        <v>76</v>
      </c>
      <c r="B25" s="104"/>
      <c r="C25" s="104">
        <f t="shared" si="1"/>
        <v>84.375</v>
      </c>
      <c r="D25" s="104">
        <f>100-(D10/D$3*100)</f>
        <v>100</v>
      </c>
      <c r="E25" s="104">
        <f t="shared" si="1"/>
        <v>89.130434782608688</v>
      </c>
      <c r="F25" s="104">
        <f t="shared" si="1"/>
        <v>68.888888888888886</v>
      </c>
    </row>
    <row r="26" spans="1:6" x14ac:dyDescent="0.3">
      <c r="A26" s="107" t="s">
        <v>77</v>
      </c>
      <c r="B26" s="104"/>
      <c r="C26" s="104">
        <f t="shared" si="1"/>
        <v>71.875</v>
      </c>
      <c r="D26" s="104">
        <f t="shared" si="1"/>
        <v>86.206896551724142</v>
      </c>
      <c r="E26" s="104">
        <f t="shared" si="1"/>
        <v>91.304347826086953</v>
      </c>
      <c r="F26" s="104">
        <f t="shared" si="1"/>
        <v>44.444444444444443</v>
      </c>
    </row>
    <row r="27" spans="1:6" x14ac:dyDescent="0.3">
      <c r="A27" s="107" t="s">
        <v>79</v>
      </c>
      <c r="B27" s="104"/>
      <c r="C27" s="104">
        <f t="shared" si="1"/>
        <v>87.5</v>
      </c>
      <c r="D27" s="104">
        <f t="shared" si="1"/>
        <v>89.65517241379311</v>
      </c>
      <c r="E27" s="104">
        <f t="shared" si="1"/>
        <v>91.304347826086953</v>
      </c>
      <c r="F27" s="104">
        <f t="shared" si="1"/>
        <v>37.777777777777779</v>
      </c>
    </row>
    <row r="28" spans="1:6" x14ac:dyDescent="0.3">
      <c r="A28" s="107" t="s">
        <v>80</v>
      </c>
      <c r="B28" s="104"/>
      <c r="C28" s="104">
        <f t="shared" si="1"/>
        <v>87.5</v>
      </c>
      <c r="D28" s="104">
        <f t="shared" si="1"/>
        <v>96.551724137931032</v>
      </c>
      <c r="E28" s="104">
        <f t="shared" si="1"/>
        <v>89.130434782608688</v>
      </c>
      <c r="F28" s="104">
        <f t="shared" si="1"/>
        <v>60</v>
      </c>
    </row>
    <row r="29" spans="1:6" x14ac:dyDescent="0.3">
      <c r="B29" s="105"/>
      <c r="C29" s="105"/>
      <c r="D29" s="105"/>
      <c r="E29" s="105"/>
      <c r="F29" s="105"/>
    </row>
    <row r="30" spans="1:6" x14ac:dyDescent="0.3">
      <c r="A30" s="108"/>
      <c r="B30" s="105"/>
      <c r="C30" s="105"/>
      <c r="D30" s="105"/>
      <c r="E30" s="105"/>
      <c r="F30" s="105"/>
    </row>
    <row r="31" spans="1:6" x14ac:dyDescent="0.3">
      <c r="A31" s="107" t="s">
        <v>88</v>
      </c>
      <c r="B31" s="105"/>
      <c r="C31" s="105"/>
      <c r="D31" s="105"/>
      <c r="E31" s="105"/>
      <c r="F31" s="105"/>
    </row>
    <row r="32" spans="1:6" x14ac:dyDescent="0.3">
      <c r="A32" s="105" t="s">
        <v>109</v>
      </c>
      <c r="B32" s="104" t="s">
        <v>90</v>
      </c>
      <c r="C32" s="104" t="s">
        <v>92</v>
      </c>
      <c r="D32" s="104" t="s">
        <v>94</v>
      </c>
      <c r="E32" s="104" t="s">
        <v>96</v>
      </c>
      <c r="F32" s="104" t="s">
        <v>98</v>
      </c>
    </row>
    <row r="33" spans="1:6" x14ac:dyDescent="0.3">
      <c r="A33" s="3" t="s">
        <v>18</v>
      </c>
      <c r="B33" s="104">
        <v>3.2</v>
      </c>
      <c r="C33" s="104">
        <v>2.5</v>
      </c>
      <c r="D33" s="104">
        <v>5.75</v>
      </c>
      <c r="E33" s="104">
        <v>6.5</v>
      </c>
      <c r="F33" s="104">
        <v>4.75</v>
      </c>
    </row>
    <row r="34" spans="1:6" x14ac:dyDescent="0.3">
      <c r="A34" s="107" t="s">
        <v>55</v>
      </c>
      <c r="B34" s="104">
        <v>3.2</v>
      </c>
      <c r="C34" s="104">
        <v>6.25</v>
      </c>
      <c r="D34" s="104">
        <v>3.5</v>
      </c>
      <c r="E34" s="104">
        <v>3.5</v>
      </c>
      <c r="F34" s="104">
        <v>2.5</v>
      </c>
    </row>
    <row r="35" spans="1:6" x14ac:dyDescent="0.3">
      <c r="A35" s="107" t="s">
        <v>60</v>
      </c>
      <c r="B35" s="104">
        <v>3.2</v>
      </c>
      <c r="C35" s="104">
        <v>2.75</v>
      </c>
      <c r="D35" s="104">
        <v>1.75</v>
      </c>
      <c r="E35" s="104">
        <v>1.25</v>
      </c>
      <c r="F35" s="104">
        <v>2.5</v>
      </c>
    </row>
    <row r="36" spans="1:6" x14ac:dyDescent="0.3">
      <c r="A36" s="107" t="s">
        <v>62</v>
      </c>
      <c r="B36" s="104">
        <v>3.2</v>
      </c>
      <c r="C36" s="104">
        <v>3</v>
      </c>
      <c r="D36" s="104">
        <v>1.5</v>
      </c>
      <c r="E36" s="104">
        <v>1.75</v>
      </c>
      <c r="F36" s="104">
        <v>1.75</v>
      </c>
    </row>
    <row r="37" spans="1:6" x14ac:dyDescent="0.3">
      <c r="A37" s="107" t="s">
        <v>66</v>
      </c>
      <c r="B37" s="104">
        <v>3.2</v>
      </c>
      <c r="C37" s="104">
        <v>1.75</v>
      </c>
      <c r="D37" s="104">
        <v>1.75</v>
      </c>
      <c r="E37" s="104">
        <v>1</v>
      </c>
      <c r="F37" s="104">
        <v>1</v>
      </c>
    </row>
    <row r="38" spans="1:6" x14ac:dyDescent="0.3">
      <c r="A38" s="107" t="s">
        <v>71</v>
      </c>
      <c r="B38" s="104">
        <v>3.2</v>
      </c>
      <c r="C38" s="104">
        <v>3.25</v>
      </c>
      <c r="D38" s="104">
        <v>3.5</v>
      </c>
      <c r="E38" s="104">
        <v>1.5</v>
      </c>
      <c r="F38" s="104">
        <v>1.25</v>
      </c>
    </row>
    <row r="39" spans="1:6" x14ac:dyDescent="0.3">
      <c r="A39" s="107" t="s">
        <v>74</v>
      </c>
      <c r="B39" s="104">
        <v>3.2</v>
      </c>
      <c r="C39" s="104">
        <v>3.75</v>
      </c>
      <c r="D39" s="104">
        <v>2.5</v>
      </c>
      <c r="E39" s="104">
        <v>1.5</v>
      </c>
      <c r="F39" s="104">
        <v>1.5</v>
      </c>
    </row>
    <row r="40" spans="1:6" x14ac:dyDescent="0.3">
      <c r="A40" s="107" t="s">
        <v>76</v>
      </c>
      <c r="B40" s="104">
        <v>3.2</v>
      </c>
      <c r="C40" s="104">
        <v>3.5</v>
      </c>
      <c r="D40" s="104">
        <v>1.75</v>
      </c>
      <c r="E40" s="104">
        <v>2.5</v>
      </c>
      <c r="F40" s="104">
        <v>0.75</v>
      </c>
    </row>
    <row r="41" spans="1:6" x14ac:dyDescent="0.3">
      <c r="A41" s="107" t="s">
        <v>77</v>
      </c>
      <c r="B41" s="104">
        <v>3.2</v>
      </c>
      <c r="C41" s="104">
        <v>4</v>
      </c>
      <c r="D41" s="104">
        <v>2.75</v>
      </c>
      <c r="E41" s="104">
        <v>2.5</v>
      </c>
      <c r="F41" s="104">
        <v>0.75</v>
      </c>
    </row>
    <row r="42" spans="1:6" x14ac:dyDescent="0.3">
      <c r="A42" s="107" t="s">
        <v>79</v>
      </c>
      <c r="B42" s="104">
        <v>3.2</v>
      </c>
      <c r="C42" s="104">
        <v>2.75</v>
      </c>
      <c r="D42" s="104">
        <v>2</v>
      </c>
      <c r="E42" s="104">
        <v>2.5</v>
      </c>
      <c r="F42" s="104">
        <v>1.5</v>
      </c>
    </row>
    <row r="43" spans="1:6" x14ac:dyDescent="0.3">
      <c r="A43" s="107" t="s">
        <v>80</v>
      </c>
      <c r="B43" s="104">
        <v>3.2</v>
      </c>
      <c r="C43" s="104">
        <v>2.5</v>
      </c>
      <c r="D43" s="104">
        <v>1.5</v>
      </c>
      <c r="E43" s="104">
        <v>3.25</v>
      </c>
      <c r="F43" s="104">
        <v>1.25</v>
      </c>
    </row>
    <row r="46" spans="1:6" x14ac:dyDescent="0.3">
      <c r="A46" s="107" t="s">
        <v>88</v>
      </c>
    </row>
    <row r="47" spans="1:6" x14ac:dyDescent="0.3">
      <c r="A47" s="105" t="s">
        <v>109</v>
      </c>
      <c r="B47" s="104" t="s">
        <v>90</v>
      </c>
      <c r="C47" s="104" t="s">
        <v>92</v>
      </c>
      <c r="D47" s="104" t="s">
        <v>94</v>
      </c>
      <c r="E47" s="104" t="s">
        <v>96</v>
      </c>
      <c r="F47" s="104" t="s">
        <v>98</v>
      </c>
    </row>
    <row r="48" spans="1:6" x14ac:dyDescent="0.3">
      <c r="A48" s="3" t="s">
        <v>18</v>
      </c>
      <c r="B48" s="104"/>
      <c r="C48" s="104"/>
      <c r="D48" s="104"/>
      <c r="E48" s="104"/>
      <c r="F48" s="104"/>
    </row>
    <row r="49" spans="1:6" x14ac:dyDescent="0.3">
      <c r="A49" s="107" t="s">
        <v>55</v>
      </c>
      <c r="B49" s="104"/>
      <c r="C49" s="104">
        <f>100-(C34/C$33*100)</f>
        <v>-150</v>
      </c>
      <c r="D49" s="104">
        <f t="shared" ref="D49:F49" si="2">100-(D34/D$33*100)</f>
        <v>39.130434782608688</v>
      </c>
      <c r="E49" s="104">
        <f t="shared" si="2"/>
        <v>46.153846153846153</v>
      </c>
      <c r="F49" s="104">
        <f t="shared" si="2"/>
        <v>47.368421052631582</v>
      </c>
    </row>
    <row r="50" spans="1:6" x14ac:dyDescent="0.3">
      <c r="A50" s="107" t="s">
        <v>60</v>
      </c>
      <c r="B50" s="104"/>
      <c r="C50" s="104">
        <f t="shared" ref="C50:F58" si="3">100-(C35/C$33*100)</f>
        <v>-10.000000000000014</v>
      </c>
      <c r="D50" s="104">
        <f t="shared" si="3"/>
        <v>69.565217391304344</v>
      </c>
      <c r="E50" s="104">
        <f t="shared" si="3"/>
        <v>80.769230769230774</v>
      </c>
      <c r="F50" s="104">
        <f t="shared" si="3"/>
        <v>47.368421052631582</v>
      </c>
    </row>
    <row r="51" spans="1:6" x14ac:dyDescent="0.3">
      <c r="A51" s="107" t="s">
        <v>62</v>
      </c>
      <c r="B51" s="104"/>
      <c r="C51" s="104">
        <f t="shared" si="3"/>
        <v>-20</v>
      </c>
      <c r="D51" s="104">
        <f t="shared" si="3"/>
        <v>73.913043478260875</v>
      </c>
      <c r="E51" s="104">
        <f t="shared" si="3"/>
        <v>73.07692307692308</v>
      </c>
      <c r="F51" s="104">
        <f t="shared" si="3"/>
        <v>63.15789473684211</v>
      </c>
    </row>
    <row r="52" spans="1:6" x14ac:dyDescent="0.3">
      <c r="A52" s="107" t="s">
        <v>66</v>
      </c>
      <c r="B52" s="104"/>
      <c r="C52" s="104">
        <f t="shared" si="3"/>
        <v>30</v>
      </c>
      <c r="D52" s="104">
        <f t="shared" si="3"/>
        <v>69.565217391304344</v>
      </c>
      <c r="E52" s="104">
        <f t="shared" si="3"/>
        <v>84.615384615384613</v>
      </c>
      <c r="F52" s="104">
        <f t="shared" si="3"/>
        <v>78.94736842105263</v>
      </c>
    </row>
    <row r="53" spans="1:6" x14ac:dyDescent="0.3">
      <c r="A53" s="107" t="s">
        <v>71</v>
      </c>
      <c r="B53" s="104"/>
      <c r="C53" s="104">
        <f t="shared" si="3"/>
        <v>-30</v>
      </c>
      <c r="D53" s="104">
        <f t="shared" si="3"/>
        <v>39.130434782608688</v>
      </c>
      <c r="E53" s="104">
        <f t="shared" si="3"/>
        <v>76.92307692307692</v>
      </c>
      <c r="F53" s="104">
        <f t="shared" si="3"/>
        <v>73.684210526315795</v>
      </c>
    </row>
    <row r="54" spans="1:6" x14ac:dyDescent="0.3">
      <c r="A54" s="107" t="s">
        <v>74</v>
      </c>
      <c r="B54" s="104"/>
      <c r="C54" s="104">
        <f t="shared" si="3"/>
        <v>-50</v>
      </c>
      <c r="D54" s="104">
        <f t="shared" si="3"/>
        <v>56.521739130434781</v>
      </c>
      <c r="E54" s="104">
        <f t="shared" si="3"/>
        <v>76.92307692307692</v>
      </c>
      <c r="F54" s="104">
        <f t="shared" si="3"/>
        <v>68.421052631578945</v>
      </c>
    </row>
    <row r="55" spans="1:6" x14ac:dyDescent="0.3">
      <c r="A55" s="107" t="s">
        <v>76</v>
      </c>
      <c r="B55" s="104"/>
      <c r="C55" s="104">
        <f t="shared" si="3"/>
        <v>-40</v>
      </c>
      <c r="D55" s="104">
        <f t="shared" si="3"/>
        <v>69.565217391304344</v>
      </c>
      <c r="E55" s="104">
        <f t="shared" si="3"/>
        <v>61.538461538461533</v>
      </c>
      <c r="F55" s="104">
        <f t="shared" si="3"/>
        <v>84.21052631578948</v>
      </c>
    </row>
    <row r="56" spans="1:6" x14ac:dyDescent="0.3">
      <c r="A56" s="107" t="s">
        <v>77</v>
      </c>
      <c r="B56" s="104"/>
      <c r="C56" s="104">
        <f t="shared" si="3"/>
        <v>-60</v>
      </c>
      <c r="D56" s="104">
        <f t="shared" si="3"/>
        <v>52.173913043478258</v>
      </c>
      <c r="E56" s="104">
        <f t="shared" si="3"/>
        <v>61.538461538461533</v>
      </c>
      <c r="F56" s="104">
        <f t="shared" si="3"/>
        <v>84.21052631578948</v>
      </c>
    </row>
    <row r="57" spans="1:6" x14ac:dyDescent="0.3">
      <c r="A57" s="107" t="s">
        <v>79</v>
      </c>
      <c r="B57" s="104"/>
      <c r="C57" s="104">
        <f t="shared" si="3"/>
        <v>-10.000000000000014</v>
      </c>
      <c r="D57" s="104">
        <f t="shared" si="3"/>
        <v>65.217391304347828</v>
      </c>
      <c r="E57" s="104">
        <f t="shared" si="3"/>
        <v>61.538461538461533</v>
      </c>
      <c r="F57" s="104">
        <f t="shared" si="3"/>
        <v>68.421052631578945</v>
      </c>
    </row>
    <row r="58" spans="1:6" x14ac:dyDescent="0.3">
      <c r="A58" s="107" t="s">
        <v>80</v>
      </c>
      <c r="B58" s="104"/>
      <c r="C58" s="104">
        <f t="shared" si="3"/>
        <v>0</v>
      </c>
      <c r="D58" s="104">
        <f t="shared" si="3"/>
        <v>73.913043478260875</v>
      </c>
      <c r="E58" s="104">
        <f t="shared" si="3"/>
        <v>50</v>
      </c>
      <c r="F58" s="104">
        <f t="shared" si="3"/>
        <v>73.684210526315795</v>
      </c>
    </row>
    <row r="61" spans="1:6" x14ac:dyDescent="0.3">
      <c r="A61" s="3" t="s">
        <v>89</v>
      </c>
      <c r="B61" s="104" t="s">
        <v>90</v>
      </c>
      <c r="C61" s="104" t="s">
        <v>92</v>
      </c>
      <c r="D61" s="104" t="s">
        <v>94</v>
      </c>
      <c r="E61" s="104" t="s">
        <v>96</v>
      </c>
      <c r="F61" s="104" t="s">
        <v>98</v>
      </c>
    </row>
    <row r="62" spans="1:6" x14ac:dyDescent="0.3">
      <c r="A62" s="3" t="s">
        <v>18</v>
      </c>
      <c r="B62" s="104">
        <v>10.6</v>
      </c>
      <c r="C62" s="104">
        <v>10.5</v>
      </c>
      <c r="D62" s="104">
        <v>13</v>
      </c>
      <c r="E62" s="104">
        <v>18</v>
      </c>
      <c r="F62" s="104">
        <v>16</v>
      </c>
    </row>
    <row r="63" spans="1:6" x14ac:dyDescent="0.3">
      <c r="A63" s="107" t="s">
        <v>55</v>
      </c>
      <c r="B63" s="104">
        <v>10.6</v>
      </c>
      <c r="C63" s="104">
        <v>6.5</v>
      </c>
      <c r="D63" s="104">
        <v>5.5</v>
      </c>
      <c r="E63" s="104">
        <v>5.75</v>
      </c>
      <c r="F63" s="104">
        <v>7.25</v>
      </c>
    </row>
    <row r="64" spans="1:6" x14ac:dyDescent="0.3">
      <c r="A64" s="107" t="s">
        <v>60</v>
      </c>
      <c r="B64" s="104">
        <v>10.6</v>
      </c>
      <c r="C64" s="104">
        <v>3.75</v>
      </c>
      <c r="D64" s="104">
        <v>2.5</v>
      </c>
      <c r="E64" s="104">
        <v>2</v>
      </c>
      <c r="F64" s="104">
        <v>7</v>
      </c>
    </row>
    <row r="65" spans="1:6" x14ac:dyDescent="0.3">
      <c r="A65" s="107" t="s">
        <v>62</v>
      </c>
      <c r="B65" s="104">
        <v>10.6</v>
      </c>
      <c r="C65" s="104">
        <v>3.25</v>
      </c>
      <c r="D65" s="104">
        <v>2</v>
      </c>
      <c r="E65" s="104">
        <v>2.5</v>
      </c>
      <c r="F65" s="104">
        <v>7.5</v>
      </c>
    </row>
    <row r="66" spans="1:6" x14ac:dyDescent="0.3">
      <c r="A66" s="107" t="s">
        <v>66</v>
      </c>
      <c r="B66" s="104">
        <v>10.6</v>
      </c>
      <c r="C66" s="104">
        <v>4.25</v>
      </c>
      <c r="D66" s="104">
        <v>1.75</v>
      </c>
      <c r="E66" s="104">
        <v>1.25</v>
      </c>
      <c r="F66" s="104">
        <v>4</v>
      </c>
    </row>
    <row r="67" spans="1:6" x14ac:dyDescent="0.3">
      <c r="A67" s="107" t="s">
        <v>71</v>
      </c>
      <c r="B67" s="104">
        <v>10.6</v>
      </c>
      <c r="C67" s="104">
        <v>4.5</v>
      </c>
      <c r="D67" s="104">
        <v>5</v>
      </c>
      <c r="E67" s="104">
        <v>2.75</v>
      </c>
      <c r="F67" s="104">
        <v>7</v>
      </c>
    </row>
    <row r="68" spans="1:6" x14ac:dyDescent="0.3">
      <c r="A68" s="107" t="s">
        <v>74</v>
      </c>
      <c r="B68" s="104">
        <v>10.6</v>
      </c>
      <c r="C68" s="104">
        <v>6.25</v>
      </c>
      <c r="D68" s="104">
        <v>4</v>
      </c>
      <c r="E68" s="104">
        <v>4</v>
      </c>
      <c r="F68" s="104">
        <v>4.75</v>
      </c>
    </row>
    <row r="69" spans="1:6" x14ac:dyDescent="0.3">
      <c r="A69" s="107" t="s">
        <v>76</v>
      </c>
      <c r="B69" s="104">
        <v>10.6</v>
      </c>
      <c r="C69" s="104">
        <v>4.75</v>
      </c>
      <c r="D69" s="104">
        <v>1.75</v>
      </c>
      <c r="E69" s="104">
        <v>3.75</v>
      </c>
      <c r="F69" s="104">
        <v>4.25</v>
      </c>
    </row>
    <row r="70" spans="1:6" x14ac:dyDescent="0.3">
      <c r="A70" s="107" t="s">
        <v>77</v>
      </c>
      <c r="B70" s="104">
        <v>10.6</v>
      </c>
      <c r="C70" s="104">
        <v>6.25</v>
      </c>
      <c r="D70" s="104">
        <v>3.75</v>
      </c>
      <c r="E70" s="104">
        <v>3.5</v>
      </c>
      <c r="F70" s="104">
        <v>7</v>
      </c>
    </row>
    <row r="71" spans="1:6" x14ac:dyDescent="0.3">
      <c r="A71" s="107" t="s">
        <v>79</v>
      </c>
      <c r="B71" s="104">
        <v>10.6</v>
      </c>
      <c r="C71" s="104">
        <v>3.75</v>
      </c>
      <c r="D71" s="104">
        <v>2.75</v>
      </c>
      <c r="E71" s="104">
        <v>3.5</v>
      </c>
      <c r="F71" s="104">
        <v>8.5</v>
      </c>
    </row>
    <row r="72" spans="1:6" x14ac:dyDescent="0.3">
      <c r="A72" s="107" t="s">
        <v>80</v>
      </c>
      <c r="B72" s="104">
        <v>10.6</v>
      </c>
      <c r="C72" s="104">
        <v>3.5</v>
      </c>
      <c r="D72" s="104">
        <v>1.75</v>
      </c>
      <c r="E72" s="104">
        <v>4.5</v>
      </c>
      <c r="F72" s="104">
        <v>5.75</v>
      </c>
    </row>
    <row r="75" spans="1:6" x14ac:dyDescent="0.3">
      <c r="A75" s="3" t="s">
        <v>89</v>
      </c>
    </row>
    <row r="76" spans="1:6" x14ac:dyDescent="0.3">
      <c r="A76" s="105" t="s">
        <v>109</v>
      </c>
      <c r="B76" s="104" t="s">
        <v>90</v>
      </c>
      <c r="C76" s="104" t="s">
        <v>92</v>
      </c>
      <c r="D76" s="104" t="s">
        <v>94</v>
      </c>
      <c r="E76" s="104" t="s">
        <v>96</v>
      </c>
      <c r="F76" s="104" t="s">
        <v>98</v>
      </c>
    </row>
    <row r="77" spans="1:6" x14ac:dyDescent="0.3">
      <c r="A77" s="3" t="s">
        <v>18</v>
      </c>
      <c r="B77" s="104"/>
      <c r="C77" s="104"/>
      <c r="D77" s="104"/>
      <c r="E77" s="104"/>
      <c r="F77" s="104"/>
    </row>
    <row r="78" spans="1:6" x14ac:dyDescent="0.3">
      <c r="A78" s="107" t="s">
        <v>55</v>
      </c>
      <c r="B78" s="104"/>
      <c r="C78" s="104">
        <f>100-(C63/C$62*100)</f>
        <v>38.095238095238095</v>
      </c>
      <c r="D78" s="104">
        <f t="shared" ref="D78:F78" si="4">100-(D63/D$62*100)</f>
        <v>57.692307692307693</v>
      </c>
      <c r="E78" s="104">
        <f t="shared" si="4"/>
        <v>68.055555555555557</v>
      </c>
      <c r="F78" s="104">
        <f t="shared" si="4"/>
        <v>54.6875</v>
      </c>
    </row>
    <row r="79" spans="1:6" x14ac:dyDescent="0.3">
      <c r="A79" s="107" t="s">
        <v>60</v>
      </c>
      <c r="B79" s="104"/>
      <c r="C79" s="104">
        <f t="shared" ref="C79:F87" si="5">100-(C64/C$62*100)</f>
        <v>64.285714285714278</v>
      </c>
      <c r="D79" s="104">
        <f t="shared" si="5"/>
        <v>80.769230769230774</v>
      </c>
      <c r="E79" s="104">
        <f t="shared" si="5"/>
        <v>88.888888888888886</v>
      </c>
      <c r="F79" s="104">
        <f t="shared" si="5"/>
        <v>56.25</v>
      </c>
    </row>
    <row r="80" spans="1:6" x14ac:dyDescent="0.3">
      <c r="A80" s="107" t="s">
        <v>62</v>
      </c>
      <c r="B80" s="104"/>
      <c r="C80" s="104">
        <f t="shared" si="5"/>
        <v>69.047619047619051</v>
      </c>
      <c r="D80" s="104">
        <f t="shared" si="5"/>
        <v>84.615384615384613</v>
      </c>
      <c r="E80" s="104">
        <f t="shared" si="5"/>
        <v>86.111111111111114</v>
      </c>
      <c r="F80" s="104">
        <f t="shared" si="5"/>
        <v>53.125</v>
      </c>
    </row>
    <row r="81" spans="1:6" x14ac:dyDescent="0.3">
      <c r="A81" s="107" t="s">
        <v>66</v>
      </c>
      <c r="B81" s="104"/>
      <c r="C81" s="104">
        <f t="shared" si="5"/>
        <v>59.523809523809526</v>
      </c>
      <c r="D81" s="104">
        <f t="shared" si="5"/>
        <v>86.538461538461533</v>
      </c>
      <c r="E81" s="104">
        <f t="shared" si="5"/>
        <v>93.055555555555557</v>
      </c>
      <c r="F81" s="104">
        <f t="shared" si="5"/>
        <v>75</v>
      </c>
    </row>
    <row r="82" spans="1:6" x14ac:dyDescent="0.3">
      <c r="A82" s="107" t="s">
        <v>71</v>
      </c>
      <c r="B82" s="104"/>
      <c r="C82" s="104">
        <f t="shared" si="5"/>
        <v>57.142857142857146</v>
      </c>
      <c r="D82" s="104">
        <f t="shared" si="5"/>
        <v>61.538461538461533</v>
      </c>
      <c r="E82" s="104">
        <f t="shared" si="5"/>
        <v>84.722222222222229</v>
      </c>
      <c r="F82" s="104">
        <f t="shared" si="5"/>
        <v>56.25</v>
      </c>
    </row>
    <row r="83" spans="1:6" x14ac:dyDescent="0.3">
      <c r="A83" s="107" t="s">
        <v>74</v>
      </c>
      <c r="B83" s="104"/>
      <c r="C83" s="104">
        <f t="shared" si="5"/>
        <v>40.476190476190474</v>
      </c>
      <c r="D83" s="104">
        <f t="shared" si="5"/>
        <v>69.230769230769226</v>
      </c>
      <c r="E83" s="104">
        <f t="shared" si="5"/>
        <v>77.777777777777771</v>
      </c>
      <c r="F83" s="104">
        <f t="shared" si="5"/>
        <v>70.3125</v>
      </c>
    </row>
    <row r="84" spans="1:6" x14ac:dyDescent="0.3">
      <c r="A84" s="107" t="s">
        <v>76</v>
      </c>
      <c r="B84" s="104"/>
      <c r="C84" s="104">
        <f t="shared" si="5"/>
        <v>54.761904761904759</v>
      </c>
      <c r="D84" s="104">
        <f t="shared" si="5"/>
        <v>86.538461538461533</v>
      </c>
      <c r="E84" s="104">
        <f t="shared" si="5"/>
        <v>79.166666666666657</v>
      </c>
      <c r="F84" s="104">
        <f t="shared" si="5"/>
        <v>73.4375</v>
      </c>
    </row>
    <row r="85" spans="1:6" x14ac:dyDescent="0.3">
      <c r="A85" s="107" t="s">
        <v>77</v>
      </c>
      <c r="B85" s="104"/>
      <c r="C85" s="104">
        <f t="shared" si="5"/>
        <v>40.476190476190474</v>
      </c>
      <c r="D85" s="104">
        <f t="shared" si="5"/>
        <v>71.15384615384616</v>
      </c>
      <c r="E85" s="104">
        <f t="shared" si="5"/>
        <v>80.555555555555557</v>
      </c>
      <c r="F85" s="104">
        <f t="shared" si="5"/>
        <v>56.25</v>
      </c>
    </row>
    <row r="86" spans="1:6" x14ac:dyDescent="0.3">
      <c r="A86" s="107" t="s">
        <v>79</v>
      </c>
      <c r="B86" s="104"/>
      <c r="C86" s="104">
        <f t="shared" si="5"/>
        <v>64.285714285714278</v>
      </c>
      <c r="D86" s="104">
        <f t="shared" si="5"/>
        <v>78.84615384615384</v>
      </c>
      <c r="E86" s="104">
        <f t="shared" si="5"/>
        <v>80.555555555555557</v>
      </c>
      <c r="F86" s="104">
        <f t="shared" si="5"/>
        <v>46.875</v>
      </c>
    </row>
    <row r="87" spans="1:6" x14ac:dyDescent="0.3">
      <c r="A87" s="107" t="s">
        <v>80</v>
      </c>
      <c r="B87" s="104"/>
      <c r="C87" s="104">
        <f t="shared" si="5"/>
        <v>66.666666666666671</v>
      </c>
      <c r="D87" s="104">
        <f t="shared" si="5"/>
        <v>86.538461538461533</v>
      </c>
      <c r="E87" s="104">
        <f t="shared" si="5"/>
        <v>75</v>
      </c>
      <c r="F87" s="104">
        <f t="shared" si="5"/>
        <v>64.0625</v>
      </c>
    </row>
    <row r="90" spans="1:6" x14ac:dyDescent="0.3">
      <c r="A90" s="3" t="s">
        <v>36</v>
      </c>
      <c r="B90" s="104" t="s">
        <v>90</v>
      </c>
      <c r="C90" s="104" t="s">
        <v>92</v>
      </c>
      <c r="D90" s="104" t="s">
        <v>94</v>
      </c>
      <c r="E90" s="104" t="s">
        <v>96</v>
      </c>
      <c r="F90" s="104" t="s">
        <v>98</v>
      </c>
    </row>
    <row r="91" spans="1:6" x14ac:dyDescent="0.3">
      <c r="A91" s="3" t="s">
        <v>18</v>
      </c>
      <c r="B91" s="109">
        <v>0.6</v>
      </c>
      <c r="C91" s="109">
        <v>0.67500000000000004</v>
      </c>
      <c r="D91" s="109">
        <v>0.625</v>
      </c>
      <c r="E91" s="109">
        <v>0.75</v>
      </c>
      <c r="F91" s="109">
        <v>0.75</v>
      </c>
    </row>
    <row r="92" spans="1:6" x14ac:dyDescent="0.3">
      <c r="A92" s="107" t="s">
        <v>55</v>
      </c>
      <c r="B92" s="109">
        <v>0.6</v>
      </c>
      <c r="C92" s="109">
        <v>2.5000000000000001E-2</v>
      </c>
      <c r="D92" s="109">
        <v>0.17499999999999999</v>
      </c>
      <c r="E92" s="109">
        <v>0.125</v>
      </c>
      <c r="F92" s="109">
        <v>0.3</v>
      </c>
    </row>
    <row r="93" spans="1:6" x14ac:dyDescent="0.3">
      <c r="A93" s="107" t="s">
        <v>60</v>
      </c>
      <c r="B93" s="109">
        <v>0.6</v>
      </c>
      <c r="C93" s="109">
        <v>0.1</v>
      </c>
      <c r="D93" s="109">
        <v>7.4999999999999997E-2</v>
      </c>
      <c r="E93" s="109">
        <v>7.4999999999999997E-2</v>
      </c>
      <c r="F93" s="109">
        <v>0.32500000000000001</v>
      </c>
    </row>
    <row r="94" spans="1:6" x14ac:dyDescent="0.3">
      <c r="A94" s="107" t="s">
        <v>62</v>
      </c>
      <c r="B94" s="109">
        <v>0.6</v>
      </c>
      <c r="C94" s="109">
        <v>0</v>
      </c>
      <c r="D94" s="109">
        <v>0.05</v>
      </c>
      <c r="E94" s="109">
        <v>7.4999999999999997E-2</v>
      </c>
      <c r="F94" s="109">
        <v>0.35</v>
      </c>
    </row>
    <row r="95" spans="1:6" x14ac:dyDescent="0.3">
      <c r="A95" s="107" t="s">
        <v>66</v>
      </c>
      <c r="B95" s="109">
        <v>0.6</v>
      </c>
      <c r="C95" s="109">
        <v>0.17499999999999999</v>
      </c>
      <c r="D95" s="109">
        <v>0</v>
      </c>
      <c r="E95" s="109">
        <v>2.5000000000000001E-2</v>
      </c>
      <c r="F95" s="109">
        <v>0.22500000000000001</v>
      </c>
    </row>
    <row r="96" spans="1:6" x14ac:dyDescent="0.3">
      <c r="A96" s="107" t="s">
        <v>71</v>
      </c>
      <c r="B96" s="109">
        <v>0.6</v>
      </c>
      <c r="C96" s="109">
        <v>0.1</v>
      </c>
      <c r="D96" s="109">
        <v>0.125</v>
      </c>
      <c r="E96" s="109">
        <v>0.125</v>
      </c>
      <c r="F96" s="109">
        <v>0.47499999999999998</v>
      </c>
    </row>
    <row r="97" spans="1:6" x14ac:dyDescent="0.3">
      <c r="A97" s="107" t="s">
        <v>74</v>
      </c>
      <c r="B97" s="109">
        <v>0.6</v>
      </c>
      <c r="C97" s="109">
        <v>0.22500000000000001</v>
      </c>
      <c r="D97" s="109">
        <v>0.125</v>
      </c>
      <c r="E97" s="109">
        <v>0.22500000000000001</v>
      </c>
      <c r="F97" s="109">
        <v>0.27500000000000002</v>
      </c>
    </row>
    <row r="98" spans="1:6" x14ac:dyDescent="0.3">
      <c r="A98" s="107" t="s">
        <v>76</v>
      </c>
      <c r="B98" s="109">
        <v>0.6</v>
      </c>
      <c r="C98" s="109">
        <v>0.125</v>
      </c>
      <c r="D98" s="109">
        <v>0</v>
      </c>
      <c r="E98" s="109">
        <v>0.125</v>
      </c>
      <c r="F98" s="109">
        <v>0.32500000000000001</v>
      </c>
    </row>
    <row r="99" spans="1:6" x14ac:dyDescent="0.3">
      <c r="A99" s="107" t="s">
        <v>77</v>
      </c>
      <c r="B99" s="109">
        <v>0.6</v>
      </c>
      <c r="C99" s="109">
        <v>0.2</v>
      </c>
      <c r="D99" s="109">
        <v>0.1</v>
      </c>
      <c r="E99" s="109">
        <v>0.1</v>
      </c>
      <c r="F99" s="109">
        <v>0.52500000000000002</v>
      </c>
    </row>
    <row r="100" spans="1:6" x14ac:dyDescent="0.3">
      <c r="A100" s="107" t="s">
        <v>79</v>
      </c>
      <c r="B100" s="109">
        <v>0.6</v>
      </c>
      <c r="C100" s="109">
        <v>7.4999999999999997E-2</v>
      </c>
      <c r="D100" s="109">
        <v>7.4999999999999997E-2</v>
      </c>
      <c r="E100" s="109">
        <v>0.1</v>
      </c>
      <c r="F100" s="109">
        <v>0.42499999999999999</v>
      </c>
    </row>
    <row r="101" spans="1:6" x14ac:dyDescent="0.3">
      <c r="A101" s="107" t="s">
        <v>80</v>
      </c>
      <c r="B101" s="109">
        <v>0.6</v>
      </c>
      <c r="C101" s="109">
        <v>7.4999999999999997E-2</v>
      </c>
      <c r="D101" s="109">
        <v>2.5000000000000001E-2</v>
      </c>
      <c r="E101" s="109">
        <v>0.1</v>
      </c>
      <c r="F101" s="109">
        <v>0.375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חישובי כמויות</vt:lpstr>
      <vt:lpstr>מפה</vt:lpstr>
      <vt:lpstr>הדפסה</vt:lpstr>
      <vt:lpstr>תוצאות</vt:lpstr>
      <vt:lpstr>פרוטוקול</vt:lpstr>
      <vt:lpstr>טבלאות</vt:lpstr>
      <vt:lpstr>גרפים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דביר אנטמן</dc:creator>
  <cp:lastModifiedBy>אריה אורלוב</cp:lastModifiedBy>
  <cp:lastPrinted>2024-04-20T20:46:32Z</cp:lastPrinted>
  <dcterms:created xsi:type="dcterms:W3CDTF">2015-06-05T18:17:20Z</dcterms:created>
  <dcterms:modified xsi:type="dcterms:W3CDTF">2024-05-03T12:05:01Z</dcterms:modified>
</cp:coreProperties>
</file>