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wer Bi\Projects\Files-To- Practice - My - PowerBI - Skills\"/>
    </mc:Choice>
  </mc:AlternateContent>
  <xr:revisionPtr revIDLastSave="0" documentId="13_ncr:1_{6BA7E15C-A757-4238-A567-BD389BCAF17D}" xr6:coauthVersionLast="47" xr6:coauthVersionMax="47" xr10:uidLastSave="{00000000-0000-0000-0000-000000000000}"/>
  <bookViews>
    <workbookView xWindow="-120" yWindow="-120" windowWidth="20730" windowHeight="11160" activeTab="1" xr2:uid="{B105B40C-891C-49E3-A693-30A19DCFE80C}"/>
  </bookViews>
  <sheets>
    <sheet name="Dashboard" sheetId="1" r:id="rId1"/>
    <sheet name="Pivot Table" sheetId="2" r:id="rId2"/>
  </sheets>
  <definedNames>
    <definedName name="SegmentaciónDeDatos_Region">#N/A</definedName>
    <definedName name="SegmentaciónDeDatos_SKU_ID">#N/A</definedName>
    <definedName name="SegmentaciónDeDatos_Warehouse_ID">#N/A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53" r:id="rId16"/>
  </pivotCaches>
  <extLst>
    <ext xmlns:x14="http://schemas.microsoft.com/office/spreadsheetml/2009/9/main" uri="{876F7934-8845-4945-9796-88D515C7AA90}">
      <x14:pivotCaches>
        <pivotCache cacheId="13" r:id="rId17"/>
      </x14:pivotCaches>
    </ex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ply_chain_dataset1_a865e6a1-c058-4dab-9d4a-eb020da563b6" name="supply_chain_dataset1" connection="Consulta - supply_chain_dataset1"/>
        </x15:modelTables>
        <x15:extLst>
          <ext xmlns:x16="http://schemas.microsoft.com/office/spreadsheetml/2014/11/main" uri="{9835A34E-60A6-4A7C-AAB8-D5F71C897F49}">
            <x16:modelTimeGroupings>
              <x16:modelTimeGrouping tableName="supply_chain_dataset1" columnName="Date" columnId="Date">
                <x16:calculatedTimeColumn columnName="Date (índice de meses)" columnId="Date (índice de meses)" contentType="monthsindex" isSelected="1"/>
                <x16:calculatedTimeColumn columnName="Date (mes)" columnId="Date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3" i="2" l="1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72" i="2"/>
  <c r="A80" i="2"/>
  <c r="A13" i="2"/>
  <c r="A11" i="2"/>
  <c r="A9" i="2"/>
  <c r="A7" i="2"/>
  <c r="A5" i="2"/>
  <c r="A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794282-C669-425D-93B2-4009EE5DA6ED}" name="Consulta - supply_chain_dataset1" description="Conexión a la consulta 'supply_chain_dataset1' en el libro." type="100" refreshedVersion="8" minRefreshableVersion="5">
    <extLst>
      <ext xmlns:x15="http://schemas.microsoft.com/office/spreadsheetml/2010/11/main" uri="{DE250136-89BD-433C-8126-D09CA5730AF9}">
        <x15:connection id="e8e99f51-e210-4348-a30b-f6d4df7067e5"/>
      </ext>
    </extLst>
  </connection>
  <connection id="2" xr16:uid="{37A3DB3E-811E-4D2B-8DF8-F5621A2B30F5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<sst xmlns="http://schemas.openxmlformats.org/spreadsheetml/2006/main" count="219" uniqueCount="87">
  <si>
    <t>Current Inventory</t>
  </si>
  <si>
    <t>Inventory Turnover</t>
  </si>
  <si>
    <t>Stockout Risk</t>
  </si>
  <si>
    <t>MAPE</t>
  </si>
  <si>
    <t>✔</t>
  </si>
  <si>
    <t>Etiquetas de fila</t>
  </si>
  <si>
    <t>Total general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</si>
  <si>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</si>
  <si>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</si>
  <si>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</si>
  <si>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</si>
  <si>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</si>
  <si>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</si>
  <si>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</si>
  <si>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</si>
  <si>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</si>
  <si>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</si>
  <si>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</si>
  <si>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</si>
  <si>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Units Sold</t>
  </si>
  <si>
    <t>Daily Inventory</t>
  </si>
  <si>
    <t>Days of inventory2</t>
  </si>
  <si>
    <t>Total Order Quantity</t>
  </si>
  <si>
    <t>Sales Promo</t>
  </si>
  <si>
    <t>Sales No Promo</t>
  </si>
  <si>
    <t>SKU_2</t>
  </si>
  <si>
    <t>SKU_1</t>
  </si>
  <si>
    <t>SKU_10</t>
  </si>
  <si>
    <t>SKU_11</t>
  </si>
  <si>
    <t>SKU_12</t>
  </si>
  <si>
    <t>SKU_13</t>
  </si>
  <si>
    <t>SKU_14</t>
  </si>
  <si>
    <t>SKU_15</t>
  </si>
  <si>
    <t>SKU_16</t>
  </si>
  <si>
    <t>SKU_17</t>
  </si>
  <si>
    <t>SKU_18</t>
  </si>
  <si>
    <t>SKU_19</t>
  </si>
  <si>
    <t>SKU_20</t>
  </si>
  <si>
    <t>SKU_21</t>
  </si>
  <si>
    <t>SKU_22</t>
  </si>
  <si>
    <t>SKU_23</t>
  </si>
  <si>
    <t>SKU_24</t>
  </si>
  <si>
    <t>SKU_25</t>
  </si>
  <si>
    <t>SKU_26</t>
  </si>
  <si>
    <t>SKU_27</t>
  </si>
  <si>
    <t>SKU_28</t>
  </si>
  <si>
    <t>SKU_29</t>
  </si>
  <si>
    <t>SKU_3</t>
  </si>
  <si>
    <t>SKU_30</t>
  </si>
  <si>
    <t>SKU_31</t>
  </si>
  <si>
    <t>SKU_32</t>
  </si>
  <si>
    <t>SKU_33</t>
  </si>
  <si>
    <t>SKU_34</t>
  </si>
  <si>
    <t>SKU_35</t>
  </si>
  <si>
    <t>SKU_36</t>
  </si>
  <si>
    <t>SKU_37</t>
  </si>
  <si>
    <t>SKU_38</t>
  </si>
  <si>
    <t>SKU_39</t>
  </si>
  <si>
    <t>SKU_4</t>
  </si>
  <si>
    <t>SKU_40</t>
  </si>
  <si>
    <t>SKU_41</t>
  </si>
  <si>
    <t>SKU_42</t>
  </si>
  <si>
    <t>SKU_43</t>
  </si>
  <si>
    <t>SKU_44</t>
  </si>
  <si>
    <t>SKU_45</t>
  </si>
  <si>
    <t>SKU_46</t>
  </si>
  <si>
    <t>SKU_47</t>
  </si>
  <si>
    <t>SKU_48</t>
  </si>
  <si>
    <t>SKU_49</t>
  </si>
  <si>
    <t>SKU_5</t>
  </si>
  <si>
    <t>SKU_50</t>
  </si>
  <si>
    <t>SKU_6</t>
  </si>
  <si>
    <t>SKU_7</t>
  </si>
  <si>
    <t>SKU_8</t>
  </si>
  <si>
    <t>SKU_9</t>
  </si>
  <si>
    <t>East</t>
  </si>
  <si>
    <t>North</t>
  </si>
  <si>
    <t>South</t>
  </si>
  <si>
    <t>West</t>
  </si>
  <si>
    <t>Top 5 units</t>
  </si>
  <si>
    <t>Avg Reorder Point</t>
  </si>
  <si>
    <t>Total Sales</t>
  </si>
  <si>
    <t>A</t>
  </si>
  <si>
    <t>B</t>
  </si>
  <si>
    <t>C</t>
  </si>
  <si>
    <t>Acc Percentage</t>
  </si>
  <si>
    <t>Clasification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</si>
</sst>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\ &quot;Units&quot;"/>
    <numFmt numFmtId="165" formatCode="&quot;$&quot;#,##0.00"/>
  </numFmts>
  <fonts count="7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9" tint="-0.499984740745262"/>
      <name val="Arial"/>
      <family val="2"/>
    </font>
    <font>
      <b/>
      <sz val="10"/>
      <color theme="9" tint="-0.499984740745262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9" tint="-0.499984740745262"/>
      <name val="Arial"/>
      <family val="2"/>
    </font>
    <font>
      <b/>
      <sz val="72"/>
      <color theme="9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10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pivotButton="1" applyFont="1" applyAlignment="1">
      <alignment horizontal="center"/>
    </xf>
    <xf numFmtId="164" fontId="2" fillId="0" borderId="0" xfId="0" applyNumberFormat="1" applyFont="1" applyAlignment="1">
      <alignment horizontal="center"/>
    </xf>
    <xf numFmtId="10" fontId="2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/>
    <xf numFmtId="10" fontId="4" fillId="0" borderId="0" xfId="0" applyNumberFormat="1" applyFont="1"/>
    <xf numFmtId="10" fontId="2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0" fontId="2" fillId="2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0" fontId="6" fillId="0" borderId="0" xfId="0" applyNumberFormat="1" applyFont="1" applyAlignment="1">
      <alignment horizont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94">
    <dxf>
      <font>
        <name val="Arial"/>
        <scheme val="none"/>
      </font>
    </dxf>
    <dxf>
      <font>
        <color theme="9" tint="-0.499984740745262"/>
      </font>
    </dxf>
    <dxf>
      <font>
        <b/>
      </font>
    </dxf>
    <dxf>
      <numFmt numFmtId="14" formatCode="0.00%"/>
    </dxf>
    <dxf>
      <font>
        <name val="Arial"/>
        <scheme val="none"/>
      </font>
    </dxf>
    <dxf>
      <font>
        <sz val="10"/>
      </font>
    </dxf>
    <dxf>
      <font>
        <color theme="9" tint="-0.249977111117893"/>
      </font>
    </dxf>
    <dxf>
      <font>
        <b/>
      </font>
    </dxf>
    <dxf>
      <font>
        <name val="Arial"/>
        <scheme val="none"/>
      </font>
    </dxf>
    <dxf>
      <font>
        <color theme="9" tint="-0.499984740745262"/>
      </font>
    </dxf>
    <dxf>
      <font>
        <b/>
      </font>
    </dxf>
    <dxf>
      <font>
        <color theme="9" tint="-0.499984740745262"/>
      </font>
    </dxf>
    <dxf>
      <font>
        <color theme="9" tint="-0.499984740745262"/>
      </font>
    </dxf>
    <dxf>
      <font>
        <b/>
      </font>
    </dxf>
    <dxf>
      <font>
        <b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numFmt numFmtId="164" formatCode="0\ &quot;Units&quot;"/>
    </dxf>
    <dxf>
      <numFmt numFmtId="0" formatCode="General"/>
    </dxf>
    <dxf>
      <numFmt numFmtId="0" formatCode="General"/>
    </dxf>
    <dxf>
      <numFmt numFmtId="165" formatCode="&quot;$&quot;#,##0.00"/>
    </dxf>
    <dxf>
      <numFmt numFmtId="14" formatCode="0.00%"/>
    </dxf>
    <dxf>
      <numFmt numFmtId="0" formatCode="General"/>
    </dxf>
    <dxf>
      <numFmt numFmtId="165" formatCode="&quot;$&quot;#,##0.00"/>
    </dxf>
    <dxf>
      <numFmt numFmtId="164" formatCode="0\ &quot;Units&quot;"/>
    </dxf>
    <dxf>
      <numFmt numFmtId="164" formatCode="0\ &quot;Units&quot;"/>
    </dxf>
    <dxf>
      <numFmt numFmtId="164" formatCode="0\ &quot;Units&quot;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numFmt numFmtId="164" formatCode="0\ &quot;Units&quot;"/>
    </dxf>
    <dxf>
      <font>
        <b/>
      </font>
    </dxf>
    <dxf>
      <font>
        <color theme="9" tint="-0.499984740745262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numFmt numFmtId="164" formatCode="0\ &quot;Units&quot;"/>
    </dxf>
    <dxf>
      <numFmt numFmtId="164" formatCode="0\ &quot;Units&quot;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b/>
      </font>
    </dxf>
    <dxf>
      <font>
        <b/>
      </font>
    </dxf>
    <dxf>
      <font>
        <color theme="9" tint="-0.499984740745262"/>
      </font>
    </dxf>
    <dxf>
      <font>
        <color theme="9" tint="-0.499984740745262"/>
      </font>
    </dxf>
    <dxf>
      <font>
        <b/>
      </font>
    </dxf>
    <dxf>
      <font>
        <b/>
      </font>
    </dxf>
    <dxf>
      <font>
        <color theme="9" tint="-0.499984740745262"/>
      </font>
    </dxf>
    <dxf>
      <font>
        <color theme="9" tint="-0.499984740745262"/>
      </font>
    </dxf>
    <dxf>
      <font>
        <name val="Arial"/>
        <scheme val="none"/>
      </font>
    </dxf>
    <dxf>
      <font>
        <name val="Arial"/>
        <scheme val="none"/>
      </font>
    </dxf>
    <dxf>
      <font>
        <b/>
      </font>
    </dxf>
    <dxf>
      <font>
        <color theme="9" tint="-0.249977111117893"/>
      </font>
    </dxf>
    <dxf>
      <font>
        <name val="Arial"/>
        <scheme val="none"/>
      </font>
    </dxf>
    <dxf>
      <font>
        <b/>
      </font>
    </dxf>
    <dxf>
      <font>
        <color theme="9" tint="-0.249977111117893"/>
      </font>
    </dxf>
    <dxf>
      <font>
        <b/>
      </font>
    </dxf>
    <dxf>
      <font>
        <color theme="9" tint="-0.249977111117893"/>
      </font>
    </dxf>
    <dxf>
      <font>
        <sz val="10"/>
      </font>
    </dxf>
    <dxf>
      <font>
        <name val="Arial"/>
        <scheme val="none"/>
      </font>
    </dxf>
    <dxf>
      <numFmt numFmtId="14" formatCode="0.00%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b/>
      </font>
    </dxf>
    <dxf>
      <font>
        <b/>
      </font>
    </dxf>
    <dxf>
      <font>
        <color theme="9" tint="-0.499984740745262"/>
      </font>
    </dxf>
    <dxf>
      <font>
        <color theme="9" tint="-0.499984740745262"/>
      </font>
    </dxf>
    <dxf>
      <font>
        <b val="0"/>
        <i val="0"/>
        <sz val="12"/>
        <color theme="9" tint="-0.24994659260841701"/>
        <name val="Arial"/>
        <family val="2"/>
        <scheme val="none"/>
      </font>
      <fill>
        <patternFill patternType="solid">
          <fgColor theme="9" tint="-0.24994659260841701"/>
          <bgColor theme="9" tint="-0.24994659260841701"/>
        </patternFill>
      </fill>
    </dxf>
    <dxf>
      <font>
        <b val="0"/>
        <i val="0"/>
        <sz val="11"/>
        <color theme="6" tint="0.79998168889431442"/>
        <name val="Arial"/>
        <family val="2"/>
        <scheme val="none"/>
      </font>
      <fill>
        <patternFill patternType="solid">
          <bgColor theme="6" tint="0.59996337778862885"/>
        </patternFill>
      </fill>
    </dxf>
    <dxf>
      <font>
        <b/>
        <sz val="11"/>
        <color theme="1"/>
      </font>
    </dxf>
    <dxf>
      <font>
        <b/>
        <i val="0"/>
        <sz val="12"/>
        <color theme="6" tint="0.59996337778862885"/>
        <name val="Arial"/>
        <family val="2"/>
        <scheme val="none"/>
      </font>
      <fill>
        <patternFill patternType="solid">
          <fgColor theme="0"/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escala de tiempo 1" pivot="0" table="0" count="8" xr9:uid="{F324505E-FEA6-4D52-9D10-5F5B612C8B73}">
      <tableStyleElement type="wholeTable" dxfId="93"/>
      <tableStyleElement type="headerRow" dxfId="92"/>
    </tableStyle>
    <tableStyle name="Estilo de segmentación de datos 1" pivot="0" table="0" count="3" xr9:uid="{C850FFBC-CC01-489F-9401-F90F04DB0C64}">
      <tableStyleElement type="wholeTable" dxfId="91"/>
      <tableStyleElement type="headerRow" dxfId="90"/>
    </tableStyle>
  </tableStyles>
  <extLst>
    <ext xmlns:x14="http://schemas.microsoft.com/office/spreadsheetml/2009/9/main" uri="{46F421CA-312F-682f-3DD2-61675219B42D}">
      <x14:dxfs count="1">
        <dxf>
          <font>
            <b val="0"/>
            <i val="0"/>
            <sz val="12"/>
            <color theme="6" tint="0.79998168889431442"/>
            <name val="Arial"/>
            <family val="2"/>
            <scheme val="none"/>
          </font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6" tint="0.79998168889431442"/>
            </patternFill>
          </fill>
        </dxf>
        <dxf>
          <fill>
            <patternFill patternType="solid">
              <fgColor theme="0"/>
              <bgColor theme="9" tint="-0.24994659260841701"/>
            </patternFill>
          </fill>
        </dxf>
        <dxf>
          <font>
            <b/>
            <i val="0"/>
            <sz val="11"/>
            <color theme="6" tint="0.79992065187536243"/>
            <name val="Arial"/>
            <family val="2"/>
            <scheme val="none"/>
          </font>
        </dxf>
        <dxf>
          <font>
            <b/>
            <i val="0"/>
            <sz val="11"/>
            <color theme="6" tint="0.79998168889431442"/>
            <name val="Arial"/>
            <family val="2"/>
            <scheme val="none"/>
          </font>
        </dxf>
        <dxf>
          <font>
            <b/>
            <i val="0"/>
            <sz val="11"/>
            <color theme="6" tint="0.79998168889431442"/>
            <name val="Arial"/>
            <family val="2"/>
            <scheme val="none"/>
          </font>
        </dxf>
        <dxf>
          <font>
            <b val="0"/>
            <i val="0"/>
            <sz val="11"/>
            <color theme="6" tint="0.79995117038483843"/>
            <name val="Arial"/>
            <family val="2"/>
            <scheme val="none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microsoft.com/office/2007/relationships/slicerCache" Target="slicerCaches/slicerCache1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theme" Target="theme/theme1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55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9" Type="http://schemas.openxmlformats.org/officeDocument/2006/relationships/customXml" Target="../customXml/item3.xml"/><Relationship Id="rId11" Type="http://schemas.openxmlformats.org/officeDocument/2006/relationships/pivotCacheDefinition" Target="pivotCache/pivotCacheDefinition9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3" Type="http://schemas.openxmlformats.org/officeDocument/2006/relationships/customXml" Target="../customXml/item27.xml"/><Relationship Id="rId58" Type="http://schemas.openxmlformats.org/officeDocument/2006/relationships/customXml" Target="../customXml/item32.xml"/><Relationship Id="rId5" Type="http://schemas.openxmlformats.org/officeDocument/2006/relationships/pivotCacheDefinition" Target="pivotCache/pivotCacheDefinition3.xml"/><Relationship Id="rId19" Type="http://schemas.microsoft.com/office/2007/relationships/slicerCache" Target="slicerCaches/slicerCache2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56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25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CacheDefinition" Target="pivotCache/pivotCacheDefinition15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microsoft.com/office/2007/relationships/slicerCache" Target="slicerCaches/slicerCache3.xml"/><Relationship Id="rId41" Type="http://schemas.openxmlformats.org/officeDocument/2006/relationships/customXml" Target="../customXml/item15.xml"/><Relationship Id="rId54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3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57" Type="http://schemas.openxmlformats.org/officeDocument/2006/relationships/customXml" Target="../customXml/item31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[DshboardInventarios.xlsx]Pivot Table!TablaDinámica6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Table'!$C$16</c:f>
              <c:strCache>
                <c:ptCount val="1"/>
                <c:pt idx="0">
                  <c:v>Total 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Table'!$B$17:$B$29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Table'!$C$17:$C$29</c:f>
              <c:numCache>
                <c:formatCode>0\ "Units"</c:formatCode>
                <c:ptCount val="12"/>
                <c:pt idx="0">
                  <c:v>176681</c:v>
                </c:pt>
                <c:pt idx="1">
                  <c:v>197188</c:v>
                </c:pt>
                <c:pt idx="2">
                  <c:v>231596</c:v>
                </c:pt>
                <c:pt idx="3">
                  <c:v>223793</c:v>
                </c:pt>
                <c:pt idx="4">
                  <c:v>210841</c:v>
                </c:pt>
                <c:pt idx="5">
                  <c:v>170013</c:v>
                </c:pt>
                <c:pt idx="6">
                  <c:v>134915</c:v>
                </c:pt>
                <c:pt idx="7">
                  <c:v>99019</c:v>
                </c:pt>
                <c:pt idx="8">
                  <c:v>76304</c:v>
                </c:pt>
                <c:pt idx="9">
                  <c:v>79599</c:v>
                </c:pt>
                <c:pt idx="10">
                  <c:v>98105</c:v>
                </c:pt>
                <c:pt idx="11">
                  <c:v>131925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4E-45A1-AA21-4E716586C6F8}"/>
            </c:ext>
          </c:extLst>
        </c:ser>
        <c:ser>
          <c:idx val="1"/>
          <c:order val="1"/>
          <c:tx>
            <c:strRef>
              <c:f>'Pivot Table'!$D$16</c:f>
              <c:strCache>
                <c:ptCount val="1"/>
                <c:pt idx="0">
                  <c:v>Daily Inventory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Table'!$B$17:$B$29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Table'!$D$17:$D$29</c:f>
              <c:numCache>
                <c:formatCode>0\ "Units"</c:formatCode>
                <c:ptCount val="12"/>
                <c:pt idx="0">
                  <c:v>4087892</c:v>
                </c:pt>
                <c:pt idx="1">
                  <c:v>3334623</c:v>
                </c:pt>
                <c:pt idx="2">
                  <c:v>3557780</c:v>
                </c:pt>
                <c:pt idx="3">
                  <c:v>3408132</c:v>
                </c:pt>
                <c:pt idx="4">
                  <c:v>3557879</c:v>
                </c:pt>
                <c:pt idx="5">
                  <c:v>3453673</c:v>
                </c:pt>
                <c:pt idx="6">
                  <c:v>3615407</c:v>
                </c:pt>
                <c:pt idx="7">
                  <c:v>3700531</c:v>
                </c:pt>
                <c:pt idx="8">
                  <c:v>3542408</c:v>
                </c:pt>
                <c:pt idx="9">
                  <c:v>3686831</c:v>
                </c:pt>
                <c:pt idx="10">
                  <c:v>3557234</c:v>
                </c:pt>
                <c:pt idx="11">
                  <c:v>3524021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4E-45A1-AA21-4E716586C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081263"/>
        <c:axId val="2033104783"/>
      </c:lineChart>
      <c:catAx>
        <c:axId val="203308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2033104783"/>
        <c:crosses val="autoZero"/>
        <c:auto val="1"/>
        <c:lblAlgn val="ctr"/>
        <c:lblOffset val="100"/>
        <c:noMultiLvlLbl val="0"/>
      </c:catAx>
      <c:valAx>
        <c:axId val="20331047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\ &quot;Unit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203308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864228938401231"/>
          <c:y val="4.6863935544745279E-2"/>
          <c:w val="0.45578794470197131"/>
          <c:h val="7.7694275964096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[DshboardInventarios.xlsx]Pivot Table!TablaDinámica8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96921362843371"/>
          <c:y val="5.0925925925925923E-2"/>
          <c:w val="0.81696520949745788"/>
          <c:h val="0.839297535724701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Table'!$B$34:$B$46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Table'!$C$34:$C$46</c:f>
              <c:numCache>
                <c:formatCode>0\ "Units"</c:formatCode>
                <c:ptCount val="12"/>
                <c:pt idx="0">
                  <c:v>107094</c:v>
                </c:pt>
                <c:pt idx="1">
                  <c:v>198196</c:v>
                </c:pt>
                <c:pt idx="2">
                  <c:v>232052</c:v>
                </c:pt>
                <c:pt idx="3">
                  <c:v>218812</c:v>
                </c:pt>
                <c:pt idx="4">
                  <c:v>210908</c:v>
                </c:pt>
                <c:pt idx="5">
                  <c:v>175040</c:v>
                </c:pt>
                <c:pt idx="6">
                  <c:v>139013</c:v>
                </c:pt>
                <c:pt idx="7">
                  <c:v>96447</c:v>
                </c:pt>
                <c:pt idx="8">
                  <c:v>76988</c:v>
                </c:pt>
                <c:pt idx="9">
                  <c:v>76296</c:v>
                </c:pt>
                <c:pt idx="10">
                  <c:v>102834</c:v>
                </c:pt>
                <c:pt idx="11">
                  <c:v>124935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F8A-B6E5-96D01957D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078880"/>
        <c:axId val="1764084160"/>
      </c:barChart>
      <c:catAx>
        <c:axId val="176407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64084160"/>
        <c:crosses val="autoZero"/>
        <c:auto val="1"/>
        <c:lblAlgn val="ctr"/>
        <c:lblOffset val="100"/>
        <c:noMultiLvlLbl val="0"/>
      </c:catAx>
      <c:valAx>
        <c:axId val="17640841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\ &quot;Unit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6407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[DshboardInventarios.xlsx]Pivot Table!TablaDinámica9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80077368198348E-2"/>
          <c:y val="0.11032524228907899"/>
          <c:w val="0.93819922631801655"/>
          <c:h val="0.779349515421842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Table'!$B$50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Table'!$B$50</c:f>
              <c:numCache>
                <c:formatCode>"$"#,##0.00</c:formatCode>
                <c:ptCount val="1"/>
                <c:pt idx="0">
                  <c:v>4234982.3500000024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9-48CC-948F-95CD4C6F6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4115360"/>
        <c:axId val="1764105760"/>
      </c:barChart>
      <c:catAx>
        <c:axId val="17641153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4105760"/>
        <c:crosses val="autoZero"/>
        <c:auto val="1"/>
        <c:lblAlgn val="ctr"/>
        <c:lblOffset val="100"/>
        <c:noMultiLvlLbl val="0"/>
      </c:catAx>
      <c:valAx>
        <c:axId val="1764105760"/>
        <c:scaling>
          <c:orientation val="minMax"/>
          <c:max val="4000000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" sourceLinked="0"/>
        <c:majorTickMark val="out"/>
        <c:minorTickMark val="none"/>
        <c:tickLblPos val="nextTo"/>
        <c:crossAx val="176411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[DshboardInventarios.xlsx]Pivot Table!TablaDinámica10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871612213953196"/>
                  <c:h val="0.19311954594097308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592343081515661E-2"/>
          <c:y val="0"/>
          <c:w val="0.84647819263725421"/>
          <c:h val="0.719479734394736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68C-4431-9CA6-087B97B94E1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71612213953196"/>
                      <c:h val="0.193119545940973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68C-4431-9CA6-087B97B94E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Table'!$B$53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Table'!$B$53</c:f>
              <c:numCache>
                <c:formatCode>"$"#,##0.00</c:formatCode>
                <c:ptCount val="1"/>
                <c:pt idx="0">
                  <c:v>29191354.86999999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C-4431-9CA6-087B97B94E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64110080"/>
        <c:axId val="1764097600"/>
      </c:barChart>
      <c:catAx>
        <c:axId val="1764110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4097600"/>
        <c:crosses val="autoZero"/>
        <c:auto val="1"/>
        <c:lblAlgn val="ctr"/>
        <c:lblOffset val="100"/>
        <c:noMultiLvlLbl val="0"/>
      </c:catAx>
      <c:valAx>
        <c:axId val="17640976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6411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[DshboardInventarios.xlsx]Pivot Table!TablaDinámica11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Table'!$L$56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Table'!$K$57:$K$62</c:f>
              <c:strCache>
                <c:ptCount val="5"/>
                <c:pt idx="0">
                  <c:v>SKU_47</c:v>
                </c:pt>
                <c:pt idx="1">
                  <c:v>SKU_13</c:v>
                </c:pt>
                <c:pt idx="2">
                  <c:v>SKU_33</c:v>
                </c:pt>
                <c:pt idx="3">
                  <c:v>SKU_1</c:v>
                </c:pt>
                <c:pt idx="4">
                  <c:v>SKU_18</c:v>
                </c:pt>
              </c:strCache>
            </c:strRef>
          </c:cat>
          <c:val>
            <c:numRef>
              <c:f>'Pivot Table'!$L$57:$L$62</c:f>
              <c:numCache>
                <c:formatCode>General</c:formatCode>
                <c:ptCount val="5"/>
                <c:pt idx="0">
                  <c:v>36912</c:v>
                </c:pt>
                <c:pt idx="1">
                  <c:v>36915</c:v>
                </c:pt>
                <c:pt idx="2">
                  <c:v>37012</c:v>
                </c:pt>
                <c:pt idx="3">
                  <c:v>37026</c:v>
                </c:pt>
                <c:pt idx="4">
                  <c:v>37234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2-45CA-8956-B9F560E30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4182560"/>
        <c:axId val="1764187360"/>
      </c:barChart>
      <c:catAx>
        <c:axId val="176418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64187360"/>
        <c:crosses val="autoZero"/>
        <c:auto val="1"/>
        <c:lblAlgn val="ctr"/>
        <c:lblOffset val="100"/>
        <c:noMultiLvlLbl val="0"/>
      </c:catAx>
      <c:valAx>
        <c:axId val="17641873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6418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[DshboardInventarios.xlsx]Pivot Table!TablaDinámica14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Table'!$C$72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5-4B0D-BF87-10A7F7A4D7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5-4B0D-BF87-10A7F7A4D7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5-4B0D-BF87-10A7F7A4D7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5-4B0D-BF87-10A7F7A4D7B0}"/>
              </c:ext>
            </c:extLst>
          </c:dPt>
          <c:cat>
            <c:strRef>
              <c:f>'Pivot Table'!$B$73:$B$77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Table'!$C$73:$C$77</c:f>
              <c:numCache>
                <c:formatCode>0.00%</c:formatCode>
                <c:ptCount val="4"/>
                <c:pt idx="0">
                  <c:v>0.25134769306095861</c:v>
                </c:pt>
                <c:pt idx="1">
                  <c:v>0.25128649017283805</c:v>
                </c:pt>
                <c:pt idx="2">
                  <c:v>0.24970450480579284</c:v>
                </c:pt>
                <c:pt idx="3">
                  <c:v>0.24766131196041047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5-4B0D-BF87-10A7F7A4D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softEdge rad="63500"/>
        </a:effectLst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chart" Target="../charts/chart4.xml"/><Relationship Id="rId3" Type="http://schemas.openxmlformats.org/officeDocument/2006/relationships/image" Target="../media/image3.png"/><Relationship Id="rId21" Type="http://schemas.openxmlformats.org/officeDocument/2006/relationships/image" Target="../media/image15.emf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chart" Target="../charts/chart3.xml"/><Relationship Id="rId2" Type="http://schemas.openxmlformats.org/officeDocument/2006/relationships/image" Target="../media/image2.svg"/><Relationship Id="rId16" Type="http://schemas.openxmlformats.org/officeDocument/2006/relationships/chart" Target="../charts/chart2.xml"/><Relationship Id="rId20" Type="http://schemas.openxmlformats.org/officeDocument/2006/relationships/chart" Target="../charts/chart6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1.xml"/><Relationship Id="rId10" Type="http://schemas.openxmlformats.org/officeDocument/2006/relationships/image" Target="../media/image10.svg"/><Relationship Id="rId19" Type="http://schemas.openxmlformats.org/officeDocument/2006/relationships/chart" Target="../charts/chart5.xml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647700</xdr:colOff>
      <xdr:row>45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87E656A-AA50-3A4E-EE2B-AAE24E8442B7}"/>
            </a:ext>
          </a:extLst>
        </xdr:cNvPr>
        <xdr:cNvSpPr/>
      </xdr:nvSpPr>
      <xdr:spPr>
        <a:xfrm>
          <a:off x="0" y="0"/>
          <a:ext cx="10909540" cy="8895991"/>
        </a:xfrm>
        <a:prstGeom prst="roundRect">
          <a:avLst>
            <a:gd name="adj" fmla="val 1793"/>
          </a:avLst>
        </a:prstGeom>
        <a:solidFill>
          <a:schemeClr val="accent3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17832</xdr:colOff>
      <xdr:row>0</xdr:row>
      <xdr:rowOff>86845</xdr:rowOff>
    </xdr:from>
    <xdr:to>
      <xdr:col>12</xdr:col>
      <xdr:colOff>551232</xdr:colOff>
      <xdr:row>3</xdr:row>
      <xdr:rowOff>29695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E93CE50-7223-E032-3D9B-C0C52871B58F}"/>
            </a:ext>
          </a:extLst>
        </xdr:cNvPr>
        <xdr:cNvSpPr/>
      </xdr:nvSpPr>
      <xdr:spPr>
        <a:xfrm>
          <a:off x="198686" y="86845"/>
          <a:ext cx="10613021" cy="521584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</xdr:col>
      <xdr:colOff>369793</xdr:colOff>
      <xdr:row>1</xdr:row>
      <xdr:rowOff>112060</xdr:rowOff>
    </xdr:from>
    <xdr:ext cx="4482354" cy="448234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06209A1-25A3-600F-09A0-3C400038BC24}"/>
            </a:ext>
          </a:extLst>
        </xdr:cNvPr>
        <xdr:cNvSpPr txBox="1"/>
      </xdr:nvSpPr>
      <xdr:spPr>
        <a:xfrm>
          <a:off x="549087" y="302560"/>
          <a:ext cx="4482354" cy="448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CO" sz="16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INVENTORY PERFORMANCE DASHBOARD</a:t>
          </a:r>
        </a:p>
      </xdr:txBody>
    </xdr:sp>
    <xdr:clientData/>
  </xdr:oneCellAnchor>
  <xdr:twoCellAnchor>
    <xdr:from>
      <xdr:col>1</xdr:col>
      <xdr:colOff>56030</xdr:colOff>
      <xdr:row>0</xdr:row>
      <xdr:rowOff>179294</xdr:rowOff>
    </xdr:from>
    <xdr:to>
      <xdr:col>1</xdr:col>
      <xdr:colOff>437030</xdr:colOff>
      <xdr:row>3</xdr:row>
      <xdr:rowOff>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033C3F9E-F9FF-B177-35CC-1EE502A870F0}"/>
            </a:ext>
          </a:extLst>
        </xdr:cNvPr>
        <xdr:cNvSpPr/>
      </xdr:nvSpPr>
      <xdr:spPr>
        <a:xfrm>
          <a:off x="235324" y="179294"/>
          <a:ext cx="381000" cy="392206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66072</xdr:colOff>
      <xdr:row>0</xdr:row>
      <xdr:rowOff>191664</xdr:rowOff>
    </xdr:from>
    <xdr:to>
      <xdr:col>1</xdr:col>
      <xdr:colOff>424661</xdr:colOff>
      <xdr:row>2</xdr:row>
      <xdr:rowOff>169253</xdr:rowOff>
    </xdr:to>
    <xdr:pic>
      <xdr:nvPicPr>
        <xdr:cNvPr id="6" name="Gráfico 5" descr="Inventory con relleno sólido">
          <a:extLst>
            <a:ext uri="{FF2B5EF4-FFF2-40B4-BE49-F238E27FC236}">
              <a16:creationId xmlns:a16="http://schemas.microsoft.com/office/drawing/2014/main" id="{EAD41FB9-D9C0-F7A3-6666-9B34D62CB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5439" y="191664"/>
          <a:ext cx="358589" cy="361063"/>
        </a:xfrm>
        <a:prstGeom prst="rect">
          <a:avLst/>
        </a:prstGeom>
      </xdr:spPr>
    </xdr:pic>
    <xdr:clientData/>
  </xdr:twoCellAnchor>
  <xdr:twoCellAnchor editAs="oneCell">
    <xdr:from>
      <xdr:col>10</xdr:col>
      <xdr:colOff>270113</xdr:colOff>
      <xdr:row>0</xdr:row>
      <xdr:rowOff>89847</xdr:rowOff>
    </xdr:from>
    <xdr:to>
      <xdr:col>10</xdr:col>
      <xdr:colOff>739254</xdr:colOff>
      <xdr:row>3</xdr:row>
      <xdr:rowOff>4548</xdr:rowOff>
    </xdr:to>
    <xdr:pic>
      <xdr:nvPicPr>
        <xdr:cNvPr id="9" name="Gráfico 8" descr="Daily calendar con relleno sólido">
          <a:extLst>
            <a:ext uri="{FF2B5EF4-FFF2-40B4-BE49-F238E27FC236}">
              <a16:creationId xmlns:a16="http://schemas.microsoft.com/office/drawing/2014/main" id="{47AE5FB2-62E5-B9DA-C05D-AD76BCD03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643583" y="89847"/>
          <a:ext cx="469141" cy="469141"/>
        </a:xfrm>
        <a:prstGeom prst="rect">
          <a:avLst/>
        </a:prstGeom>
      </xdr:spPr>
    </xdr:pic>
    <xdr:clientData/>
  </xdr:twoCellAnchor>
  <xdr:oneCellAnchor>
    <xdr:from>
      <xdr:col>10</xdr:col>
      <xdr:colOff>668825</xdr:colOff>
      <xdr:row>0</xdr:row>
      <xdr:rowOff>102783</xdr:rowOff>
    </xdr:from>
    <xdr:ext cx="1274003" cy="254557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0BEF16D-F6DB-180C-F5A4-A3C37EA75237}"/>
            </a:ext>
          </a:extLst>
        </xdr:cNvPr>
        <xdr:cNvSpPr txBox="1"/>
      </xdr:nvSpPr>
      <xdr:spPr>
        <a:xfrm>
          <a:off x="9131842" y="102783"/>
          <a:ext cx="127400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LAST UPDATED</a:t>
          </a:r>
        </a:p>
      </xdr:txBody>
    </xdr:sp>
    <xdr:clientData/>
  </xdr:oneCellAnchor>
  <xdr:oneCellAnchor>
    <xdr:from>
      <xdr:col>10</xdr:col>
      <xdr:colOff>716591</xdr:colOff>
      <xdr:row>1</xdr:row>
      <xdr:rowOff>112060</xdr:rowOff>
    </xdr:from>
    <xdr:ext cx="1116067" cy="264560"/>
    <xdr:sp macro="" textlink="'Pivot Table'!A1">
      <xdr:nvSpPr>
        <xdr:cNvPr id="13" name="CuadroTexto 12">
          <a:extLst>
            <a:ext uri="{FF2B5EF4-FFF2-40B4-BE49-F238E27FC236}">
              <a16:creationId xmlns:a16="http://schemas.microsoft.com/office/drawing/2014/main" id="{3007B825-346F-A3A3-DBF5-49554E04A3E3}"/>
            </a:ext>
          </a:extLst>
        </xdr:cNvPr>
        <xdr:cNvSpPr txBox="1"/>
      </xdr:nvSpPr>
      <xdr:spPr>
        <a:xfrm>
          <a:off x="9144407" y="304971"/>
          <a:ext cx="1116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E6B4B92-F9C4-4FDF-923E-398535ED8759}" type="TxLink">
            <a:rPr lang="en-US" sz="1100" b="1" i="0" u="none" strike="noStrike">
              <a:solidFill>
                <a:schemeClr val="accent3">
                  <a:lumMod val="20000"/>
                  <a:lumOff val="80000"/>
                </a:schemeClr>
              </a:solidFill>
              <a:latin typeface="Aptos Narrow"/>
            </a:rPr>
            <a:pPr/>
            <a:t>5/10/2026</a:t>
          </a:fld>
          <a:endParaRPr lang="es-CO" sz="1100" b="1">
            <a:solidFill>
              <a:schemeClr val="accent3">
                <a:lumMod val="20000"/>
                <a:lumOff val="80000"/>
              </a:schemeClr>
            </a:solidFill>
          </a:endParaRPr>
        </a:p>
      </xdr:txBody>
    </xdr:sp>
    <xdr:clientData/>
  </xdr:oneCellAnchor>
  <xdr:twoCellAnchor>
    <xdr:from>
      <xdr:col>1</xdr:col>
      <xdr:colOff>16613</xdr:colOff>
      <xdr:row>3</xdr:row>
      <xdr:rowOff>29628</xdr:rowOff>
    </xdr:from>
    <xdr:to>
      <xdr:col>12</xdr:col>
      <xdr:colOff>552450</xdr:colOff>
      <xdr:row>7</xdr:row>
      <xdr:rowOff>104612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6E7607AC-68A4-000D-5AF3-49859CE1FB4E}"/>
            </a:ext>
          </a:extLst>
        </xdr:cNvPr>
        <xdr:cNvSpPr/>
      </xdr:nvSpPr>
      <xdr:spPr>
        <a:xfrm>
          <a:off x="191014" y="593079"/>
          <a:ext cx="10570626" cy="826251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23657</xdr:colOff>
      <xdr:row>7</xdr:row>
      <xdr:rowOff>104612</xdr:rowOff>
    </xdr:from>
    <xdr:to>
      <xdr:col>3</xdr:col>
      <xdr:colOff>170694</xdr:colOff>
      <xdr:row>10</xdr:row>
      <xdr:rowOff>117051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B42E6B6D-D5F4-95B4-58A2-12E84FF467E0}"/>
            </a:ext>
          </a:extLst>
        </xdr:cNvPr>
        <xdr:cNvSpPr/>
      </xdr:nvSpPr>
      <xdr:spPr>
        <a:xfrm>
          <a:off x="198058" y="1419330"/>
          <a:ext cx="1971544" cy="575890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292519</xdr:colOff>
      <xdr:row>7</xdr:row>
      <xdr:rowOff>104612</xdr:rowOff>
    </xdr:from>
    <xdr:to>
      <xdr:col>5</xdr:col>
      <xdr:colOff>439556</xdr:colOff>
      <xdr:row>10</xdr:row>
      <xdr:rowOff>117051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3A561FAA-B6A2-4628-9152-169B3B799B3E}"/>
            </a:ext>
          </a:extLst>
        </xdr:cNvPr>
        <xdr:cNvSpPr/>
      </xdr:nvSpPr>
      <xdr:spPr>
        <a:xfrm>
          <a:off x="2291427" y="1419330"/>
          <a:ext cx="1971544" cy="575890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561381</xdr:colOff>
      <xdr:row>7</xdr:row>
      <xdr:rowOff>104612</xdr:rowOff>
    </xdr:from>
    <xdr:to>
      <xdr:col>7</xdr:col>
      <xdr:colOff>708417</xdr:colOff>
      <xdr:row>10</xdr:row>
      <xdr:rowOff>117051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19CDE0DD-BD87-4F67-8492-4B187CC80135}"/>
            </a:ext>
          </a:extLst>
        </xdr:cNvPr>
        <xdr:cNvSpPr/>
      </xdr:nvSpPr>
      <xdr:spPr>
        <a:xfrm>
          <a:off x="4384796" y="1419330"/>
          <a:ext cx="1971544" cy="575890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832017</xdr:colOff>
      <xdr:row>7</xdr:row>
      <xdr:rowOff>104612</xdr:rowOff>
    </xdr:from>
    <xdr:to>
      <xdr:col>10</xdr:col>
      <xdr:colOff>57624</xdr:colOff>
      <xdr:row>10</xdr:row>
      <xdr:rowOff>117051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D8DFE5C-EB21-4255-89FE-CBD2C5E703C3}"/>
            </a:ext>
          </a:extLst>
        </xdr:cNvPr>
        <xdr:cNvSpPr/>
      </xdr:nvSpPr>
      <xdr:spPr>
        <a:xfrm>
          <a:off x="6479940" y="1419330"/>
          <a:ext cx="1962367" cy="575890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179450</xdr:colOff>
      <xdr:row>7</xdr:row>
      <xdr:rowOff>104612</xdr:rowOff>
    </xdr:from>
    <xdr:to>
      <xdr:col>12</xdr:col>
      <xdr:colOff>326487</xdr:colOff>
      <xdr:row>10</xdr:row>
      <xdr:rowOff>117051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FB0F629A-26A3-4772-BA0E-83D1D8C8C03D}"/>
            </a:ext>
          </a:extLst>
        </xdr:cNvPr>
        <xdr:cNvSpPr/>
      </xdr:nvSpPr>
      <xdr:spPr>
        <a:xfrm>
          <a:off x="8564133" y="1419330"/>
          <a:ext cx="1971544" cy="575890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</xdr:col>
      <xdr:colOff>420214</xdr:colOff>
      <xdr:row>9</xdr:row>
      <xdr:rowOff>49969</xdr:rowOff>
    </xdr:from>
    <xdr:ext cx="1232538" cy="446404"/>
    <xdr:sp macro="" textlink="'Pivot Table'!A5">
      <xdr:nvSpPr>
        <xdr:cNvPr id="26" name="CuadroTexto 25">
          <a:extLst>
            <a:ext uri="{FF2B5EF4-FFF2-40B4-BE49-F238E27FC236}">
              <a16:creationId xmlns:a16="http://schemas.microsoft.com/office/drawing/2014/main" id="{D9310DA7-1B69-73D9-6B7F-82BA87565638}"/>
            </a:ext>
          </a:extLst>
        </xdr:cNvPr>
        <xdr:cNvSpPr txBox="1"/>
      </xdr:nvSpPr>
      <xdr:spPr>
        <a:xfrm>
          <a:off x="594615" y="1740321"/>
          <a:ext cx="1232538" cy="4464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FD70A097-A76D-43D7-B3FC-43075299E11A}" type="TxLink">
            <a:rPr lang="en-US" sz="1200" b="1" i="0" u="none" strike="noStrike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114019 Units</a:t>
          </a:fld>
          <a:endParaRPr lang="en-US" sz="1200" b="1" i="0" u="none" strike="noStrike">
            <a:solidFill>
              <a:schemeClr val="accent3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338863</xdr:colOff>
      <xdr:row>7</xdr:row>
      <xdr:rowOff>93506</xdr:rowOff>
    </xdr:from>
    <xdr:ext cx="1736437" cy="254557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88C82C88-A5BF-220C-416F-C4CC5451FA22}"/>
            </a:ext>
          </a:extLst>
        </xdr:cNvPr>
        <xdr:cNvSpPr txBox="1"/>
      </xdr:nvSpPr>
      <xdr:spPr>
        <a:xfrm>
          <a:off x="521666" y="1440476"/>
          <a:ext cx="1736437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CURRENT INVENTORY</a:t>
          </a:r>
        </a:p>
      </xdr:txBody>
    </xdr:sp>
    <xdr:clientData/>
  </xdr:oneCellAnchor>
  <xdr:twoCellAnchor>
    <xdr:from>
      <xdr:col>1</xdr:col>
      <xdr:colOff>45094</xdr:colOff>
      <xdr:row>8</xdr:row>
      <xdr:rowOff>85172</xdr:rowOff>
    </xdr:from>
    <xdr:to>
      <xdr:col>1</xdr:col>
      <xdr:colOff>426094</xdr:colOff>
      <xdr:row>10</xdr:row>
      <xdr:rowOff>101981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2B36FD0F-15E5-4F9D-828D-1DB3F5FE004E}"/>
            </a:ext>
          </a:extLst>
        </xdr:cNvPr>
        <xdr:cNvSpPr/>
      </xdr:nvSpPr>
      <xdr:spPr>
        <a:xfrm>
          <a:off x="225860" y="1586924"/>
          <a:ext cx="381000" cy="392247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94214</xdr:colOff>
      <xdr:row>8</xdr:row>
      <xdr:rowOff>134770</xdr:rowOff>
    </xdr:from>
    <xdr:to>
      <xdr:col>1</xdr:col>
      <xdr:colOff>381494</xdr:colOff>
      <xdr:row>10</xdr:row>
      <xdr:rowOff>28013</xdr:rowOff>
    </xdr:to>
    <xdr:pic>
      <xdr:nvPicPr>
        <xdr:cNvPr id="30" name="Gráfico 29" descr="Good Inventory con relleno sólido">
          <a:extLst>
            <a:ext uri="{FF2B5EF4-FFF2-40B4-BE49-F238E27FC236}">
              <a16:creationId xmlns:a16="http://schemas.microsoft.com/office/drawing/2014/main" id="{2515922D-717E-92F7-D4EB-22C299D65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74980" y="1636522"/>
          <a:ext cx="287280" cy="268681"/>
        </a:xfrm>
        <a:prstGeom prst="rect">
          <a:avLst/>
        </a:prstGeom>
      </xdr:spPr>
    </xdr:pic>
    <xdr:clientData/>
  </xdr:twoCellAnchor>
  <xdr:twoCellAnchor editAs="oneCell">
    <xdr:from>
      <xdr:col>1</xdr:col>
      <xdr:colOff>56030</xdr:colOff>
      <xdr:row>3</xdr:row>
      <xdr:rowOff>136992</xdr:rowOff>
    </xdr:from>
    <xdr:to>
      <xdr:col>4</xdr:col>
      <xdr:colOff>647988</xdr:colOff>
      <xdr:row>7</xdr:row>
      <xdr:rowOff>2685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SKU_ID">
              <a:extLst>
                <a:ext uri="{FF2B5EF4-FFF2-40B4-BE49-F238E27FC236}">
                  <a16:creationId xmlns:a16="http://schemas.microsoft.com/office/drawing/2014/main" id="{D44DF00D-CF31-4F7D-A873-DDE1439E54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624" y="717422"/>
              <a:ext cx="3315512" cy="639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755118</xdr:colOff>
      <xdr:row>3</xdr:row>
      <xdr:rowOff>133622</xdr:rowOff>
    </xdr:from>
    <xdr:to>
      <xdr:col>7</xdr:col>
      <xdr:colOff>868037</xdr:colOff>
      <xdr:row>7</xdr:row>
      <xdr:rowOff>6055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Warehouse_ID">
              <a:extLst>
                <a:ext uri="{FF2B5EF4-FFF2-40B4-BE49-F238E27FC236}">
                  <a16:creationId xmlns:a16="http://schemas.microsoft.com/office/drawing/2014/main" id="{6A869A13-A56B-4C1F-820A-42C3059D1F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arehouse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266" y="714052"/>
              <a:ext cx="2836474" cy="646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48066</xdr:colOff>
      <xdr:row>3</xdr:row>
      <xdr:rowOff>135621</xdr:rowOff>
    </xdr:from>
    <xdr:to>
      <xdr:col>12</xdr:col>
      <xdr:colOff>481484</xdr:colOff>
      <xdr:row>7</xdr:row>
      <xdr:rowOff>4055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D3737446-3A9E-4859-BC6B-AAFA1E54BB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1621" y="716051"/>
              <a:ext cx="4064824" cy="642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36635</xdr:colOff>
      <xdr:row>3</xdr:row>
      <xdr:rowOff>85481</xdr:rowOff>
    </xdr:from>
    <xdr:to>
      <xdr:col>12</xdr:col>
      <xdr:colOff>525096</xdr:colOff>
      <xdr:row>7</xdr:row>
      <xdr:rowOff>12212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40E0D4C8-48B7-6083-F53D-B8A99F775C21}"/>
            </a:ext>
          </a:extLst>
        </xdr:cNvPr>
        <xdr:cNvSpPr/>
      </xdr:nvSpPr>
      <xdr:spPr>
        <a:xfrm>
          <a:off x="219808" y="671635"/>
          <a:ext cx="10562980" cy="708269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2</xdr:col>
      <xdr:colOff>281246</xdr:colOff>
      <xdr:row>3</xdr:row>
      <xdr:rowOff>149330</xdr:rowOff>
    </xdr:from>
    <xdr:ext cx="619272" cy="239809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DDE20516-8A8A-4942-9F23-1D064C0B5AF9}"/>
            </a:ext>
          </a:extLst>
        </xdr:cNvPr>
        <xdr:cNvSpPr txBox="1"/>
      </xdr:nvSpPr>
      <xdr:spPr>
        <a:xfrm>
          <a:off x="1380284" y="735484"/>
          <a:ext cx="619272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0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SKU</a:t>
          </a:r>
          <a:r>
            <a:rPr lang="es-CO" sz="1000" b="1" baseline="0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ID</a:t>
          </a:r>
          <a:endParaRPr lang="es-CO" sz="1000" b="1">
            <a:solidFill>
              <a:schemeClr val="accent3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194788</xdr:colOff>
      <xdr:row>3</xdr:row>
      <xdr:rowOff>142491</xdr:rowOff>
    </xdr:from>
    <xdr:ext cx="1032462" cy="239809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4CF649A2-12DD-47AF-8B11-CF8B4439BD5F}"/>
            </a:ext>
          </a:extLst>
        </xdr:cNvPr>
        <xdr:cNvSpPr txBox="1"/>
      </xdr:nvSpPr>
      <xdr:spPr>
        <a:xfrm>
          <a:off x="4030188" y="713991"/>
          <a:ext cx="1032462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0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WAREHOUSE</a:t>
          </a:r>
        </a:p>
      </xdr:txBody>
    </xdr:sp>
    <xdr:clientData/>
  </xdr:oneCellAnchor>
  <xdr:oneCellAnchor>
    <xdr:from>
      <xdr:col>8</xdr:col>
      <xdr:colOff>404337</xdr:colOff>
      <xdr:row>3</xdr:row>
      <xdr:rowOff>149331</xdr:rowOff>
    </xdr:from>
    <xdr:ext cx="690574" cy="239809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3F04DD1C-FC03-496A-9C48-757DBBA99A06}"/>
            </a:ext>
          </a:extLst>
        </xdr:cNvPr>
        <xdr:cNvSpPr txBox="1"/>
      </xdr:nvSpPr>
      <xdr:spPr>
        <a:xfrm>
          <a:off x="6982937" y="720831"/>
          <a:ext cx="69057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0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REGION</a:t>
          </a:r>
        </a:p>
      </xdr:txBody>
    </xdr:sp>
    <xdr:clientData/>
  </xdr:oneCellAnchor>
  <xdr:oneCellAnchor>
    <xdr:from>
      <xdr:col>1</xdr:col>
      <xdr:colOff>416675</xdr:colOff>
      <xdr:row>9</xdr:row>
      <xdr:rowOff>52980</xdr:rowOff>
    </xdr:from>
    <xdr:ext cx="1232538" cy="446404"/>
    <xdr:sp macro="" textlink="'Pivot Table'!A5">
      <xdr:nvSpPr>
        <xdr:cNvPr id="19" name="CuadroTexto 18">
          <a:extLst>
            <a:ext uri="{FF2B5EF4-FFF2-40B4-BE49-F238E27FC236}">
              <a16:creationId xmlns:a16="http://schemas.microsoft.com/office/drawing/2014/main" id="{417B0670-CFD9-4667-96EA-DA4621CBBFE5}"/>
            </a:ext>
          </a:extLst>
        </xdr:cNvPr>
        <xdr:cNvSpPr txBox="1"/>
      </xdr:nvSpPr>
      <xdr:spPr>
        <a:xfrm>
          <a:off x="601626" y="1800771"/>
          <a:ext cx="1232538" cy="4464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FD70A097-A76D-43D7-B3FC-43075299E11A}" type="TxLink">
            <a:rPr lang="en-US" sz="1200" b="1" i="0" u="none" strike="noStrike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114019 Units</a:t>
          </a:fld>
          <a:endParaRPr lang="en-US" sz="1200" b="1" i="0" u="none" strike="noStrike">
            <a:solidFill>
              <a:schemeClr val="accent3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705147</xdr:colOff>
      <xdr:row>9</xdr:row>
      <xdr:rowOff>52980</xdr:rowOff>
    </xdr:from>
    <xdr:ext cx="1232538" cy="446404"/>
    <xdr:sp macro="" textlink="'Pivot Table'!A7">
      <xdr:nvSpPr>
        <xdr:cNvPr id="24" name="CuadroTexto 23">
          <a:extLst>
            <a:ext uri="{FF2B5EF4-FFF2-40B4-BE49-F238E27FC236}">
              <a16:creationId xmlns:a16="http://schemas.microsoft.com/office/drawing/2014/main" id="{7DCAE604-62B0-44FE-8AD6-8E715A0CD0AB}"/>
            </a:ext>
          </a:extLst>
        </xdr:cNvPr>
        <xdr:cNvSpPr txBox="1"/>
      </xdr:nvSpPr>
      <xdr:spPr>
        <a:xfrm>
          <a:off x="2721118" y="1800771"/>
          <a:ext cx="1232538" cy="4464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70242508-F915-4302-BE7B-7F90FE209CDF}" type="TxLink">
            <a:rPr lang="en-US" sz="1200" b="1" i="0" u="none" strike="noStrike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0.042529065</a:t>
          </a:fld>
          <a:endParaRPr lang="en-US" sz="1200" b="1" i="0" u="none" strike="noStrike">
            <a:solidFill>
              <a:schemeClr val="accent3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474967</xdr:colOff>
      <xdr:row>7</xdr:row>
      <xdr:rowOff>91101</xdr:rowOff>
    </xdr:from>
    <xdr:ext cx="1838324" cy="254557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D9797764-E36A-44AC-B135-2E04493FF945}"/>
            </a:ext>
          </a:extLst>
        </xdr:cNvPr>
        <xdr:cNvSpPr txBox="1"/>
      </xdr:nvSpPr>
      <xdr:spPr>
        <a:xfrm>
          <a:off x="2485800" y="1438071"/>
          <a:ext cx="1838324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INVENTORY TURNOVER</a:t>
          </a:r>
        </a:p>
      </xdr:txBody>
    </xdr:sp>
    <xdr:clientData/>
  </xdr:oneCellAnchor>
  <xdr:oneCellAnchor>
    <xdr:from>
      <xdr:col>5</xdr:col>
      <xdr:colOff>732200</xdr:colOff>
      <xdr:row>7</xdr:row>
      <xdr:rowOff>88696</xdr:rowOff>
    </xdr:from>
    <xdr:ext cx="1673728" cy="254557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33FC09C6-FC6F-4E05-97C1-1A1A17949976}"/>
            </a:ext>
          </a:extLst>
        </xdr:cNvPr>
        <xdr:cNvSpPr txBox="1"/>
      </xdr:nvSpPr>
      <xdr:spPr>
        <a:xfrm>
          <a:off x="4571064" y="1435666"/>
          <a:ext cx="1673728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DAYS</a:t>
          </a:r>
          <a:r>
            <a:rPr lang="es-CO" sz="1100" b="1" baseline="0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OF INVENTORY</a:t>
          </a:r>
          <a:endParaRPr lang="es-CO" sz="1100" b="1">
            <a:solidFill>
              <a:schemeClr val="accent3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180215</xdr:colOff>
      <xdr:row>7</xdr:row>
      <xdr:rowOff>95912</xdr:rowOff>
    </xdr:from>
    <xdr:ext cx="1352358" cy="254557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33B7685A-579D-40F8-A851-157854643B27}"/>
            </a:ext>
          </a:extLst>
        </xdr:cNvPr>
        <xdr:cNvSpPr txBox="1"/>
      </xdr:nvSpPr>
      <xdr:spPr>
        <a:xfrm>
          <a:off x="6761124" y="1442882"/>
          <a:ext cx="1352358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STOCKOUT</a:t>
          </a:r>
          <a:r>
            <a:rPr lang="es-CO" sz="1100" b="1" baseline="0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RISK</a:t>
          </a:r>
          <a:endParaRPr lang="es-CO" sz="1100" b="1">
            <a:solidFill>
              <a:schemeClr val="accent3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10</xdr:col>
      <xdr:colOff>846255</xdr:colOff>
      <xdr:row>7</xdr:row>
      <xdr:rowOff>86291</xdr:rowOff>
    </xdr:from>
    <xdr:ext cx="592213" cy="254557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628E5BFC-50E6-42ED-A658-92CB5840C42C}"/>
            </a:ext>
          </a:extLst>
        </xdr:cNvPr>
        <xdr:cNvSpPr txBox="1"/>
      </xdr:nvSpPr>
      <xdr:spPr>
        <a:xfrm>
          <a:off x="9255194" y="1433261"/>
          <a:ext cx="59221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MAPE</a:t>
          </a:r>
        </a:p>
      </xdr:txBody>
    </xdr:sp>
    <xdr:clientData/>
  </xdr:oneCellAnchor>
  <xdr:oneCellAnchor>
    <xdr:from>
      <xdr:col>6</xdr:col>
      <xdr:colOff>76884</xdr:colOff>
      <xdr:row>9</xdr:row>
      <xdr:rowOff>52980</xdr:rowOff>
    </xdr:from>
    <xdr:ext cx="1232538" cy="446404"/>
    <xdr:sp macro="" textlink="'Pivot Table'!A9">
      <xdr:nvSpPr>
        <xdr:cNvPr id="35" name="CuadroTexto 34">
          <a:extLst>
            <a:ext uri="{FF2B5EF4-FFF2-40B4-BE49-F238E27FC236}">
              <a16:creationId xmlns:a16="http://schemas.microsoft.com/office/drawing/2014/main" id="{E1677978-86F6-45CC-9082-612B217ECE41}"/>
            </a:ext>
          </a:extLst>
        </xdr:cNvPr>
        <xdr:cNvSpPr txBox="1"/>
      </xdr:nvSpPr>
      <xdr:spPr>
        <a:xfrm>
          <a:off x="4822375" y="1787891"/>
          <a:ext cx="1232538" cy="4464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A04BA44-F178-434B-A927-7802CF50AE49}" type="TxLink">
            <a:rPr lang="en-US" sz="1200" b="1" i="0" u="none" strike="noStrike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8582.365908</a:t>
          </a:fld>
          <a:endParaRPr lang="en-US" sz="1200" b="1" i="0" u="none" strike="noStrike">
            <a:solidFill>
              <a:schemeClr val="accent3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666571</xdr:colOff>
      <xdr:row>8</xdr:row>
      <xdr:rowOff>19242</xdr:rowOff>
    </xdr:from>
    <xdr:ext cx="1232538" cy="489763"/>
    <xdr:sp macro="" textlink="'Pivot Table'!A11">
      <xdr:nvSpPr>
        <xdr:cNvPr id="36" name="CuadroTexto 35">
          <a:extLst>
            <a:ext uri="{FF2B5EF4-FFF2-40B4-BE49-F238E27FC236}">
              <a16:creationId xmlns:a16="http://schemas.microsoft.com/office/drawing/2014/main" id="{ECA9E9DE-520A-45AD-B7C3-CD76F3778251}"/>
            </a:ext>
          </a:extLst>
        </xdr:cNvPr>
        <xdr:cNvSpPr txBox="1"/>
      </xdr:nvSpPr>
      <xdr:spPr>
        <a:xfrm>
          <a:off x="7247480" y="1558636"/>
          <a:ext cx="1232538" cy="489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35EEFE1-C3D3-4845-964B-8CFB8F9B8FBE}" type="TxLink">
            <a:rPr lang="en-US" sz="2800" b="1" i="0" u="none" strike="noStrike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✔</a:t>
          </a:fld>
          <a:endParaRPr lang="en-US" sz="2800" b="1" i="0" u="none" strike="noStrike">
            <a:solidFill>
              <a:schemeClr val="accent3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10</xdr:col>
      <xdr:colOff>798980</xdr:colOff>
      <xdr:row>9</xdr:row>
      <xdr:rowOff>52980</xdr:rowOff>
    </xdr:from>
    <xdr:ext cx="1232538" cy="446404"/>
    <xdr:sp macro="" textlink="'Pivot Table'!A13">
      <xdr:nvSpPr>
        <xdr:cNvPr id="37" name="CuadroTexto 36">
          <a:extLst>
            <a:ext uri="{FF2B5EF4-FFF2-40B4-BE49-F238E27FC236}">
              <a16:creationId xmlns:a16="http://schemas.microsoft.com/office/drawing/2014/main" id="{BCE25C90-CAFB-45C9-B91B-18760369B7B4}"/>
            </a:ext>
          </a:extLst>
        </xdr:cNvPr>
        <xdr:cNvSpPr txBox="1"/>
      </xdr:nvSpPr>
      <xdr:spPr>
        <a:xfrm>
          <a:off x="9223519" y="1800771"/>
          <a:ext cx="1232538" cy="4464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154F693-899E-4710-826F-E6A6D89BEC99}" type="TxLink">
            <a:rPr lang="en-US" sz="1200" b="1" i="0" u="none" strike="noStrike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16.32%</a:t>
          </a:fld>
          <a:endParaRPr lang="en-US" sz="1200" b="1" i="0" u="none" strike="noStrike">
            <a:solidFill>
              <a:schemeClr val="accent3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3</xdr:col>
      <xdr:colOff>309665</xdr:colOff>
      <xdr:row>8</xdr:row>
      <xdr:rowOff>90462</xdr:rowOff>
    </xdr:from>
    <xdr:to>
      <xdr:col>3</xdr:col>
      <xdr:colOff>690665</xdr:colOff>
      <xdr:row>10</xdr:row>
      <xdr:rowOff>107272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DD5A854B-3259-4AA5-BF0D-1409CDB7A2F0}"/>
            </a:ext>
          </a:extLst>
        </xdr:cNvPr>
        <xdr:cNvSpPr/>
      </xdr:nvSpPr>
      <xdr:spPr>
        <a:xfrm>
          <a:off x="2325906" y="1592214"/>
          <a:ext cx="381000" cy="39224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576516</xdr:colOff>
      <xdr:row>8</xdr:row>
      <xdr:rowOff>91745</xdr:rowOff>
    </xdr:from>
    <xdr:to>
      <xdr:col>6</xdr:col>
      <xdr:colOff>43631</xdr:colOff>
      <xdr:row>10</xdr:row>
      <xdr:rowOff>108555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780A3166-965F-4C5B-8137-2BD097416BC4}"/>
            </a:ext>
          </a:extLst>
        </xdr:cNvPr>
        <xdr:cNvSpPr/>
      </xdr:nvSpPr>
      <xdr:spPr>
        <a:xfrm>
          <a:off x="4430209" y="1629727"/>
          <a:ext cx="384661" cy="401305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849296</xdr:colOff>
      <xdr:row>8</xdr:row>
      <xdr:rowOff>94222</xdr:rowOff>
    </xdr:from>
    <xdr:to>
      <xdr:col>8</xdr:col>
      <xdr:colOff>316411</xdr:colOff>
      <xdr:row>10</xdr:row>
      <xdr:rowOff>111032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27D6A1F6-1CB6-445F-967D-A308227E92AD}"/>
            </a:ext>
          </a:extLst>
        </xdr:cNvPr>
        <xdr:cNvSpPr/>
      </xdr:nvSpPr>
      <xdr:spPr>
        <a:xfrm>
          <a:off x="6528010" y="1618222"/>
          <a:ext cx="383330" cy="39781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190784</xdr:colOff>
      <xdr:row>8</xdr:row>
      <xdr:rowOff>91427</xdr:rowOff>
    </xdr:from>
    <xdr:to>
      <xdr:col>10</xdr:col>
      <xdr:colOff>571784</xdr:colOff>
      <xdr:row>10</xdr:row>
      <xdr:rowOff>108237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6A3282C2-1FEE-44C1-88B7-62129E1BE3C0}"/>
            </a:ext>
          </a:extLst>
        </xdr:cNvPr>
        <xdr:cNvSpPr/>
      </xdr:nvSpPr>
      <xdr:spPr>
        <a:xfrm>
          <a:off x="8631185" y="1593179"/>
          <a:ext cx="381000" cy="39224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565184</xdr:colOff>
      <xdr:row>8</xdr:row>
      <xdr:rowOff>78124</xdr:rowOff>
    </xdr:from>
    <xdr:to>
      <xdr:col>6</xdr:col>
      <xdr:colOff>58349</xdr:colOff>
      <xdr:row>10</xdr:row>
      <xdr:rowOff>104340</xdr:rowOff>
    </xdr:to>
    <xdr:pic>
      <xdr:nvPicPr>
        <xdr:cNvPr id="45" name="Gráfico 44" descr="Alarm clock con relleno sólido">
          <a:extLst>
            <a:ext uri="{FF2B5EF4-FFF2-40B4-BE49-F238E27FC236}">
              <a16:creationId xmlns:a16="http://schemas.microsoft.com/office/drawing/2014/main" id="{C42AAD56-B2A3-1F9E-DDBA-98D12F994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408605" y="1602124"/>
          <a:ext cx="408902" cy="407216"/>
        </a:xfrm>
        <a:prstGeom prst="rect">
          <a:avLst/>
        </a:prstGeom>
      </xdr:spPr>
    </xdr:pic>
    <xdr:clientData/>
  </xdr:twoCellAnchor>
  <xdr:twoCellAnchor editAs="oneCell">
    <xdr:from>
      <xdr:col>7</xdr:col>
      <xdr:colOff>885151</xdr:colOff>
      <xdr:row>8</xdr:row>
      <xdr:rowOff>144318</xdr:rowOff>
    </xdr:from>
    <xdr:to>
      <xdr:col>8</xdr:col>
      <xdr:colOff>288636</xdr:colOff>
      <xdr:row>10</xdr:row>
      <xdr:rowOff>76970</xdr:rowOff>
    </xdr:to>
    <xdr:pic>
      <xdr:nvPicPr>
        <xdr:cNvPr id="47" name="Gráfico 46" descr="Box con relleno sólido">
          <a:extLst>
            <a:ext uri="{FF2B5EF4-FFF2-40B4-BE49-F238E27FC236}">
              <a16:creationId xmlns:a16="http://schemas.microsoft.com/office/drawing/2014/main" id="{B5909436-3DA3-24C5-754D-3F56604C3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552045" y="1683712"/>
          <a:ext cx="317500" cy="317500"/>
        </a:xfrm>
        <a:prstGeom prst="rect">
          <a:avLst/>
        </a:prstGeom>
      </xdr:spPr>
    </xdr:pic>
    <xdr:clientData/>
  </xdr:twoCellAnchor>
  <xdr:twoCellAnchor editAs="oneCell">
    <xdr:from>
      <xdr:col>10</xdr:col>
      <xdr:colOff>221288</xdr:colOff>
      <xdr:row>8</xdr:row>
      <xdr:rowOff>144703</xdr:rowOff>
    </xdr:from>
    <xdr:to>
      <xdr:col>10</xdr:col>
      <xdr:colOff>538788</xdr:colOff>
      <xdr:row>10</xdr:row>
      <xdr:rowOff>77355</xdr:rowOff>
    </xdr:to>
    <xdr:pic>
      <xdr:nvPicPr>
        <xdr:cNvPr id="49" name="Gráfico 48" descr="Tax con relleno sólido">
          <a:extLst>
            <a:ext uri="{FF2B5EF4-FFF2-40B4-BE49-F238E27FC236}">
              <a16:creationId xmlns:a16="http://schemas.microsoft.com/office/drawing/2014/main" id="{36DEEE97-5719-062A-D7BB-227FFD00C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630227" y="1684097"/>
          <a:ext cx="317500" cy="317500"/>
        </a:xfrm>
        <a:prstGeom prst="rect">
          <a:avLst/>
        </a:prstGeom>
      </xdr:spPr>
    </xdr:pic>
    <xdr:clientData/>
  </xdr:twoCellAnchor>
  <xdr:twoCellAnchor editAs="oneCell">
    <xdr:from>
      <xdr:col>3</xdr:col>
      <xdr:colOff>307878</xdr:colOff>
      <xdr:row>8</xdr:row>
      <xdr:rowOff>105834</xdr:rowOff>
    </xdr:from>
    <xdr:to>
      <xdr:col>3</xdr:col>
      <xdr:colOff>702347</xdr:colOff>
      <xdr:row>10</xdr:row>
      <xdr:rowOff>115455</xdr:rowOff>
    </xdr:to>
    <xdr:pic>
      <xdr:nvPicPr>
        <xdr:cNvPr id="51" name="Gráfico 50" descr="Continuous Improvement con relleno sólido">
          <a:extLst>
            <a:ext uri="{FF2B5EF4-FFF2-40B4-BE49-F238E27FC236}">
              <a16:creationId xmlns:a16="http://schemas.microsoft.com/office/drawing/2014/main" id="{927DBDEB-0964-8EC8-6477-F8BCBF47F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318711" y="1645228"/>
          <a:ext cx="394469" cy="394469"/>
        </a:xfrm>
        <a:prstGeom prst="rect">
          <a:avLst/>
        </a:prstGeom>
      </xdr:spPr>
    </xdr:pic>
    <xdr:clientData/>
  </xdr:twoCellAnchor>
  <xdr:twoCellAnchor>
    <xdr:from>
      <xdr:col>0</xdr:col>
      <xdr:colOff>73639</xdr:colOff>
      <xdr:row>11</xdr:row>
      <xdr:rowOff>182378</xdr:rowOff>
    </xdr:from>
    <xdr:to>
      <xdr:col>7</xdr:col>
      <xdr:colOff>502227</xdr:colOff>
      <xdr:row>26</xdr:row>
      <xdr:rowOff>68078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0169B6E7-4A9D-486E-A1C0-F900A49DB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467590</xdr:colOff>
      <xdr:row>12</xdr:row>
      <xdr:rowOff>37352</xdr:rowOff>
    </xdr:from>
    <xdr:to>
      <xdr:col>12</xdr:col>
      <xdr:colOff>588817</xdr:colOff>
      <xdr:row>23</xdr:row>
      <xdr:rowOff>37353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AEDF320-8AD1-496D-9FD7-31FB4ED7A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681639</xdr:colOff>
      <xdr:row>22</xdr:row>
      <xdr:rowOff>78449</xdr:rowOff>
    </xdr:from>
    <xdr:to>
      <xdr:col>12</xdr:col>
      <xdr:colOff>626883</xdr:colOff>
      <xdr:row>29</xdr:row>
      <xdr:rowOff>37353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838BC4-FB14-40BE-8BCF-BFFB923CD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733836</xdr:colOff>
      <xdr:row>25</xdr:row>
      <xdr:rowOff>19391</xdr:rowOff>
    </xdr:from>
    <xdr:to>
      <xdr:col>12</xdr:col>
      <xdr:colOff>737724</xdr:colOff>
      <xdr:row>33</xdr:row>
      <xdr:rowOff>96779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C4A901C7-16BE-4EC4-AA91-424FCDD70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894773</xdr:colOff>
      <xdr:row>33</xdr:row>
      <xdr:rowOff>86592</xdr:rowOff>
    </xdr:from>
    <xdr:to>
      <xdr:col>12</xdr:col>
      <xdr:colOff>490681</xdr:colOff>
      <xdr:row>45</xdr:row>
      <xdr:rowOff>44452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35C3B3AE-0CFF-4D6F-8AAC-80FD81128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oneCellAnchor>
    <xdr:from>
      <xdr:col>7</xdr:col>
      <xdr:colOff>525253</xdr:colOff>
      <xdr:row>25</xdr:row>
      <xdr:rowOff>0</xdr:rowOff>
    </xdr:from>
    <xdr:ext cx="434867" cy="38100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B6337795-42F3-4163-8FC6-7150DE96F594}"/>
            </a:ext>
          </a:extLst>
        </xdr:cNvPr>
        <xdr:cNvSpPr txBox="1"/>
      </xdr:nvSpPr>
      <xdr:spPr>
        <a:xfrm>
          <a:off x="6194533" y="4762500"/>
          <a:ext cx="434867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CO" sz="1800" b="1">
              <a:solidFill>
                <a:srgbClr val="FFFF00"/>
              </a:solidFill>
              <a:latin typeface="Arial" panose="020B0604020202020204" pitchFamily="34" charset="0"/>
              <a:cs typeface="Arial" panose="020B0604020202020204" pitchFamily="34" charset="0"/>
            </a:rPr>
            <a:t>👍</a:t>
          </a:r>
        </a:p>
      </xdr:txBody>
    </xdr:sp>
    <xdr:clientData/>
  </xdr:oneCellAnchor>
  <xdr:twoCellAnchor>
    <xdr:from>
      <xdr:col>1</xdr:col>
      <xdr:colOff>468923</xdr:colOff>
      <xdr:row>35</xdr:row>
      <xdr:rowOff>176660</xdr:rowOff>
    </xdr:from>
    <xdr:to>
      <xdr:col>5</xdr:col>
      <xdr:colOff>351835</xdr:colOff>
      <xdr:row>44</xdr:row>
      <xdr:rowOff>176335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E4F372FB-CE6A-4536-8A59-62D10859B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oneCellAnchor>
    <xdr:from>
      <xdr:col>2</xdr:col>
      <xdr:colOff>394960</xdr:colOff>
      <xdr:row>39</xdr:row>
      <xdr:rowOff>23259</xdr:rowOff>
    </xdr:from>
    <xdr:ext cx="1232538" cy="1050390"/>
    <xdr:sp macro="" textlink="'Pivot Table'!A80">
      <xdr:nvSpPr>
        <xdr:cNvPr id="56" name="CuadroTexto 55">
          <a:extLst>
            <a:ext uri="{FF2B5EF4-FFF2-40B4-BE49-F238E27FC236}">
              <a16:creationId xmlns:a16="http://schemas.microsoft.com/office/drawing/2014/main" id="{D8E3F467-97FA-4A6C-8064-89BEDAF08656}"/>
            </a:ext>
          </a:extLst>
        </xdr:cNvPr>
        <xdr:cNvSpPr txBox="1"/>
      </xdr:nvSpPr>
      <xdr:spPr>
        <a:xfrm>
          <a:off x="1493998" y="7167009"/>
          <a:ext cx="1232538" cy="10503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7C27BF85-422A-4B08-87FB-03F06384C208}" type="TxLink">
            <a:rPr lang="en-US" sz="1600" b="1" i="0" u="none" strike="noStrike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1829979 Units</a:t>
          </a:fld>
          <a:endParaRPr lang="en-US" sz="1600" b="1" i="0" u="none" strike="noStrike">
            <a:solidFill>
              <a:schemeClr val="accent6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351683</xdr:colOff>
      <xdr:row>11</xdr:row>
      <xdr:rowOff>40179</xdr:rowOff>
    </xdr:from>
    <xdr:ext cx="2658677" cy="29880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B54B9015-94E6-4D77-B539-4B4470205AAC}"/>
            </a:ext>
          </a:extLst>
        </xdr:cNvPr>
        <xdr:cNvSpPr txBox="1"/>
      </xdr:nvSpPr>
      <xdr:spPr>
        <a:xfrm>
          <a:off x="1446045" y="2046509"/>
          <a:ext cx="265867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400" b="1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INVENTORY</a:t>
          </a:r>
          <a:r>
            <a:rPr lang="es-CO" sz="1400" b="1" baseline="0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VS UNITS SOLD</a:t>
          </a:r>
          <a:endParaRPr lang="es-CO" sz="1400" b="1">
            <a:solidFill>
              <a:schemeClr val="accent6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868870</xdr:colOff>
      <xdr:row>11</xdr:row>
      <xdr:rowOff>40179</xdr:rowOff>
    </xdr:from>
    <xdr:ext cx="2758191" cy="29880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9B6137F5-CFB5-4AA1-ABCB-A073B64A111C}"/>
            </a:ext>
          </a:extLst>
        </xdr:cNvPr>
        <xdr:cNvSpPr txBox="1"/>
      </xdr:nvSpPr>
      <xdr:spPr>
        <a:xfrm>
          <a:off x="7435040" y="2046509"/>
          <a:ext cx="275819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400" b="1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ORDER</a:t>
          </a:r>
          <a:r>
            <a:rPr lang="es-CO" sz="1400" b="1" baseline="0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QUANTITY PER DATE</a:t>
          </a:r>
          <a:endParaRPr lang="es-CO" sz="1400" b="1">
            <a:solidFill>
              <a:schemeClr val="accent6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526483</xdr:colOff>
      <xdr:row>27</xdr:row>
      <xdr:rowOff>62427</xdr:rowOff>
    </xdr:from>
    <xdr:ext cx="463845" cy="399405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18D74859-29C7-48FA-91F3-7004543B0DDB}"/>
            </a:ext>
          </a:extLst>
        </xdr:cNvPr>
        <xdr:cNvSpPr txBox="1"/>
      </xdr:nvSpPr>
      <xdr:spPr>
        <a:xfrm>
          <a:off x="6195763" y="5205927"/>
          <a:ext cx="463845" cy="399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800" b="1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👎</a:t>
          </a:r>
        </a:p>
      </xdr:txBody>
    </xdr:sp>
    <xdr:clientData/>
  </xdr:oneCellAnchor>
  <xdr:oneCellAnchor>
    <xdr:from>
      <xdr:col>8</xdr:col>
      <xdr:colOff>570470</xdr:colOff>
      <xdr:row>23</xdr:row>
      <xdr:rowOff>125087</xdr:rowOff>
    </xdr:from>
    <xdr:ext cx="3346301" cy="29880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997AF23A-DD69-4754-807B-9A3A78A5E445}"/>
            </a:ext>
          </a:extLst>
        </xdr:cNvPr>
        <xdr:cNvSpPr txBox="1"/>
      </xdr:nvSpPr>
      <xdr:spPr>
        <a:xfrm>
          <a:off x="7188703" y="4657673"/>
          <a:ext cx="334630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400" b="1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SALES</a:t>
          </a:r>
          <a:r>
            <a:rPr lang="es-CO" sz="1400" b="1" baseline="0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WITH AND WITHOUT PROMO</a:t>
          </a:r>
          <a:endParaRPr lang="es-CO" sz="1400" b="1">
            <a:solidFill>
              <a:schemeClr val="accent6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906453</xdr:colOff>
      <xdr:row>33</xdr:row>
      <xdr:rowOff>48098</xdr:rowOff>
    </xdr:from>
    <xdr:ext cx="2688621" cy="29880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410C12A5-4541-463B-8B7A-9ACAD841A002}"/>
            </a:ext>
          </a:extLst>
        </xdr:cNvPr>
        <xdr:cNvSpPr txBox="1"/>
      </xdr:nvSpPr>
      <xdr:spPr>
        <a:xfrm>
          <a:off x="7481349" y="6159973"/>
          <a:ext cx="268862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400" b="1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TOP 5</a:t>
          </a:r>
          <a:r>
            <a:rPr lang="es-CO" sz="1400" b="1" baseline="0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SKU PER UNITS SOLD</a:t>
          </a:r>
          <a:endParaRPr lang="es-CO" sz="1400" b="1">
            <a:solidFill>
              <a:schemeClr val="accent6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856682</xdr:colOff>
      <xdr:row>33</xdr:row>
      <xdr:rowOff>48098</xdr:rowOff>
    </xdr:from>
    <xdr:ext cx="2449132" cy="29880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85D203CB-3A08-4559-8458-643986F66FFB}"/>
            </a:ext>
          </a:extLst>
        </xdr:cNvPr>
        <xdr:cNvSpPr txBox="1"/>
      </xdr:nvSpPr>
      <xdr:spPr>
        <a:xfrm>
          <a:off x="1041890" y="6159973"/>
          <a:ext cx="2449132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400" b="1" baseline="0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UNITS SOLD PER REGION</a:t>
          </a:r>
          <a:endParaRPr lang="es-CO" sz="1400" b="1">
            <a:solidFill>
              <a:schemeClr val="accent6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</xdr:col>
      <xdr:colOff>751973</xdr:colOff>
      <xdr:row>33</xdr:row>
      <xdr:rowOff>110290</xdr:rowOff>
    </xdr:from>
    <xdr:to>
      <xdr:col>5</xdr:col>
      <xdr:colOff>340177</xdr:colOff>
      <xdr:row>44</xdr:row>
      <xdr:rowOff>50132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A342C377-87C9-A805-0E48-6151CD8D373B}"/>
            </a:ext>
          </a:extLst>
        </xdr:cNvPr>
        <xdr:cNvSpPr/>
      </xdr:nvSpPr>
      <xdr:spPr>
        <a:xfrm>
          <a:off x="939071" y="6284531"/>
          <a:ext cx="3262133" cy="1997922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27609</xdr:colOff>
      <xdr:row>33</xdr:row>
      <xdr:rowOff>52552</xdr:rowOff>
    </xdr:from>
    <xdr:to>
      <xdr:col>12</xdr:col>
      <xdr:colOff>425223</xdr:colOff>
      <xdr:row>44</xdr:row>
      <xdr:rowOff>134496</xdr:rowOff>
    </xdr:to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7991637B-0CB9-4CB2-9457-8D1A1779FC61}"/>
            </a:ext>
          </a:extLst>
        </xdr:cNvPr>
        <xdr:cNvSpPr/>
      </xdr:nvSpPr>
      <xdr:spPr>
        <a:xfrm>
          <a:off x="6584674" y="6430161"/>
          <a:ext cx="4041962" cy="2207813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559078</xdr:colOff>
      <xdr:row>23</xdr:row>
      <xdr:rowOff>87730</xdr:rowOff>
    </xdr:from>
    <xdr:to>
      <xdr:col>12</xdr:col>
      <xdr:colOff>614113</xdr:colOff>
      <xdr:row>32</xdr:row>
      <xdr:rowOff>120330</xdr:rowOff>
    </xdr:to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860649BD-8A0B-4156-B4C5-6B7BAC3389C0}"/>
            </a:ext>
          </a:extLst>
        </xdr:cNvPr>
        <xdr:cNvSpPr/>
      </xdr:nvSpPr>
      <xdr:spPr>
        <a:xfrm>
          <a:off x="6211958" y="4373980"/>
          <a:ext cx="4610470" cy="1709828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432955</xdr:colOff>
      <xdr:row>11</xdr:row>
      <xdr:rowOff>34636</xdr:rowOff>
    </xdr:from>
    <xdr:to>
      <xdr:col>12</xdr:col>
      <xdr:colOff>588547</xdr:colOff>
      <xdr:row>23</xdr:row>
      <xdr:rowOff>31443</xdr:rowOff>
    </xdr:to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46C3C8F0-6F15-46E3-90C5-371818EFEC27}"/>
            </a:ext>
          </a:extLst>
        </xdr:cNvPr>
        <xdr:cNvSpPr/>
      </xdr:nvSpPr>
      <xdr:spPr>
        <a:xfrm>
          <a:off x="6113319" y="2130136"/>
          <a:ext cx="4744910" cy="2282807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95251</xdr:colOff>
      <xdr:row>11</xdr:row>
      <xdr:rowOff>23813</xdr:rowOff>
    </xdr:from>
    <xdr:to>
      <xdr:col>7</xdr:col>
      <xdr:colOff>309563</xdr:colOff>
      <xdr:row>25</xdr:row>
      <xdr:rowOff>174319</xdr:rowOff>
    </xdr:to>
    <xdr:sp macro="" textlink="">
      <xdr:nvSpPr>
        <xdr:cNvPr id="69" name="Rectángulo 68">
          <a:extLst>
            <a:ext uri="{FF2B5EF4-FFF2-40B4-BE49-F238E27FC236}">
              <a16:creationId xmlns:a16="http://schemas.microsoft.com/office/drawing/2014/main" id="{EDA354F8-BDEF-43C1-9C80-19637193DCEE}"/>
            </a:ext>
          </a:extLst>
        </xdr:cNvPr>
        <xdr:cNvSpPr/>
      </xdr:nvSpPr>
      <xdr:spPr>
        <a:xfrm>
          <a:off x="95251" y="2119313"/>
          <a:ext cx="5834062" cy="2817506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144946</xdr:colOff>
          <xdr:row>26</xdr:row>
          <xdr:rowOff>85433</xdr:rowOff>
        </xdr:from>
        <xdr:to>
          <xdr:col>7</xdr:col>
          <xdr:colOff>310598</xdr:colOff>
          <xdr:row>33</xdr:row>
          <xdr:rowOff>50937</xdr:rowOff>
        </xdr:to>
        <xdr:pic>
          <xdr:nvPicPr>
            <xdr:cNvPr id="71" name="Imagen 70">
              <a:extLst>
                <a:ext uri="{FF2B5EF4-FFF2-40B4-BE49-F238E27FC236}">
                  <a16:creationId xmlns:a16="http://schemas.microsoft.com/office/drawing/2014/main" id="{FAC22D15-3221-77B6-1B24-7C83C3763FC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Table'!$F$71:$I$77" spid="_x0000_s1069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144946" y="4930759"/>
              <a:ext cx="5818532" cy="12700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76041663" createdVersion="5" refreshedVersion="8" minRefreshableVersion="3" recordCount="0" supportSubquery="1" supportAdvancedDrill="1" xr:uid="{D0CCF020-31EE-4CB2-A86E-77AD9BCE8B9B}">
  <cacheSource type="external" connectionId="2"/>
  <cacheFields count="2">
    <cacheField name="[Measures].[Current Inventory]" caption="Current Inventory" numFmtId="0" hierarchy="22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1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 oneField="1">
      <fieldsUsage count="1">
        <fieldUsage x="0"/>
      </fieldsUsage>
    </cacheHierarchy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81249998" createdVersion="5" refreshedVersion="8" minRefreshableVersion="3" recordCount="0" supportSubquery="1" supportAdvancedDrill="1" xr:uid="{66D7D07D-0166-4C5E-ABEE-87F7649FF66A}">
  <cacheSource type="external" connectionId="2"/>
  <cacheFields count="2">
    <cacheField name="[Measures].[Inventory Turnover]" caption="Inventory Turnover" numFmtId="0" hierarchy="24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1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 oneField="1">
      <fieldsUsage count="1">
        <fieldUsage x="0"/>
      </fieldsUsage>
    </cacheHierarchy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82523145" createdVersion="5" refreshedVersion="8" minRefreshableVersion="3" recordCount="0" supportSubquery="1" supportAdvancedDrill="1" xr:uid="{96727DA3-EFDA-4EED-80B6-5C9CAD67D55A}">
  <cacheSource type="external" connectionId="2"/>
  <cacheFields count="2">
    <cacheField name="[Measures].[Days of inventory]" caption="Days of inventory" numFmtId="0" hierarchy="25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1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 oneField="1">
      <fieldsUsage count="1">
        <fieldUsage x="0"/>
      </fieldsUsage>
    </cacheHierarchy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83680553" createdVersion="5" refreshedVersion="8" minRefreshableVersion="3" recordCount="0" supportSubquery="1" supportAdvancedDrill="1" xr:uid="{4F76D314-588E-492F-9A41-E9B1272713A5}">
  <cacheSource type="external" connectionId="2"/>
  <cacheFields count="2">
    <cacheField name="[Measures].[Stockout Risk]" caption="Stockout Risk" numFmtId="0" hierarchy="26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1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 oneField="1">
      <fieldsUsage count="1">
        <fieldUsage x="0"/>
      </fieldsUsage>
    </cacheHierarchy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84837961" createdVersion="5" refreshedVersion="8" minRefreshableVersion="3" recordCount="0" supportSubquery="1" supportAdvancedDrill="1" xr:uid="{5918EDF6-7546-4A24-90F4-4E811F1F0AFF}">
  <cacheSource type="external" connectionId="2"/>
  <cacheFields count="2">
    <cacheField name="[Measures].[MAPE]" caption="MAPE" numFmtId="0" hierarchy="28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1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 oneField="1">
      <fieldsUsage count="1">
        <fieldUsage x="0"/>
      </fieldsUsage>
    </cacheHierarchy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86226854" createdVersion="5" refreshedVersion="8" minRefreshableVersion="3" recordCount="0" supportSubquery="1" supportAdvancedDrill="1" xr:uid="{1CC521E5-DD9C-4AEB-A01A-2111FC27752B}">
  <cacheSource type="external" connectionId="2"/>
  <cacheFields count="5">
    <cacheField name="[supply_chain_dataset1].[Date].[Date]" caption="Date" numFmtId="0" level="1">
      <sharedItems containsSemiMixedTypes="0" containsNonDate="0" containsDate="1" containsString="0" minDate="2024-01-01T00:00:00" maxDate="2024-02-01T00:00:00" count="3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</sharedItems>
      <extLst>
        <ext xmlns:x15="http://schemas.microsoft.com/office/spreadsheetml/2010/11/main" uri="{4F2E5C28-24EA-4eb8-9CBF-B6C8F9C3D259}">
          <x15:cachedUniqueNames>
            <x15:cachedUniqueName index="0" name="[supply_chain_dataset1].[Date].&amp;[2024-01-01T00:00:00]"/>
            <x15:cachedUniqueName index="1" name="[supply_chain_dataset1].[Date].&amp;[2024-01-02T00:00:00]"/>
            <x15:cachedUniqueName index="2" name="[supply_chain_dataset1].[Date].&amp;[2024-01-03T00:00:00]"/>
            <x15:cachedUniqueName index="3" name="[supply_chain_dataset1].[Date].&amp;[2024-01-04T00:00:00]"/>
            <x15:cachedUniqueName index="4" name="[supply_chain_dataset1].[Date].&amp;[2024-01-05T00:00:00]"/>
            <x15:cachedUniqueName index="5" name="[supply_chain_dataset1].[Date].&amp;[2024-01-06T00:00:00]"/>
            <x15:cachedUniqueName index="6" name="[supply_chain_dataset1].[Date].&amp;[2024-01-07T00:00:00]"/>
            <x15:cachedUniqueName index="7" name="[supply_chain_dataset1].[Date].&amp;[2024-01-08T00:00:00]"/>
            <x15:cachedUniqueName index="8" name="[supply_chain_dataset1].[Date].&amp;[2024-01-09T00:00:00]"/>
            <x15:cachedUniqueName index="9" name="[supply_chain_dataset1].[Date].&amp;[2024-01-10T00:00:00]"/>
            <x15:cachedUniqueName index="10" name="[supply_chain_dataset1].[Date].&amp;[2024-01-11T00:00:00]"/>
            <x15:cachedUniqueName index="11" name="[supply_chain_dataset1].[Date].&amp;[2024-01-12T00:00:00]"/>
            <x15:cachedUniqueName index="12" name="[supply_chain_dataset1].[Date].&amp;[2024-01-13T00:00:00]"/>
            <x15:cachedUniqueName index="13" name="[supply_chain_dataset1].[Date].&amp;[2024-01-14T00:00:00]"/>
            <x15:cachedUniqueName index="14" name="[supply_chain_dataset1].[Date].&amp;[2024-01-15T00:00:00]"/>
            <x15:cachedUniqueName index="15" name="[supply_chain_dataset1].[Date].&amp;[2024-01-16T00:00:00]"/>
            <x15:cachedUniqueName index="16" name="[supply_chain_dataset1].[Date].&amp;[2024-01-17T00:00:00]"/>
            <x15:cachedUniqueName index="17" name="[supply_chain_dataset1].[Date].&amp;[2024-01-18T00:00:00]"/>
            <x15:cachedUniqueName index="18" name="[supply_chain_dataset1].[Date].&amp;[2024-01-19T00:00:00]"/>
            <x15:cachedUniqueName index="19" name="[supply_chain_dataset1].[Date].&amp;[2024-01-20T00:00:00]"/>
            <x15:cachedUniqueName index="20" name="[supply_chain_dataset1].[Date].&amp;[2024-01-21T00:00:00]"/>
            <x15:cachedUniqueName index="21" name="[supply_chain_dataset1].[Date].&amp;[2024-01-22T00:00:00]"/>
            <x15:cachedUniqueName index="22" name="[supply_chain_dataset1].[Date].&amp;[2024-01-23T00:00:00]"/>
            <x15:cachedUniqueName index="23" name="[supply_chain_dataset1].[Date].&amp;[2024-01-24T00:00:00]"/>
            <x15:cachedUniqueName index="24" name="[supply_chain_dataset1].[Date].&amp;[2024-01-25T00:00:00]"/>
            <x15:cachedUniqueName index="25" name="[supply_chain_dataset1].[Date].&amp;[2024-01-26T00:00:00]"/>
            <x15:cachedUniqueName index="26" name="[supply_chain_dataset1].[Date].&amp;[2024-01-27T00:00:00]"/>
            <x15:cachedUniqueName index="27" name="[supply_chain_dataset1].[Date].&amp;[2024-01-28T00:00:00]"/>
            <x15:cachedUniqueName index="28" name="[supply_chain_dataset1].[Date].&amp;[2024-01-29T00:00:00]"/>
            <x15:cachedUniqueName index="29" name="[supply_chain_dataset1].[Date].&amp;[2024-01-30T00:00:00]"/>
            <x15:cachedUniqueName index="30" name="[supply_chain_dataset1].[Date].&amp;[2024-01-31T00:00:00]"/>
          </x15:cachedUniqueNames>
        </ext>
      </extLst>
    </cacheField>
    <cacheField name="[supply_chain_dataset1].[Date (mes)].[Date (mes)]" caption="Date (mes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supply_chain_dataset1].[Date (mes)].&amp;[Jan]"/>
            <x15:cachedUniqueName index="1" name="[supply_chain_dataset1].[Date (mes)].&amp;[Feb]"/>
            <x15:cachedUniqueName index="2" name="[supply_chain_dataset1].[Date (mes)].&amp;[Mar]"/>
            <x15:cachedUniqueName index="3" name="[supply_chain_dataset1].[Date (mes)].&amp;[Apr]"/>
            <x15:cachedUniqueName index="4" name="[supply_chain_dataset1].[Date (mes)].&amp;[May]"/>
            <x15:cachedUniqueName index="5" name="[supply_chain_dataset1].[Date (mes)].&amp;[Jun]"/>
            <x15:cachedUniqueName index="6" name="[supply_chain_dataset1].[Date (mes)].&amp;[Jul]"/>
            <x15:cachedUniqueName index="7" name="[supply_chain_dataset1].[Date (mes)].&amp;[Aug]"/>
            <x15:cachedUniqueName index="8" name="[supply_chain_dataset1].[Date (mes)].&amp;[Sep]"/>
            <x15:cachedUniqueName index="9" name="[supply_chain_dataset1].[Date (mes)].&amp;[Oct]"/>
            <x15:cachedUniqueName index="10" name="[supply_chain_dataset1].[Date (mes)].&amp;[Nov]"/>
            <x15:cachedUniqueName index="11" name="[supply_chain_dataset1].[Date (mes)].&amp;[Dec]"/>
          </x15:cachedUniqueNames>
        </ext>
      </extLst>
    </cacheField>
    <cacheField name="[Measures].[Total Units Sold]" caption="Total Units Sold" numFmtId="0" hierarchy="32" level="32767"/>
    <cacheField name="[Measures].[Daily Inventory]" caption="Daily Inventory" numFmtId="0" hierarchy="33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2" memberValueDatatype="7" unbalanced="0">
      <fieldsUsage count="2">
        <fieldUsage x="-1"/>
        <fieldUsage x="0"/>
      </fieldsUsage>
    </cacheHierarchy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4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2" memberValueDatatype="130" unbalanced="0">
      <fieldsUsage count="2">
        <fieldUsage x="-1"/>
        <fieldUsage x="1"/>
      </fieldsUsage>
    </cacheHierarchy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 oneField="1">
      <fieldsUsage count="1">
        <fieldUsage x="2"/>
      </fieldsUsage>
    </cacheHierarchy>
    <cacheHierarchy uniqueName="[Measures].[Daily Inventory]" caption="Daily Inventory" measure="1" displayFolder="" measureGroup="supply_chain_dataset1" count="0" oneField="1">
      <fieldsUsage count="1">
        <fieldUsage x="3"/>
      </fieldsUsage>
    </cacheHierarchy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87847225" createdVersion="5" refreshedVersion="8" minRefreshableVersion="3" recordCount="0" supportSubquery="1" supportAdvancedDrill="1" xr:uid="{B18CB2EA-ECAD-4465-A218-FAAB43C572B7}">
  <cacheSource type="external" connectionId="2"/>
  <cacheFields count="4">
    <cacheField name="[Measures].[Total Order Quantity]" caption="Total Order Quantity" numFmtId="0" hierarchy="27" level="32767"/>
    <cacheField name="[supply_chain_dataset1].[Date].[Date]" caption="Date" numFmtId="0" level="1">
      <sharedItems containsSemiMixedTypes="0" containsNonDate="0" containsDate="1" containsString="0" minDate="2024-01-01T00:00:00" maxDate="2024-12-31T00:00:00" count="36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  <extLst>
        <ext xmlns:x15="http://schemas.microsoft.com/office/spreadsheetml/2010/11/main" uri="{4F2E5C28-24EA-4eb8-9CBF-B6C8F9C3D259}">
          <x15:cachedUniqueNames>
            <x15:cachedUniqueName index="0" name="[supply_chain_dataset1].[Date].&amp;[2024-01-01T00:00:00]"/>
            <x15:cachedUniqueName index="1" name="[supply_chain_dataset1].[Date].&amp;[2024-01-02T00:00:00]"/>
            <x15:cachedUniqueName index="2" name="[supply_chain_dataset1].[Date].&amp;[2024-01-03T00:00:00]"/>
            <x15:cachedUniqueName index="3" name="[supply_chain_dataset1].[Date].&amp;[2024-01-04T00:00:00]"/>
            <x15:cachedUniqueName index="4" name="[supply_chain_dataset1].[Date].&amp;[2024-01-05T00:00:00]"/>
            <x15:cachedUniqueName index="5" name="[supply_chain_dataset1].[Date].&amp;[2024-01-06T00:00:00]"/>
            <x15:cachedUniqueName index="6" name="[supply_chain_dataset1].[Date].&amp;[2024-01-07T00:00:00]"/>
            <x15:cachedUniqueName index="7" name="[supply_chain_dataset1].[Date].&amp;[2024-01-08T00:00:00]"/>
            <x15:cachedUniqueName index="8" name="[supply_chain_dataset1].[Date].&amp;[2024-01-09T00:00:00]"/>
            <x15:cachedUniqueName index="9" name="[supply_chain_dataset1].[Date].&amp;[2024-01-10T00:00:00]"/>
            <x15:cachedUniqueName index="10" name="[supply_chain_dataset1].[Date].&amp;[2024-01-11T00:00:00]"/>
            <x15:cachedUniqueName index="11" name="[supply_chain_dataset1].[Date].&amp;[2024-01-12T00:00:00]"/>
            <x15:cachedUniqueName index="12" name="[supply_chain_dataset1].[Date].&amp;[2024-01-13T00:00:00]"/>
            <x15:cachedUniqueName index="13" name="[supply_chain_dataset1].[Date].&amp;[2024-01-14T00:00:00]"/>
            <x15:cachedUniqueName index="14" name="[supply_chain_dataset1].[Date].&amp;[2024-01-15T00:00:00]"/>
            <x15:cachedUniqueName index="15" name="[supply_chain_dataset1].[Date].&amp;[2024-01-16T00:00:00]"/>
            <x15:cachedUniqueName index="16" name="[supply_chain_dataset1].[Date].&amp;[2024-01-17T00:00:00]"/>
            <x15:cachedUniqueName index="17" name="[supply_chain_dataset1].[Date].&amp;[2024-01-18T00:00:00]"/>
            <x15:cachedUniqueName index="18" name="[supply_chain_dataset1].[Date].&amp;[2024-01-19T00:00:00]"/>
            <x15:cachedUniqueName index="19" name="[supply_chain_dataset1].[Date].&amp;[2024-01-20T00:00:00]"/>
            <x15:cachedUniqueName index="20" name="[supply_chain_dataset1].[Date].&amp;[2024-01-21T00:00:00]"/>
            <x15:cachedUniqueName index="21" name="[supply_chain_dataset1].[Date].&amp;[2024-01-22T00:00:00]"/>
            <x15:cachedUniqueName index="22" name="[supply_chain_dataset1].[Date].&amp;[2024-01-23T00:00:00]"/>
            <x15:cachedUniqueName index="23" name="[supply_chain_dataset1].[Date].&amp;[2024-01-24T00:00:00]"/>
            <x15:cachedUniqueName index="24" name="[supply_chain_dataset1].[Date].&amp;[2024-01-25T00:00:00]"/>
            <x15:cachedUniqueName index="25" name="[supply_chain_dataset1].[Date].&amp;[2024-01-26T00:00:00]"/>
            <x15:cachedUniqueName index="26" name="[supply_chain_dataset1].[Date].&amp;[2024-01-27T00:00:00]"/>
            <x15:cachedUniqueName index="27" name="[supply_chain_dataset1].[Date].&amp;[2024-01-28T00:00:00]"/>
            <x15:cachedUniqueName index="28" name="[supply_chain_dataset1].[Date].&amp;[2024-01-29T00:00:00]"/>
            <x15:cachedUniqueName index="29" name="[supply_chain_dataset1].[Date].&amp;[2024-01-30T00:00:00]"/>
            <x15:cachedUniqueName index="30" name="[supply_chain_dataset1].[Date].&amp;[2024-01-31T00:00:00]"/>
            <x15:cachedUniqueName index="31" name="[supply_chain_dataset1].[Date].&amp;[2024-02-01T00:00:00]"/>
            <x15:cachedUniqueName index="32" name="[supply_chain_dataset1].[Date].&amp;[2024-02-02T00:00:00]"/>
            <x15:cachedUniqueName index="33" name="[supply_chain_dataset1].[Date].&amp;[2024-02-03T00:00:00]"/>
            <x15:cachedUniqueName index="34" name="[supply_chain_dataset1].[Date].&amp;[2024-02-04T00:00:00]"/>
            <x15:cachedUniqueName index="35" name="[supply_chain_dataset1].[Date].&amp;[2024-02-05T00:00:00]"/>
            <x15:cachedUniqueName index="36" name="[supply_chain_dataset1].[Date].&amp;[2024-02-06T00:00:00]"/>
            <x15:cachedUniqueName index="37" name="[supply_chain_dataset1].[Date].&amp;[2024-02-07T00:00:00]"/>
            <x15:cachedUniqueName index="38" name="[supply_chain_dataset1].[Date].&amp;[2024-02-08T00:00:00]"/>
            <x15:cachedUniqueName index="39" name="[supply_chain_dataset1].[Date].&amp;[2024-02-09T00:00:00]"/>
            <x15:cachedUniqueName index="40" name="[supply_chain_dataset1].[Date].&amp;[2024-02-10T00:00:00]"/>
            <x15:cachedUniqueName index="41" name="[supply_chain_dataset1].[Date].&amp;[2024-02-11T00:00:00]"/>
            <x15:cachedUniqueName index="42" name="[supply_chain_dataset1].[Date].&amp;[2024-02-12T00:00:00]"/>
            <x15:cachedUniqueName index="43" name="[supply_chain_dataset1].[Date].&amp;[2024-02-13T00:00:00]"/>
            <x15:cachedUniqueName index="44" name="[supply_chain_dataset1].[Date].&amp;[2024-02-14T00:00:00]"/>
            <x15:cachedUniqueName index="45" name="[supply_chain_dataset1].[Date].&amp;[2024-02-15T00:00:00]"/>
            <x15:cachedUniqueName index="46" name="[supply_chain_dataset1].[Date].&amp;[2024-02-16T00:00:00]"/>
            <x15:cachedUniqueName index="47" name="[supply_chain_dataset1].[Date].&amp;[2024-02-17T00:00:00]"/>
            <x15:cachedUniqueName index="48" name="[supply_chain_dataset1].[Date].&amp;[2024-02-18T00:00:00]"/>
            <x15:cachedUniqueName index="49" name="[supply_chain_dataset1].[Date].&amp;[2024-02-19T00:00:00]"/>
            <x15:cachedUniqueName index="50" name="[supply_chain_dataset1].[Date].&amp;[2024-02-20T00:00:00]"/>
            <x15:cachedUniqueName index="51" name="[supply_chain_dataset1].[Date].&amp;[2024-02-21T00:00:00]"/>
            <x15:cachedUniqueName index="52" name="[supply_chain_dataset1].[Date].&amp;[2024-02-22T00:00:00]"/>
            <x15:cachedUniqueName index="53" name="[supply_chain_dataset1].[Date].&amp;[2024-02-23T00:00:00]"/>
            <x15:cachedUniqueName index="54" name="[supply_chain_dataset1].[Date].&amp;[2024-02-24T00:00:00]"/>
            <x15:cachedUniqueName index="55" name="[supply_chain_dataset1].[Date].&amp;[2024-02-25T00:00:00]"/>
            <x15:cachedUniqueName index="56" name="[supply_chain_dataset1].[Date].&amp;[2024-02-26T00:00:00]"/>
            <x15:cachedUniqueName index="57" name="[supply_chain_dataset1].[Date].&amp;[2024-02-27T00:00:00]"/>
            <x15:cachedUniqueName index="58" name="[supply_chain_dataset1].[Date].&amp;[2024-02-28T00:00:00]"/>
            <x15:cachedUniqueName index="59" name="[supply_chain_dataset1].[Date].&amp;[2024-02-29T00:00:00]"/>
            <x15:cachedUniqueName index="60" name="[supply_chain_dataset1].[Date].&amp;[2024-03-01T00:00:00]"/>
            <x15:cachedUniqueName index="61" name="[supply_chain_dataset1].[Date].&amp;[2024-03-02T00:00:00]"/>
            <x15:cachedUniqueName index="62" name="[supply_chain_dataset1].[Date].&amp;[2024-03-03T00:00:00]"/>
            <x15:cachedUniqueName index="63" name="[supply_chain_dataset1].[Date].&amp;[2024-03-04T00:00:00]"/>
            <x15:cachedUniqueName index="64" name="[supply_chain_dataset1].[Date].&amp;[2024-03-05T00:00:00]"/>
            <x15:cachedUniqueName index="65" name="[supply_chain_dataset1].[Date].&amp;[2024-03-06T00:00:00]"/>
            <x15:cachedUniqueName index="66" name="[supply_chain_dataset1].[Date].&amp;[2024-03-07T00:00:00]"/>
            <x15:cachedUniqueName index="67" name="[supply_chain_dataset1].[Date].&amp;[2024-03-08T00:00:00]"/>
            <x15:cachedUniqueName index="68" name="[supply_chain_dataset1].[Date].&amp;[2024-03-09T00:00:00]"/>
            <x15:cachedUniqueName index="69" name="[supply_chain_dataset1].[Date].&amp;[2024-03-10T00:00:00]"/>
            <x15:cachedUniqueName index="70" name="[supply_chain_dataset1].[Date].&amp;[2024-03-11T00:00:00]"/>
            <x15:cachedUniqueName index="71" name="[supply_chain_dataset1].[Date].&amp;[2024-03-12T00:00:00]"/>
            <x15:cachedUniqueName index="72" name="[supply_chain_dataset1].[Date].&amp;[2024-03-13T00:00:00]"/>
            <x15:cachedUniqueName index="73" name="[supply_chain_dataset1].[Date].&amp;[2024-03-14T00:00:00]"/>
            <x15:cachedUniqueName index="74" name="[supply_chain_dataset1].[Date].&amp;[2024-03-15T00:00:00]"/>
            <x15:cachedUniqueName index="75" name="[supply_chain_dataset1].[Date].&amp;[2024-03-16T00:00:00]"/>
            <x15:cachedUniqueName index="76" name="[supply_chain_dataset1].[Date].&amp;[2024-03-17T00:00:00]"/>
            <x15:cachedUniqueName index="77" name="[supply_chain_dataset1].[Date].&amp;[2024-03-18T00:00:00]"/>
            <x15:cachedUniqueName index="78" name="[supply_chain_dataset1].[Date].&amp;[2024-03-19T00:00:00]"/>
            <x15:cachedUniqueName index="79" name="[supply_chain_dataset1].[Date].&amp;[2024-03-20T00:00:00]"/>
            <x15:cachedUniqueName index="80" name="[supply_chain_dataset1].[Date].&amp;[2024-03-21T00:00:00]"/>
            <x15:cachedUniqueName index="81" name="[supply_chain_dataset1].[Date].&amp;[2024-03-22T00:00:00]"/>
            <x15:cachedUniqueName index="82" name="[supply_chain_dataset1].[Date].&amp;[2024-03-23T00:00:00]"/>
            <x15:cachedUniqueName index="83" name="[supply_chain_dataset1].[Date].&amp;[2024-03-24T00:00:00]"/>
            <x15:cachedUniqueName index="84" name="[supply_chain_dataset1].[Date].&amp;[2024-03-25T00:00:00]"/>
            <x15:cachedUniqueName index="85" name="[supply_chain_dataset1].[Date].&amp;[2024-03-26T00:00:00]"/>
            <x15:cachedUniqueName index="86" name="[supply_chain_dataset1].[Date].&amp;[2024-03-27T00:00:00]"/>
            <x15:cachedUniqueName index="87" name="[supply_chain_dataset1].[Date].&amp;[2024-03-28T00:00:00]"/>
            <x15:cachedUniqueName index="88" name="[supply_chain_dataset1].[Date].&amp;[2024-03-29T00:00:00]"/>
            <x15:cachedUniqueName index="89" name="[supply_chain_dataset1].[Date].&amp;[2024-03-30T00:00:00]"/>
            <x15:cachedUniqueName index="90" name="[supply_chain_dataset1].[Date].&amp;[2024-03-31T00:00:00]"/>
            <x15:cachedUniqueName index="91" name="[supply_chain_dataset1].[Date].&amp;[2024-04-01T00:00:00]"/>
            <x15:cachedUniqueName index="92" name="[supply_chain_dataset1].[Date].&amp;[2024-04-02T00:00:00]"/>
            <x15:cachedUniqueName index="93" name="[supply_chain_dataset1].[Date].&amp;[2024-04-03T00:00:00]"/>
            <x15:cachedUniqueName index="94" name="[supply_chain_dataset1].[Date].&amp;[2024-04-04T00:00:00]"/>
            <x15:cachedUniqueName index="95" name="[supply_chain_dataset1].[Date].&amp;[2024-04-05T00:00:00]"/>
            <x15:cachedUniqueName index="96" name="[supply_chain_dataset1].[Date].&amp;[2024-04-06T00:00:00]"/>
            <x15:cachedUniqueName index="97" name="[supply_chain_dataset1].[Date].&amp;[2024-04-07T00:00:00]"/>
            <x15:cachedUniqueName index="98" name="[supply_chain_dataset1].[Date].&amp;[2024-04-08T00:00:00]"/>
            <x15:cachedUniqueName index="99" name="[supply_chain_dataset1].[Date].&amp;[2024-04-09T00:00:00]"/>
            <x15:cachedUniqueName index="100" name="[supply_chain_dataset1].[Date].&amp;[2024-04-10T00:00:00]"/>
            <x15:cachedUniqueName index="101" name="[supply_chain_dataset1].[Date].&amp;[2024-04-11T00:00:00]"/>
            <x15:cachedUniqueName index="102" name="[supply_chain_dataset1].[Date].&amp;[2024-04-12T00:00:00]"/>
            <x15:cachedUniqueName index="103" name="[supply_chain_dataset1].[Date].&amp;[2024-04-13T00:00:00]"/>
            <x15:cachedUniqueName index="104" name="[supply_chain_dataset1].[Date].&amp;[2024-04-14T00:00:00]"/>
            <x15:cachedUniqueName index="105" name="[supply_chain_dataset1].[Date].&amp;[2024-04-15T00:00:00]"/>
            <x15:cachedUniqueName index="106" name="[supply_chain_dataset1].[Date].&amp;[2024-04-16T00:00:00]"/>
            <x15:cachedUniqueName index="107" name="[supply_chain_dataset1].[Date].&amp;[2024-04-17T00:00:00]"/>
            <x15:cachedUniqueName index="108" name="[supply_chain_dataset1].[Date].&amp;[2024-04-18T00:00:00]"/>
            <x15:cachedUniqueName index="109" name="[supply_chain_dataset1].[Date].&amp;[2024-04-19T00:00:00]"/>
            <x15:cachedUniqueName index="110" name="[supply_chain_dataset1].[Date].&amp;[2024-04-20T00:00:00]"/>
            <x15:cachedUniqueName index="111" name="[supply_chain_dataset1].[Date].&amp;[2024-04-21T00:00:00]"/>
            <x15:cachedUniqueName index="112" name="[supply_chain_dataset1].[Date].&amp;[2024-04-22T00:00:00]"/>
            <x15:cachedUniqueName index="113" name="[supply_chain_dataset1].[Date].&amp;[2024-04-23T00:00:00]"/>
            <x15:cachedUniqueName index="114" name="[supply_chain_dataset1].[Date].&amp;[2024-04-24T00:00:00]"/>
            <x15:cachedUniqueName index="115" name="[supply_chain_dataset1].[Date].&amp;[2024-04-25T00:00:00]"/>
            <x15:cachedUniqueName index="116" name="[supply_chain_dataset1].[Date].&amp;[2024-04-26T00:00:00]"/>
            <x15:cachedUniqueName index="117" name="[supply_chain_dataset1].[Date].&amp;[2024-04-27T00:00:00]"/>
            <x15:cachedUniqueName index="118" name="[supply_chain_dataset1].[Date].&amp;[2024-04-28T00:00:00]"/>
            <x15:cachedUniqueName index="119" name="[supply_chain_dataset1].[Date].&amp;[2024-04-29T00:00:00]"/>
            <x15:cachedUniqueName index="120" name="[supply_chain_dataset1].[Date].&amp;[2024-04-30T00:00:00]"/>
            <x15:cachedUniqueName index="121" name="[supply_chain_dataset1].[Date].&amp;[2024-05-01T00:00:00]"/>
            <x15:cachedUniqueName index="122" name="[supply_chain_dataset1].[Date].&amp;[2024-05-02T00:00:00]"/>
            <x15:cachedUniqueName index="123" name="[supply_chain_dataset1].[Date].&amp;[2024-05-03T00:00:00]"/>
            <x15:cachedUniqueName index="124" name="[supply_chain_dataset1].[Date].&amp;[2024-05-04T00:00:00]"/>
            <x15:cachedUniqueName index="125" name="[supply_chain_dataset1].[Date].&amp;[2024-05-05T00:00:00]"/>
            <x15:cachedUniqueName index="126" name="[supply_chain_dataset1].[Date].&amp;[2024-05-06T00:00:00]"/>
            <x15:cachedUniqueName index="127" name="[supply_chain_dataset1].[Date].&amp;[2024-05-07T00:00:00]"/>
            <x15:cachedUniqueName index="128" name="[supply_chain_dataset1].[Date].&amp;[2024-05-08T00:00:00]"/>
            <x15:cachedUniqueName index="129" name="[supply_chain_dataset1].[Date].&amp;[2024-05-09T00:00:00]"/>
            <x15:cachedUniqueName index="130" name="[supply_chain_dataset1].[Date].&amp;[2024-05-10T00:00:00]"/>
            <x15:cachedUniqueName index="131" name="[supply_chain_dataset1].[Date].&amp;[2024-05-11T00:00:00]"/>
            <x15:cachedUniqueName index="132" name="[supply_chain_dataset1].[Date].&amp;[2024-05-12T00:00:00]"/>
            <x15:cachedUniqueName index="133" name="[supply_chain_dataset1].[Date].&amp;[2024-05-13T00:00:00]"/>
            <x15:cachedUniqueName index="134" name="[supply_chain_dataset1].[Date].&amp;[2024-05-14T00:00:00]"/>
            <x15:cachedUniqueName index="135" name="[supply_chain_dataset1].[Date].&amp;[2024-05-15T00:00:00]"/>
            <x15:cachedUniqueName index="136" name="[supply_chain_dataset1].[Date].&amp;[2024-05-16T00:00:00]"/>
            <x15:cachedUniqueName index="137" name="[supply_chain_dataset1].[Date].&amp;[2024-05-17T00:00:00]"/>
            <x15:cachedUniqueName index="138" name="[supply_chain_dataset1].[Date].&amp;[2024-05-18T00:00:00]"/>
            <x15:cachedUniqueName index="139" name="[supply_chain_dataset1].[Date].&amp;[2024-05-19T00:00:00]"/>
            <x15:cachedUniqueName index="140" name="[supply_chain_dataset1].[Date].&amp;[2024-05-20T00:00:00]"/>
            <x15:cachedUniqueName index="141" name="[supply_chain_dataset1].[Date].&amp;[2024-05-21T00:00:00]"/>
            <x15:cachedUniqueName index="142" name="[supply_chain_dataset1].[Date].&amp;[2024-05-22T00:00:00]"/>
            <x15:cachedUniqueName index="143" name="[supply_chain_dataset1].[Date].&amp;[2024-05-23T00:00:00]"/>
            <x15:cachedUniqueName index="144" name="[supply_chain_dataset1].[Date].&amp;[2024-05-24T00:00:00]"/>
            <x15:cachedUniqueName index="145" name="[supply_chain_dataset1].[Date].&amp;[2024-05-25T00:00:00]"/>
            <x15:cachedUniqueName index="146" name="[supply_chain_dataset1].[Date].&amp;[2024-05-26T00:00:00]"/>
            <x15:cachedUniqueName index="147" name="[supply_chain_dataset1].[Date].&amp;[2024-05-27T00:00:00]"/>
            <x15:cachedUniqueName index="148" name="[supply_chain_dataset1].[Date].&amp;[2024-05-28T00:00:00]"/>
            <x15:cachedUniqueName index="149" name="[supply_chain_dataset1].[Date].&amp;[2024-05-29T00:00:00]"/>
            <x15:cachedUniqueName index="150" name="[supply_chain_dataset1].[Date].&amp;[2024-05-30T00:00:00]"/>
            <x15:cachedUniqueName index="151" name="[supply_chain_dataset1].[Date].&amp;[2024-05-31T00:00:00]"/>
            <x15:cachedUniqueName index="152" name="[supply_chain_dataset1].[Date].&amp;[2024-06-01T00:00:00]"/>
            <x15:cachedUniqueName index="153" name="[supply_chain_dataset1].[Date].&amp;[2024-06-02T00:00:00]"/>
            <x15:cachedUniqueName index="154" name="[supply_chain_dataset1].[Date].&amp;[2024-06-03T00:00:00]"/>
            <x15:cachedUniqueName index="155" name="[supply_chain_dataset1].[Date].&amp;[2024-06-04T00:00:00]"/>
            <x15:cachedUniqueName index="156" name="[supply_chain_dataset1].[Date].&amp;[2024-06-05T00:00:00]"/>
            <x15:cachedUniqueName index="157" name="[supply_chain_dataset1].[Date].&amp;[2024-06-06T00:00:00]"/>
            <x15:cachedUniqueName index="158" name="[supply_chain_dataset1].[Date].&amp;[2024-06-07T00:00:00]"/>
            <x15:cachedUniqueName index="159" name="[supply_chain_dataset1].[Date].&amp;[2024-06-08T00:00:00]"/>
            <x15:cachedUniqueName index="160" name="[supply_chain_dataset1].[Date].&amp;[2024-06-09T00:00:00]"/>
            <x15:cachedUniqueName index="161" name="[supply_chain_dataset1].[Date].&amp;[2024-06-10T00:00:00]"/>
            <x15:cachedUniqueName index="162" name="[supply_chain_dataset1].[Date].&amp;[2024-06-11T00:00:00]"/>
            <x15:cachedUniqueName index="163" name="[supply_chain_dataset1].[Date].&amp;[2024-06-12T00:00:00]"/>
            <x15:cachedUniqueName index="164" name="[supply_chain_dataset1].[Date].&amp;[2024-06-13T00:00:00]"/>
            <x15:cachedUniqueName index="165" name="[supply_chain_dataset1].[Date].&amp;[2024-06-14T00:00:00]"/>
            <x15:cachedUniqueName index="166" name="[supply_chain_dataset1].[Date].&amp;[2024-06-15T00:00:00]"/>
            <x15:cachedUniqueName index="167" name="[supply_chain_dataset1].[Date].&amp;[2024-06-16T00:00:00]"/>
            <x15:cachedUniqueName index="168" name="[supply_chain_dataset1].[Date].&amp;[2024-06-17T00:00:00]"/>
            <x15:cachedUniqueName index="169" name="[supply_chain_dataset1].[Date].&amp;[2024-06-18T00:00:00]"/>
            <x15:cachedUniqueName index="170" name="[supply_chain_dataset1].[Date].&amp;[2024-06-19T00:00:00]"/>
            <x15:cachedUniqueName index="171" name="[supply_chain_dataset1].[Date].&amp;[2024-06-20T00:00:00]"/>
            <x15:cachedUniqueName index="172" name="[supply_chain_dataset1].[Date].&amp;[2024-06-21T00:00:00]"/>
            <x15:cachedUniqueName index="173" name="[supply_chain_dataset1].[Date].&amp;[2024-06-22T00:00:00]"/>
            <x15:cachedUniqueName index="174" name="[supply_chain_dataset1].[Date].&amp;[2024-06-23T00:00:00]"/>
            <x15:cachedUniqueName index="175" name="[supply_chain_dataset1].[Date].&amp;[2024-06-24T00:00:00]"/>
            <x15:cachedUniqueName index="176" name="[supply_chain_dataset1].[Date].&amp;[2024-06-25T00:00:00]"/>
            <x15:cachedUniqueName index="177" name="[supply_chain_dataset1].[Date].&amp;[2024-06-26T00:00:00]"/>
            <x15:cachedUniqueName index="178" name="[supply_chain_dataset1].[Date].&amp;[2024-06-27T00:00:00]"/>
            <x15:cachedUniqueName index="179" name="[supply_chain_dataset1].[Date].&amp;[2024-06-28T00:00:00]"/>
            <x15:cachedUniqueName index="180" name="[supply_chain_dataset1].[Date].&amp;[2024-06-29T00:00:00]"/>
            <x15:cachedUniqueName index="181" name="[supply_chain_dataset1].[Date].&amp;[2024-06-30T00:00:00]"/>
            <x15:cachedUniqueName index="182" name="[supply_chain_dataset1].[Date].&amp;[2024-07-01T00:00:00]"/>
            <x15:cachedUniqueName index="183" name="[supply_chain_dataset1].[Date].&amp;[2024-07-02T00:00:00]"/>
            <x15:cachedUniqueName index="184" name="[supply_chain_dataset1].[Date].&amp;[2024-07-03T00:00:00]"/>
            <x15:cachedUniqueName index="185" name="[supply_chain_dataset1].[Date].&amp;[2024-07-04T00:00:00]"/>
            <x15:cachedUniqueName index="186" name="[supply_chain_dataset1].[Date].&amp;[2024-07-05T00:00:00]"/>
            <x15:cachedUniqueName index="187" name="[supply_chain_dataset1].[Date].&amp;[2024-07-06T00:00:00]"/>
            <x15:cachedUniqueName index="188" name="[supply_chain_dataset1].[Date].&amp;[2024-07-07T00:00:00]"/>
            <x15:cachedUniqueName index="189" name="[supply_chain_dataset1].[Date].&amp;[2024-07-08T00:00:00]"/>
            <x15:cachedUniqueName index="190" name="[supply_chain_dataset1].[Date].&amp;[2024-07-09T00:00:00]"/>
            <x15:cachedUniqueName index="191" name="[supply_chain_dataset1].[Date].&amp;[2024-07-10T00:00:00]"/>
            <x15:cachedUniqueName index="192" name="[supply_chain_dataset1].[Date].&amp;[2024-07-11T00:00:00]"/>
            <x15:cachedUniqueName index="193" name="[supply_chain_dataset1].[Date].&amp;[2024-07-12T00:00:00]"/>
            <x15:cachedUniqueName index="194" name="[supply_chain_dataset1].[Date].&amp;[2024-07-13T00:00:00]"/>
            <x15:cachedUniqueName index="195" name="[supply_chain_dataset1].[Date].&amp;[2024-07-14T00:00:00]"/>
            <x15:cachedUniqueName index="196" name="[supply_chain_dataset1].[Date].&amp;[2024-07-15T00:00:00]"/>
            <x15:cachedUniqueName index="197" name="[supply_chain_dataset1].[Date].&amp;[2024-07-16T00:00:00]"/>
            <x15:cachedUniqueName index="198" name="[supply_chain_dataset1].[Date].&amp;[2024-07-17T00:00:00]"/>
            <x15:cachedUniqueName index="199" name="[supply_chain_dataset1].[Date].&amp;[2024-07-18T00:00:00]"/>
            <x15:cachedUniqueName index="200" name="[supply_chain_dataset1].[Date].&amp;[2024-07-19T00:00:00]"/>
            <x15:cachedUniqueName index="201" name="[supply_chain_dataset1].[Date].&amp;[2024-07-20T00:00:00]"/>
            <x15:cachedUniqueName index="202" name="[supply_chain_dataset1].[Date].&amp;[2024-07-21T00:00:00]"/>
            <x15:cachedUniqueName index="203" name="[supply_chain_dataset1].[Date].&amp;[2024-07-22T00:00:00]"/>
            <x15:cachedUniqueName index="204" name="[supply_chain_dataset1].[Date].&amp;[2024-07-23T00:00:00]"/>
            <x15:cachedUniqueName index="205" name="[supply_chain_dataset1].[Date].&amp;[2024-07-24T00:00:00]"/>
            <x15:cachedUniqueName index="206" name="[supply_chain_dataset1].[Date].&amp;[2024-07-25T00:00:00]"/>
            <x15:cachedUniqueName index="207" name="[supply_chain_dataset1].[Date].&amp;[2024-07-26T00:00:00]"/>
            <x15:cachedUniqueName index="208" name="[supply_chain_dataset1].[Date].&amp;[2024-07-27T00:00:00]"/>
            <x15:cachedUniqueName index="209" name="[supply_chain_dataset1].[Date].&amp;[2024-07-28T00:00:00]"/>
            <x15:cachedUniqueName index="210" name="[supply_chain_dataset1].[Date].&amp;[2024-07-29T00:00:00]"/>
            <x15:cachedUniqueName index="211" name="[supply_chain_dataset1].[Date].&amp;[2024-07-30T00:00:00]"/>
            <x15:cachedUniqueName index="212" name="[supply_chain_dataset1].[Date].&amp;[2024-07-31T00:00:00]"/>
            <x15:cachedUniqueName index="213" name="[supply_chain_dataset1].[Date].&amp;[2024-08-01T00:00:00]"/>
            <x15:cachedUniqueName index="214" name="[supply_chain_dataset1].[Date].&amp;[2024-08-02T00:00:00]"/>
            <x15:cachedUniqueName index="215" name="[supply_chain_dataset1].[Date].&amp;[2024-08-03T00:00:00]"/>
            <x15:cachedUniqueName index="216" name="[supply_chain_dataset1].[Date].&amp;[2024-08-04T00:00:00]"/>
            <x15:cachedUniqueName index="217" name="[supply_chain_dataset1].[Date].&amp;[2024-08-05T00:00:00]"/>
            <x15:cachedUniqueName index="218" name="[supply_chain_dataset1].[Date].&amp;[2024-08-06T00:00:00]"/>
            <x15:cachedUniqueName index="219" name="[supply_chain_dataset1].[Date].&amp;[2024-08-07T00:00:00]"/>
            <x15:cachedUniqueName index="220" name="[supply_chain_dataset1].[Date].&amp;[2024-08-08T00:00:00]"/>
            <x15:cachedUniqueName index="221" name="[supply_chain_dataset1].[Date].&amp;[2024-08-09T00:00:00]"/>
            <x15:cachedUniqueName index="222" name="[supply_chain_dataset1].[Date].&amp;[2024-08-10T00:00:00]"/>
            <x15:cachedUniqueName index="223" name="[supply_chain_dataset1].[Date].&amp;[2024-08-11T00:00:00]"/>
            <x15:cachedUniqueName index="224" name="[supply_chain_dataset1].[Date].&amp;[2024-08-12T00:00:00]"/>
            <x15:cachedUniqueName index="225" name="[supply_chain_dataset1].[Date].&amp;[2024-08-13T00:00:00]"/>
            <x15:cachedUniqueName index="226" name="[supply_chain_dataset1].[Date].&amp;[2024-08-14T00:00:00]"/>
            <x15:cachedUniqueName index="227" name="[supply_chain_dataset1].[Date].&amp;[2024-08-15T00:00:00]"/>
            <x15:cachedUniqueName index="228" name="[supply_chain_dataset1].[Date].&amp;[2024-08-16T00:00:00]"/>
            <x15:cachedUniqueName index="229" name="[supply_chain_dataset1].[Date].&amp;[2024-08-17T00:00:00]"/>
            <x15:cachedUniqueName index="230" name="[supply_chain_dataset1].[Date].&amp;[2024-08-18T00:00:00]"/>
            <x15:cachedUniqueName index="231" name="[supply_chain_dataset1].[Date].&amp;[2024-08-19T00:00:00]"/>
            <x15:cachedUniqueName index="232" name="[supply_chain_dataset1].[Date].&amp;[2024-08-20T00:00:00]"/>
            <x15:cachedUniqueName index="233" name="[supply_chain_dataset1].[Date].&amp;[2024-08-21T00:00:00]"/>
            <x15:cachedUniqueName index="234" name="[supply_chain_dataset1].[Date].&amp;[2024-08-22T00:00:00]"/>
            <x15:cachedUniqueName index="235" name="[supply_chain_dataset1].[Date].&amp;[2024-08-23T00:00:00]"/>
            <x15:cachedUniqueName index="236" name="[supply_chain_dataset1].[Date].&amp;[2024-08-24T00:00:00]"/>
            <x15:cachedUniqueName index="237" name="[supply_chain_dataset1].[Date].&amp;[2024-08-25T00:00:00]"/>
            <x15:cachedUniqueName index="238" name="[supply_chain_dataset1].[Date].&amp;[2024-08-26T00:00:00]"/>
            <x15:cachedUniqueName index="239" name="[supply_chain_dataset1].[Date].&amp;[2024-08-27T00:00:00]"/>
            <x15:cachedUniqueName index="240" name="[supply_chain_dataset1].[Date].&amp;[2024-08-28T00:00:00]"/>
            <x15:cachedUniqueName index="241" name="[supply_chain_dataset1].[Date].&amp;[2024-08-29T00:00:00]"/>
            <x15:cachedUniqueName index="242" name="[supply_chain_dataset1].[Date].&amp;[2024-08-30T00:00:00]"/>
            <x15:cachedUniqueName index="243" name="[supply_chain_dataset1].[Date].&amp;[2024-08-31T00:00:00]"/>
            <x15:cachedUniqueName index="244" name="[supply_chain_dataset1].[Date].&amp;[2024-09-01T00:00:00]"/>
            <x15:cachedUniqueName index="245" name="[supply_chain_dataset1].[Date].&amp;[2024-09-02T00:00:00]"/>
            <x15:cachedUniqueName index="246" name="[supply_chain_dataset1].[Date].&amp;[2024-09-03T00:00:00]"/>
            <x15:cachedUniqueName index="247" name="[supply_chain_dataset1].[Date].&amp;[2024-09-04T00:00:00]"/>
            <x15:cachedUniqueName index="248" name="[supply_chain_dataset1].[Date].&amp;[2024-09-05T00:00:00]"/>
            <x15:cachedUniqueName index="249" name="[supply_chain_dataset1].[Date].&amp;[2024-09-06T00:00:00]"/>
            <x15:cachedUniqueName index="250" name="[supply_chain_dataset1].[Date].&amp;[2024-09-07T00:00:00]"/>
            <x15:cachedUniqueName index="251" name="[supply_chain_dataset1].[Date].&amp;[2024-09-08T00:00:00]"/>
            <x15:cachedUniqueName index="252" name="[supply_chain_dataset1].[Date].&amp;[2024-09-09T00:00:00]"/>
            <x15:cachedUniqueName index="253" name="[supply_chain_dataset1].[Date].&amp;[2024-09-10T00:00:00]"/>
            <x15:cachedUniqueName index="254" name="[supply_chain_dataset1].[Date].&amp;[2024-09-11T00:00:00]"/>
            <x15:cachedUniqueName index="255" name="[supply_chain_dataset1].[Date].&amp;[2024-09-12T00:00:00]"/>
            <x15:cachedUniqueName index="256" name="[supply_chain_dataset1].[Date].&amp;[2024-09-13T00:00:00]"/>
            <x15:cachedUniqueName index="257" name="[supply_chain_dataset1].[Date].&amp;[2024-09-14T00:00:00]"/>
            <x15:cachedUniqueName index="258" name="[supply_chain_dataset1].[Date].&amp;[2024-09-15T00:00:00]"/>
            <x15:cachedUniqueName index="259" name="[supply_chain_dataset1].[Date].&amp;[2024-09-16T00:00:00]"/>
            <x15:cachedUniqueName index="260" name="[supply_chain_dataset1].[Date].&amp;[2024-09-17T00:00:00]"/>
            <x15:cachedUniqueName index="261" name="[supply_chain_dataset1].[Date].&amp;[2024-09-18T00:00:00]"/>
            <x15:cachedUniqueName index="262" name="[supply_chain_dataset1].[Date].&amp;[2024-09-19T00:00:00]"/>
            <x15:cachedUniqueName index="263" name="[supply_chain_dataset1].[Date].&amp;[2024-09-20T00:00:00]"/>
            <x15:cachedUniqueName index="264" name="[supply_chain_dataset1].[Date].&amp;[2024-09-21T00:00:00]"/>
            <x15:cachedUniqueName index="265" name="[supply_chain_dataset1].[Date].&amp;[2024-09-22T00:00:00]"/>
            <x15:cachedUniqueName index="266" name="[supply_chain_dataset1].[Date].&amp;[2024-09-23T00:00:00]"/>
            <x15:cachedUniqueName index="267" name="[supply_chain_dataset1].[Date].&amp;[2024-09-24T00:00:00]"/>
            <x15:cachedUniqueName index="268" name="[supply_chain_dataset1].[Date].&amp;[2024-09-25T00:00:00]"/>
            <x15:cachedUniqueName index="269" name="[supply_chain_dataset1].[Date].&amp;[2024-09-26T00:00:00]"/>
            <x15:cachedUniqueName index="270" name="[supply_chain_dataset1].[Date].&amp;[2024-09-27T00:00:00]"/>
            <x15:cachedUniqueName index="271" name="[supply_chain_dataset1].[Date].&amp;[2024-09-28T00:00:00]"/>
            <x15:cachedUniqueName index="272" name="[supply_chain_dataset1].[Date].&amp;[2024-09-29T00:00:00]"/>
            <x15:cachedUniqueName index="273" name="[supply_chain_dataset1].[Date].&amp;[2024-09-30T00:00:00]"/>
            <x15:cachedUniqueName index="274" name="[supply_chain_dataset1].[Date].&amp;[2024-10-01T00:00:00]"/>
            <x15:cachedUniqueName index="275" name="[supply_chain_dataset1].[Date].&amp;[2024-10-02T00:00:00]"/>
            <x15:cachedUniqueName index="276" name="[supply_chain_dataset1].[Date].&amp;[2024-10-03T00:00:00]"/>
            <x15:cachedUniqueName index="277" name="[supply_chain_dataset1].[Date].&amp;[2024-10-04T00:00:00]"/>
            <x15:cachedUniqueName index="278" name="[supply_chain_dataset1].[Date].&amp;[2024-10-05T00:00:00]"/>
            <x15:cachedUniqueName index="279" name="[supply_chain_dataset1].[Date].&amp;[2024-10-06T00:00:00]"/>
            <x15:cachedUniqueName index="280" name="[supply_chain_dataset1].[Date].&amp;[2024-10-07T00:00:00]"/>
            <x15:cachedUniqueName index="281" name="[supply_chain_dataset1].[Date].&amp;[2024-10-08T00:00:00]"/>
            <x15:cachedUniqueName index="282" name="[supply_chain_dataset1].[Date].&amp;[2024-10-09T00:00:00]"/>
            <x15:cachedUniqueName index="283" name="[supply_chain_dataset1].[Date].&amp;[2024-10-10T00:00:00]"/>
            <x15:cachedUniqueName index="284" name="[supply_chain_dataset1].[Date].&amp;[2024-10-11T00:00:00]"/>
            <x15:cachedUniqueName index="285" name="[supply_chain_dataset1].[Date].&amp;[2024-10-12T00:00:00]"/>
            <x15:cachedUniqueName index="286" name="[supply_chain_dataset1].[Date].&amp;[2024-10-13T00:00:00]"/>
            <x15:cachedUniqueName index="287" name="[supply_chain_dataset1].[Date].&amp;[2024-10-14T00:00:00]"/>
            <x15:cachedUniqueName index="288" name="[supply_chain_dataset1].[Date].&amp;[2024-10-15T00:00:00]"/>
            <x15:cachedUniqueName index="289" name="[supply_chain_dataset1].[Date].&amp;[2024-10-16T00:00:00]"/>
            <x15:cachedUniqueName index="290" name="[supply_chain_dataset1].[Date].&amp;[2024-10-17T00:00:00]"/>
            <x15:cachedUniqueName index="291" name="[supply_chain_dataset1].[Date].&amp;[2024-10-18T00:00:00]"/>
            <x15:cachedUniqueName index="292" name="[supply_chain_dataset1].[Date].&amp;[2024-10-19T00:00:00]"/>
            <x15:cachedUniqueName index="293" name="[supply_chain_dataset1].[Date].&amp;[2024-10-20T00:00:00]"/>
            <x15:cachedUniqueName index="294" name="[supply_chain_dataset1].[Date].&amp;[2024-10-21T00:00:00]"/>
            <x15:cachedUniqueName index="295" name="[supply_chain_dataset1].[Date].&amp;[2024-10-22T00:00:00]"/>
            <x15:cachedUniqueName index="296" name="[supply_chain_dataset1].[Date].&amp;[2024-10-23T00:00:00]"/>
            <x15:cachedUniqueName index="297" name="[supply_chain_dataset1].[Date].&amp;[2024-10-24T00:00:00]"/>
            <x15:cachedUniqueName index="298" name="[supply_chain_dataset1].[Date].&amp;[2024-10-25T00:00:00]"/>
            <x15:cachedUniqueName index="299" name="[supply_chain_dataset1].[Date].&amp;[2024-10-26T00:00:00]"/>
            <x15:cachedUniqueName index="300" name="[supply_chain_dataset1].[Date].&amp;[2024-10-27T00:00:00]"/>
            <x15:cachedUniqueName index="301" name="[supply_chain_dataset1].[Date].&amp;[2024-10-28T00:00:00]"/>
            <x15:cachedUniqueName index="302" name="[supply_chain_dataset1].[Date].&amp;[2024-10-29T00:00:00]"/>
            <x15:cachedUniqueName index="303" name="[supply_chain_dataset1].[Date].&amp;[2024-10-30T00:00:00]"/>
            <x15:cachedUniqueName index="304" name="[supply_chain_dataset1].[Date].&amp;[2024-10-31T00:00:00]"/>
            <x15:cachedUniqueName index="305" name="[supply_chain_dataset1].[Date].&amp;[2024-11-01T00:00:00]"/>
            <x15:cachedUniqueName index="306" name="[supply_chain_dataset1].[Date].&amp;[2024-11-02T00:00:00]"/>
            <x15:cachedUniqueName index="307" name="[supply_chain_dataset1].[Date].&amp;[2024-11-03T00:00:00]"/>
            <x15:cachedUniqueName index="308" name="[supply_chain_dataset1].[Date].&amp;[2024-11-04T00:00:00]"/>
            <x15:cachedUniqueName index="309" name="[supply_chain_dataset1].[Date].&amp;[2024-11-05T00:00:00]"/>
            <x15:cachedUniqueName index="310" name="[supply_chain_dataset1].[Date].&amp;[2024-11-06T00:00:00]"/>
            <x15:cachedUniqueName index="311" name="[supply_chain_dataset1].[Date].&amp;[2024-11-07T00:00:00]"/>
            <x15:cachedUniqueName index="312" name="[supply_chain_dataset1].[Date].&amp;[2024-11-08T00:00:00]"/>
            <x15:cachedUniqueName index="313" name="[supply_chain_dataset1].[Date].&amp;[2024-11-09T00:00:00]"/>
            <x15:cachedUniqueName index="314" name="[supply_chain_dataset1].[Date].&amp;[2024-11-10T00:00:00]"/>
            <x15:cachedUniqueName index="315" name="[supply_chain_dataset1].[Date].&amp;[2024-11-11T00:00:00]"/>
            <x15:cachedUniqueName index="316" name="[supply_chain_dataset1].[Date].&amp;[2024-11-12T00:00:00]"/>
            <x15:cachedUniqueName index="317" name="[supply_chain_dataset1].[Date].&amp;[2024-11-13T00:00:00]"/>
            <x15:cachedUniqueName index="318" name="[supply_chain_dataset1].[Date].&amp;[2024-11-14T00:00:00]"/>
            <x15:cachedUniqueName index="319" name="[supply_chain_dataset1].[Date].&amp;[2024-11-15T00:00:00]"/>
            <x15:cachedUniqueName index="320" name="[supply_chain_dataset1].[Date].&amp;[2024-11-16T00:00:00]"/>
            <x15:cachedUniqueName index="321" name="[supply_chain_dataset1].[Date].&amp;[2024-11-17T00:00:00]"/>
            <x15:cachedUniqueName index="322" name="[supply_chain_dataset1].[Date].&amp;[2024-11-18T00:00:00]"/>
            <x15:cachedUniqueName index="323" name="[supply_chain_dataset1].[Date].&amp;[2024-11-19T00:00:00]"/>
            <x15:cachedUniqueName index="324" name="[supply_chain_dataset1].[Date].&amp;[2024-11-20T00:00:00]"/>
            <x15:cachedUniqueName index="325" name="[supply_chain_dataset1].[Date].&amp;[2024-11-21T00:00:00]"/>
            <x15:cachedUniqueName index="326" name="[supply_chain_dataset1].[Date].&amp;[2024-11-22T00:00:00]"/>
            <x15:cachedUniqueName index="327" name="[supply_chain_dataset1].[Date].&amp;[2024-11-23T00:00:00]"/>
            <x15:cachedUniqueName index="328" name="[supply_chain_dataset1].[Date].&amp;[2024-11-24T00:00:00]"/>
            <x15:cachedUniqueName index="329" name="[supply_chain_dataset1].[Date].&amp;[2024-11-25T00:00:00]"/>
            <x15:cachedUniqueName index="330" name="[supply_chain_dataset1].[Date].&amp;[2024-11-26T00:00:00]"/>
            <x15:cachedUniqueName index="331" name="[supply_chain_dataset1].[Date].&amp;[2024-11-27T00:00:00]"/>
            <x15:cachedUniqueName index="332" name="[supply_chain_dataset1].[Date].&amp;[2024-11-28T00:00:00]"/>
            <x15:cachedUniqueName index="333" name="[supply_chain_dataset1].[Date].&amp;[2024-11-29T00:00:00]"/>
            <x15:cachedUniqueName index="334" name="[supply_chain_dataset1].[Date].&amp;[2024-11-30T00:00:00]"/>
            <x15:cachedUniqueName index="335" name="[supply_chain_dataset1].[Date].&amp;[2024-12-01T00:00:00]"/>
            <x15:cachedUniqueName index="336" name="[supply_chain_dataset1].[Date].&amp;[2024-12-02T00:00:00]"/>
            <x15:cachedUniqueName index="337" name="[supply_chain_dataset1].[Date].&amp;[2024-12-03T00:00:00]"/>
            <x15:cachedUniqueName index="338" name="[supply_chain_dataset1].[Date].&amp;[2024-12-04T00:00:00]"/>
            <x15:cachedUniqueName index="339" name="[supply_chain_dataset1].[Date].&amp;[2024-12-05T00:00:00]"/>
            <x15:cachedUniqueName index="340" name="[supply_chain_dataset1].[Date].&amp;[2024-12-06T00:00:00]"/>
            <x15:cachedUniqueName index="341" name="[supply_chain_dataset1].[Date].&amp;[2024-12-07T00:00:00]"/>
            <x15:cachedUniqueName index="342" name="[supply_chain_dataset1].[Date].&amp;[2024-12-08T00:00:00]"/>
            <x15:cachedUniqueName index="343" name="[supply_chain_dataset1].[Date].&amp;[2024-12-09T00:00:00]"/>
            <x15:cachedUniqueName index="344" name="[supply_chain_dataset1].[Date].&amp;[2024-12-10T00:00:00]"/>
            <x15:cachedUniqueName index="345" name="[supply_chain_dataset1].[Date].&amp;[2024-12-11T00:00:00]"/>
            <x15:cachedUniqueName index="346" name="[supply_chain_dataset1].[Date].&amp;[2024-12-12T00:00:00]"/>
            <x15:cachedUniqueName index="347" name="[supply_chain_dataset1].[Date].&amp;[2024-12-13T00:00:00]"/>
            <x15:cachedUniqueName index="348" name="[supply_chain_dataset1].[Date].&amp;[2024-12-14T00:00:00]"/>
            <x15:cachedUniqueName index="349" name="[supply_chain_dataset1].[Date].&amp;[2024-12-15T00:00:00]"/>
            <x15:cachedUniqueName index="350" name="[supply_chain_dataset1].[Date].&amp;[2024-12-16T00:00:00]"/>
            <x15:cachedUniqueName index="351" name="[supply_chain_dataset1].[Date].&amp;[2024-12-17T00:00:00]"/>
            <x15:cachedUniqueName index="352" name="[supply_chain_dataset1].[Date].&amp;[2024-12-18T00:00:00]"/>
            <x15:cachedUniqueName index="353" name="[supply_chain_dataset1].[Date].&amp;[2024-12-19T00:00:00]"/>
            <x15:cachedUniqueName index="354" name="[supply_chain_dataset1].[Date].&amp;[2024-12-20T00:00:00]"/>
            <x15:cachedUniqueName index="355" name="[supply_chain_dataset1].[Date].&amp;[2024-12-21T00:00:00]"/>
            <x15:cachedUniqueName index="356" name="[supply_chain_dataset1].[Date].&amp;[2024-12-22T00:00:00]"/>
            <x15:cachedUniqueName index="357" name="[supply_chain_dataset1].[Date].&amp;[2024-12-23T00:00:00]"/>
            <x15:cachedUniqueName index="358" name="[supply_chain_dataset1].[Date].&amp;[2024-12-24T00:00:00]"/>
            <x15:cachedUniqueName index="359" name="[supply_chain_dataset1].[Date].&amp;[2024-12-25T00:00:00]"/>
            <x15:cachedUniqueName index="360" name="[supply_chain_dataset1].[Date].&amp;[2024-12-26T00:00:00]"/>
            <x15:cachedUniqueName index="361" name="[supply_chain_dataset1].[Date].&amp;[2024-12-27T00:00:00]"/>
            <x15:cachedUniqueName index="362" name="[supply_chain_dataset1].[Date].&amp;[2024-12-28T00:00:00]"/>
            <x15:cachedUniqueName index="363" name="[supply_chain_dataset1].[Date].&amp;[2024-12-29T00:00:00]"/>
            <x15:cachedUniqueName index="364" name="[supply_chain_dataset1].[Date].&amp;[2024-12-30T00:00:00]"/>
          </x15:cachedUniqueNames>
        </ext>
      </extLst>
    </cacheField>
    <cacheField name="[supply_chain_dataset1].[Date (mes)].[Date (mes)]" caption="Date (mes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supply_chain_dataset1].[Date (mes)].&amp;[Jan]"/>
            <x15:cachedUniqueName index="1" name="[supply_chain_dataset1].[Date (mes)].&amp;[Feb]"/>
            <x15:cachedUniqueName index="2" name="[supply_chain_dataset1].[Date (mes)].&amp;[Mar]"/>
            <x15:cachedUniqueName index="3" name="[supply_chain_dataset1].[Date (mes)].&amp;[Apr]"/>
            <x15:cachedUniqueName index="4" name="[supply_chain_dataset1].[Date (mes)].&amp;[May]"/>
            <x15:cachedUniqueName index="5" name="[supply_chain_dataset1].[Date (mes)].&amp;[Jun]"/>
            <x15:cachedUniqueName index="6" name="[supply_chain_dataset1].[Date (mes)].&amp;[Jul]"/>
            <x15:cachedUniqueName index="7" name="[supply_chain_dataset1].[Date (mes)].&amp;[Aug]"/>
            <x15:cachedUniqueName index="8" name="[supply_chain_dataset1].[Date (mes)].&amp;[Sep]"/>
            <x15:cachedUniqueName index="9" name="[supply_chain_dataset1].[Date (mes)].&amp;[Oct]"/>
            <x15:cachedUniqueName index="10" name="[supply_chain_dataset1].[Date (mes)].&amp;[Nov]"/>
            <x15:cachedUniqueName index="11" name="[supply_chain_dataset1].[Date (mes)].&amp;[Dec]"/>
          </x15:cachedUniqueNames>
        </ext>
      </extLst>
    </cacheField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2" memberValueDatatype="7" unbalanced="0">
      <fieldsUsage count="2">
        <fieldUsage x="-1"/>
        <fieldUsage x="1"/>
      </fieldsUsage>
    </cacheHierarchy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3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2" memberValueDatatype="130" unbalanced="0">
      <fieldsUsage count="2">
        <fieldUsage x="-1"/>
        <fieldUsage x="2"/>
      </fieldsUsage>
    </cacheHierarchy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 oneField="1">
      <fieldsUsage count="1">
        <fieldUsage x="0"/>
      </fieldsUsage>
    </cacheHierarchy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89120372" createdVersion="5" refreshedVersion="8" minRefreshableVersion="3" recordCount="0" supportSubquery="1" supportAdvancedDrill="1" xr:uid="{0BDD5685-52D1-416D-968F-18F2AA8D5D4B}">
  <cacheSource type="external" connectionId="2"/>
  <cacheFields count="2">
    <cacheField name="[Measures].[Sales Promo]" caption="Sales Promo" numFmtId="0" hierarchy="29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1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 oneField="1">
      <fieldsUsage count="1">
        <fieldUsage x="0"/>
      </fieldsUsage>
    </cacheHierarchy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9027778" createdVersion="5" refreshedVersion="8" minRefreshableVersion="3" recordCount="0" supportSubquery="1" supportAdvancedDrill="1" xr:uid="{9BFEBE95-C3A1-4C2C-8618-AA258BE7411B}">
  <cacheSource type="external" connectionId="2"/>
  <cacheFields count="2">
    <cacheField name="[Measures].[Sales No Promo]" caption="Sales No Promo" numFmtId="0" hierarchy="30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1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 oneField="1">
      <fieldsUsage count="1">
        <fieldUsage x="0"/>
      </fieldsUsage>
    </cacheHierarchy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91782405" createdVersion="5" refreshedVersion="8" minRefreshableVersion="3" recordCount="0" supportSubquery="1" supportAdvancedDrill="1" xr:uid="{93894F3E-8CAC-4BC5-9041-1C6137CFA0B5}">
  <cacheSource type="external" connectionId="2"/>
  <cacheFields count="3">
    <cacheField name="[supply_chain_dataset1].[SKU_ID].[SKU_ID]" caption="SKU_ID" numFmtId="0" hierarchy="1" level="1">
      <sharedItems count="5">
        <s v="SKU_1"/>
        <s v="SKU_13"/>
        <s v="SKU_18"/>
        <s v="SKU_33"/>
        <s v="SKU_47"/>
      </sharedItems>
      <extLst>
        <ext xmlns:x15="http://schemas.microsoft.com/office/spreadsheetml/2010/11/main" uri="{4F2E5C28-24EA-4eb8-9CBF-B6C8F9C3D259}">
          <x15:cachedUniqueNames>
            <x15:cachedUniqueName index="0" name="[supply_chain_dataset1].[SKU_ID].&amp;[SKU_1]"/>
            <x15:cachedUniqueName index="1" name="[supply_chain_dataset1].[SKU_ID].&amp;[SKU_13]"/>
            <x15:cachedUniqueName index="2" name="[supply_chain_dataset1].[SKU_ID].&amp;[SKU_18]"/>
            <x15:cachedUniqueName index="3" name="[supply_chain_dataset1].[SKU_ID].&amp;[SKU_33]"/>
            <x15:cachedUniqueName index="4" name="[supply_chain_dataset1].[SKU_ID].&amp;[SKU_47]"/>
          </x15:cachedUniqueNames>
        </ext>
      </extLst>
    </cacheField>
    <cacheField name="[Measures].[Top 5 units]" caption="Top 5 units" numFmtId="0" hierarchy="35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>
      <fieldsUsage count="2">
        <fieldUsage x="-1"/>
        <fieldUsage x="0"/>
      </fieldsUsage>
    </cacheHierarchy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2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 oneField="1">
      <fieldsUsage count="1">
        <fieldUsage x="1"/>
      </fieldsUsage>
    </cacheHierarchy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93402775" createdVersion="5" refreshedVersion="8" minRefreshableVersion="3" recordCount="0" supportSubquery="1" supportAdvancedDrill="1" xr:uid="{030916A2-D4AB-44F2-BD99-6526B91D02B2}">
  <cacheSource type="external" connectionId="2"/>
  <cacheFields count="5">
    <cacheField name="[supply_chain_dataset1].[SKU_ID].[SKU_ID]" caption="SKU_ID" numFmtId="0" hierarchy="1" level="1">
      <sharedItems count="50">
        <s v="SKU_1"/>
        <s v="SKU_10"/>
        <s v="SKU_11"/>
        <s v="SKU_12"/>
        <s v="SKU_13"/>
        <s v="SKU_14"/>
        <s v="SKU_15"/>
        <s v="SKU_16"/>
        <s v="SKU_17"/>
        <s v="SKU_18"/>
        <s v="SKU_19"/>
        <s v="SKU_2"/>
        <s v="SKU_20"/>
        <s v="SKU_21"/>
        <s v="SKU_22"/>
        <s v="SKU_23"/>
        <s v="SKU_24"/>
        <s v="SKU_25"/>
        <s v="SKU_26"/>
        <s v="SKU_27"/>
        <s v="SKU_28"/>
        <s v="SKU_29"/>
        <s v="SKU_3"/>
        <s v="SKU_30"/>
        <s v="SKU_31"/>
        <s v="SKU_32"/>
        <s v="SKU_33"/>
        <s v="SKU_34"/>
        <s v="SKU_35"/>
        <s v="SKU_36"/>
        <s v="SKU_37"/>
        <s v="SKU_38"/>
        <s v="SKU_39"/>
        <s v="SKU_4"/>
        <s v="SKU_40"/>
        <s v="SKU_41"/>
        <s v="SKU_42"/>
        <s v="SKU_43"/>
        <s v="SKU_44"/>
        <s v="SKU_45"/>
        <s v="SKU_46"/>
        <s v="SKU_47"/>
        <s v="SKU_48"/>
        <s v="SKU_49"/>
        <s v="SKU_5"/>
        <s v="SKU_50"/>
        <s v="SKU_6"/>
        <s v="SKU_7"/>
        <s v="SKU_8"/>
        <s v="SKU_9"/>
      </sharedItems>
      <extLst>
        <ext xmlns:x15="http://schemas.microsoft.com/office/spreadsheetml/2010/11/main" uri="{4F2E5C28-24EA-4eb8-9CBF-B6C8F9C3D259}">
          <x15:cachedUniqueNames>
            <x15:cachedUniqueName index="0" name="[supply_chain_dataset1].[SKU_ID].&amp;[SKU_1]"/>
            <x15:cachedUniqueName index="1" name="[supply_chain_dataset1].[SKU_ID].&amp;[SKU_10]"/>
            <x15:cachedUniqueName index="2" name="[supply_chain_dataset1].[SKU_ID].&amp;[SKU_11]"/>
            <x15:cachedUniqueName index="3" name="[supply_chain_dataset1].[SKU_ID].&amp;[SKU_12]"/>
            <x15:cachedUniqueName index="4" name="[supply_chain_dataset1].[SKU_ID].&amp;[SKU_13]"/>
            <x15:cachedUniqueName index="5" name="[supply_chain_dataset1].[SKU_ID].&amp;[SKU_14]"/>
            <x15:cachedUniqueName index="6" name="[supply_chain_dataset1].[SKU_ID].&amp;[SKU_15]"/>
            <x15:cachedUniqueName index="7" name="[supply_chain_dataset1].[SKU_ID].&amp;[SKU_16]"/>
            <x15:cachedUniqueName index="8" name="[supply_chain_dataset1].[SKU_ID].&amp;[SKU_17]"/>
            <x15:cachedUniqueName index="9" name="[supply_chain_dataset1].[SKU_ID].&amp;[SKU_18]"/>
            <x15:cachedUniqueName index="10" name="[supply_chain_dataset1].[SKU_ID].&amp;[SKU_19]"/>
            <x15:cachedUniqueName index="11" name="[supply_chain_dataset1].[SKU_ID].&amp;[SKU_2]"/>
            <x15:cachedUniqueName index="12" name="[supply_chain_dataset1].[SKU_ID].&amp;[SKU_20]"/>
            <x15:cachedUniqueName index="13" name="[supply_chain_dataset1].[SKU_ID].&amp;[SKU_21]"/>
            <x15:cachedUniqueName index="14" name="[supply_chain_dataset1].[SKU_ID].&amp;[SKU_22]"/>
            <x15:cachedUniqueName index="15" name="[supply_chain_dataset1].[SKU_ID].&amp;[SKU_23]"/>
            <x15:cachedUniqueName index="16" name="[supply_chain_dataset1].[SKU_ID].&amp;[SKU_24]"/>
            <x15:cachedUniqueName index="17" name="[supply_chain_dataset1].[SKU_ID].&amp;[SKU_25]"/>
            <x15:cachedUniqueName index="18" name="[supply_chain_dataset1].[SKU_ID].&amp;[SKU_26]"/>
            <x15:cachedUniqueName index="19" name="[supply_chain_dataset1].[SKU_ID].&amp;[SKU_27]"/>
            <x15:cachedUniqueName index="20" name="[supply_chain_dataset1].[SKU_ID].&amp;[SKU_28]"/>
            <x15:cachedUniqueName index="21" name="[supply_chain_dataset1].[SKU_ID].&amp;[SKU_29]"/>
            <x15:cachedUniqueName index="22" name="[supply_chain_dataset1].[SKU_ID].&amp;[SKU_3]"/>
            <x15:cachedUniqueName index="23" name="[supply_chain_dataset1].[SKU_ID].&amp;[SKU_30]"/>
            <x15:cachedUniqueName index="24" name="[supply_chain_dataset1].[SKU_ID].&amp;[SKU_31]"/>
            <x15:cachedUniqueName index="25" name="[supply_chain_dataset1].[SKU_ID].&amp;[SKU_32]"/>
            <x15:cachedUniqueName index="26" name="[supply_chain_dataset1].[SKU_ID].&amp;[SKU_33]"/>
            <x15:cachedUniqueName index="27" name="[supply_chain_dataset1].[SKU_ID].&amp;[SKU_34]"/>
            <x15:cachedUniqueName index="28" name="[supply_chain_dataset1].[SKU_ID].&amp;[SKU_35]"/>
            <x15:cachedUniqueName index="29" name="[supply_chain_dataset1].[SKU_ID].&amp;[SKU_36]"/>
            <x15:cachedUniqueName index="30" name="[supply_chain_dataset1].[SKU_ID].&amp;[SKU_37]"/>
            <x15:cachedUniqueName index="31" name="[supply_chain_dataset1].[SKU_ID].&amp;[SKU_38]"/>
            <x15:cachedUniqueName index="32" name="[supply_chain_dataset1].[SKU_ID].&amp;[SKU_39]"/>
            <x15:cachedUniqueName index="33" name="[supply_chain_dataset1].[SKU_ID].&amp;[SKU_4]"/>
            <x15:cachedUniqueName index="34" name="[supply_chain_dataset1].[SKU_ID].&amp;[SKU_40]"/>
            <x15:cachedUniqueName index="35" name="[supply_chain_dataset1].[SKU_ID].&amp;[SKU_41]"/>
            <x15:cachedUniqueName index="36" name="[supply_chain_dataset1].[SKU_ID].&amp;[SKU_42]"/>
            <x15:cachedUniqueName index="37" name="[supply_chain_dataset1].[SKU_ID].&amp;[SKU_43]"/>
            <x15:cachedUniqueName index="38" name="[supply_chain_dataset1].[SKU_ID].&amp;[SKU_44]"/>
            <x15:cachedUniqueName index="39" name="[supply_chain_dataset1].[SKU_ID].&amp;[SKU_45]"/>
            <x15:cachedUniqueName index="40" name="[supply_chain_dataset1].[SKU_ID].&amp;[SKU_46]"/>
            <x15:cachedUniqueName index="41" name="[supply_chain_dataset1].[SKU_ID].&amp;[SKU_47]"/>
            <x15:cachedUniqueName index="42" name="[supply_chain_dataset1].[SKU_ID].&amp;[SKU_48]"/>
            <x15:cachedUniqueName index="43" name="[supply_chain_dataset1].[SKU_ID].&amp;[SKU_49]"/>
            <x15:cachedUniqueName index="44" name="[supply_chain_dataset1].[SKU_ID].&amp;[SKU_5]"/>
            <x15:cachedUniqueName index="45" name="[supply_chain_dataset1].[SKU_ID].&amp;[SKU_50]"/>
            <x15:cachedUniqueName index="46" name="[supply_chain_dataset1].[SKU_ID].&amp;[SKU_6]"/>
            <x15:cachedUniqueName index="47" name="[supply_chain_dataset1].[SKU_ID].&amp;[SKU_7]"/>
            <x15:cachedUniqueName index="48" name="[supply_chain_dataset1].[SKU_ID].&amp;[SKU_8]"/>
            <x15:cachedUniqueName index="49" name="[supply_chain_dataset1].[SKU_ID].&amp;[SKU_9]"/>
          </x15:cachedUniqueNames>
        </ext>
      </extLst>
    </cacheField>
    <cacheField name="[Measures].[Current Inventory]" caption="Current Inventory" numFmtId="0" hierarchy="22" level="32767"/>
    <cacheField name="[Measures].[Stockout Risk]" caption="Stockout Risk" numFmtId="0" hierarchy="26" level="32767"/>
    <cacheField name="[supply_chain_dataset1].[Warehouse_ID].[Warehouse_ID]" caption="Warehouse_ID" numFmtId="0" hierarchy="2" level="1">
      <sharedItems containsSemiMixedTypes="0" containsNonDate="0" containsString="0"/>
    </cacheField>
    <cacheField name="[Measures].[Avg Reorder Point]" caption="Avg Reorder Point" numFmtId="0" hierarchy="31" level="32767"/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>
      <fieldsUsage count="2">
        <fieldUsage x="-1"/>
        <fieldUsage x="0"/>
      </fieldsUsage>
    </cacheHierarchy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3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 oneField="1">
      <fieldsUsage count="1">
        <fieldUsage x="1"/>
      </fieldsUsage>
    </cacheHierarchy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 oneField="1">
      <fieldsUsage count="1">
        <fieldUsage x="2"/>
      </fieldsUsage>
    </cacheHierarchy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 oneField="1">
      <fieldsUsage count="1">
        <fieldUsage x="4"/>
      </fieldsUsage>
    </cacheHierarchy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9525463" createdVersion="5" refreshedVersion="8" minRefreshableVersion="3" recordCount="0" supportSubquery="1" supportAdvancedDrill="1" xr:uid="{060256DA-6E25-4145-9006-735E199302A0}">
  <cacheSource type="external" connectionId="2"/>
  <cacheFields count="3">
    <cacheField name="[supply_chain_dataset1].[Region].[Region]" caption="Region" numFmtId="0" hierarchy="4" level="1">
      <sharedItems count="4">
        <s v="East"/>
        <s v="North"/>
        <s v="South"/>
        <s v="West"/>
      </sharedItems>
      <extLst>
        <ext xmlns:x15="http://schemas.microsoft.com/office/spreadsheetml/2010/11/main" uri="{4F2E5C28-24EA-4eb8-9CBF-B6C8F9C3D259}">
          <x15:cachedUniqueNames>
            <x15:cachedUniqueName index="0" name="[supply_chain_dataset1].[Region].&amp;[East]"/>
            <x15:cachedUniqueName index="1" name="[supply_chain_dataset1].[Region].&amp;[North]"/>
            <x15:cachedUniqueName index="2" name="[supply_chain_dataset1].[Region].&amp;[South]"/>
            <x15:cachedUniqueName index="3" name="[supply_chain_dataset1].[Region].&amp;[West]"/>
          </x15:cachedUniqueNames>
        </ext>
      </extLst>
    </cacheField>
    <cacheField name="[Measures].[Total Units Sold]" caption="Total Units Sold" numFmtId="0" hierarchy="32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2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>
      <fieldsUsage count="2">
        <fieldUsage x="-1"/>
        <fieldUsage x="0"/>
      </fieldsUsage>
    </cacheHierarchy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 oneField="1">
      <fieldsUsage count="1">
        <fieldUsage x="1"/>
      </fieldsUsage>
    </cacheHierarchy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17196643515" createdVersion="5" refreshedVersion="8" minRefreshableVersion="3" recordCount="0" supportSubquery="1" supportAdvancedDrill="1" xr:uid="{84F56057-8ADF-499F-B636-DB3271872B08}">
  <cacheSource type="external" connectionId="2"/>
  <cacheFields count="2">
    <cacheField name="[Measures].[Total Units Sold]" caption="Total Units Sold" numFmtId="0" hierarchy="32" level="32767"/>
    <cacheField name="[supply_chain_dataset1].[Warehouse_ID].[Warehouse_ID]" caption="Warehouse_ID" numFmtId="0" hierarchy="2" level="1">
      <sharedItems containsSemiMixedTypes="0" containsNonDate="0" containsString="0"/>
    </cacheField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>
      <fieldsUsage count="2">
        <fieldUsage x="-1"/>
        <fieldUsage x="1"/>
      </fieldsUsage>
    </cacheHierarchy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 oneField="1">
      <fieldsUsage count="1">
        <fieldUsage x="0"/>
      </fieldsUsage>
    </cacheHierarchy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599338078704" createdVersion="5" refreshedVersion="8" minRefreshableVersion="3" recordCount="0" supportSubquery="1" supportAdvancedDrill="1" xr:uid="{347F0E8A-309D-43CF-8EDA-9EC368ECE876}">
  <cacheSource type="external" connectionId="2"/>
  <cacheFields count="2">
    <cacheField name="[supply_chain_dataset1].[SKU_ID].[SKU_ID]" caption="SKU_ID" numFmtId="0" hierarchy="1" level="1">
      <sharedItems count="50">
        <s v="SKU_1"/>
        <s v="SKU_10"/>
        <s v="SKU_11"/>
        <s v="SKU_12"/>
        <s v="SKU_13"/>
        <s v="SKU_14"/>
        <s v="SKU_15"/>
        <s v="SKU_16"/>
        <s v="SKU_17"/>
        <s v="SKU_18"/>
        <s v="SKU_19"/>
        <s v="SKU_2"/>
        <s v="SKU_20"/>
        <s v="SKU_21"/>
        <s v="SKU_22"/>
        <s v="SKU_23"/>
        <s v="SKU_24"/>
        <s v="SKU_25"/>
        <s v="SKU_26"/>
        <s v="SKU_27"/>
        <s v="SKU_28"/>
        <s v="SKU_29"/>
        <s v="SKU_3"/>
        <s v="SKU_30"/>
        <s v="SKU_31"/>
        <s v="SKU_32"/>
        <s v="SKU_33"/>
        <s v="SKU_34"/>
        <s v="SKU_35"/>
        <s v="SKU_36"/>
        <s v="SKU_37"/>
        <s v="SKU_38"/>
        <s v="SKU_39"/>
        <s v="SKU_4"/>
        <s v="SKU_40"/>
        <s v="SKU_41"/>
        <s v="SKU_42"/>
        <s v="SKU_43"/>
        <s v="SKU_44"/>
        <s v="SKU_45"/>
        <s v="SKU_46"/>
        <s v="SKU_47"/>
        <s v="SKU_48"/>
        <s v="SKU_49"/>
        <s v="SKU_5"/>
        <s v="SKU_50"/>
        <s v="SKU_6"/>
        <s v="SKU_7"/>
        <s v="SKU_8"/>
        <s v="SKU_9"/>
      </sharedItems>
      <extLst>
        <ext xmlns:x15="http://schemas.microsoft.com/office/spreadsheetml/2010/11/main" uri="{4F2E5C28-24EA-4eb8-9CBF-B6C8F9C3D259}">
          <x15:cachedUniqueNames>
            <x15:cachedUniqueName index="0" name="[supply_chain_dataset1].[SKU_ID].&amp;[SKU_1]"/>
            <x15:cachedUniqueName index="1" name="[supply_chain_dataset1].[SKU_ID].&amp;[SKU_10]"/>
            <x15:cachedUniqueName index="2" name="[supply_chain_dataset1].[SKU_ID].&amp;[SKU_11]"/>
            <x15:cachedUniqueName index="3" name="[supply_chain_dataset1].[SKU_ID].&amp;[SKU_12]"/>
            <x15:cachedUniqueName index="4" name="[supply_chain_dataset1].[SKU_ID].&amp;[SKU_13]"/>
            <x15:cachedUniqueName index="5" name="[supply_chain_dataset1].[SKU_ID].&amp;[SKU_14]"/>
            <x15:cachedUniqueName index="6" name="[supply_chain_dataset1].[SKU_ID].&amp;[SKU_15]"/>
            <x15:cachedUniqueName index="7" name="[supply_chain_dataset1].[SKU_ID].&amp;[SKU_16]"/>
            <x15:cachedUniqueName index="8" name="[supply_chain_dataset1].[SKU_ID].&amp;[SKU_17]"/>
            <x15:cachedUniqueName index="9" name="[supply_chain_dataset1].[SKU_ID].&amp;[SKU_18]"/>
            <x15:cachedUniqueName index="10" name="[supply_chain_dataset1].[SKU_ID].&amp;[SKU_19]"/>
            <x15:cachedUniqueName index="11" name="[supply_chain_dataset1].[SKU_ID].&amp;[SKU_2]"/>
            <x15:cachedUniqueName index="12" name="[supply_chain_dataset1].[SKU_ID].&amp;[SKU_20]"/>
            <x15:cachedUniqueName index="13" name="[supply_chain_dataset1].[SKU_ID].&amp;[SKU_21]"/>
            <x15:cachedUniqueName index="14" name="[supply_chain_dataset1].[SKU_ID].&amp;[SKU_22]"/>
            <x15:cachedUniqueName index="15" name="[supply_chain_dataset1].[SKU_ID].&amp;[SKU_23]"/>
            <x15:cachedUniqueName index="16" name="[supply_chain_dataset1].[SKU_ID].&amp;[SKU_24]"/>
            <x15:cachedUniqueName index="17" name="[supply_chain_dataset1].[SKU_ID].&amp;[SKU_25]"/>
            <x15:cachedUniqueName index="18" name="[supply_chain_dataset1].[SKU_ID].&amp;[SKU_26]"/>
            <x15:cachedUniqueName index="19" name="[supply_chain_dataset1].[SKU_ID].&amp;[SKU_27]"/>
            <x15:cachedUniqueName index="20" name="[supply_chain_dataset1].[SKU_ID].&amp;[SKU_28]"/>
            <x15:cachedUniqueName index="21" name="[supply_chain_dataset1].[SKU_ID].&amp;[SKU_29]"/>
            <x15:cachedUniqueName index="22" name="[supply_chain_dataset1].[SKU_ID].&amp;[SKU_3]"/>
            <x15:cachedUniqueName index="23" name="[supply_chain_dataset1].[SKU_ID].&amp;[SKU_30]"/>
            <x15:cachedUniqueName index="24" name="[supply_chain_dataset1].[SKU_ID].&amp;[SKU_31]"/>
            <x15:cachedUniqueName index="25" name="[supply_chain_dataset1].[SKU_ID].&amp;[SKU_32]"/>
            <x15:cachedUniqueName index="26" name="[supply_chain_dataset1].[SKU_ID].&amp;[SKU_33]"/>
            <x15:cachedUniqueName index="27" name="[supply_chain_dataset1].[SKU_ID].&amp;[SKU_34]"/>
            <x15:cachedUniqueName index="28" name="[supply_chain_dataset1].[SKU_ID].&amp;[SKU_35]"/>
            <x15:cachedUniqueName index="29" name="[supply_chain_dataset1].[SKU_ID].&amp;[SKU_36]"/>
            <x15:cachedUniqueName index="30" name="[supply_chain_dataset1].[SKU_ID].&amp;[SKU_37]"/>
            <x15:cachedUniqueName index="31" name="[supply_chain_dataset1].[SKU_ID].&amp;[SKU_38]"/>
            <x15:cachedUniqueName index="32" name="[supply_chain_dataset1].[SKU_ID].&amp;[SKU_39]"/>
            <x15:cachedUniqueName index="33" name="[supply_chain_dataset1].[SKU_ID].&amp;[SKU_4]"/>
            <x15:cachedUniqueName index="34" name="[supply_chain_dataset1].[SKU_ID].&amp;[SKU_40]"/>
            <x15:cachedUniqueName index="35" name="[supply_chain_dataset1].[SKU_ID].&amp;[SKU_41]"/>
            <x15:cachedUniqueName index="36" name="[supply_chain_dataset1].[SKU_ID].&amp;[SKU_42]"/>
            <x15:cachedUniqueName index="37" name="[supply_chain_dataset1].[SKU_ID].&amp;[SKU_43]"/>
            <x15:cachedUniqueName index="38" name="[supply_chain_dataset1].[SKU_ID].&amp;[SKU_44]"/>
            <x15:cachedUniqueName index="39" name="[supply_chain_dataset1].[SKU_ID].&amp;[SKU_45]"/>
            <x15:cachedUniqueName index="40" name="[supply_chain_dataset1].[SKU_ID].&amp;[SKU_46]"/>
            <x15:cachedUniqueName index="41" name="[supply_chain_dataset1].[SKU_ID].&amp;[SKU_47]"/>
            <x15:cachedUniqueName index="42" name="[supply_chain_dataset1].[SKU_ID].&amp;[SKU_48]"/>
            <x15:cachedUniqueName index="43" name="[supply_chain_dataset1].[SKU_ID].&amp;[SKU_49]"/>
            <x15:cachedUniqueName index="44" name="[supply_chain_dataset1].[SKU_ID].&amp;[SKU_5]"/>
            <x15:cachedUniqueName index="45" name="[supply_chain_dataset1].[SKU_ID].&amp;[SKU_50]"/>
            <x15:cachedUniqueName index="46" name="[supply_chain_dataset1].[SKU_ID].&amp;[SKU_6]"/>
            <x15:cachedUniqueName index="47" name="[supply_chain_dataset1].[SKU_ID].&amp;[SKU_7]"/>
            <x15:cachedUniqueName index="48" name="[supply_chain_dataset1].[SKU_ID].&amp;[SKU_8]"/>
            <x15:cachedUniqueName index="49" name="[supply_chain_dataset1].[SKU_ID].&amp;[SKU_9]"/>
          </x15:cachedUniqueNames>
        </ext>
      </extLst>
    </cacheField>
    <cacheField name="[Measures].[Total Sales]" caption="Total Sales" numFmtId="0" hierarchy="19" level="32767"/>
  </cacheFields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>
      <fieldsUsage count="2">
        <fieldUsage x="-1"/>
        <fieldUsage x="0"/>
      </fieldsUsage>
    </cacheHierarchy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/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 oneField="1">
      <fieldsUsage count="1">
        <fieldUsage x="1"/>
      </fieldsUsage>
    </cacheHierarchy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ply_chain_dataset1" uniqueName="[supply_chain_dataset1]" caption="supply_chain_dataset1"/>
  </dimensions>
  <measureGroups count="1">
    <measureGroup name="supply_chain_dataset1" caption="supply_chain_datas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52.490885995372" createdVersion="3" refreshedVersion="8" minRefreshableVersion="3" recordCount="0" supportSubquery="1" supportAdvancedDrill="1" xr:uid="{A053CE18-46D5-454B-869A-6A900A81D996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supply_chain_dataset1].[Date]" caption="Date" attribute="1" time="1" defaultMemberUniqueName="[supply_chain_dataset1].[Date].[All]" allUniqueName="[supply_chain_dataset1].[Date].[All]" dimensionUniqueName="[supply_chain_dataset1]" displayFolder="" count="0" memberValueDatatype="7" unbalanced="0"/>
    <cacheHierarchy uniqueName="[supply_chain_dataset1].[SKU_ID]" caption="SKU_ID" attribute="1" defaultMemberUniqueName="[supply_chain_dataset1].[SKU_ID].[All]" allUniqueName="[supply_chain_dataset1].[SKU_ID].[All]" dimensionUniqueName="[supply_chain_dataset1]" displayFolder="" count="2" memberValueDatatype="130" unbalanced="0"/>
    <cacheHierarchy uniqueName="[supply_chain_dataset1].[Warehouse_ID]" caption="Warehouse_ID" attribute="1" defaultMemberUniqueName="[supply_chain_dataset1].[Warehouse_ID].[All]" allUniqueName="[supply_chain_dataset1].[Warehouse_ID].[All]" dimensionUniqueName="[supply_chain_dataset1]" displayFolder="" count="2" memberValueDatatype="130" unbalanced="0"/>
    <cacheHierarchy uniqueName="[supply_chain_dataset1].[Supplier_ID]" caption="Supplier_ID" attribute="1" defaultMemberUniqueName="[supply_chain_dataset1].[Supplier_ID].[All]" allUniqueName="[supply_chain_dataset1].[Supplier_ID].[All]" dimensionUniqueName="[supply_chain_dataset1]" displayFolder="" count="0" memberValueDatatype="130" unbalanced="0"/>
    <cacheHierarchy uniqueName="[supply_chain_dataset1].[Region]" caption="Region" attribute="1" defaultMemberUniqueName="[supply_chain_dataset1].[Region].[All]" allUniqueName="[supply_chain_dataset1].[Region].[All]" dimensionUniqueName="[supply_chain_dataset1]" displayFolder="" count="2" memberValueDatatype="130" unbalanced="0"/>
    <cacheHierarchy uniqueName="[supply_chain_dataset1].[Units_Sold]" caption="Units_Sold" attribute="1" defaultMemberUniqueName="[supply_chain_dataset1].[Units_Sold].[All]" allUniqueName="[supply_chain_dataset1].[Units_Sold].[All]" dimensionUniqueName="[supply_chain_dataset1]" displayFolder="" count="0" memberValueDatatype="20" unbalanced="0"/>
    <cacheHierarchy uniqueName="[supply_chain_dataset1].[Inventory_Level]" caption="Inventory_Level" attribute="1" defaultMemberUniqueName="[supply_chain_dataset1].[Inventory_Level].[All]" allUniqueName="[supply_chain_dataset1].[Inventory_Level].[All]" dimensionUniqueName="[supply_chain_dataset1]" displayFolder="" count="0" memberValueDatatype="20" unbalanced="0"/>
    <cacheHierarchy uniqueName="[supply_chain_dataset1].[Supplier_Lead_Time_Days]" caption="Supplier_Lead_Time_Days" attribute="1" defaultMemberUniqueName="[supply_chain_dataset1].[Supplier_Lead_Time_Days].[All]" allUniqueName="[supply_chain_dataset1].[Supplier_Lead_Time_Days].[All]" dimensionUniqueName="[supply_chain_dataset1]" displayFolder="" count="0" memberValueDatatype="20" unbalanced="0"/>
    <cacheHierarchy uniqueName="[supply_chain_dataset1].[Reorder_Point]" caption="Reorder_Point" attribute="1" defaultMemberUniqueName="[supply_chain_dataset1].[Reorder_Point].[All]" allUniqueName="[supply_chain_dataset1].[Reorder_Point].[All]" dimensionUniqueName="[supply_chain_dataset1]" displayFolder="" count="0" memberValueDatatype="20" unbalanced="0"/>
    <cacheHierarchy uniqueName="[supply_chain_dataset1].[Order_Quantity]" caption="Order_Quantity" attribute="1" defaultMemberUniqueName="[supply_chain_dataset1].[Order_Quantity].[All]" allUniqueName="[supply_chain_dataset1].[Order_Quantity].[All]" dimensionUniqueName="[supply_chain_dataset1]" displayFolder="" count="0" memberValueDatatype="20" unbalanced="0"/>
    <cacheHierarchy uniqueName="[supply_chain_dataset1].[Unit_Cost]" caption="Unit_Cost" attribute="1" defaultMemberUniqueName="[supply_chain_dataset1].[Unit_Cost].[All]" allUniqueName="[supply_chain_dataset1].[Unit_Cost].[All]" dimensionUniqueName="[supply_chain_dataset1]" displayFolder="" count="0" memberValueDatatype="5" unbalanced="0"/>
    <cacheHierarchy uniqueName="[supply_chain_dataset1].[Unit_Price]" caption="Unit_Price" attribute="1" defaultMemberUniqueName="[supply_chain_dataset1].[Unit_Price].[All]" allUniqueName="[supply_chain_dataset1].[Unit_Price].[All]" dimensionUniqueName="[supply_chain_dataset1]" displayFolder="" count="0" memberValueDatatype="5" unbalanced="0"/>
    <cacheHierarchy uniqueName="[supply_chain_dataset1].[Promotion_Flag]" caption="Promotion_Flag" attribute="1" defaultMemberUniqueName="[supply_chain_dataset1].[Promotion_Flag].[All]" allUniqueName="[supply_chain_dataset1].[Promotion_Flag].[All]" dimensionUniqueName="[supply_chain_dataset1]" displayFolder="" count="0" memberValueDatatype="20" unbalanced="0"/>
    <cacheHierarchy uniqueName="[supply_chain_dataset1].[Stockout_Flag]" caption="Stockout_Flag" attribute="1" defaultMemberUniqueName="[supply_chain_dataset1].[Stockout_Flag].[All]" allUniqueName="[supply_chain_dataset1].[Stockout_Flag].[All]" dimensionUniqueName="[supply_chain_dataset1]" displayFolder="" count="0" memberValueDatatype="20" unbalanced="0"/>
    <cacheHierarchy uniqueName="[supply_chain_dataset1].[Demand_Forecast]" caption="Demand_Forecast" attribute="1" defaultMemberUniqueName="[supply_chain_dataset1].[Demand_Forecast].[All]" allUniqueName="[supply_chain_dataset1].[Demand_Forecast].[All]" dimensionUniqueName="[supply_chain_dataset1]" displayFolder="" count="0" memberValueDatatype="5" unbalanced="0"/>
    <cacheHierarchy uniqueName="[supply_chain_dataset1].[Forecast Error]" caption="Forecast Error" attribute="1" defaultMemberUniqueName="[supply_chain_dataset1].[Forecast Error].[All]" allUniqueName="[supply_chain_dataset1].[Forecast Error].[All]" dimensionUniqueName="[supply_chain_dataset1]" displayFolder="" count="0" memberValueDatatype="5" unbalanced="0"/>
    <cacheHierarchy uniqueName="[supply_chain_dataset1].[Date (mes)]" caption="Date (mes)" attribute="1" defaultMemberUniqueName="[supply_chain_dataset1].[Date (mes)].[All]" allUniqueName="[supply_chain_dataset1].[Date (mes)].[All]" dimensionUniqueName="[supply_chain_dataset1]" displayFolder="" count="0" memberValueDatatype="130" unbalanced="0"/>
    <cacheHierarchy uniqueName="[supply_chain_dataset1].[Date (índice de meses)]" caption="Date (índice de meses)" attribute="1" defaultMemberUniqueName="[supply_chain_dataset1].[Date (índice de meses)].[All]" allUniqueName="[supply_chain_dataset1].[Date (índice de meses)].[All]" dimensionUniqueName="[supply_chain_dataset1]" displayFolder="" count="0" memberValueDatatype="20" unbalanced="0" hidden="1"/>
    <cacheHierarchy uniqueName="[Measures].[Suma de Inventory_Level]" caption="Suma de Inventory_Level" measure="1" displayFolder="" measureGroup="supply_chain_dataset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supply_chain_dataset1" count="0"/>
    <cacheHierarchy uniqueName="[Measures].[Total Cost]" caption="Total Cost" measure="1" displayFolder="" measureGroup="supply_chain_dataset1" count="0"/>
    <cacheHierarchy uniqueName="[Measures].[Profit]" caption="Profit" measure="1" displayFolder="" measureGroup="supply_chain_dataset1" count="0"/>
    <cacheHierarchy uniqueName="[Measures].[Current Inventory]" caption="Current Inventory" measure="1" displayFolder="" measureGroup="supply_chain_dataset1" count="0"/>
    <cacheHierarchy uniqueName="[Measures].[Avg Inventory Cost]" caption="Avg Inventory Cost" measure="1" displayFolder="" measureGroup="supply_chain_dataset1" count="0"/>
    <cacheHierarchy uniqueName="[Measures].[Inventory Turnover]" caption="Inventory Turnover" measure="1" displayFolder="" measureGroup="supply_chain_dataset1" count="0"/>
    <cacheHierarchy uniqueName="[Measures].[Days of inventory]" caption="Days of inventory" measure="1" displayFolder="" measureGroup="supply_chain_dataset1" count="0"/>
    <cacheHierarchy uniqueName="[Measures].[Stockout Risk]" caption="Stockout Risk" measure="1" displayFolder="" measureGroup="supply_chain_dataset1" count="0"/>
    <cacheHierarchy uniqueName="[Measures].[Total Order Quantity]" caption="Total Order Quantity" measure="1" displayFolder="" measureGroup="supply_chain_dataset1" count="0"/>
    <cacheHierarchy uniqueName="[Measures].[MAPE]" caption="MAPE" measure="1" displayFolder="" measureGroup="supply_chain_dataset1" count="0"/>
    <cacheHierarchy uniqueName="[Measures].[Sales Promo]" caption="Sales Promo" measure="1" displayFolder="" measureGroup="supply_chain_dataset1" count="0"/>
    <cacheHierarchy uniqueName="[Measures].[Sales No Promo]" caption="Sales No Promo" measure="1" displayFolder="" measureGroup="supply_chain_dataset1" count="0"/>
    <cacheHierarchy uniqueName="[Measures].[Avg Reorder Point]" caption="Avg Reorder Point" measure="1" displayFolder="" measureGroup="supply_chain_dataset1" count="0"/>
    <cacheHierarchy uniqueName="[Measures].[Total Units Sold]" caption="Total Units Sold" measure="1" displayFolder="" measureGroup="supply_chain_dataset1" count="0"/>
    <cacheHierarchy uniqueName="[Measures].[Daily Inventory]" caption="Daily Inventory" measure="1" displayFolder="" measureGroup="supply_chain_dataset1" count="0"/>
    <cacheHierarchy uniqueName="[Measures].[Product Ranking]" caption="Product Ranking" measure="1" displayFolder="" measureGroup="supply_chain_dataset1" count="0"/>
    <cacheHierarchy uniqueName="[Measures].[Top 5 units]" caption="Top 5 units" measure="1" displayFolder="" measureGroup="supply_chain_dataset1" count="0"/>
    <cacheHierarchy uniqueName="[Measures].[__XL_Count supply_chain_dataset1]" caption="__XL_Count supply_chain_dataset1" measure="1" displayFolder="" measureGroup="supply_chain_dataset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6766752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5BFBE-4461-4012-983D-8268DA2C2B7B}" name="TablaDinámica7" cacheId="53" applyNumberFormats="0" applyBorderFormats="0" applyFontFormats="0" applyPatternFormats="0" applyAlignmentFormats="0" applyWidthHeightFormats="1" dataCaption="Valores" tag="b8c8c40f-c81a-4c5f-ba2b-5f12b82b4cf0" updatedVersion="8" minRefreshableVersion="3" useAutoFormatting="1" subtotalHiddenItems="1" itemPrintTitles="1" createdVersion="5" indent="0" outline="1" outlineData="1" multipleFieldFilters="0" chartFormat="16">
  <location ref="K71:L122" firstHeaderRow="1" firstDataRow="1" firstDataCol="1"/>
  <pivotFields count="2">
    <pivotField axis="axisRow" allDrilled="1" subtotalTop="0" showAll="0" sortType="descending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1">
    <i>
      <x v="31"/>
    </i>
    <i>
      <x v="34"/>
    </i>
    <i>
      <x v="2"/>
    </i>
    <i>
      <x v="42"/>
    </i>
    <i>
      <x v="24"/>
    </i>
    <i>
      <x v="14"/>
    </i>
    <i>
      <x v="40"/>
    </i>
    <i>
      <x v="30"/>
    </i>
    <i>
      <x v="33"/>
    </i>
    <i>
      <x v="12"/>
    </i>
    <i>
      <x v="11"/>
    </i>
    <i>
      <x v="8"/>
    </i>
    <i>
      <x v="1"/>
    </i>
    <i>
      <x v="48"/>
    </i>
    <i>
      <x v="4"/>
    </i>
    <i>
      <x v="6"/>
    </i>
    <i>
      <x v="15"/>
    </i>
    <i>
      <x v="46"/>
    </i>
    <i>
      <x v="21"/>
    </i>
    <i>
      <x v="32"/>
    </i>
    <i>
      <x v="25"/>
    </i>
    <i>
      <x v="26"/>
    </i>
    <i>
      <x v="10"/>
    </i>
    <i>
      <x v="7"/>
    </i>
    <i>
      <x v="22"/>
    </i>
    <i>
      <x v="19"/>
    </i>
    <i>
      <x v="37"/>
    </i>
    <i>
      <x v="9"/>
    </i>
    <i>
      <x v="28"/>
    </i>
    <i>
      <x v="13"/>
    </i>
    <i>
      <x v="45"/>
    </i>
    <i>
      <x v="18"/>
    </i>
    <i>
      <x v="23"/>
    </i>
    <i>
      <x/>
    </i>
    <i>
      <x v="29"/>
    </i>
    <i>
      <x v="47"/>
    </i>
    <i>
      <x v="49"/>
    </i>
    <i>
      <x v="44"/>
    </i>
    <i>
      <x v="3"/>
    </i>
    <i>
      <x v="16"/>
    </i>
    <i>
      <x v="20"/>
    </i>
    <i>
      <x v="39"/>
    </i>
    <i>
      <x v="43"/>
    </i>
    <i>
      <x v="36"/>
    </i>
    <i>
      <x v="41"/>
    </i>
    <i>
      <x v="35"/>
    </i>
    <i>
      <x v="17"/>
    </i>
    <i>
      <x v="5"/>
    </i>
    <i>
      <x v="27"/>
    </i>
    <i>
      <x v="38"/>
    </i>
    <i t="grand">
      <x/>
    </i>
  </rowItems>
  <colItems count="1">
    <i/>
  </colItems>
  <dataFields count="1">
    <dataField fld="1" subtotal="count" showDataAs="percentOfTotal" baseField="0" baseItem="0" numFmtId="10"/>
  </dataFields>
  <formats count="26">
    <format dxfId="4">
      <pivotArea dataOnly="0" labelOnly="1" fieldPosition="0">
        <references count="1">
          <reference field="0" count="0"/>
        </references>
      </pivotArea>
    </format>
    <format dxfId="5">
      <pivotArea dataOnly="0" labelOnly="1" fieldPosition="0">
        <references count="1">
          <reference field="0" count="0"/>
        </references>
      </pivotArea>
    </format>
    <format dxfId="6">
      <pivotArea dataOnly="0" labelOnly="1" fieldPosition="0">
        <references count="1">
          <reference field="0" count="0"/>
        </references>
      </pivotArea>
    </format>
    <format dxfId="7">
      <pivotArea dataOnly="0" labelOnly="1" fieldPosition="0">
        <references count="1">
          <reference field="0" count="0"/>
        </references>
      </pivotArea>
    </format>
    <format dxfId="8">
      <pivotArea field="0" type="button" dataOnly="0" labelOnly="1" outline="0" axis="axisRow" fieldPosition="0"/>
    </format>
    <format dxfId="9">
      <pivotArea field="0" type="button" dataOnly="0" labelOnly="1" outline="0" axis="axisRow" fieldPosition="0"/>
    </format>
    <format dxfId="10">
      <pivotArea field="0" type="button" dataOnly="0" labelOnly="1" outline="0" axis="axisRow" fieldPosition="0"/>
    </format>
    <format dxfId="11">
      <pivotArea grandRow="1" outline="0" collapsedLevelsAreSubtotals="1" fieldPosition="0"/>
    </format>
    <format dxfId="12">
      <pivotArea dataOnly="0" labelOnly="1" grandRow="1" outline="0" fieldPosition="0"/>
    </format>
    <format dxfId="13">
      <pivotArea grandRow="1" outline="0" collapsedLevelsAreSubtotals="1" fieldPosition="0"/>
    </format>
    <format dxfId="14">
      <pivotArea dataOnly="0" labelOnly="1" grandRow="1" outline="0" fieldPosition="0"/>
    </format>
    <format dxfId="15">
      <pivotArea grandRow="1" outline="0" collapsedLevelsAreSubtotals="1" fieldPosition="0"/>
    </format>
    <format dxfId="16">
      <pivotArea dataOnly="0" labelOnly="1" grandRow="1" outline="0" fieldPosition="0"/>
    </format>
    <format dxfId="17">
      <pivotArea collapsedLevelsAreSubtotals="1" fieldPosition="0">
        <references count="1">
          <reference field="0" count="0"/>
        </references>
      </pivotArea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0" type="button" dataOnly="0" labelOnly="1" outline="0" axis="axisRow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outline="0" axis="axisValues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C8E5F-7B4F-4983-983D-C00DAE293481}" name="TablaDinámica6" cacheId="5" applyNumberFormats="0" applyBorderFormats="0" applyFontFormats="0" applyPatternFormats="0" applyAlignmentFormats="0" applyWidthHeightFormats="1" dataCaption="Valores" tag="b1724f8d-e2e9-4ae8-9ada-d3cd253e4478" updatedVersion="8" minRefreshableVersion="3" useAutoFormatting="1" subtotalHiddenItems="1" itemPrintTitles="1" createdVersion="5" indent="0" outline="1" outlineData="1" multipleFieldFilters="0" chartFormat="6">
  <location ref="B16:D29" firstHeaderRow="0" firstDataRow="1" firstDataCol="1"/>
  <pivotFields count="5"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formats count="1">
    <format dxfId="26">
      <pivotArea outline="0" collapsedLevelsAreSubtotals="1" fieldPosition="0"/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E2451-1C70-4DA0-8078-BCAAED8FAFE2}" name="TablaDinámica3" cacheId="2" applyNumberFormats="0" applyBorderFormats="0" applyFontFormats="0" applyPatternFormats="0" applyAlignmentFormats="0" applyWidthHeightFormats="1" dataCaption="Valores" tag="d0b802b4-77d8-489b-b064-3b9948a6cd86" updatedVersion="8" minRefreshableVersion="3" useAutoFormatting="1" subtotalHiddenItems="1" itemPrintTitles="1" createdVersion="5" indent="0" outline="1" outlineData="1" multipleFieldFilters="0">
  <location ref="B8:B9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Days of inventory2" fld="0" subtotal="count" baseField="0" baseItem="0"/>
  </dataFields>
  <formats count="1">
    <format dxfId="27">
      <pivotArea outline="0" collapsedLevelsAreSubtotals="1" fieldPosition="0"/>
    </format>
  </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F97AD-00A5-44EA-9676-E2996F2B9172}" name="TablaDinámica4" cacheId="3" applyNumberFormats="0" applyBorderFormats="0" applyFontFormats="0" applyPatternFormats="0" applyAlignmentFormats="0" applyWidthHeightFormats="1" dataCaption="Valores" tag="6b7a3a79-27c4-460b-ade7-65da0d1f7d83" updatedVersion="8" minRefreshableVersion="3" useAutoFormatting="1" subtotalHiddenItems="1" itemPrintTitles="1" createdVersion="5" indent="0" outline="1" outlineData="1" multipleFieldFilters="0">
  <location ref="B10:B11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formats count="1">
    <format dxfId="28">
      <pivotArea outline="0" collapsedLevelsAreSubtotals="1" fieldPosition="0"/>
    </format>
  </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44E8B-403C-4560-B118-470C4B4E30A8}" name="TablaDinámica10" cacheId="8" applyNumberFormats="0" applyBorderFormats="0" applyFontFormats="0" applyPatternFormats="0" applyAlignmentFormats="0" applyWidthHeightFormats="1" dataCaption="Valores" tag="92436294-1d02-4976-8984-583d2d504fbc" updatedVersion="8" minRefreshableVersion="3" useAutoFormatting="1" subtotalHiddenItems="1" itemPrintTitles="1" createdVersion="5" indent="0" outline="1" outlineData="1" multipleFieldFilters="0" chartFormat="21">
  <location ref="B52:B5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formats count="1">
    <format dxfId="29">
      <pivotArea outline="0" collapsedLevelsAreSubtotals="1" fieldPosition="0"/>
    </format>
  </formats>
  <chartFormats count="2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58344-B845-43CD-80D8-5E2ED77A690E}" name="TablaDinámica5" cacheId="4" applyNumberFormats="0" applyBorderFormats="0" applyFontFormats="0" applyPatternFormats="0" applyAlignmentFormats="0" applyWidthHeightFormats="1" dataCaption="Valores" tag="e95e3760-5e9a-4e38-9f66-bcbfd096e036" updatedVersion="8" minRefreshableVersion="3" useAutoFormatting="1" subtotalHiddenItems="1" itemPrintTitles="1" createdVersion="5" indent="0" outline="1" outlineData="1" multipleFieldFilters="0">
  <location ref="B12:B1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10"/>
  </dataFields>
  <formats count="1">
    <format dxfId="30">
      <pivotArea outline="0" collapsedLevelsAreSubtotals="1" fieldPosition="0"/>
    </format>
  </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12F8F-42C7-442A-A6F9-E684074619A8}" name="TablaDinámica2" cacheId="1" applyNumberFormats="0" applyBorderFormats="0" applyFontFormats="0" applyPatternFormats="0" applyAlignmentFormats="0" applyWidthHeightFormats="1" dataCaption="Valores" tag="5e5ed4a9-6642-4f95-8ba7-5171aaeddd27" updatedVersion="8" minRefreshableVersion="3" useAutoFormatting="1" subtotalHiddenItems="1" itemPrintTitles="1" createdVersion="5" indent="0" outline="1" outlineData="1" multipleFieldFilters="0">
  <location ref="B6:B7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formats count="1">
    <format dxfId="31">
      <pivotArea outline="0" collapsedLevelsAreSubtotals="1" fieldPosition="0"/>
    </format>
  </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2A475-558C-4338-AEAD-8EABBC597003}" name="TablaDinámica9" cacheId="7" applyNumberFormats="0" applyBorderFormats="0" applyFontFormats="0" applyPatternFormats="0" applyAlignmentFormats="0" applyWidthHeightFormats="1" dataCaption="Valores" tag="c01528ce-cfc8-420f-b703-36a09962c7a8" updatedVersion="8" minRefreshableVersion="3" useAutoFormatting="1" subtotalHiddenItems="1" itemPrintTitles="1" createdVersion="5" indent="0" outline="1" outlineData="1" multipleFieldFilters="0" chartFormat="15">
  <location ref="B49:B50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165"/>
  </dataFields>
  <formats count="1">
    <format dxfId="32">
      <pivotArea outline="0" collapsedLevelsAreSubtotals="1" fieldPosition="0"/>
    </format>
  </format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3D8D3-8957-46F3-A65F-969CB5E08AB7}" name="TablaDinámica1" cacheId="0" applyNumberFormats="0" applyBorderFormats="0" applyFontFormats="0" applyPatternFormats="0" applyAlignmentFormats="0" applyWidthHeightFormats="1" dataCaption="Valores" tag="5b4b9cd6-a783-46cf-97e6-762cb9876a87" updatedVersion="8" minRefreshableVersion="3" useAutoFormatting="1" subtotalHiddenItems="1" itemPrintTitles="1" createdVersion="5" indent="0" outline="1" outlineData="1" multipleFieldFilters="0">
  <location ref="B4:B5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164"/>
  </dataFields>
  <formats count="1">
    <format dxfId="33">
      <pivotArea outline="0" collapsedLevelsAreSubtotals="1" fieldPosition="0"/>
    </format>
  </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AEBF2-BD64-45CF-BA55-13B24CA09605}" name="TablaDinámica15" cacheId="12" applyNumberFormats="0" applyBorderFormats="0" applyFontFormats="0" applyPatternFormats="0" applyAlignmentFormats="0" applyWidthHeightFormats="1" dataCaption="Valores" tag="b11c26dc-51b2-47ca-930a-c182a0ab549e" updatedVersion="8" minRefreshableVersion="3" useAutoFormatting="1" subtotalHiddenItems="1" itemPrintTitles="1" createdVersion="5" indent="0" outline="1" outlineData="1" multipleFieldFilters="0">
  <location ref="B79:B80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formats count="1">
    <format dxfId="34">
      <pivotArea outline="0" collapsedLevelsAreSubtotals="1" fieldPosition="0"/>
    </format>
  </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A9E50-869D-43BB-806B-A2774F2CEDCA}" name="TablaDinámica11" cacheId="9" applyNumberFormats="0" applyBorderFormats="0" applyFontFormats="0" applyPatternFormats="0" applyAlignmentFormats="0" applyWidthHeightFormats="1" dataCaption="Valores" tag="548619c0-005b-4e2c-8aec-25e979885053" updatedVersion="8" minRefreshableVersion="3" useAutoFormatting="1" subtotalHiddenItems="1" itemPrintTitles="1" createdVersion="5" indent="0" outline="1" outlineData="1" multipleFieldFilters="0" chartFormat="18">
  <location ref="K56:L62" firstHeaderRow="1" firstDataRow="1" firstDataCol="1"/>
  <pivotFields count="3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EB779-5BC7-4AC9-B3E2-7FB7C6F1381A}" name="TablaDinámica8" cacheId="6" applyNumberFormats="0" applyBorderFormats="0" applyFontFormats="0" applyPatternFormats="0" applyAlignmentFormats="0" applyWidthHeightFormats="1" dataCaption="Valores" tag="1b994f7a-3503-40e5-9f11-a1e3ff9af5c1" updatedVersion="8" minRefreshableVersion="3" useAutoFormatting="1" subtotalHiddenItems="1" itemPrintTitles="1" createdVersion="5" indent="0" outline="1" outlineData="1" multipleFieldFilters="0" chartFormat="11">
  <location ref="B33:C46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llDrilled="1" subtotalTop="0" showAll="0" dataSourceSort="1" defaultSubtotal="0" defaultAttributeDrillState="1"/>
  </pivotFields>
  <rowFields count="2">
    <field x="2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formats count="1">
    <format dxfId="35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E1622-EE86-457F-8577-3548C783CB73}" name="TablaDinámica12" cacheId="10" applyNumberFormats="0" applyBorderFormats="0" applyFontFormats="0" applyPatternFormats="0" applyAlignmentFormats="0" applyWidthHeightFormats="1" dataCaption="Valores" tag="760307ed-91f7-4207-8007-e3303f39f768" updatedVersion="8" minRefreshableVersion="3" useAutoFormatting="1" subtotalHiddenItems="1" itemPrintTitles="1" createdVersion="5" indent="0" outline="1" outlineData="1" multipleFieldFilters="0" chartFormat="16">
  <location ref="F71:I122" firstHeaderRow="0" firstDataRow="1" firstDataCol="1"/>
  <pivotFields count="5">
    <pivotField axis="axisRow" allDrilled="1" subtotalTop="0" showAll="0" defaultSubtotal="0" defaultAttributeDrillState="1">
      <items count="50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4" subtotal="count" baseField="0" baseItem="0" numFmtId="164"/>
    <dataField fld="2" subtotal="count" baseField="0" baseItem="0"/>
  </dataFields>
  <formats count="46">
    <format dxfId="81">
      <pivotArea dataOnly="0" labelOnly="1" fieldPosition="0">
        <references count="1">
          <reference field="0" count="0"/>
        </references>
      </pivotArea>
    </format>
    <format dxfId="80">
      <pivotArea dataOnly="0" labelOnly="1" fieldPosition="0">
        <references count="1">
          <reference field="0" count="0"/>
        </references>
      </pivotArea>
    </format>
    <format dxfId="79">
      <pivotArea dataOnly="0" labelOnly="1" fieldPosition="0">
        <references count="1">
          <reference field="0" count="0"/>
        </references>
      </pivotArea>
    </format>
    <format dxfId="78">
      <pivotArea dataOnly="0" labelOnly="1" fieldPosition="0">
        <references count="1">
          <reference field="0" count="0"/>
        </references>
      </pivotArea>
    </format>
    <format dxfId="7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7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72">
      <pivotArea field="0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70">
      <pivotArea field="0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68">
      <pivotArea field="0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grandRow="1" outline="0" collapsedLevelsAreSubtotals="1" fieldPosition="0"/>
    </format>
    <format dxfId="63">
      <pivotArea dataOnly="0" labelOnly="1" grandRow="1" outline="0" fieldPosition="0"/>
    </format>
    <format dxfId="62">
      <pivotArea grandRow="1" outline="0" collapsedLevelsAreSubtotals="1" fieldPosition="0"/>
    </format>
    <format dxfId="61">
      <pivotArea dataOnly="0" labelOnly="1" grandRow="1" outline="0" fieldPosition="0"/>
    </format>
    <format dxfId="60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59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55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54">
      <pivotArea collapsedLevelsAreSubtotals="1" fieldPosition="0">
        <references count="1">
          <reference field="0" count="0"/>
        </references>
      </pivotArea>
    </format>
    <format dxfId="5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FD918-A721-4434-86A4-3E7406347737}" name="TablaDinámica14" cacheId="11" applyNumberFormats="0" applyBorderFormats="0" applyFontFormats="0" applyPatternFormats="0" applyAlignmentFormats="0" applyWidthHeightFormats="1" dataCaption="Valores" tag="acea35fc-5cd2-4a45-81cc-a318009d3f03" updatedVersion="8" minRefreshableVersion="3" useAutoFormatting="1" subtotalHiddenItems="1" itemPrintTitles="1" createdVersion="5" indent="0" outline="1" outlineData="1" multipleFieldFilters="0" chartFormat="21">
  <location ref="B72:C77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showDataAs="percentOfTotal" baseField="0" baseItem="0" numFmtId="10"/>
  </dataFields>
  <formats count="8">
    <format dxfId="89">
      <pivotArea grandRow="1" outline="0" collapsedLevelsAreSubtotals="1" fieldPosition="0"/>
    </format>
    <format dxfId="88">
      <pivotArea dataOnly="0" labelOnly="1" grandRow="1" outline="0" fieldPosition="0"/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grandRow="1" outline="0" collapsedLevelsAreSubtotals="1" fieldPosition="0"/>
    </format>
    <format dxfId="84">
      <pivotArea dataOnly="0" labelOnly="1" grandRow="1" outline="0" fieldPosition="0"/>
    </format>
    <format dxfId="83">
      <pivotArea dataOnly="0" labelOnly="1" grandRow="1" outline="0" fieldPosition="0"/>
    </format>
    <format dxfId="82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8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y_chain_datas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_ID" xr10:uid="{70DC247C-3914-4AFD-9DF9-BE261A63264C}" sourceName="[supply_chain_dataset1].[SKU_ID]">
  <pivotTables>
    <pivotTable tabId="2" name="TablaDinámica1"/>
    <pivotTable tabId="2" name="TablaDinámica2"/>
    <pivotTable tabId="2" name="TablaDinámica3"/>
    <pivotTable tabId="2" name="TablaDinámica4"/>
    <pivotTable tabId="2" name="TablaDinámica5"/>
    <pivotTable tabId="2" name="TablaDinámica6"/>
    <pivotTable tabId="2" name="TablaDinámica8"/>
    <pivotTable tabId="2" name="TablaDinámica9"/>
    <pivotTable tabId="2" name="TablaDinámica10"/>
    <pivotTable tabId="2" name="TablaDinámica11"/>
    <pivotTable tabId="2" name="TablaDinámica12"/>
    <pivotTable tabId="2" name="TablaDinámica14"/>
    <pivotTable tabId="2" name="TablaDinámica15"/>
    <pivotTable tabId="2" name="TablaDinámica7"/>
  </pivotTables>
  <data>
    <olap pivotCacheId="1367667527">
      <levels count="2">
        <level uniqueName="[supply_chain_dataset1].[SKU_ID].[(All)]" sourceCaption="(All)" count="0"/>
        <level uniqueName="[supply_chain_dataset1].[SKU_ID].[SKU_ID]" sourceCaption="SKU_ID" count="50" sortOrder="ascending">
          <ranges>
            <range startItem="0">
              <i n="[supply_chain_dataset1].[SKU_ID].&amp;[SKU_1]" c="SKU_1"/>
              <i n="[supply_chain_dataset1].[SKU_ID].&amp;[SKU_10]" c="SKU_10"/>
              <i n="[supply_chain_dataset1].[SKU_ID].&amp;[SKU_11]" c="SKU_11"/>
              <i n="[supply_chain_dataset1].[SKU_ID].&amp;[SKU_12]" c="SKU_12"/>
              <i n="[supply_chain_dataset1].[SKU_ID].&amp;[SKU_13]" c="SKU_13"/>
              <i n="[supply_chain_dataset1].[SKU_ID].&amp;[SKU_14]" c="SKU_14"/>
              <i n="[supply_chain_dataset1].[SKU_ID].&amp;[SKU_15]" c="SKU_15"/>
              <i n="[supply_chain_dataset1].[SKU_ID].&amp;[SKU_16]" c="SKU_16"/>
              <i n="[supply_chain_dataset1].[SKU_ID].&amp;[SKU_17]" c="SKU_17"/>
              <i n="[supply_chain_dataset1].[SKU_ID].&amp;[SKU_18]" c="SKU_18"/>
              <i n="[supply_chain_dataset1].[SKU_ID].&amp;[SKU_19]" c="SKU_19"/>
              <i n="[supply_chain_dataset1].[SKU_ID].&amp;[SKU_2]" c="SKU_2"/>
              <i n="[supply_chain_dataset1].[SKU_ID].&amp;[SKU_20]" c="SKU_20"/>
              <i n="[supply_chain_dataset1].[SKU_ID].&amp;[SKU_21]" c="SKU_21"/>
              <i n="[supply_chain_dataset1].[SKU_ID].&amp;[SKU_22]" c="SKU_22"/>
              <i n="[supply_chain_dataset1].[SKU_ID].&amp;[SKU_23]" c="SKU_23"/>
              <i n="[supply_chain_dataset1].[SKU_ID].&amp;[SKU_24]" c="SKU_24"/>
              <i n="[supply_chain_dataset1].[SKU_ID].&amp;[SKU_25]" c="SKU_25"/>
              <i n="[supply_chain_dataset1].[SKU_ID].&amp;[SKU_26]" c="SKU_26"/>
              <i n="[supply_chain_dataset1].[SKU_ID].&amp;[SKU_27]" c="SKU_27"/>
              <i n="[supply_chain_dataset1].[SKU_ID].&amp;[SKU_28]" c="SKU_28"/>
              <i n="[supply_chain_dataset1].[SKU_ID].&amp;[SKU_29]" c="SKU_29"/>
              <i n="[supply_chain_dataset1].[SKU_ID].&amp;[SKU_3]" c="SKU_3"/>
              <i n="[supply_chain_dataset1].[SKU_ID].&amp;[SKU_30]" c="SKU_30"/>
              <i n="[supply_chain_dataset1].[SKU_ID].&amp;[SKU_31]" c="SKU_31"/>
              <i n="[supply_chain_dataset1].[SKU_ID].&amp;[SKU_32]" c="SKU_32"/>
              <i n="[supply_chain_dataset1].[SKU_ID].&amp;[SKU_33]" c="SKU_33"/>
              <i n="[supply_chain_dataset1].[SKU_ID].&amp;[SKU_34]" c="SKU_34"/>
              <i n="[supply_chain_dataset1].[SKU_ID].&amp;[SKU_35]" c="SKU_35"/>
              <i n="[supply_chain_dataset1].[SKU_ID].&amp;[SKU_36]" c="SKU_36"/>
              <i n="[supply_chain_dataset1].[SKU_ID].&amp;[SKU_37]" c="SKU_37"/>
              <i n="[supply_chain_dataset1].[SKU_ID].&amp;[SKU_38]" c="SKU_38"/>
              <i n="[supply_chain_dataset1].[SKU_ID].&amp;[SKU_39]" c="SKU_39"/>
              <i n="[supply_chain_dataset1].[SKU_ID].&amp;[SKU_4]" c="SKU_4"/>
              <i n="[supply_chain_dataset1].[SKU_ID].&amp;[SKU_40]" c="SKU_40"/>
              <i n="[supply_chain_dataset1].[SKU_ID].&amp;[SKU_41]" c="SKU_41"/>
              <i n="[supply_chain_dataset1].[SKU_ID].&amp;[SKU_42]" c="SKU_42"/>
              <i n="[supply_chain_dataset1].[SKU_ID].&amp;[SKU_43]" c="SKU_43"/>
              <i n="[supply_chain_dataset1].[SKU_ID].&amp;[SKU_44]" c="SKU_44"/>
              <i n="[supply_chain_dataset1].[SKU_ID].&amp;[SKU_45]" c="SKU_45"/>
              <i n="[supply_chain_dataset1].[SKU_ID].&amp;[SKU_46]" c="SKU_46"/>
              <i n="[supply_chain_dataset1].[SKU_ID].&amp;[SKU_47]" c="SKU_47"/>
              <i n="[supply_chain_dataset1].[SKU_ID].&amp;[SKU_48]" c="SKU_48"/>
              <i n="[supply_chain_dataset1].[SKU_ID].&amp;[SKU_49]" c="SKU_49"/>
              <i n="[supply_chain_dataset1].[SKU_ID].&amp;[SKU_5]" c="SKU_5"/>
              <i n="[supply_chain_dataset1].[SKU_ID].&amp;[SKU_50]" c="SKU_50"/>
              <i n="[supply_chain_dataset1].[SKU_ID].&amp;[SKU_6]" c="SKU_6"/>
              <i n="[supply_chain_dataset1].[SKU_ID].&amp;[SKU_7]" c="SKU_7"/>
              <i n="[supply_chain_dataset1].[SKU_ID].&amp;[SKU_8]" c="SKU_8"/>
              <i n="[supply_chain_dataset1].[SKU_ID].&amp;[SKU_9]" c="SKU_9"/>
            </range>
          </ranges>
        </level>
      </levels>
      <selections count="1">
        <selection n="[supply_chain_dataset1].[SKU_ID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Warehouse_ID" xr10:uid="{36932D6B-AC38-4E53-8DD3-4894FEC12EF9}" sourceName="[supply_chain_dataset1].[Warehouse_ID]">
  <pivotTables>
    <pivotTable tabId="2" name="TablaDinámica1"/>
    <pivotTable tabId="2" name="TablaDinámica2"/>
    <pivotTable tabId="2" name="TablaDinámica3"/>
    <pivotTable tabId="2" name="TablaDinámica4"/>
    <pivotTable tabId="2" name="TablaDinámica5"/>
    <pivotTable tabId="2" name="TablaDinámica6"/>
    <pivotTable tabId="2" name="TablaDinámica8"/>
    <pivotTable tabId="2" name="TablaDinámica9"/>
    <pivotTable tabId="2" name="TablaDinámica10"/>
    <pivotTable tabId="2" name="TablaDinámica11"/>
    <pivotTable tabId="2" name="TablaDinámica12"/>
    <pivotTable tabId="2" name="TablaDinámica14"/>
    <pivotTable tabId="2" name="TablaDinámica15"/>
    <pivotTable tabId="2" name="TablaDinámica7"/>
  </pivotTables>
  <data>
    <olap pivotCacheId="1367667527">
      <levels count="2">
        <level uniqueName="[supply_chain_dataset1].[Warehouse_ID].[(All)]" sourceCaption="(All)" count="0"/>
        <level uniqueName="[supply_chain_dataset1].[Warehouse_ID].[Warehouse_ID]" sourceCaption="Warehouse_ID" count="5">
          <ranges>
            <range startItem="0">
              <i n="[supply_chain_dataset1].[Warehouse_ID].&amp;[WH_1]" c="WH_1"/>
              <i n="[supply_chain_dataset1].[Warehouse_ID].&amp;[WH_2]" c="WH_2"/>
              <i n="[supply_chain_dataset1].[Warehouse_ID].&amp;[WH_3]" c="WH_3"/>
              <i n="[supply_chain_dataset1].[Warehouse_ID].&amp;[WH_4]" c="WH_4"/>
              <i n="[supply_chain_dataset1].[Warehouse_ID].&amp;[WH_5]" c="WH_5"/>
            </range>
          </ranges>
        </level>
      </levels>
      <selections count="1">
        <selection n="[supply_chain_dataset1].[Warehouse_ID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EE6C766D-78EC-4266-8121-01704CB60D75}" sourceName="[supply_chain_dataset1].[Region]">
  <pivotTables>
    <pivotTable tabId="2" name="TablaDinámica1"/>
    <pivotTable tabId="2" name="TablaDinámica2"/>
    <pivotTable tabId="2" name="TablaDinámica3"/>
    <pivotTable tabId="2" name="TablaDinámica4"/>
    <pivotTable tabId="2" name="TablaDinámica5"/>
    <pivotTable tabId="2" name="TablaDinámica6"/>
    <pivotTable tabId="2" name="TablaDinámica8"/>
    <pivotTable tabId="2" name="TablaDinámica9"/>
    <pivotTable tabId="2" name="TablaDinámica10"/>
    <pivotTable tabId="2" name="TablaDinámica11"/>
    <pivotTable tabId="2" name="TablaDinámica12"/>
    <pivotTable tabId="2" name="TablaDinámica14"/>
    <pivotTable tabId="2" name="TablaDinámica15"/>
    <pivotTable tabId="2" name="TablaDinámica7"/>
  </pivotTables>
  <data>
    <olap pivotCacheId="1367667527">
      <levels count="2">
        <level uniqueName="[supply_chain_dataset1].[Region].[(All)]" sourceCaption="(All)" count="0"/>
        <level uniqueName="[supply_chain_dataset1].[Region].[Region]" sourceCaption="Region" count="4">
          <ranges>
            <range startItem="0">
              <i n="[supply_chain_dataset1].[Region].&amp;[East]" c="East"/>
              <i n="[supply_chain_dataset1].[Region].&amp;[North]" c="North"/>
              <i n="[supply_chain_dataset1].[Region].&amp;[South]" c="South"/>
              <i n="[supply_chain_dataset1].[Region].&amp;[West]" c="West"/>
            </range>
          </ranges>
        </level>
      </levels>
      <selections count="1">
        <selection n="[supply_chain_dataset1].[Regio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_ID" xr10:uid="{E744E5CD-0B08-4509-A449-86E00B45F303}" cache="SegmentaciónDeDatos_SKU_ID" caption="SKU_ID" startItem="9" columnCount="3" level="1" style="Estilo de segmentación de datos 1" rowHeight="274320"/>
  <slicer name="Warehouse_ID" xr10:uid="{59F4DBCB-E4ED-46AA-A7E6-B767A6227B6C}" cache="SegmentaciónDeDatos_Warehouse_ID" caption="Warehouse_ID" columnCount="3" level="1" style="Estilo de segmentación de datos 1" rowHeight="257175"/>
  <slicer name="Region" xr10:uid="{810E5C60-F7BD-4DED-B30A-ABCAD8194B8F}" cache="SegmentaciónDeDatos_Region" caption="Region" columnCount="3" level="1" style="Estilo de segmentación de datos 1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BDB6-D65F-447C-A550-B3448BEFD741}">
  <dimension ref="O3:O11"/>
  <sheetViews>
    <sheetView topLeftCell="A15" zoomScale="67" zoomScaleNormal="85" workbookViewId="0">
      <selection activeCell="M46" sqref="A1:M46"/>
    </sheetView>
  </sheetViews>
  <sheetFormatPr baseColWidth="10" defaultRowHeight="15" x14ac:dyDescent="0.25"/>
  <cols>
    <col min="1" max="1" width="2.7109375" customWidth="1"/>
    <col min="2" max="12" width="13.7109375" customWidth="1"/>
    <col min="16" max="16" width="17.140625" bestFit="1" customWidth="1"/>
  </cols>
  <sheetData>
    <row r="3" spans="15:15" x14ac:dyDescent="0.25">
      <c r="O3" s="1"/>
    </row>
    <row r="11" spans="15:15" x14ac:dyDescent="0.25">
      <c r="O11" s="1"/>
    </row>
  </sheetData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595A-994C-4F2A-A575-B4FC443CADBC}">
  <dimension ref="A1:O122"/>
  <sheetViews>
    <sheetView tabSelected="1" topLeftCell="A96" zoomScale="79" zoomScaleNormal="124" workbookViewId="0">
      <selection activeCell="V104" sqref="V104"/>
    </sheetView>
  </sheetViews>
  <sheetFormatPr baseColWidth="10" defaultRowHeight="15" x14ac:dyDescent="0.25"/>
  <cols>
    <col min="1" max="1" width="16.140625" bestFit="1" customWidth="1"/>
    <col min="2" max="3" width="15.140625" bestFit="1" customWidth="1"/>
    <col min="4" max="4" width="15.42578125" bestFit="1" customWidth="1"/>
    <col min="5" max="5" width="15" bestFit="1" customWidth="1"/>
    <col min="6" max="6" width="23.42578125" bestFit="1" customWidth="1"/>
    <col min="7" max="7" width="19.5703125" bestFit="1" customWidth="1"/>
    <col min="8" max="8" width="20.5703125" bestFit="1" customWidth="1"/>
    <col min="9" max="9" width="15.28515625" bestFit="1" customWidth="1"/>
    <col min="10" max="10" width="19.140625" bestFit="1" customWidth="1"/>
    <col min="11" max="11" width="22.42578125" bestFit="1" customWidth="1"/>
    <col min="12" max="12" width="16.5703125" bestFit="1" customWidth="1"/>
    <col min="13" max="13" width="15.85546875" hidden="1" customWidth="1"/>
    <col min="14" max="14" width="17.85546875" bestFit="1" customWidth="1"/>
    <col min="15" max="15" width="29.28515625" bestFit="1" customWidth="1"/>
    <col min="16" max="16" width="22.140625" bestFit="1" customWidth="1"/>
    <col min="17" max="17" width="22.42578125" bestFit="1" customWidth="1"/>
    <col min="18" max="18" width="18.140625" bestFit="1" customWidth="1"/>
    <col min="20" max="20" width="28" bestFit="1" customWidth="1"/>
    <col min="21" max="21" width="22.140625" bestFit="1" customWidth="1"/>
    <col min="22" max="22" width="22.42578125" bestFit="1" customWidth="1"/>
    <col min="23" max="23" width="18.5703125" bestFit="1" customWidth="1"/>
  </cols>
  <sheetData>
    <row r="1" spans="1:4" x14ac:dyDescent="0.25">
      <c r="A1" s="1">
        <f ca="1">TODAY()</f>
        <v>46152</v>
      </c>
    </row>
    <row r="4" spans="1:4" x14ac:dyDescent="0.25">
      <c r="B4" t="s">
        <v>0</v>
      </c>
    </row>
    <row r="5" spans="1:4" x14ac:dyDescent="0.25">
      <c r="A5" s="2">
        <f>GETPIVOTDATA("[Measures].[Current Inventory]",$B$4)</f>
        <v>114019</v>
      </c>
      <c r="B5" s="2">
        <v>114019</v>
      </c>
    </row>
    <row r="6" spans="1:4" x14ac:dyDescent="0.25">
      <c r="B6" t="s">
        <v>1</v>
      </c>
    </row>
    <row r="7" spans="1:4" x14ac:dyDescent="0.25">
      <c r="A7">
        <f>GETPIVOTDATA("[Measures].[Inventory Turnover]",$B$6)</f>
        <v>4.2529065287101264E-2</v>
      </c>
      <c r="B7">
        <v>4.2529065287101264E-2</v>
      </c>
    </row>
    <row r="8" spans="1:4" x14ac:dyDescent="0.25">
      <c r="B8" t="s">
        <v>21</v>
      </c>
    </row>
    <row r="9" spans="1:4" x14ac:dyDescent="0.25">
      <c r="A9">
        <f>GETPIVOTDATA("[Measures].[Days of inventory]",$B$8)</f>
        <v>8582.3659075503274</v>
      </c>
      <c r="B9">
        <v>8582.3659075503274</v>
      </c>
    </row>
    <row r="10" spans="1:4" x14ac:dyDescent="0.25">
      <c r="B10" t="s">
        <v>2</v>
      </c>
    </row>
    <row r="11" spans="1:4" ht="21" x14ac:dyDescent="0.35">
      <c r="A11" s="5" t="str">
        <f>GETPIVOTDATA("[Measures].[Stockout Risk]",$B$10)</f>
        <v>✔</v>
      </c>
      <c r="B11" t="s">
        <v>4</v>
      </c>
    </row>
    <row r="12" spans="1:4" x14ac:dyDescent="0.25">
      <c r="B12" t="s">
        <v>3</v>
      </c>
    </row>
    <row r="13" spans="1:4" x14ac:dyDescent="0.25">
      <c r="A13" s="4">
        <f>GETPIVOTDATA("[Measures].[MAPE]",$B$12)</f>
        <v>0.1631820450626984</v>
      </c>
      <c r="B13" s="4">
        <v>0.1631820450626984</v>
      </c>
    </row>
    <row r="16" spans="1:4" x14ac:dyDescent="0.25">
      <c r="B16" s="3" t="s">
        <v>5</v>
      </c>
      <c r="C16" t="s">
        <v>19</v>
      </c>
      <c r="D16" t="s">
        <v>20</v>
      </c>
    </row>
    <row r="17" spans="2:4" x14ac:dyDescent="0.25">
      <c r="B17" s="6" t="s">
        <v>7</v>
      </c>
      <c r="C17" s="2">
        <v>176681</v>
      </c>
      <c r="D17" s="2">
        <v>4087892</v>
      </c>
    </row>
    <row r="18" spans="2:4" x14ac:dyDescent="0.25">
      <c r="B18" s="6" t="s">
        <v>8</v>
      </c>
      <c r="C18" s="2">
        <v>197188</v>
      </c>
      <c r="D18" s="2">
        <v>3334623</v>
      </c>
    </row>
    <row r="19" spans="2:4" x14ac:dyDescent="0.25">
      <c r="B19" s="6" t="s">
        <v>9</v>
      </c>
      <c r="C19" s="2">
        <v>231596</v>
      </c>
      <c r="D19" s="2">
        <v>3557780</v>
      </c>
    </row>
    <row r="20" spans="2:4" x14ac:dyDescent="0.25">
      <c r="B20" s="6" t="s">
        <v>10</v>
      </c>
      <c r="C20" s="2">
        <v>223793</v>
      </c>
      <c r="D20" s="2">
        <v>3408132</v>
      </c>
    </row>
    <row r="21" spans="2:4" x14ac:dyDescent="0.25">
      <c r="B21" s="6" t="s">
        <v>11</v>
      </c>
      <c r="C21" s="2">
        <v>210841</v>
      </c>
      <c r="D21" s="2">
        <v>3557879</v>
      </c>
    </row>
    <row r="22" spans="2:4" x14ac:dyDescent="0.25">
      <c r="B22" s="6" t="s">
        <v>12</v>
      </c>
      <c r="C22" s="2">
        <v>170013</v>
      </c>
      <c r="D22" s="2">
        <v>3453673</v>
      </c>
    </row>
    <row r="23" spans="2:4" x14ac:dyDescent="0.25">
      <c r="B23" s="6" t="s">
        <v>13</v>
      </c>
      <c r="C23" s="2">
        <v>134915</v>
      </c>
      <c r="D23" s="2">
        <v>3615407</v>
      </c>
    </row>
    <row r="24" spans="2:4" x14ac:dyDescent="0.25">
      <c r="B24" s="6" t="s">
        <v>14</v>
      </c>
      <c r="C24" s="2">
        <v>99019</v>
      </c>
      <c r="D24" s="2">
        <v>3700531</v>
      </c>
    </row>
    <row r="25" spans="2:4" x14ac:dyDescent="0.25">
      <c r="B25" s="6" t="s">
        <v>15</v>
      </c>
      <c r="C25" s="2">
        <v>76304</v>
      </c>
      <c r="D25" s="2">
        <v>3542408</v>
      </c>
    </row>
    <row r="26" spans="2:4" x14ac:dyDescent="0.25">
      <c r="B26" s="6" t="s">
        <v>16</v>
      </c>
      <c r="C26" s="2">
        <v>79599</v>
      </c>
      <c r="D26" s="2">
        <v>3686831</v>
      </c>
    </row>
    <row r="27" spans="2:4" x14ac:dyDescent="0.25">
      <c r="B27" s="6" t="s">
        <v>17</v>
      </c>
      <c r="C27" s="2">
        <v>98105</v>
      </c>
      <c r="D27" s="2">
        <v>3557234</v>
      </c>
    </row>
    <row r="28" spans="2:4" x14ac:dyDescent="0.25">
      <c r="B28" s="6" t="s">
        <v>18</v>
      </c>
      <c r="C28" s="2">
        <v>131925</v>
      </c>
      <c r="D28" s="2">
        <v>3524021</v>
      </c>
    </row>
    <row r="29" spans="2:4" x14ac:dyDescent="0.25">
      <c r="B29" s="6" t="s">
        <v>6</v>
      </c>
      <c r="C29" s="2">
        <v>1829979</v>
      </c>
      <c r="D29" s="2">
        <v>43026411</v>
      </c>
    </row>
    <row r="33" spans="2:3" x14ac:dyDescent="0.25">
      <c r="B33" s="3" t="s">
        <v>5</v>
      </c>
      <c r="C33" t="s">
        <v>22</v>
      </c>
    </row>
    <row r="34" spans="2:3" x14ac:dyDescent="0.25">
      <c r="B34" s="6" t="s">
        <v>7</v>
      </c>
      <c r="C34" s="2">
        <v>107094</v>
      </c>
    </row>
    <row r="35" spans="2:3" x14ac:dyDescent="0.25">
      <c r="B35" s="6" t="s">
        <v>8</v>
      </c>
      <c r="C35" s="2">
        <v>198196</v>
      </c>
    </row>
    <row r="36" spans="2:3" x14ac:dyDescent="0.25">
      <c r="B36" s="6" t="s">
        <v>9</v>
      </c>
      <c r="C36" s="2">
        <v>232052</v>
      </c>
    </row>
    <row r="37" spans="2:3" x14ac:dyDescent="0.25">
      <c r="B37" s="6" t="s">
        <v>10</v>
      </c>
      <c r="C37" s="2">
        <v>218812</v>
      </c>
    </row>
    <row r="38" spans="2:3" x14ac:dyDescent="0.25">
      <c r="B38" s="6" t="s">
        <v>11</v>
      </c>
      <c r="C38" s="2">
        <v>210908</v>
      </c>
    </row>
    <row r="39" spans="2:3" x14ac:dyDescent="0.25">
      <c r="B39" s="6" t="s">
        <v>12</v>
      </c>
      <c r="C39" s="2">
        <v>175040</v>
      </c>
    </row>
    <row r="40" spans="2:3" x14ac:dyDescent="0.25">
      <c r="B40" s="6" t="s">
        <v>13</v>
      </c>
      <c r="C40" s="2">
        <v>139013</v>
      </c>
    </row>
    <row r="41" spans="2:3" x14ac:dyDescent="0.25">
      <c r="B41" s="6" t="s">
        <v>14</v>
      </c>
      <c r="C41" s="2">
        <v>96447</v>
      </c>
    </row>
    <row r="42" spans="2:3" x14ac:dyDescent="0.25">
      <c r="B42" s="6" t="s">
        <v>15</v>
      </c>
      <c r="C42" s="2">
        <v>76988</v>
      </c>
    </row>
    <row r="43" spans="2:3" x14ac:dyDescent="0.25">
      <c r="B43" s="6" t="s">
        <v>16</v>
      </c>
      <c r="C43" s="2">
        <v>76296</v>
      </c>
    </row>
    <row r="44" spans="2:3" x14ac:dyDescent="0.25">
      <c r="B44" s="6" t="s">
        <v>17</v>
      </c>
      <c r="C44" s="2">
        <v>102834</v>
      </c>
    </row>
    <row r="45" spans="2:3" x14ac:dyDescent="0.25">
      <c r="B45" s="6" t="s">
        <v>18</v>
      </c>
      <c r="C45" s="2">
        <v>124935</v>
      </c>
    </row>
    <row r="46" spans="2:3" x14ac:dyDescent="0.25">
      <c r="B46" s="6" t="s">
        <v>6</v>
      </c>
      <c r="C46" s="2">
        <v>1758615</v>
      </c>
    </row>
    <row r="49" spans="2:12" x14ac:dyDescent="0.25">
      <c r="B49" t="s">
        <v>23</v>
      </c>
    </row>
    <row r="50" spans="2:12" x14ac:dyDescent="0.25">
      <c r="B50" s="7">
        <v>4234982.3500000024</v>
      </c>
    </row>
    <row r="52" spans="2:12" x14ac:dyDescent="0.25">
      <c r="B52" t="s">
        <v>24</v>
      </c>
    </row>
    <row r="53" spans="2:12" x14ac:dyDescent="0.25">
      <c r="B53" s="7">
        <v>29191354.86999999</v>
      </c>
    </row>
    <row r="56" spans="2:12" x14ac:dyDescent="0.25">
      <c r="K56" s="3" t="s">
        <v>5</v>
      </c>
      <c r="L56" t="s">
        <v>79</v>
      </c>
    </row>
    <row r="57" spans="2:12" x14ac:dyDescent="0.25">
      <c r="K57" s="6" t="s">
        <v>66</v>
      </c>
      <c r="L57">
        <v>36912</v>
      </c>
    </row>
    <row r="58" spans="2:12" x14ac:dyDescent="0.25">
      <c r="K58" s="6" t="s">
        <v>30</v>
      </c>
      <c r="L58">
        <v>36915</v>
      </c>
    </row>
    <row r="59" spans="2:12" x14ac:dyDescent="0.25">
      <c r="K59" s="6" t="s">
        <v>51</v>
      </c>
      <c r="L59">
        <v>37012</v>
      </c>
    </row>
    <row r="60" spans="2:12" x14ac:dyDescent="0.25">
      <c r="K60" s="6" t="s">
        <v>26</v>
      </c>
      <c r="L60">
        <v>37026</v>
      </c>
    </row>
    <row r="61" spans="2:12" x14ac:dyDescent="0.25">
      <c r="K61" s="6" t="s">
        <v>35</v>
      </c>
      <c r="L61">
        <v>37234</v>
      </c>
    </row>
    <row r="62" spans="2:12" x14ac:dyDescent="0.25">
      <c r="K62" s="6" t="s">
        <v>6</v>
      </c>
      <c r="L62">
        <v>1829979</v>
      </c>
    </row>
    <row r="71" spans="1:15" x14ac:dyDescent="0.25">
      <c r="F71" s="9" t="s">
        <v>5</v>
      </c>
      <c r="G71" s="8" t="s">
        <v>0</v>
      </c>
      <c r="H71" s="8" t="s">
        <v>80</v>
      </c>
      <c r="I71" s="8" t="s">
        <v>2</v>
      </c>
      <c r="K71" s="9" t="s">
        <v>5</v>
      </c>
      <c r="L71" s="8" t="s">
        <v>81</v>
      </c>
      <c r="M71" s="13"/>
      <c r="N71" s="18" t="s">
        <v>85</v>
      </c>
      <c r="O71" s="20" t="s">
        <v>86</v>
      </c>
    </row>
    <row r="72" spans="1:15" x14ac:dyDescent="0.25">
      <c r="B72" s="3" t="s">
        <v>5</v>
      </c>
      <c r="C72" t="s">
        <v>19</v>
      </c>
      <c r="F72" s="12" t="s">
        <v>36</v>
      </c>
      <c r="G72" s="10">
        <v>2041</v>
      </c>
      <c r="H72" s="10">
        <v>306.2</v>
      </c>
      <c r="I72" s="8" t="s">
        <v>4</v>
      </c>
      <c r="K72" s="12" t="s">
        <v>56</v>
      </c>
      <c r="L72" s="16">
        <v>3.1640963322992557E-2</v>
      </c>
      <c r="M72" s="16">
        <v>3.1640963322992557E-2</v>
      </c>
      <c r="N72" s="4">
        <f>SUM($M72:M$72)</f>
        <v>3.1640963322992557E-2</v>
      </c>
      <c r="O72" s="19" t="s">
        <v>82</v>
      </c>
    </row>
    <row r="73" spans="1:15" x14ac:dyDescent="0.25">
      <c r="B73" s="6" t="s">
        <v>75</v>
      </c>
      <c r="C73" s="4">
        <v>0.25134769306095861</v>
      </c>
      <c r="F73" s="12" t="s">
        <v>26</v>
      </c>
      <c r="G73" s="10">
        <v>2433</v>
      </c>
      <c r="H73" s="10">
        <v>342.8</v>
      </c>
      <c r="I73" s="8" t="s">
        <v>4</v>
      </c>
      <c r="K73" s="12" t="s">
        <v>59</v>
      </c>
      <c r="L73" s="16">
        <v>2.7638344396502808E-2</v>
      </c>
      <c r="M73" s="16">
        <v>2.7638344396502808E-2</v>
      </c>
      <c r="N73" s="4">
        <f>SUM($M$72:M73)</f>
        <v>5.9279307719495369E-2</v>
      </c>
      <c r="O73" s="19"/>
    </row>
    <row r="74" spans="1:15" x14ac:dyDescent="0.25">
      <c r="B74" s="6" t="s">
        <v>76</v>
      </c>
      <c r="C74" s="4">
        <v>0.25128649017283805</v>
      </c>
      <c r="F74" s="12" t="s">
        <v>27</v>
      </c>
      <c r="G74" s="10">
        <v>2284</v>
      </c>
      <c r="H74" s="10">
        <v>292.60000000000002</v>
      </c>
      <c r="I74" s="8" t="s">
        <v>4</v>
      </c>
      <c r="K74" s="12" t="s">
        <v>28</v>
      </c>
      <c r="L74" s="16">
        <v>2.6591907577243078E-2</v>
      </c>
      <c r="M74" s="16">
        <v>2.6591907577243078E-2</v>
      </c>
      <c r="N74" s="4">
        <f>SUM($M$72:M74)</f>
        <v>8.587121529673844E-2</v>
      </c>
      <c r="O74" s="19"/>
    </row>
    <row r="75" spans="1:15" x14ac:dyDescent="0.25">
      <c r="B75" s="6" t="s">
        <v>77</v>
      </c>
      <c r="C75" s="4">
        <v>0.24970450480579284</v>
      </c>
      <c r="F75" s="12" t="s">
        <v>28</v>
      </c>
      <c r="G75" s="10">
        <v>2677</v>
      </c>
      <c r="H75" s="10">
        <v>317.8</v>
      </c>
      <c r="I75" s="8" t="s">
        <v>4</v>
      </c>
      <c r="K75" s="12" t="s">
        <v>67</v>
      </c>
      <c r="L75" s="16">
        <v>2.5324169215091764E-2</v>
      </c>
      <c r="M75" s="16">
        <v>2.5324169215091764E-2</v>
      </c>
      <c r="N75" s="4">
        <f>SUM($M$72:M75)</f>
        <v>0.1111953845118302</v>
      </c>
      <c r="O75" s="19"/>
    </row>
    <row r="76" spans="1:15" x14ac:dyDescent="0.25">
      <c r="B76" s="6" t="s">
        <v>78</v>
      </c>
      <c r="C76" s="4">
        <v>0.24766131196041047</v>
      </c>
      <c r="F76" s="12" t="s">
        <v>29</v>
      </c>
      <c r="G76" s="10">
        <v>2084</v>
      </c>
      <c r="H76" s="10">
        <v>295.8</v>
      </c>
      <c r="I76" s="8" t="s">
        <v>4</v>
      </c>
      <c r="K76" s="12" t="s">
        <v>49</v>
      </c>
      <c r="L76" s="16">
        <v>2.4748182385506367E-2</v>
      </c>
      <c r="M76" s="16">
        <v>2.4748182385506367E-2</v>
      </c>
      <c r="N76" s="4">
        <f>SUM($M$72:M76)</f>
        <v>0.13594356689733655</v>
      </c>
      <c r="O76" s="19"/>
    </row>
    <row r="77" spans="1:15" x14ac:dyDescent="0.25">
      <c r="B77" s="8" t="s">
        <v>6</v>
      </c>
      <c r="C77" s="11">
        <v>1</v>
      </c>
      <c r="F77" s="12" t="s">
        <v>30</v>
      </c>
      <c r="G77" s="10">
        <v>2440</v>
      </c>
      <c r="H77" s="10">
        <v>306.8</v>
      </c>
      <c r="I77" s="8" t="s">
        <v>4</v>
      </c>
      <c r="K77" s="12" t="s">
        <v>39</v>
      </c>
      <c r="L77" s="16">
        <v>2.3782025077050895E-2</v>
      </c>
      <c r="M77" s="16">
        <v>2.3782025077050895E-2</v>
      </c>
      <c r="N77" s="4">
        <f>SUM($M$72:M77)</f>
        <v>0.15972559197438746</v>
      </c>
      <c r="O77" s="19"/>
    </row>
    <row r="78" spans="1:15" x14ac:dyDescent="0.25">
      <c r="F78" s="12" t="s">
        <v>31</v>
      </c>
      <c r="G78" s="10">
        <v>2492</v>
      </c>
      <c r="H78" s="10">
        <v>283.60000000000002</v>
      </c>
      <c r="I78" s="8" t="s">
        <v>4</v>
      </c>
      <c r="K78" s="12" t="s">
        <v>65</v>
      </c>
      <c r="L78" s="16">
        <v>2.3618136046555452E-2</v>
      </c>
      <c r="M78" s="16">
        <v>2.3618136046555452E-2</v>
      </c>
      <c r="N78" s="4">
        <f>SUM($M$72:M78)</f>
        <v>0.1833437280209429</v>
      </c>
      <c r="O78" s="19"/>
    </row>
    <row r="79" spans="1:15" x14ac:dyDescent="0.25">
      <c r="B79" t="s">
        <v>19</v>
      </c>
      <c r="F79" s="12" t="s">
        <v>32</v>
      </c>
      <c r="G79" s="10">
        <v>1958</v>
      </c>
      <c r="H79" s="10">
        <v>296.2</v>
      </c>
      <c r="I79" s="8" t="s">
        <v>4</v>
      </c>
      <c r="K79" s="12" t="s">
        <v>55</v>
      </c>
      <c r="L79" s="16">
        <v>2.3112243645341864E-2</v>
      </c>
      <c r="M79" s="16">
        <v>2.3112243645341864E-2</v>
      </c>
      <c r="N79" s="4">
        <f>SUM($M$72:M79)</f>
        <v>0.20645597166628477</v>
      </c>
      <c r="O79" s="19"/>
    </row>
    <row r="80" spans="1:15" x14ac:dyDescent="0.25">
      <c r="A80" s="2">
        <f>GETPIVOTDATA("[Measures].[Total Units Sold]",$B$79)</f>
        <v>1829979</v>
      </c>
      <c r="B80" s="2">
        <v>1829979</v>
      </c>
      <c r="F80" s="12" t="s">
        <v>33</v>
      </c>
      <c r="G80" s="10">
        <v>2624</v>
      </c>
      <c r="H80" s="10">
        <v>350.4</v>
      </c>
      <c r="I80" s="8" t="s">
        <v>4</v>
      </c>
      <c r="K80" s="12" t="s">
        <v>58</v>
      </c>
      <c r="L80" s="16">
        <v>2.3056060403138609E-2</v>
      </c>
      <c r="M80" s="16">
        <v>2.3056060403138609E-2</v>
      </c>
      <c r="N80" s="4">
        <f>SUM($M$72:M80)</f>
        <v>0.22951203206942339</v>
      </c>
      <c r="O80" s="19" t="s">
        <v>83</v>
      </c>
    </row>
    <row r="81" spans="6:15" x14ac:dyDescent="0.25">
      <c r="F81" s="12" t="s">
        <v>34</v>
      </c>
      <c r="G81" s="10">
        <v>2275</v>
      </c>
      <c r="H81" s="10">
        <v>328.2</v>
      </c>
      <c r="I81" s="8" t="s">
        <v>4</v>
      </c>
      <c r="K81" s="12" t="s">
        <v>37</v>
      </c>
      <c r="L81" s="16">
        <v>2.2747030133623464E-2</v>
      </c>
      <c r="M81" s="16">
        <v>2.2747030133623464E-2</v>
      </c>
      <c r="N81" s="4">
        <f>SUM($M$72:M81)</f>
        <v>0.25225906220304684</v>
      </c>
      <c r="O81" s="19"/>
    </row>
    <row r="82" spans="6:15" x14ac:dyDescent="0.25">
      <c r="F82" s="12" t="s">
        <v>35</v>
      </c>
      <c r="G82" s="10">
        <v>2226</v>
      </c>
      <c r="H82" s="10">
        <v>294.60000000000002</v>
      </c>
      <c r="I82" s="8" t="s">
        <v>4</v>
      </c>
      <c r="K82" s="12" t="s">
        <v>25</v>
      </c>
      <c r="L82" s="16">
        <v>2.2340630835052666E-2</v>
      </c>
      <c r="M82" s="16">
        <v>2.2340630835052666E-2</v>
      </c>
      <c r="N82" s="4">
        <f>SUM($M$72:M82)</f>
        <v>0.2745996930380995</v>
      </c>
      <c r="O82" s="19"/>
    </row>
    <row r="83" spans="6:15" x14ac:dyDescent="0.25">
      <c r="F83" s="12" t="s">
        <v>25</v>
      </c>
      <c r="G83" s="10">
        <v>1946</v>
      </c>
      <c r="H83" s="10">
        <v>296.2</v>
      </c>
      <c r="I83" s="8" t="s">
        <v>4</v>
      </c>
      <c r="K83" s="12" t="s">
        <v>34</v>
      </c>
      <c r="L83" s="16">
        <v>2.1881612549590604E-2</v>
      </c>
      <c r="M83" s="16">
        <v>2.1881612549590604E-2</v>
      </c>
      <c r="N83" s="4">
        <f>SUM($M$72:M83)</f>
        <v>0.29648130558769009</v>
      </c>
      <c r="O83" s="19"/>
    </row>
    <row r="84" spans="6:15" x14ac:dyDescent="0.25">
      <c r="F84" s="12" t="s">
        <v>37</v>
      </c>
      <c r="G84" s="10">
        <v>2220</v>
      </c>
      <c r="H84" s="10">
        <v>304.60000000000002</v>
      </c>
      <c r="I84" s="8" t="s">
        <v>4</v>
      </c>
      <c r="K84" s="12" t="s">
        <v>27</v>
      </c>
      <c r="L84" s="16">
        <v>2.170687698219782E-2</v>
      </c>
      <c r="M84" s="16">
        <v>2.170687698219782E-2</v>
      </c>
      <c r="N84" s="4">
        <f>SUM($M$72:M84)</f>
        <v>0.3181881825698879</v>
      </c>
      <c r="O84" s="19"/>
    </row>
    <row r="85" spans="6:15" x14ac:dyDescent="0.25">
      <c r="F85" s="12" t="s">
        <v>38</v>
      </c>
      <c r="G85" s="10">
        <v>1789</v>
      </c>
      <c r="H85" s="10">
        <v>313</v>
      </c>
      <c r="I85" s="8" t="s">
        <v>4</v>
      </c>
      <c r="K85" s="12" t="s">
        <v>73</v>
      </c>
      <c r="L85" s="16">
        <v>2.1618219048171256E-2</v>
      </c>
      <c r="M85" s="16">
        <v>2.1618219048171256E-2</v>
      </c>
      <c r="N85" s="4">
        <f>SUM($M$72:M85)</f>
        <v>0.33980640161805914</v>
      </c>
      <c r="O85" s="19"/>
    </row>
    <row r="86" spans="6:15" x14ac:dyDescent="0.25">
      <c r="F86" s="12" t="s">
        <v>39</v>
      </c>
      <c r="G86" s="10">
        <v>2647</v>
      </c>
      <c r="H86" s="10">
        <v>290.8</v>
      </c>
      <c r="I86" s="8" t="s">
        <v>4</v>
      </c>
      <c r="K86" s="12" t="s">
        <v>30</v>
      </c>
      <c r="L86" s="16">
        <v>2.1569576566367227E-2</v>
      </c>
      <c r="M86" s="16">
        <v>2.1569576566367227E-2</v>
      </c>
      <c r="N86" s="4">
        <f>SUM($M$72:M86)</f>
        <v>0.36137597818442635</v>
      </c>
      <c r="O86" s="19"/>
    </row>
    <row r="87" spans="6:15" x14ac:dyDescent="0.25">
      <c r="F87" s="12" t="s">
        <v>40</v>
      </c>
      <c r="G87" s="10">
        <v>2058</v>
      </c>
      <c r="H87" s="10">
        <v>292.60000000000002</v>
      </c>
      <c r="I87" s="8" t="s">
        <v>4</v>
      </c>
      <c r="K87" s="12" t="s">
        <v>32</v>
      </c>
      <c r="L87" s="16">
        <v>2.1517455689690438E-2</v>
      </c>
      <c r="M87" s="16">
        <v>2.1517455689690438E-2</v>
      </c>
      <c r="N87" s="4">
        <f>SUM($M$72:M87)</f>
        <v>0.38289343387411678</v>
      </c>
      <c r="O87" s="19"/>
    </row>
    <row r="88" spans="6:15" x14ac:dyDescent="0.25">
      <c r="F88" s="12" t="s">
        <v>41</v>
      </c>
      <c r="G88" s="10">
        <v>1946</v>
      </c>
      <c r="H88" s="10">
        <v>295.2</v>
      </c>
      <c r="I88" s="8" t="s">
        <v>4</v>
      </c>
      <c r="K88" s="12" t="s">
        <v>40</v>
      </c>
      <c r="L88" s="16">
        <v>2.1304544835798193E-2</v>
      </c>
      <c r="M88" s="16">
        <v>2.1304544835798193E-2</v>
      </c>
      <c r="N88" s="4">
        <f>SUM($M$72:M88)</f>
        <v>0.40419797870991497</v>
      </c>
      <c r="O88" s="19"/>
    </row>
    <row r="89" spans="6:15" x14ac:dyDescent="0.25">
      <c r="F89" s="12" t="s">
        <v>42</v>
      </c>
      <c r="G89" s="10">
        <v>2396</v>
      </c>
      <c r="H89" s="10">
        <v>296.39999999999998</v>
      </c>
      <c r="I89" s="8" t="s">
        <v>4</v>
      </c>
      <c r="K89" s="12" t="s">
        <v>71</v>
      </c>
      <c r="L89" s="16">
        <v>2.0897204363212601E-2</v>
      </c>
      <c r="M89" s="16">
        <v>2.0897204363212601E-2</v>
      </c>
      <c r="N89" s="4">
        <f>SUM($M$72:M89)</f>
        <v>0.42509518307312755</v>
      </c>
      <c r="O89" s="19"/>
    </row>
    <row r="90" spans="6:15" x14ac:dyDescent="0.25">
      <c r="F90" s="12" t="s">
        <v>43</v>
      </c>
      <c r="G90" s="10">
        <v>2333</v>
      </c>
      <c r="H90" s="10">
        <v>310.8</v>
      </c>
      <c r="I90" s="8" t="s">
        <v>4</v>
      </c>
      <c r="K90" s="12" t="s">
        <v>46</v>
      </c>
      <c r="L90" s="16">
        <v>2.0821164024623549E-2</v>
      </c>
      <c r="M90" s="16">
        <v>2.0821164024623549E-2</v>
      </c>
      <c r="N90" s="4">
        <f>SUM($M$72:M90)</f>
        <v>0.44591634709775108</v>
      </c>
      <c r="O90" s="19"/>
    </row>
    <row r="91" spans="6:15" x14ac:dyDescent="0.25">
      <c r="F91" s="12" t="s">
        <v>44</v>
      </c>
      <c r="G91" s="10">
        <v>2487</v>
      </c>
      <c r="H91" s="10">
        <v>310</v>
      </c>
      <c r="I91" s="8" t="s">
        <v>4</v>
      </c>
      <c r="K91" s="12" t="s">
        <v>57</v>
      </c>
      <c r="L91" s="16">
        <v>2.0432124988895229E-2</v>
      </c>
      <c r="M91" s="16">
        <v>2.0432124988895229E-2</v>
      </c>
      <c r="N91" s="4">
        <f>SUM($M$72:M91)</f>
        <v>0.46634847208664632</v>
      </c>
      <c r="O91" s="19"/>
    </row>
    <row r="92" spans="6:15" x14ac:dyDescent="0.25">
      <c r="F92" s="12" t="s">
        <v>45</v>
      </c>
      <c r="G92" s="10">
        <v>2850</v>
      </c>
      <c r="H92" s="10">
        <v>307.2</v>
      </c>
      <c r="I92" s="8" t="s">
        <v>4</v>
      </c>
      <c r="K92" s="12" t="s">
        <v>50</v>
      </c>
      <c r="L92" s="16">
        <v>2.014642452649798E-2</v>
      </c>
      <c r="M92" s="16">
        <v>2.014642452649798E-2</v>
      </c>
      <c r="N92" s="4">
        <f>SUM($M$72:M92)</f>
        <v>0.48649489661314427</v>
      </c>
      <c r="O92" s="19"/>
    </row>
    <row r="93" spans="6:15" x14ac:dyDescent="0.25">
      <c r="F93" s="12" t="s">
        <v>46</v>
      </c>
      <c r="G93" s="10">
        <v>2278</v>
      </c>
      <c r="H93" s="10">
        <v>277.8</v>
      </c>
      <c r="I93" s="8" t="s">
        <v>4</v>
      </c>
      <c r="K93" s="12" t="s">
        <v>51</v>
      </c>
      <c r="L93" s="16">
        <v>2.0135943569589788E-2</v>
      </c>
      <c r="M93" s="16">
        <v>2.0135943569589788E-2</v>
      </c>
      <c r="N93" s="4">
        <f>SUM($M$72:M93)</f>
        <v>0.50663084018273408</v>
      </c>
      <c r="O93" s="19"/>
    </row>
    <row r="94" spans="6:15" x14ac:dyDescent="0.25">
      <c r="F94" s="12" t="s">
        <v>47</v>
      </c>
      <c r="G94" s="10">
        <v>2068</v>
      </c>
      <c r="H94" s="10">
        <v>273.39999999999998</v>
      </c>
      <c r="I94" s="8" t="s">
        <v>4</v>
      </c>
      <c r="K94" s="12" t="s">
        <v>36</v>
      </c>
      <c r="L94" s="16">
        <v>2.0112811809896526E-2</v>
      </c>
      <c r="M94" s="16">
        <v>2.0112811809896526E-2</v>
      </c>
      <c r="N94" s="4">
        <f>SUM($M$72:M94)</f>
        <v>0.52674365199263062</v>
      </c>
      <c r="O94" s="19" t="s">
        <v>84</v>
      </c>
    </row>
    <row r="95" spans="6:15" x14ac:dyDescent="0.25">
      <c r="F95" s="12" t="s">
        <v>48</v>
      </c>
      <c r="G95" s="10">
        <v>2208</v>
      </c>
      <c r="H95" s="10">
        <v>268</v>
      </c>
      <c r="I95" s="8" t="s">
        <v>4</v>
      </c>
      <c r="K95" s="12" t="s">
        <v>33</v>
      </c>
      <c r="L95" s="16">
        <v>2.0084156860546383E-2</v>
      </c>
      <c r="M95" s="16">
        <v>2.0084156860546383E-2</v>
      </c>
      <c r="N95" s="4">
        <f>SUM($M$72:M95)</f>
        <v>0.54682780885317706</v>
      </c>
      <c r="O95" s="19"/>
    </row>
    <row r="96" spans="6:15" x14ac:dyDescent="0.25">
      <c r="F96" s="12" t="s">
        <v>49</v>
      </c>
      <c r="G96" s="10">
        <v>2397</v>
      </c>
      <c r="H96" s="10">
        <v>283.8</v>
      </c>
      <c r="I96" s="8" t="s">
        <v>4</v>
      </c>
      <c r="K96" s="12" t="s">
        <v>47</v>
      </c>
      <c r="L96" s="16">
        <v>2.0005215815267242E-2</v>
      </c>
      <c r="M96" s="16">
        <v>2.0005215815267242E-2</v>
      </c>
      <c r="N96" s="4">
        <f>SUM($M$72:M96)</f>
        <v>0.56683302466844432</v>
      </c>
      <c r="O96" s="19"/>
    </row>
    <row r="97" spans="6:15" x14ac:dyDescent="0.25">
      <c r="F97" s="12" t="s">
        <v>50</v>
      </c>
      <c r="G97" s="10">
        <v>2338</v>
      </c>
      <c r="H97" s="10">
        <v>293</v>
      </c>
      <c r="I97" s="8" t="s">
        <v>4</v>
      </c>
      <c r="K97" s="12" t="s">
        <v>44</v>
      </c>
      <c r="L97" s="16">
        <v>1.9920463484153213E-2</v>
      </c>
      <c r="M97" s="16">
        <v>1.9920463484153213E-2</v>
      </c>
      <c r="N97" s="4">
        <f>SUM($M$72:M97)</f>
        <v>0.58675348815259754</v>
      </c>
      <c r="O97" s="19"/>
    </row>
    <row r="98" spans="6:15" x14ac:dyDescent="0.25">
      <c r="F98" s="12" t="s">
        <v>51</v>
      </c>
      <c r="G98" s="10">
        <v>2407</v>
      </c>
      <c r="H98" s="10">
        <v>306.39999999999998</v>
      </c>
      <c r="I98" s="8" t="s">
        <v>4</v>
      </c>
      <c r="K98" s="12" t="s">
        <v>62</v>
      </c>
      <c r="L98" s="16">
        <v>1.9329504927432205E-2</v>
      </c>
      <c r="M98" s="16">
        <v>1.9329504927432205E-2</v>
      </c>
      <c r="N98" s="4">
        <f>SUM($M$72:M98)</f>
        <v>0.60608299308002977</v>
      </c>
      <c r="O98" s="19"/>
    </row>
    <row r="99" spans="6:15" x14ac:dyDescent="0.25">
      <c r="F99" s="12" t="s">
        <v>52</v>
      </c>
      <c r="G99" s="10">
        <v>2033</v>
      </c>
      <c r="H99" s="10">
        <v>271.60000000000002</v>
      </c>
      <c r="I99" s="8" t="s">
        <v>4</v>
      </c>
      <c r="K99" s="12" t="s">
        <v>35</v>
      </c>
      <c r="L99" s="16">
        <v>1.92891768474775E-2</v>
      </c>
      <c r="M99" s="16">
        <v>1.92891768474775E-2</v>
      </c>
      <c r="N99" s="4">
        <f>SUM($M$72:M99)</f>
        <v>0.62537216992750733</v>
      </c>
      <c r="O99" s="19"/>
    </row>
    <row r="100" spans="6:15" x14ac:dyDescent="0.25">
      <c r="F100" s="12" t="s">
        <v>53</v>
      </c>
      <c r="G100" s="10">
        <v>1946</v>
      </c>
      <c r="H100" s="10">
        <v>265.8</v>
      </c>
      <c r="I100" s="8" t="s">
        <v>4</v>
      </c>
      <c r="K100" s="12" t="s">
        <v>53</v>
      </c>
      <c r="L100" s="16">
        <v>1.9239748159280992E-2</v>
      </c>
      <c r="M100" s="16">
        <v>1.9239748159280992E-2</v>
      </c>
      <c r="N100" s="4">
        <f>SUM($M$72:M100)</f>
        <v>0.6446119180867883</v>
      </c>
      <c r="O100" s="19"/>
    </row>
    <row r="101" spans="6:15" x14ac:dyDescent="0.25">
      <c r="F101" s="12" t="s">
        <v>54</v>
      </c>
      <c r="G101" s="10">
        <v>2047</v>
      </c>
      <c r="H101" s="10">
        <v>294.39999999999998</v>
      </c>
      <c r="I101" s="8" t="s">
        <v>4</v>
      </c>
      <c r="K101" s="12" t="s">
        <v>38</v>
      </c>
      <c r="L101" s="16">
        <v>1.9045448976655794E-2</v>
      </c>
      <c r="M101" s="16">
        <v>1.9045448976655794E-2</v>
      </c>
      <c r="N101" s="4">
        <f>SUM($M$72:M101)</f>
        <v>0.66365736706344414</v>
      </c>
      <c r="O101" s="19"/>
    </row>
    <row r="102" spans="6:15" x14ac:dyDescent="0.25">
      <c r="F102" s="12" t="s">
        <v>55</v>
      </c>
      <c r="G102" s="10">
        <v>1753</v>
      </c>
      <c r="H102" s="10">
        <v>296.39999999999998</v>
      </c>
      <c r="I102" s="8" t="s">
        <v>4</v>
      </c>
      <c r="K102" s="12" t="s">
        <v>70</v>
      </c>
      <c r="L102" s="16">
        <v>1.8967408718076745E-2</v>
      </c>
      <c r="M102" s="16">
        <v>1.8967408718076745E-2</v>
      </c>
      <c r="N102" s="4">
        <f>SUM($M$72:M102)</f>
        <v>0.68262477578152092</v>
      </c>
      <c r="O102" s="19"/>
    </row>
    <row r="103" spans="6:15" x14ac:dyDescent="0.25">
      <c r="F103" s="12" t="s">
        <v>56</v>
      </c>
      <c r="G103" s="10">
        <v>2203</v>
      </c>
      <c r="H103" s="10">
        <v>302.8</v>
      </c>
      <c r="I103" s="8" t="s">
        <v>4</v>
      </c>
      <c r="K103" s="12" t="s">
        <v>43</v>
      </c>
      <c r="L103" s="16">
        <v>1.8647766756419978E-2</v>
      </c>
      <c r="M103" s="16">
        <v>1.8647766756419978E-2</v>
      </c>
      <c r="N103" s="4">
        <f>SUM($M$72:M103)</f>
        <v>0.70127254253794091</v>
      </c>
      <c r="O103" s="19"/>
    </row>
    <row r="104" spans="6:15" x14ac:dyDescent="0.25">
      <c r="F104" s="12" t="s">
        <v>57</v>
      </c>
      <c r="G104" s="10">
        <v>2615</v>
      </c>
      <c r="H104" s="10">
        <v>331.8</v>
      </c>
      <c r="I104" s="8" t="s">
        <v>4</v>
      </c>
      <c r="K104" s="12" t="s">
        <v>48</v>
      </c>
      <c r="L104" s="16">
        <v>1.848061562755934E-2</v>
      </c>
      <c r="M104" s="16">
        <v>1.848061562755934E-2</v>
      </c>
      <c r="N104" s="4">
        <f>SUM($M$72:M104)</f>
        <v>0.71975315816550023</v>
      </c>
      <c r="O104" s="19"/>
    </row>
    <row r="105" spans="6:15" x14ac:dyDescent="0.25">
      <c r="F105" s="12" t="s">
        <v>58</v>
      </c>
      <c r="G105" s="10">
        <v>2669</v>
      </c>
      <c r="H105" s="10">
        <v>298</v>
      </c>
      <c r="I105" s="8" t="s">
        <v>4</v>
      </c>
      <c r="K105" s="12" t="s">
        <v>26</v>
      </c>
      <c r="L105" s="16">
        <v>1.8467425728914473E-2</v>
      </c>
      <c r="M105" s="16">
        <v>1.8467425728914473E-2</v>
      </c>
      <c r="N105" s="4">
        <f>SUM($M$72:M105)</f>
        <v>0.73822058389441469</v>
      </c>
      <c r="O105" s="19"/>
    </row>
    <row r="106" spans="6:15" x14ac:dyDescent="0.25">
      <c r="F106" s="12" t="s">
        <v>59</v>
      </c>
      <c r="G106" s="10">
        <v>2287</v>
      </c>
      <c r="H106" s="10">
        <v>295.2</v>
      </c>
      <c r="I106" s="8" t="s">
        <v>4</v>
      </c>
      <c r="K106" s="12" t="s">
        <v>54</v>
      </c>
      <c r="L106" s="16">
        <v>1.809539065016352E-2</v>
      </c>
      <c r="M106" s="16">
        <v>1.809539065016352E-2</v>
      </c>
      <c r="N106" s="4">
        <f>SUM($M$72:M106)</f>
        <v>0.75631597454457822</v>
      </c>
      <c r="O106" s="19"/>
    </row>
    <row r="107" spans="6:15" x14ac:dyDescent="0.25">
      <c r="F107" s="12" t="s">
        <v>60</v>
      </c>
      <c r="G107" s="10">
        <v>2559</v>
      </c>
      <c r="H107" s="10">
        <v>348</v>
      </c>
      <c r="I107" s="8" t="s">
        <v>4</v>
      </c>
      <c r="K107" s="12" t="s">
        <v>72</v>
      </c>
      <c r="L107" s="16">
        <v>1.8036850583774498E-2</v>
      </c>
      <c r="M107" s="16">
        <v>1.8036850583774498E-2</v>
      </c>
      <c r="N107" s="4">
        <f>SUM($M$72:M107)</f>
        <v>0.77435282512835268</v>
      </c>
      <c r="O107" s="19"/>
    </row>
    <row r="108" spans="6:15" x14ac:dyDescent="0.25">
      <c r="F108" s="12" t="s">
        <v>61</v>
      </c>
      <c r="G108" s="10">
        <v>2392</v>
      </c>
      <c r="H108" s="10">
        <v>316</v>
      </c>
      <c r="I108" s="8" t="s">
        <v>4</v>
      </c>
      <c r="K108" s="12" t="s">
        <v>74</v>
      </c>
      <c r="L108" s="16">
        <v>1.7753116534854365E-2</v>
      </c>
      <c r="M108" s="16">
        <v>1.7753116534854365E-2</v>
      </c>
      <c r="N108" s="4">
        <f>SUM($M$72:M108)</f>
        <v>0.79210594166320702</v>
      </c>
      <c r="O108" s="19"/>
    </row>
    <row r="109" spans="6:15" x14ac:dyDescent="0.25">
      <c r="F109" s="12" t="s">
        <v>62</v>
      </c>
      <c r="G109" s="10">
        <v>2385</v>
      </c>
      <c r="H109" s="10">
        <v>326.39999999999998</v>
      </c>
      <c r="I109" s="8" t="s">
        <v>4</v>
      </c>
      <c r="K109" s="12" t="s">
        <v>69</v>
      </c>
      <c r="L109" s="16">
        <v>1.7659473908700055E-2</v>
      </c>
      <c r="M109" s="16">
        <v>1.7659473908700055E-2</v>
      </c>
      <c r="N109" s="4">
        <f>SUM($M$72:M109)</f>
        <v>0.80976541557190707</v>
      </c>
      <c r="O109" s="19"/>
    </row>
    <row r="110" spans="6:15" x14ac:dyDescent="0.25">
      <c r="F110" s="12" t="s">
        <v>63</v>
      </c>
      <c r="G110" s="10">
        <v>1822</v>
      </c>
      <c r="H110" s="10">
        <v>255.2</v>
      </c>
      <c r="I110" s="8" t="s">
        <v>4</v>
      </c>
      <c r="K110" s="12" t="s">
        <v>29</v>
      </c>
      <c r="L110" s="16">
        <v>1.7411787482708826E-2</v>
      </c>
      <c r="M110" s="16">
        <v>1.7411787482708826E-2</v>
      </c>
      <c r="N110" s="4">
        <f>SUM($M$72:M110)</f>
        <v>0.82717720305461584</v>
      </c>
      <c r="O110" s="19"/>
    </row>
    <row r="111" spans="6:15" x14ac:dyDescent="0.25">
      <c r="F111" s="12" t="s">
        <v>64</v>
      </c>
      <c r="G111" s="10">
        <v>2391</v>
      </c>
      <c r="H111" s="10">
        <v>271.2</v>
      </c>
      <c r="I111" s="8" t="s">
        <v>4</v>
      </c>
      <c r="K111" s="12" t="s">
        <v>41</v>
      </c>
      <c r="L111" s="16">
        <v>1.7276898937478042E-2</v>
      </c>
      <c r="M111" s="16">
        <v>1.7276898937478042E-2</v>
      </c>
      <c r="N111" s="4">
        <f>SUM($M$72:M111)</f>
        <v>0.84445410199209392</v>
      </c>
      <c r="O111" s="19"/>
    </row>
    <row r="112" spans="6:15" x14ac:dyDescent="0.25">
      <c r="F112" s="12" t="s">
        <v>65</v>
      </c>
      <c r="G112" s="10">
        <v>2390</v>
      </c>
      <c r="H112" s="10">
        <v>301.60000000000002</v>
      </c>
      <c r="I112" s="8" t="s">
        <v>4</v>
      </c>
      <c r="K112" s="12" t="s">
        <v>45</v>
      </c>
      <c r="L112" s="16">
        <v>1.7261862590638923E-2</v>
      </c>
      <c r="M112" s="16">
        <v>1.7261862590638923E-2</v>
      </c>
      <c r="N112" s="4">
        <f>SUM($M$72:M112)</f>
        <v>0.86171596458273281</v>
      </c>
      <c r="O112" s="19"/>
    </row>
    <row r="113" spans="6:15" x14ac:dyDescent="0.25">
      <c r="F113" s="12" t="s">
        <v>66</v>
      </c>
      <c r="G113" s="10">
        <v>2420</v>
      </c>
      <c r="H113" s="10">
        <v>337.4</v>
      </c>
      <c r="I113" s="8" t="s">
        <v>4</v>
      </c>
      <c r="K113" s="12" t="s">
        <v>64</v>
      </c>
      <c r="L113" s="16">
        <v>1.7257346391361523E-2</v>
      </c>
      <c r="M113" s="16">
        <v>1.7257346391361523E-2</v>
      </c>
      <c r="N113" s="4">
        <f>SUM($M$72:M113)</f>
        <v>0.87897331097409437</v>
      </c>
      <c r="O113" s="19"/>
    </row>
    <row r="114" spans="6:15" x14ac:dyDescent="0.25">
      <c r="F114" s="12" t="s">
        <v>67</v>
      </c>
      <c r="G114" s="10">
        <v>2371</v>
      </c>
      <c r="H114" s="10">
        <v>312.60000000000002</v>
      </c>
      <c r="I114" s="8" t="s">
        <v>4</v>
      </c>
      <c r="K114" s="12" t="s">
        <v>68</v>
      </c>
      <c r="L114" s="16">
        <v>1.6572484336349905E-2</v>
      </c>
      <c r="M114" s="16">
        <v>1.6572484336349905E-2</v>
      </c>
      <c r="N114" s="4">
        <f>SUM($M$72:M114)</f>
        <v>0.89554579531044431</v>
      </c>
      <c r="O114" s="19"/>
    </row>
    <row r="115" spans="6:15" x14ac:dyDescent="0.25">
      <c r="F115" s="12" t="s">
        <v>68</v>
      </c>
      <c r="G115" s="10">
        <v>2405</v>
      </c>
      <c r="H115" s="10">
        <v>279</v>
      </c>
      <c r="I115" s="8" t="s">
        <v>4</v>
      </c>
      <c r="K115" s="12" t="s">
        <v>61</v>
      </c>
      <c r="L115" s="16">
        <v>1.6299405657704318E-2</v>
      </c>
      <c r="M115" s="16">
        <v>1.6299405657704318E-2</v>
      </c>
      <c r="N115" s="4">
        <f>SUM($M$72:M115)</f>
        <v>0.91184520096814858</v>
      </c>
      <c r="O115" s="19"/>
    </row>
    <row r="116" spans="6:15" x14ac:dyDescent="0.25">
      <c r="F116" s="12" t="s">
        <v>69</v>
      </c>
      <c r="G116" s="10">
        <v>1821</v>
      </c>
      <c r="H116" s="10">
        <v>292.60000000000002</v>
      </c>
      <c r="I116" s="8" t="s">
        <v>4</v>
      </c>
      <c r="K116" s="12" t="s">
        <v>66</v>
      </c>
      <c r="L116" s="16">
        <v>1.6119376360435114E-2</v>
      </c>
      <c r="M116" s="16">
        <v>1.6119376360435114E-2</v>
      </c>
      <c r="N116" s="4">
        <f>SUM($M$72:M116)</f>
        <v>0.92796457732858373</v>
      </c>
      <c r="O116" s="19"/>
    </row>
    <row r="117" spans="6:15" x14ac:dyDescent="0.25">
      <c r="F117" s="12" t="s">
        <v>70</v>
      </c>
      <c r="G117" s="10">
        <v>1764</v>
      </c>
      <c r="H117" s="10">
        <v>238.6</v>
      </c>
      <c r="I117" s="8" t="s">
        <v>4</v>
      </c>
      <c r="K117" s="12" t="s">
        <v>60</v>
      </c>
      <c r="L117" s="16">
        <v>1.5706808572668374E-2</v>
      </c>
      <c r="M117" s="16">
        <v>1.5706808572668374E-2</v>
      </c>
      <c r="N117" s="4">
        <f>SUM($M$72:M117)</f>
        <v>0.9436713859012521</v>
      </c>
      <c r="O117" s="19"/>
    </row>
    <row r="118" spans="6:15" x14ac:dyDescent="0.25">
      <c r="F118" s="12" t="s">
        <v>71</v>
      </c>
      <c r="G118" s="10">
        <v>2515</v>
      </c>
      <c r="H118" s="10">
        <v>287</v>
      </c>
      <c r="I118" s="8" t="s">
        <v>4</v>
      </c>
      <c r="K118" s="12" t="s">
        <v>42</v>
      </c>
      <c r="L118" s="16">
        <v>1.5096083865810989E-2</v>
      </c>
      <c r="M118" s="16">
        <v>1.5096083865810989E-2</v>
      </c>
      <c r="N118" s="4">
        <f>SUM($M$72:M118)</f>
        <v>0.95876746976706306</v>
      </c>
      <c r="O118" s="19"/>
    </row>
    <row r="119" spans="6:15" x14ac:dyDescent="0.25">
      <c r="F119" s="12" t="s">
        <v>72</v>
      </c>
      <c r="G119" s="10">
        <v>2756</v>
      </c>
      <c r="H119" s="10">
        <v>325.2</v>
      </c>
      <c r="I119" s="8" t="s">
        <v>4</v>
      </c>
      <c r="K119" s="12" t="s">
        <v>31</v>
      </c>
      <c r="L119" s="16">
        <v>1.4781682382608361E-2</v>
      </c>
      <c r="M119" s="16">
        <v>1.4781682382608361E-2</v>
      </c>
      <c r="N119" s="4">
        <f>SUM($M$72:M119)</f>
        <v>0.97354915214967142</v>
      </c>
      <c r="O119" s="19"/>
    </row>
    <row r="120" spans="6:15" x14ac:dyDescent="0.25">
      <c r="F120" s="12" t="s">
        <v>73</v>
      </c>
      <c r="G120" s="10">
        <v>2395</v>
      </c>
      <c r="H120" s="10">
        <v>299.8</v>
      </c>
      <c r="I120" s="8" t="s">
        <v>4</v>
      </c>
      <c r="K120" s="12" t="s">
        <v>52</v>
      </c>
      <c r="L120" s="16">
        <v>1.356819944150614E-2</v>
      </c>
      <c r="M120" s="16">
        <v>1.356819944150614E-2</v>
      </c>
      <c r="N120" s="4">
        <f>SUM($M$72:M120)</f>
        <v>0.98711735159117753</v>
      </c>
      <c r="O120" s="19"/>
    </row>
    <row r="121" spans="6:15" x14ac:dyDescent="0.25">
      <c r="F121" s="12" t="s">
        <v>74</v>
      </c>
      <c r="G121" s="10">
        <v>2178</v>
      </c>
      <c r="H121" s="10">
        <v>322.60000000000002</v>
      </c>
      <c r="I121" s="8" t="s">
        <v>4</v>
      </c>
      <c r="K121" s="12" t="s">
        <v>63</v>
      </c>
      <c r="L121" s="16">
        <v>1.2882648408822589E-2</v>
      </c>
      <c r="M121" s="16">
        <v>1.2882648408822589E-2</v>
      </c>
      <c r="N121" s="4">
        <f>SUM($M$72:M121)</f>
        <v>1.0000000000000002</v>
      </c>
      <c r="O121" s="19"/>
    </row>
    <row r="122" spans="6:15" x14ac:dyDescent="0.25">
      <c r="F122" s="8" t="s">
        <v>6</v>
      </c>
      <c r="G122" s="10">
        <v>114019</v>
      </c>
      <c r="H122" s="10">
        <v>300.06799999999998</v>
      </c>
      <c r="I122" s="8" t="s">
        <v>4</v>
      </c>
      <c r="K122" s="8" t="s">
        <v>6</v>
      </c>
      <c r="L122" s="15">
        <v>1</v>
      </c>
      <c r="M122" s="17"/>
      <c r="N122" s="4"/>
      <c r="O122" s="14"/>
    </row>
  </sheetData>
  <mergeCells count="3">
    <mergeCell ref="O72:O79"/>
    <mergeCell ref="O80:O93"/>
    <mergeCell ref="O94:O121"/>
  </mergeCells>
  <conditionalFormatting sqref="N72:N121">
    <cfRule type="iconSet" priority="1">
      <iconSet reverse="1">
        <cfvo type="percent" val="0"/>
        <cfvo type="percent" val="20"/>
        <cfvo type="percent" val="50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CE6B669C-9796-4B92-BB37-D53539863804}">
  <ds:schemaRefs/>
</ds:datastoreItem>
</file>

<file path=customXml/itemProps2.xml><?xml version="1.0" encoding="utf-8"?>
<ds:datastoreItem xmlns:ds="http://schemas.openxmlformats.org/officeDocument/2006/customXml" ds:itemID="{C0BBC188-5DA9-412A-AFA3-57FACB9DF3A0}">
  <ds:schemaRefs/>
</ds:datastoreItem>
</file>

<file path=customXml/itemProps3.xml><?xml version="1.0" encoding="utf-8"?>
<ds:datastoreItem xmlns:ds="http://schemas.openxmlformats.org/officeDocument/2006/customXml" ds:itemID="{7272F2B1-D974-43F7-9522-A0548EE6C36B}">
  <ds:schemaRefs/>
</ds:datastoreItem>
</file>

<file path=customXml/itemProps4.xml><?xml version="1.0" encoding="utf-8"?>
<ds:datastoreItem xmlns:ds="http://schemas.openxmlformats.org/officeDocument/2006/customXml" ds:itemID="{117B7B08-2E47-4777-B9AA-CCCF1008365C}">
  <ds:schemaRefs/>
</ds:datastoreItem>
</file>

<file path=customXml/itemProps5.xml><?xml version="1.0" encoding="utf-8"?>
<ds:datastoreItem xmlns:ds="http://schemas.openxmlformats.org/officeDocument/2006/customXml" ds:itemID="{DC493A1F-AE95-4AAA-82DE-6CDA04898434}">
  <ds:schemaRefs/>
</ds:datastoreItem>
</file>

<file path=customXml/itemProps6.xml><?xml version="1.0" encoding="utf-8"?>
<ds:datastoreItem xmlns:ds="http://schemas.openxmlformats.org/officeDocument/2006/customXml" ds:itemID="{98E220B7-5C46-4B9A-ACB2-0DA7E99D37BA}">
  <ds:schemaRefs/>
</ds:datastoreItem>
</file>

<file path=customXml/itemProps7.xml><?xml version="1.0" encoding="utf-8"?>
<ds:datastoreItem xmlns:ds="http://schemas.openxmlformats.org/officeDocument/2006/customXml" ds:itemID="{0DABA4EB-20A2-4BA3-B722-ED659719EDFF}">
  <ds:schemaRefs/>
</ds:datastoreItem>
</file>

<file path=customXml/itemProps8.xml><?xml version="1.0" encoding="utf-8"?>
<ds:datastoreItem xmlns:ds="http://schemas.openxmlformats.org/officeDocument/2006/customXml" ds:itemID="{57CA69CD-2C2A-4B1A-84EA-5558A8E1D429}">
  <ds:schemaRefs/>
</ds:datastoreItem>
</file>

<file path=customXml/itemProps9.xml><?xml version="1.0" encoding="utf-8"?>
<ds:datastoreItem xmlns:ds="http://schemas.openxmlformats.org/officeDocument/2006/customXml" ds:itemID="{1EFEE5AD-9222-4A97-BE0F-23F29E613158}">
  <ds:schemaRefs/>
</ds:datastoreItem>
</file>

<file path=customXml/itemProps10.xml><?xml version="1.0" encoding="utf-8"?>
<ds:datastoreItem xmlns:ds="http://schemas.openxmlformats.org/officeDocument/2006/customXml" ds:itemID="{9EBE8728-FD65-4C99-8397-9489CE8AAA55}">
  <ds:schemaRefs/>
</ds:datastoreItem>
</file>

<file path=customXml/itemProps11.xml><?xml version="1.0" encoding="utf-8"?>
<ds:datastoreItem xmlns:ds="http://schemas.openxmlformats.org/officeDocument/2006/customXml" ds:itemID="{36C8917B-2321-4F7B-A3C8-6F290EEC0AFB}">
  <ds:schemaRefs/>
</ds:datastoreItem>
</file>

<file path=customXml/itemProps12.xml><?xml version="1.0" encoding="utf-8"?>
<ds:datastoreItem xmlns:ds="http://schemas.openxmlformats.org/officeDocument/2006/customXml" ds:itemID="{49B463D0-8B51-451C-B3AC-DBC338CD6575}">
  <ds:schemaRefs/>
</ds:datastoreItem>
</file>

<file path=customXml/itemProps13.xml><?xml version="1.0" encoding="utf-8"?>
<ds:datastoreItem xmlns:ds="http://schemas.openxmlformats.org/officeDocument/2006/customXml" ds:itemID="{E9165658-0A00-4D9C-A9B9-187852782F83}">
  <ds:schemaRefs/>
</ds:datastoreItem>
</file>

<file path=customXml/itemProps14.xml><?xml version="1.0" encoding="utf-8"?>
<ds:datastoreItem xmlns:ds="http://schemas.openxmlformats.org/officeDocument/2006/customXml" ds:itemID="{B8C6D41C-A735-4733-9264-3AFEC7084573}">
  <ds:schemaRefs/>
</ds:datastoreItem>
</file>

<file path=customXml/itemProps15.xml><?xml version="1.0" encoding="utf-8"?>
<ds:datastoreItem xmlns:ds="http://schemas.openxmlformats.org/officeDocument/2006/customXml" ds:itemID="{BE525D1B-3E70-45D5-B2DC-F3E93F58FF4D}">
  <ds:schemaRefs/>
</ds:datastoreItem>
</file>

<file path=customXml/itemProps16.xml><?xml version="1.0" encoding="utf-8"?>
<ds:datastoreItem xmlns:ds="http://schemas.openxmlformats.org/officeDocument/2006/customXml" ds:itemID="{F8895157-5FC0-43A1-84F7-8FC0CE1DDFB9}">
  <ds:schemaRefs/>
</ds:datastoreItem>
</file>

<file path=customXml/itemProps17.xml><?xml version="1.0" encoding="utf-8"?>
<ds:datastoreItem xmlns:ds="http://schemas.openxmlformats.org/officeDocument/2006/customXml" ds:itemID="{174EE353-0BD8-4A03-9A28-9D6C19E475E0}">
  <ds:schemaRefs/>
</ds:datastoreItem>
</file>

<file path=customXml/itemProps18.xml><?xml version="1.0" encoding="utf-8"?>
<ds:datastoreItem xmlns:ds="http://schemas.openxmlformats.org/officeDocument/2006/customXml" ds:itemID="{8EBFEB90-5F8C-4D09-9C49-BF82F3E54540}">
  <ds:schemaRefs/>
</ds:datastoreItem>
</file>

<file path=customXml/itemProps19.xml><?xml version="1.0" encoding="utf-8"?>
<ds:datastoreItem xmlns:ds="http://schemas.openxmlformats.org/officeDocument/2006/customXml" ds:itemID="{39143893-CDA3-4226-B545-997328D6B6E3}">
  <ds:schemaRefs/>
</ds:datastoreItem>
</file>

<file path=customXml/itemProps20.xml><?xml version="1.0" encoding="utf-8"?>
<ds:datastoreItem xmlns:ds="http://schemas.openxmlformats.org/officeDocument/2006/customXml" ds:itemID="{29BEC6F9-2EE1-43DD-AEFE-FDB60E83B189}">
  <ds:schemaRefs/>
</ds:datastoreItem>
</file>

<file path=customXml/itemProps21.xml><?xml version="1.0" encoding="utf-8"?>
<ds:datastoreItem xmlns:ds="http://schemas.openxmlformats.org/officeDocument/2006/customXml" ds:itemID="{CB272F8A-2A95-49D0-96A8-508B268B3C35}">
  <ds:schemaRefs/>
</ds:datastoreItem>
</file>

<file path=customXml/itemProps22.xml><?xml version="1.0" encoding="utf-8"?>
<ds:datastoreItem xmlns:ds="http://schemas.openxmlformats.org/officeDocument/2006/customXml" ds:itemID="{01CE903A-3D93-49A0-B3E3-95B1C7DD0B82}">
  <ds:schemaRefs/>
</ds:datastoreItem>
</file>

<file path=customXml/itemProps23.xml><?xml version="1.0" encoding="utf-8"?>
<ds:datastoreItem xmlns:ds="http://schemas.openxmlformats.org/officeDocument/2006/customXml" ds:itemID="{5385B1C5-A870-4B51-94F4-0E74D77E3EF2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72972028-6958-4E8F-938E-AE373A11E15A}">
  <ds:schemaRefs/>
</ds:datastoreItem>
</file>

<file path=customXml/itemProps25.xml><?xml version="1.0" encoding="utf-8"?>
<ds:datastoreItem xmlns:ds="http://schemas.openxmlformats.org/officeDocument/2006/customXml" ds:itemID="{53A90AA5-B241-4A43-988B-3EC6E6128C2E}">
  <ds:schemaRefs/>
</ds:datastoreItem>
</file>

<file path=customXml/itemProps26.xml><?xml version="1.0" encoding="utf-8"?>
<ds:datastoreItem xmlns:ds="http://schemas.openxmlformats.org/officeDocument/2006/customXml" ds:itemID="{90FACF78-A81B-478A-9058-3EB730CEE995}">
  <ds:schemaRefs/>
</ds:datastoreItem>
</file>

<file path=customXml/itemProps27.xml><?xml version="1.0" encoding="utf-8"?>
<ds:datastoreItem xmlns:ds="http://schemas.openxmlformats.org/officeDocument/2006/customXml" ds:itemID="{1F731837-A72B-4EEE-AB95-D7B81AA01049}">
  <ds:schemaRefs/>
</ds:datastoreItem>
</file>

<file path=customXml/itemProps28.xml><?xml version="1.0" encoding="utf-8"?>
<ds:datastoreItem xmlns:ds="http://schemas.openxmlformats.org/officeDocument/2006/customXml" ds:itemID="{2874F669-4010-4C39-9050-1109D57BBF8B}">
  <ds:schemaRefs/>
</ds:datastoreItem>
</file>

<file path=customXml/itemProps29.xml><?xml version="1.0" encoding="utf-8"?>
<ds:datastoreItem xmlns:ds="http://schemas.openxmlformats.org/officeDocument/2006/customXml" ds:itemID="{7BC86B97-EC30-41F1-9BD5-ACF7409A08DC}">
  <ds:schemaRefs/>
</ds:datastoreItem>
</file>

<file path=customXml/itemProps30.xml><?xml version="1.0" encoding="utf-8"?>
<ds:datastoreItem xmlns:ds="http://schemas.openxmlformats.org/officeDocument/2006/customXml" ds:itemID="{2F514DF8-E7A0-4596-AFC4-A0903BEE8095}">
  <ds:schemaRefs/>
</ds:datastoreItem>
</file>

<file path=customXml/itemProps31.xml><?xml version="1.0" encoding="utf-8"?>
<ds:datastoreItem xmlns:ds="http://schemas.openxmlformats.org/officeDocument/2006/customXml" ds:itemID="{B0B17CE0-1EC7-4482-8C71-B8096E54A079}">
  <ds:schemaRefs/>
</ds:datastoreItem>
</file>

<file path=customXml/itemProps32.xml><?xml version="1.0" encoding="utf-8"?>
<ds:datastoreItem xmlns:ds="http://schemas.openxmlformats.org/officeDocument/2006/customXml" ds:itemID="{1B716D14-8A82-447D-8FF4-2CB64FF7D5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Romero</dc:creator>
  <cp:lastModifiedBy>Roy Romero</cp:lastModifiedBy>
  <dcterms:created xsi:type="dcterms:W3CDTF">2026-04-20T17:04:03Z</dcterms:created>
  <dcterms:modified xsi:type="dcterms:W3CDTF">2026-05-10T20:21:19Z</dcterms:modified>
</cp:coreProperties>
</file>