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yAlejo\Documents\GitHub\UPCLunch\Sprints\"/>
    </mc:Choice>
  </mc:AlternateContent>
  <bookViews>
    <workbookView xWindow="0" yWindow="0" windowWidth="20490" windowHeight="9045" tabRatio="664" activeTab="6"/>
  </bookViews>
  <sheets>
    <sheet name="Product-BackLog" sheetId="5" r:id="rId1"/>
    <sheet name="Realease-BackLog" sheetId="6" r:id="rId2"/>
    <sheet name="Sprint1" sheetId="4" r:id="rId3"/>
    <sheet name="Sprint2" sheetId="1" r:id="rId4"/>
    <sheet name="Sprint3" sheetId="8" r:id="rId5"/>
    <sheet name="Sprint 4" sheetId="10" r:id="rId6"/>
    <sheet name="Sprint 5" sheetId="12" r:id="rId7"/>
  </sheets>
  <calcPr calcId="152511"/>
</workbook>
</file>

<file path=xl/calcChain.xml><?xml version="1.0" encoding="utf-8"?>
<calcChain xmlns="http://schemas.openxmlformats.org/spreadsheetml/2006/main">
  <c r="E7" i="12" l="1"/>
  <c r="F7" i="12" s="1"/>
  <c r="E8" i="12"/>
  <c r="F8" i="12" s="1"/>
  <c r="E9" i="12"/>
  <c r="F9" i="12" s="1"/>
  <c r="E11" i="12"/>
  <c r="F11" i="12" s="1"/>
  <c r="E12" i="12"/>
  <c r="F12" i="12" s="1"/>
  <c r="E13" i="12"/>
  <c r="F13" i="12" s="1"/>
  <c r="E15" i="12"/>
  <c r="F15" i="12" s="1"/>
  <c r="E16" i="12"/>
  <c r="F16" i="12" s="1"/>
  <c r="E18" i="12"/>
  <c r="F18" i="12" s="1"/>
  <c r="E19" i="12"/>
  <c r="F19" i="12" s="1"/>
  <c r="J20" i="12"/>
  <c r="I20" i="12"/>
  <c r="H20" i="12"/>
  <c r="G20" i="12"/>
  <c r="D20" i="12"/>
  <c r="F22" i="12" s="1"/>
  <c r="G22" i="12" s="1"/>
  <c r="H22" i="12" s="1"/>
  <c r="I22" i="12" s="1"/>
  <c r="J22" i="12" s="1"/>
  <c r="E6" i="12"/>
  <c r="F6" i="12" s="1"/>
  <c r="D21" i="12" l="1"/>
  <c r="E20" i="12"/>
  <c r="F23" i="12" s="1"/>
  <c r="F20" i="12"/>
  <c r="E6" i="10"/>
  <c r="F6" i="10" s="1"/>
  <c r="E7" i="10"/>
  <c r="E8" i="10"/>
  <c r="F8" i="10" s="1"/>
  <c r="E9" i="10"/>
  <c r="E11" i="10"/>
  <c r="F11" i="10" s="1"/>
  <c r="J20" i="10"/>
  <c r="I20" i="10"/>
  <c r="H20" i="10"/>
  <c r="G20" i="10"/>
  <c r="D20" i="10"/>
  <c r="F22" i="10" s="1"/>
  <c r="G22" i="10" s="1"/>
  <c r="H22" i="10" s="1"/>
  <c r="I22" i="10" s="1"/>
  <c r="J22" i="10" s="1"/>
  <c r="E17" i="10"/>
  <c r="F17" i="10" s="1"/>
  <c r="E16" i="10"/>
  <c r="F16" i="10" s="1"/>
  <c r="E15" i="10"/>
  <c r="F15" i="10" s="1"/>
  <c r="E13" i="10"/>
  <c r="F13" i="10" s="1"/>
  <c r="E12" i="10"/>
  <c r="F12" i="10" s="1"/>
  <c r="E7" i="8"/>
  <c r="E8" i="8"/>
  <c r="E9" i="8"/>
  <c r="E11" i="8"/>
  <c r="E12" i="8"/>
  <c r="E13" i="8"/>
  <c r="E15" i="8"/>
  <c r="E16" i="8"/>
  <c r="E17" i="8"/>
  <c r="E19" i="8"/>
  <c r="G23" i="12" l="1"/>
  <c r="H23" i="12" s="1"/>
  <c r="I23" i="12" s="1"/>
  <c r="J23" i="12" s="1"/>
  <c r="E20" i="10"/>
  <c r="F23" i="10" s="1"/>
  <c r="D21" i="10"/>
  <c r="F20" i="10"/>
  <c r="F17" i="8"/>
  <c r="F16" i="8"/>
  <c r="E6" i="8"/>
  <c r="E20" i="8" s="1"/>
  <c r="F23" i="8" s="1"/>
  <c r="G23" i="10" l="1"/>
  <c r="H23" i="10" s="1"/>
  <c r="I23" i="10" s="1"/>
  <c r="J23" i="10" s="1"/>
  <c r="F15" i="8"/>
  <c r="F19" i="8"/>
  <c r="F12" i="8"/>
  <c r="F13" i="8"/>
  <c r="J20" i="8"/>
  <c r="I20" i="8"/>
  <c r="H20" i="8"/>
  <c r="G20" i="8"/>
  <c r="D20" i="8"/>
  <c r="F22" i="8" s="1"/>
  <c r="G22" i="8" s="1"/>
  <c r="H22" i="8" s="1"/>
  <c r="I22" i="8" s="1"/>
  <c r="J22" i="8" s="1"/>
  <c r="F11" i="8"/>
  <c r="F8" i="8"/>
  <c r="G23" i="8" l="1"/>
  <c r="H23" i="8" s="1"/>
  <c r="I23" i="8" s="1"/>
  <c r="J23" i="8" s="1"/>
  <c r="F6" i="8"/>
  <c r="F20" i="8" s="1"/>
  <c r="D21" i="8"/>
  <c r="E7" i="1"/>
  <c r="F7" i="1" s="1"/>
  <c r="E8" i="1"/>
  <c r="F8" i="1" s="1"/>
  <c r="E10" i="1"/>
  <c r="F10" i="1" s="1"/>
  <c r="E11" i="1"/>
  <c r="E13" i="1"/>
  <c r="F13" i="1" s="1"/>
  <c r="E14" i="1"/>
  <c r="F14" i="1" s="1"/>
  <c r="F11" i="1"/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<sst xmlns="http://schemas.openxmlformats.org/spreadsheetml/2006/main" count="263" uniqueCount="130">
  <si>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</si>
  <si>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</si>
  <si>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</si>
  <si>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</si>
  <si>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</si>
  <si>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</si>
  <si>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</si>
  <si>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</si>
  <si>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</si>
  <si>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</si>
  <si>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</si>
  <si>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</si>
  <si>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</si>
  <si>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</si>
  <si>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</si>
  <si>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</si>
  <si>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</si>
  <si>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</si>
  <si>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</si>
  <si>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</si>
  <si>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</si>
  <si>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</si>
  <si>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</si>
  <si>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</si>
  <si>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</si>
  <si>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</si>
  <si>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</si>
  <si>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</si>
  <si>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</si>
  <si>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</si>
  <si>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</si>
  <si>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</si>
  <si>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</si>
  <si>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</si>
  <si>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</si>
  <si>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</si>
  <si>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</si>
  <si>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</si>
  <si>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</si>
  <si>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</si>
  <si>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</si>
  <si>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</si>
  <si>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</si>
  <si>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</si>
  <si>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</si>
  <si>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</si>
  <si>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</si>
  <si>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</si>
  <si>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</si>
  <si>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</si>
  <si>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</si>
  <si>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</si>
  <si>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</si>
  <si>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</si>
  <si>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</si>
  <si>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</si>
  <si>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</si>
  <si>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</si>
  <si>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</si>
  <si>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</si>
  <si>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</si>
  <si>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</si>
  <si>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</si>
  <si>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</si>
  <si>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</si>
  <si>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</si>
  <si>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</si>
  <si>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</si>
  <si>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</si>
  <si>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</si>
  <si>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</si>
  <si>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</si>
  <si>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</si>
  <si>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</si>
  <si>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</si>
  <si>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</si>
  <si>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</si>
  <si>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</si>
  <si>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</si>
  <si>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</si>
  <si>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</si>
  <si>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</si>
  <si>
    <t>T15:Crear Funciones para obtener la disponibilidad</t>
  </si>
  <si>
    <t>T18:Crear Funciones para obtener los restaurantes</t>
  </si>
  <si>
    <t>T19:Mostrar los restaurantes más cercanos</t>
  </si>
  <si>
    <t>T12:Actualizar modelo base de datos</t>
  </si>
  <si>
    <t>T13:Elaborar interfaz administrar restaurantes favoritos</t>
  </si>
  <si>
    <t>T16:Elaborar las vistas de disponibilidad de platos</t>
  </si>
  <si>
    <t>T14:Crear controladores para Administrar Restaurantes Favoritos</t>
  </si>
  <si>
    <t># 13</t>
  </si>
  <si>
    <t># 10</t>
  </si>
  <si>
    <t>Prueba Unitaria</t>
  </si>
  <si>
    <t>Scrum Master: Aldo Rodrigo</t>
  </si>
  <si>
    <t>Scrum Master: Roy</t>
  </si>
  <si>
    <t>Scrum Master: Rodrigo</t>
  </si>
  <si>
    <t>SPRINT 3</t>
  </si>
  <si>
    <t># 5</t>
  </si>
  <si>
    <t># 6</t>
  </si>
  <si>
    <t># 7</t>
  </si>
  <si>
    <t>T21:Configurar API KEY</t>
  </si>
  <si>
    <t>T22:Integrar API con la aplicación</t>
  </si>
  <si>
    <t>T23:Conseguir librerías de SignaLR</t>
  </si>
  <si>
    <t>T24:Implementar la función principal de Signa</t>
  </si>
  <si>
    <t>T25:Crear Funciones para obtener las notifiaciones</t>
  </si>
  <si>
    <t>T26:Mostrar las notificaciones en las vistas</t>
  </si>
  <si>
    <t>José y Roy</t>
  </si>
  <si>
    <t>SPRINT 4</t>
  </si>
  <si>
    <t>Crear repositorio para el proyecto</t>
  </si>
  <si>
    <t>Scrum Master: José Sandoval</t>
  </si>
  <si>
    <t>Observacion:</t>
  </si>
  <si>
    <t>La Integracion con SignaLR no se realizo.</t>
  </si>
  <si>
    <t>Creación del hilo signal</t>
  </si>
  <si>
    <t>Creación del viewmodel</t>
  </si>
  <si>
    <t>Creación del controlador</t>
  </si>
  <si>
    <t xml:space="preserve">Jose </t>
  </si>
  <si>
    <t>Jose, Roy</t>
  </si>
  <si>
    <t>Integración y pruebas</t>
  </si>
  <si>
    <t>T26: Instalacion de Nuget con SignalR</t>
  </si>
  <si>
    <t>T27: Creacion de la interface</t>
  </si>
  <si>
    <t>T28:Implementación del metodo run</t>
  </si>
  <si>
    <t>T29: Implementacion de la clase</t>
  </si>
  <si>
    <t>T30: Actualizar la base de datos</t>
  </si>
  <si>
    <t># 15</t>
  </si>
  <si>
    <t># 16</t>
  </si>
  <si>
    <t># 17</t>
  </si>
  <si>
    <t>#18</t>
  </si>
  <si>
    <t>T31: Crear la clase del controlador e implementar funciones</t>
  </si>
  <si>
    <t>Integrar la vista con el controlador</t>
  </si>
  <si>
    <t>Scrum Master: Rodrigo Canales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</si>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</sst>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rgb="FFF4CCCC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0" fillId="13" borderId="10" xfId="0" applyFont="1" applyFill="1" applyBorder="1" applyAlignment="1">
      <alignment wrapText="1"/>
    </xf>
    <xf numFmtId="0" fontId="12" fillId="11" borderId="18" xfId="0" applyFont="1" applyFill="1" applyBorder="1" applyAlignment="1">
      <alignment horizontal="right"/>
    </xf>
    <xf numFmtId="0" fontId="15" fillId="11" borderId="18" xfId="0" applyFont="1" applyFill="1" applyBorder="1" applyAlignment="1"/>
    <xf numFmtId="0" fontId="12" fillId="11" borderId="8" xfId="0" applyFont="1" applyFill="1" applyBorder="1" applyAlignment="1"/>
    <xf numFmtId="0" fontId="12" fillId="11" borderId="8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2" fillId="11" borderId="19" xfId="0" applyFont="1" applyFill="1" applyBorder="1" applyAlignment="1">
      <alignment horizontal="center" vertical="center"/>
    </xf>
    <xf numFmtId="0" fontId="15" fillId="14" borderId="17" xfId="0" applyFont="1" applyFill="1" applyBorder="1" applyAlignment="1"/>
    <xf numFmtId="0" fontId="15" fillId="14" borderId="17" xfId="0" applyFont="1" applyFill="1" applyBorder="1" applyAlignment="1">
      <alignment horizontal="center"/>
    </xf>
    <xf numFmtId="0" fontId="15" fillId="0" borderId="17" xfId="0" applyFont="1" applyFill="1" applyBorder="1" applyAlignment="1"/>
    <xf numFmtId="0" fontId="10" fillId="0" borderId="10" xfId="0" applyFont="1" applyFill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45"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4"/>
      <tableStyleElement type="headerRow" dxfId="4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564912"/>
        <c:axId val="-1920563824"/>
      </c:areaChart>
      <c:catAx>
        <c:axId val="-19205649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920563824"/>
        <c:crosses val="autoZero"/>
        <c:auto val="1"/>
        <c:lblAlgn val="ctr"/>
        <c:lblOffset val="100"/>
        <c:noMultiLvlLbl val="1"/>
      </c:catAx>
      <c:valAx>
        <c:axId val="-192056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-19205649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68"/>
          <c:y val="2.6058631921824185E-2"/>
          <c:w val="0.12679635081393048"/>
          <c:h val="7.8535997332581181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697216"/>
        <c:axId val="-1732170304"/>
      </c:areaChart>
      <c:catAx>
        <c:axId val="-12646972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732170304"/>
        <c:crosses val="autoZero"/>
        <c:auto val="1"/>
        <c:lblAlgn val="ctr"/>
        <c:lblOffset val="100"/>
        <c:noMultiLvlLbl val="1"/>
      </c:catAx>
      <c:valAx>
        <c:axId val="-173217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-12646972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Sprint3!$E$23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Sprint3!$F$22:$J$22</c:f>
              <c:numCache>
                <c:formatCode>General</c:formatCode>
                <c:ptCount val="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cat>
          <c:val>
            <c:numRef>
              <c:f>Sprint3!$F$23:$J$23</c:f>
              <c:numCache>
                <c:formatCode>General</c:formatCode>
                <c:ptCount val="5"/>
                <c:pt idx="0">
                  <c:v>15.5</c:v>
                </c:pt>
                <c:pt idx="1">
                  <c:v>13.5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6744320"/>
        <c:axId val="-1176741600"/>
      </c:areaChart>
      <c:catAx>
        <c:axId val="-11767443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176741600"/>
        <c:crosses val="autoZero"/>
        <c:auto val="1"/>
        <c:lblAlgn val="ctr"/>
        <c:lblOffset val="100"/>
        <c:noMultiLvlLbl val="1"/>
      </c:catAx>
      <c:valAx>
        <c:axId val="-117674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-11767443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4'!$E$23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trendline>
            <c:trendlineType val="linear"/>
            <c:dispRSqr val="0"/>
            <c:dispEq val="0"/>
          </c:trendline>
          <c:cat>
            <c:numRef>
              <c:f>'Sprint 4'!$F$22:$J$22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cat>
          <c:val>
            <c:numRef>
              <c:f>'Sprint 4'!$F$23:$J$23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6734528"/>
        <c:axId val="-1176743232"/>
      </c:areaChart>
      <c:catAx>
        <c:axId val="-1176734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176743232"/>
        <c:crosses val="autoZero"/>
        <c:auto val="1"/>
        <c:lblAlgn val="ctr"/>
        <c:lblOffset val="100"/>
        <c:noMultiLvlLbl val="1"/>
      </c:catAx>
      <c:valAx>
        <c:axId val="-117674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-11767345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5'!$E$23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trendline>
            <c:trendlineType val="linear"/>
            <c:dispRSqr val="0"/>
            <c:dispEq val="0"/>
          </c:trendline>
          <c:cat>
            <c:numRef>
              <c:f>'Sprint 5'!$F$22:$J$22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cat>
          <c:val>
            <c:numRef>
              <c:f>'Sprint 5'!$F$23:$J$23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3.7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6743776"/>
        <c:axId val="-1176729088"/>
      </c:areaChart>
      <c:catAx>
        <c:axId val="-11767437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176729088"/>
        <c:crosses val="autoZero"/>
        <c:auto val="1"/>
        <c:lblAlgn val="ctr"/>
        <c:lblOffset val="100"/>
        <c:noMultiLvlLbl val="1"/>
      </c:catAx>
      <c:valAx>
        <c:axId val="-11767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-117674377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chart" Target="../charts/chart3.xml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2" Type="http://schemas.openxmlformats.org/officeDocument/2006/relationships/image" Target="../media/image11.jpeg"/><Relationship Id="rId1" Type="http://schemas.openxmlformats.org/officeDocument/2006/relationships/chart" Target="../charts/chart4.xml"/><Relationship Id="rId6" Type="http://schemas.openxmlformats.org/officeDocument/2006/relationships/image" Target="../media/image15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Relationship Id="rId9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chart" Target="../charts/chart5.xml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24</xdr:row>
      <xdr:rowOff>73481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11</xdr:col>
      <xdr:colOff>830034</xdr:colOff>
      <xdr:row>0</xdr:row>
      <xdr:rowOff>328639</xdr:rowOff>
    </xdr:from>
    <xdr:to>
      <xdr:col>16</xdr:col>
      <xdr:colOff>153760</xdr:colOff>
      <xdr:row>13</xdr:row>
      <xdr:rowOff>68036</xdr:rowOff>
    </xdr:to>
    <xdr:pic>
      <xdr:nvPicPr>
        <xdr:cNvPr id="1025" name="Picture 1" descr="https://scontent-mia1-1.xx.fbcdn.net/v/t35.0-12/13410670_10209763053937183_2089082472_o.png?oh=8614bcaf032c2ea4fa8c8bc3bb54209f&amp;oe=575AD9E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58891" y="328639"/>
          <a:ext cx="5038726" cy="346775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830035</xdr:colOff>
      <xdr:row>14</xdr:row>
      <xdr:rowOff>272142</xdr:rowOff>
    </xdr:from>
    <xdr:to>
      <xdr:col>16</xdr:col>
      <xdr:colOff>176892</xdr:colOff>
      <xdr:row>26</xdr:row>
      <xdr:rowOff>136071</xdr:rowOff>
    </xdr:to>
    <xdr:pic>
      <xdr:nvPicPr>
        <xdr:cNvPr id="1026" name="Picture 2" descr="https://scontent-mia1-1.xx.fbcdn.net/v/t34.0-12/13382181_10209763056897257_558927009_n.png?oh=220754c090fddf021e65b0396970eb7a&amp;oe=575B25AE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58892" y="4163785"/>
          <a:ext cx="5061857" cy="2612572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340178</xdr:colOff>
      <xdr:row>7</xdr:row>
      <xdr:rowOff>176892</xdr:rowOff>
    </xdr:from>
    <xdr:to>
      <xdr:col>20</xdr:col>
      <xdr:colOff>511626</xdr:colOff>
      <xdr:row>13</xdr:row>
      <xdr:rowOff>133926</xdr:rowOff>
    </xdr:to>
    <xdr:pic>
      <xdr:nvPicPr>
        <xdr:cNvPr id="1027" name="Picture 3" descr="https://scontent-mia1-1.xx.fbcdn.net/v/t35.0-12/13383539_10209763059737328_1108790342_o.png?oh=c76d71f5670629b823699686e01d0ad7&amp;oe=575AF4EC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84035" y="2109106"/>
          <a:ext cx="4743448" cy="175317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408214</xdr:colOff>
      <xdr:row>0</xdr:row>
      <xdr:rowOff>285750</xdr:rowOff>
    </xdr:from>
    <xdr:to>
      <xdr:col>20</xdr:col>
      <xdr:colOff>96044</xdr:colOff>
      <xdr:row>6</xdr:row>
      <xdr:rowOff>122464</xdr:rowOff>
    </xdr:to>
    <xdr:pic>
      <xdr:nvPicPr>
        <xdr:cNvPr id="1028" name="Picture 4" descr="https://scontent-mia1-1.xx.fbcdn.net/v/t34.0-12/13384947_10209763065577474_1984117493_n.png?oh=ecf04958d5954629cd866a5c1bba5408&amp;oe=575A03A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52071" y="285750"/>
          <a:ext cx="4259830" cy="14423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381000</xdr:colOff>
      <xdr:row>14</xdr:row>
      <xdr:rowOff>217714</xdr:rowOff>
    </xdr:from>
    <xdr:to>
      <xdr:col>20</xdr:col>
      <xdr:colOff>285750</xdr:colOff>
      <xdr:row>24</xdr:row>
      <xdr:rowOff>163286</xdr:rowOff>
    </xdr:to>
    <xdr:pic>
      <xdr:nvPicPr>
        <xdr:cNvPr id="1029" name="Picture 5" descr="https://scontent-mia1-1.xx.fbcdn.net/v/t34.0-12/13414627_10209763067217515_1438851843_n.png?oh=e630f52fa9d8914f54dbf2ee489ac165&amp;oe=575B48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824857" y="4109357"/>
          <a:ext cx="4476750" cy="229960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830037</xdr:colOff>
      <xdr:row>27</xdr:row>
      <xdr:rowOff>122464</xdr:rowOff>
    </xdr:from>
    <xdr:to>
      <xdr:col>16</xdr:col>
      <xdr:colOff>265861</xdr:colOff>
      <xdr:row>40</xdr:row>
      <xdr:rowOff>54429</xdr:rowOff>
    </xdr:to>
    <xdr:pic>
      <xdr:nvPicPr>
        <xdr:cNvPr id="3" name="Picture 1" descr="https://scontent-mia1-1.xx.fbcdn.net/v/t35.0-12/13389008_10209763330264091_1426626553_o.png?oh=d9c087b43beb98db6b541e9ac9f5d76b&amp;oe=575ACA1B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558894" y="6926035"/>
          <a:ext cx="5150824" cy="205468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585108</xdr:colOff>
      <xdr:row>27</xdr:row>
      <xdr:rowOff>108858</xdr:rowOff>
    </xdr:from>
    <xdr:to>
      <xdr:col>20</xdr:col>
      <xdr:colOff>394608</xdr:colOff>
      <xdr:row>39</xdr:row>
      <xdr:rowOff>127908</xdr:rowOff>
    </xdr:to>
    <xdr:pic>
      <xdr:nvPicPr>
        <xdr:cNvPr id="4" name="Picture 1" descr="https://scontent-mia1-1.xx.fbcdn.net/v/t34.0-12/13390956_10209763334424195_1036542718_n.png?oh=a5702c4bedc14db6cab19367282f6126&amp;oe=575AD60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028965" y="6912429"/>
          <a:ext cx="4381500" cy="197847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857251</xdr:colOff>
      <xdr:row>41</xdr:row>
      <xdr:rowOff>40822</xdr:rowOff>
    </xdr:from>
    <xdr:to>
      <xdr:col>16</xdr:col>
      <xdr:colOff>190501</xdr:colOff>
      <xdr:row>56</xdr:row>
      <xdr:rowOff>62423</xdr:rowOff>
    </xdr:to>
    <xdr:pic>
      <xdr:nvPicPr>
        <xdr:cNvPr id="5" name="Picture 1" descr="https://scontent-mia1-1.xx.fbcdn.net/v/t34.0-12/13393129_10209763408906057_1681709362_n.png?oh=4633ae3c38462ed7457ba19abd65a441&amp;oe=575A186F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86108" y="9130393"/>
          <a:ext cx="5048250" cy="2470887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265339</xdr:colOff>
      <xdr:row>1</xdr:row>
      <xdr:rowOff>51029</xdr:rowOff>
    </xdr:from>
    <xdr:to>
      <xdr:col>25</xdr:col>
      <xdr:colOff>1013732</xdr:colOff>
      <xdr:row>11</xdr:row>
      <xdr:rowOff>149679</xdr:rowOff>
    </xdr:to>
    <xdr:pic>
      <xdr:nvPicPr>
        <xdr:cNvPr id="6" name="Picture 1" descr="https://scontent-mia1-1.xx.fbcdn.net/v/t35.0-12/13383902_10209763464267441_441926966_o.png?oh=1a9e0f836836780ac07a65fab88b1cde&amp;oe=575B24B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9458214" y="384404"/>
          <a:ext cx="5320393" cy="302758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261937</xdr:colOff>
      <xdr:row>14</xdr:row>
      <xdr:rowOff>47625</xdr:rowOff>
    </xdr:from>
    <xdr:to>
      <xdr:col>24</xdr:col>
      <xdr:colOff>23812</xdr:colOff>
      <xdr:row>44</xdr:row>
      <xdr:rowOff>76200</xdr:rowOff>
    </xdr:to>
    <xdr:pic>
      <xdr:nvPicPr>
        <xdr:cNvPr id="7" name="Picture 1" descr="https://scontent-mia1-1.xx.fbcdn.net/v/t34.0-12/13413862_10209763569270066_1645997964_n.png?oh=038760264642d04519f9cf84c185e767&amp;oe=575B185B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454812" y="3976688"/>
          <a:ext cx="3190875" cy="58388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0</xdr:rowOff>
    </xdr:from>
    <xdr:to>
      <xdr:col>19</xdr:col>
      <xdr:colOff>829235</xdr:colOff>
      <xdr:row>85</xdr:row>
      <xdr:rowOff>11204</xdr:rowOff>
    </xdr:to>
    <xdr:sp macro="" textlink="">
      <xdr:nvSpPr>
        <xdr:cNvPr id="19" name="18 CuadroTexto"/>
        <xdr:cNvSpPr txBox="1"/>
      </xdr:nvSpPr>
      <xdr:spPr>
        <a:xfrm>
          <a:off x="7933765" y="11015382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</a:t>
          </a:r>
          <a:r>
            <a:rPr lang="es-PE" sz="1100" baseline="0"/>
            <a:t> realizaron nuesvas pruebas unitarias.</a:t>
          </a:r>
          <a:endParaRPr lang="es-PE" sz="1100"/>
        </a:p>
      </xdr:txBody>
    </xdr:sp>
    <xdr:clientData/>
  </xdr:twoCellAnchor>
  <xdr:twoCellAnchor>
    <xdr:from>
      <xdr:col>28</xdr:col>
      <xdr:colOff>44824</xdr:colOff>
      <xdr:row>27</xdr:row>
      <xdr:rowOff>11206</xdr:rowOff>
    </xdr:from>
    <xdr:to>
      <xdr:col>36</xdr:col>
      <xdr:colOff>874059</xdr:colOff>
      <xdr:row>51</xdr:row>
      <xdr:rowOff>22410</xdr:rowOff>
    </xdr:to>
    <xdr:sp macro="" textlink="">
      <xdr:nvSpPr>
        <xdr:cNvPr id="17" name="16 CuadroTexto"/>
        <xdr:cNvSpPr txBox="1"/>
      </xdr:nvSpPr>
      <xdr:spPr>
        <a:xfrm>
          <a:off x="27409589" y="5692588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proyecto,aqui</a:t>
          </a:r>
          <a:r>
            <a:rPr lang="es-PE" sz="1100" baseline="0"/>
            <a:t> se ve los commmits realizdos.</a:t>
          </a:r>
          <a:endParaRPr lang="es-PE" sz="1100"/>
        </a:p>
      </xdr:txBody>
    </xdr:sp>
    <xdr:clientData/>
  </xdr:twoCellAnchor>
  <xdr:twoCellAnchor>
    <xdr:from>
      <xdr:col>32</xdr:col>
      <xdr:colOff>918882</xdr:colOff>
      <xdr:row>1</xdr:row>
      <xdr:rowOff>11206</xdr:rowOff>
    </xdr:from>
    <xdr:to>
      <xdr:col>40</xdr:col>
      <xdr:colOff>179293</xdr:colOff>
      <xdr:row>20</xdr:row>
      <xdr:rowOff>22412</xdr:rowOff>
    </xdr:to>
    <xdr:sp macro="" textlink="">
      <xdr:nvSpPr>
        <xdr:cNvPr id="14" name="13 CuadroTexto"/>
        <xdr:cNvSpPr txBox="1"/>
      </xdr:nvSpPr>
      <xdr:spPr>
        <a:xfrm>
          <a:off x="32855647" y="347382"/>
          <a:ext cx="8404411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.Aqui  se mustra que el usuario esta registrado en UPC-LUNCH  con  facebook.</a:t>
          </a:r>
          <a:endParaRPr lang="es-PE" sz="1100"/>
        </a:p>
      </xdr:txBody>
    </xdr:sp>
    <xdr:clientData/>
  </xdr:twoCellAnchor>
  <xdr:twoCellAnchor>
    <xdr:from>
      <xdr:col>25</xdr:col>
      <xdr:colOff>672353</xdr:colOff>
      <xdr:row>1</xdr:row>
      <xdr:rowOff>33618</xdr:rowOff>
    </xdr:from>
    <xdr:to>
      <xdr:col>32</xdr:col>
      <xdr:colOff>885264</xdr:colOff>
      <xdr:row>20</xdr:row>
      <xdr:rowOff>44824</xdr:rowOff>
    </xdr:to>
    <xdr:sp macro="" textlink="">
      <xdr:nvSpPr>
        <xdr:cNvPr id="13" name="12 CuadroTexto"/>
        <xdr:cNvSpPr txBox="1"/>
      </xdr:nvSpPr>
      <xdr:spPr>
        <a:xfrm>
          <a:off x="24608118" y="369794"/>
          <a:ext cx="8213911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GoogleSe realizo la integracion con google .Aqui facebook pide acceso a la informacion del usuario para UPC-LUNCH.</a:t>
          </a:r>
          <a:endParaRPr lang="es-PE" sz="1100"/>
        </a:p>
      </xdr:txBody>
    </xdr:sp>
    <xdr:clientData/>
  </xdr:twoCellAnchor>
  <xdr:twoCellAnchor>
    <xdr:from>
      <xdr:col>18</xdr:col>
      <xdr:colOff>336176</xdr:colOff>
      <xdr:row>1</xdr:row>
      <xdr:rowOff>22412</xdr:rowOff>
    </xdr:from>
    <xdr:to>
      <xdr:col>25</xdr:col>
      <xdr:colOff>649940</xdr:colOff>
      <xdr:row>20</xdr:row>
      <xdr:rowOff>33618</xdr:rowOff>
    </xdr:to>
    <xdr:sp macro="" textlink="">
      <xdr:nvSpPr>
        <xdr:cNvPr id="12" name="11 CuadroTexto"/>
        <xdr:cNvSpPr txBox="1"/>
      </xdr:nvSpPr>
      <xdr:spPr>
        <a:xfrm>
          <a:off x="16270941" y="358588"/>
          <a:ext cx="8314764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.Aqui facebook pide acceso a la informacion del usuario para UPC-LUNCH.</a:t>
          </a:r>
          <a:endParaRPr lang="es-PE" sz="1100"/>
        </a:p>
      </xdr:txBody>
    </xdr:sp>
    <xdr:clientData/>
  </xdr:twoCellAnchor>
  <xdr:twoCellAnchor>
    <xdr:from>
      <xdr:col>19</xdr:col>
      <xdr:colOff>874059</xdr:colOff>
      <xdr:row>27</xdr:row>
      <xdr:rowOff>1</xdr:rowOff>
    </xdr:from>
    <xdr:to>
      <xdr:col>28</xdr:col>
      <xdr:colOff>44823</xdr:colOff>
      <xdr:row>51</xdr:row>
      <xdr:rowOff>11205</xdr:rowOff>
    </xdr:to>
    <xdr:sp macro="" textlink="">
      <xdr:nvSpPr>
        <xdr:cNvPr id="11" name="10 CuadroTexto"/>
        <xdr:cNvSpPr txBox="1"/>
      </xdr:nvSpPr>
      <xdr:spPr>
        <a:xfrm>
          <a:off x="17951824" y="5681383"/>
          <a:ext cx="9457764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proyecto,aqui</a:t>
          </a:r>
          <a:r>
            <a:rPr lang="es-PE" sz="1100" baseline="0"/>
            <a:t> se ve las estadisticas del  repositorio(participacion).</a:t>
          </a:r>
          <a:endParaRPr lang="es-PE" sz="1100"/>
        </a:p>
      </xdr:txBody>
    </xdr:sp>
    <xdr:clientData/>
  </xdr:twoCellAnchor>
  <xdr:oneCellAnchor>
    <xdr:from>
      <xdr:col>2</xdr:col>
      <xdr:colOff>7203</xdr:colOff>
      <xdr:row>25</xdr:row>
      <xdr:rowOff>84686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0</xdr:colOff>
      <xdr:row>1</xdr:row>
      <xdr:rowOff>22412</xdr:rowOff>
    </xdr:from>
    <xdr:to>
      <xdr:col>18</xdr:col>
      <xdr:colOff>313764</xdr:colOff>
      <xdr:row>20</xdr:row>
      <xdr:rowOff>33618</xdr:rowOff>
    </xdr:to>
    <xdr:sp macro="" textlink="">
      <xdr:nvSpPr>
        <xdr:cNvPr id="3" name="2 CuadroTexto"/>
        <xdr:cNvSpPr txBox="1"/>
      </xdr:nvSpPr>
      <xdr:spPr>
        <a:xfrm>
          <a:off x="7933765" y="358588"/>
          <a:ext cx="8314764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y Google. para  que el usuario se pueda loguear a nuestra pagina  con  los mismos</a:t>
          </a:r>
          <a:endParaRPr lang="es-PE" sz="1100"/>
        </a:p>
      </xdr:txBody>
    </xdr:sp>
    <xdr:clientData/>
  </xdr:twoCellAnchor>
  <xdr:twoCellAnchor>
    <xdr:from>
      <xdr:col>11</xdr:col>
      <xdr:colOff>22412</xdr:colOff>
      <xdr:row>27</xdr:row>
      <xdr:rowOff>11207</xdr:rowOff>
    </xdr:from>
    <xdr:to>
      <xdr:col>19</xdr:col>
      <xdr:colOff>851647</xdr:colOff>
      <xdr:row>51</xdr:row>
      <xdr:rowOff>22411</xdr:rowOff>
    </xdr:to>
    <xdr:sp macro="" textlink="">
      <xdr:nvSpPr>
        <xdr:cNvPr id="4" name="3 CuadroTexto"/>
        <xdr:cNvSpPr txBox="1"/>
      </xdr:nvSpPr>
      <xdr:spPr>
        <a:xfrm>
          <a:off x="7956177" y="5692589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proyecto,se</a:t>
          </a:r>
          <a:r>
            <a:rPr lang="es-PE" sz="1100" baseline="0"/>
            <a:t> creo el repositorio para controlar las versioens del producto en GITHUB.</a:t>
          </a:r>
          <a:endParaRPr lang="es-PE" sz="1100"/>
        </a:p>
      </xdr:txBody>
    </xdr:sp>
    <xdr:clientData/>
  </xdr:twoCellAnchor>
  <xdr:twoCellAnchor editAs="oneCell">
    <xdr:from>
      <xdr:col>11</xdr:col>
      <xdr:colOff>22412</xdr:colOff>
      <xdr:row>3</xdr:row>
      <xdr:rowOff>67234</xdr:rowOff>
    </xdr:from>
    <xdr:to>
      <xdr:col>18</xdr:col>
      <xdr:colOff>335056</xdr:colOff>
      <xdr:row>24</xdr:row>
      <xdr:rowOff>44263</xdr:rowOff>
    </xdr:to>
    <xdr:pic>
      <xdr:nvPicPr>
        <xdr:cNvPr id="5" name="4 Imagen" descr="https://scontent-mia1-1.xx.fbcdn.net/v/t34.0-12/13451158_10209822172855119_1278053485_n.png?oh=eb72bdf4395bdd4efcde5ffcbb8139b9&amp;oe=5764591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6177" y="851646"/>
          <a:ext cx="8313644" cy="4336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336179</xdr:colOff>
      <xdr:row>3</xdr:row>
      <xdr:rowOff>100855</xdr:rowOff>
    </xdr:from>
    <xdr:to>
      <xdr:col>25</xdr:col>
      <xdr:colOff>679079</xdr:colOff>
      <xdr:row>24</xdr:row>
      <xdr:rowOff>56029</xdr:rowOff>
    </xdr:to>
    <xdr:pic>
      <xdr:nvPicPr>
        <xdr:cNvPr id="6" name="5 Imagen" descr="https://scontent-mia1-1.xx.fbcdn.net/v/t34.0-12/13479775_10209822175455184_1084306128_n.png?oh=dac252c5bc62ae8cabed46a9591c8a84&amp;oe=57642C1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0944" y="885267"/>
          <a:ext cx="8343900" cy="431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661147</xdr:colOff>
      <xdr:row>3</xdr:row>
      <xdr:rowOff>67235</xdr:rowOff>
    </xdr:from>
    <xdr:to>
      <xdr:col>32</xdr:col>
      <xdr:colOff>880222</xdr:colOff>
      <xdr:row>24</xdr:row>
      <xdr:rowOff>44823</xdr:rowOff>
    </xdr:to>
    <xdr:pic>
      <xdr:nvPicPr>
        <xdr:cNvPr id="7" name="6 Imagen" descr="https://scontent-mia1-1.xx.fbcdn.net/v/t34.0-12/13479687_10209822183775392_1012239127_n.png?oh=439b7c2d2b0506e230e65ab4ccf60784&amp;oe=57635F0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2" y="851647"/>
          <a:ext cx="8220075" cy="433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874059</xdr:colOff>
      <xdr:row>3</xdr:row>
      <xdr:rowOff>89647</xdr:rowOff>
    </xdr:from>
    <xdr:to>
      <xdr:col>40</xdr:col>
      <xdr:colOff>188259</xdr:colOff>
      <xdr:row>20</xdr:row>
      <xdr:rowOff>30817</xdr:rowOff>
    </xdr:to>
    <xdr:pic>
      <xdr:nvPicPr>
        <xdr:cNvPr id="8" name="7 Imagen" descr="https://scontent-mia1-1.xx.fbcdn.net/v/t34.0-12/13473879_10209822180095300_697471439_n.png?oh=1329f12133fc2bdaba0803f265a0a499&amp;oe=576341EB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0824" y="874059"/>
          <a:ext cx="8458200" cy="3605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1030940</xdr:colOff>
      <xdr:row>29</xdr:row>
      <xdr:rowOff>56028</xdr:rowOff>
    </xdr:from>
    <xdr:to>
      <xdr:col>19</xdr:col>
      <xdr:colOff>697565</xdr:colOff>
      <xdr:row>52</xdr:row>
      <xdr:rowOff>136710</xdr:rowOff>
    </xdr:to>
    <xdr:pic>
      <xdr:nvPicPr>
        <xdr:cNvPr id="9" name="8 Imagen" descr="https://scontent-mia1-1.xx.fbcdn.net/v/t35.0-12/13441646_10209822191375582_1461130500_o.png?oh=f819597a3db9561508502b3513207bf0&amp;oe=576447E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1705" y="6051175"/>
          <a:ext cx="9953625" cy="4507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851647</xdr:colOff>
      <xdr:row>30</xdr:row>
      <xdr:rowOff>100854</xdr:rowOff>
    </xdr:from>
    <xdr:to>
      <xdr:col>28</xdr:col>
      <xdr:colOff>51547</xdr:colOff>
      <xdr:row>52</xdr:row>
      <xdr:rowOff>67236</xdr:rowOff>
    </xdr:to>
    <xdr:pic>
      <xdr:nvPicPr>
        <xdr:cNvPr id="10" name="9 Imagen" descr="https://scontent-mia1-1.xx.fbcdn.net/v/t35.0-12/13441987_10209822196575712_2094475622_o.png?oh=928b5599c07a57e612f6ff45e874cfce&amp;oe=576418A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12" y="6252883"/>
          <a:ext cx="9486900" cy="423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33618</xdr:colOff>
      <xdr:row>30</xdr:row>
      <xdr:rowOff>78442</xdr:rowOff>
    </xdr:from>
    <xdr:to>
      <xdr:col>36</xdr:col>
      <xdr:colOff>481293</xdr:colOff>
      <xdr:row>44</xdr:row>
      <xdr:rowOff>92449</xdr:rowOff>
    </xdr:to>
    <xdr:pic>
      <xdr:nvPicPr>
        <xdr:cNvPr id="15" name="14 Imagen" descr="https://scontent-mia1-1.xx.fbcdn.net/v/t35.0-12/13410755_10209822193735641_58749204_o.png?oh=85aacf2b1232002a220142ba2a250e7e&amp;oe=57640FB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98383" y="6230471"/>
          <a:ext cx="9591675" cy="3028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13</xdr:col>
      <xdr:colOff>571500</xdr:colOff>
      <xdr:row>97</xdr:row>
      <xdr:rowOff>152400</xdr:rowOff>
    </xdr:to>
    <xdr:pic>
      <xdr:nvPicPr>
        <xdr:cNvPr id="18" name="17 Imagen" descr="https://scontent-mia1-1.xx.fbcdn.net/v/t34.0-12/13451183_10209822258977272_1771687560_n.png?oh=b225522a1fd0b1229097fc7d087b6ba8&amp;oe=5764187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1601450"/>
          <a:ext cx="2857500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7203</xdr:colOff>
      <xdr:row>25</xdr:row>
      <xdr:rowOff>84686</xdr:rowOff>
    </xdr:from>
    <xdr:ext cx="4558393" cy="221252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40</xdr:row>
      <xdr:rowOff>0</xdr:rowOff>
    </xdr:from>
    <xdr:to>
      <xdr:col>11</xdr:col>
      <xdr:colOff>78441</xdr:colOff>
      <xdr:row>65</xdr:row>
      <xdr:rowOff>78441</xdr:rowOff>
    </xdr:to>
    <xdr:sp macro="" textlink="">
      <xdr:nvSpPr>
        <xdr:cNvPr id="3" name="2 CuadroTexto"/>
        <xdr:cNvSpPr txBox="1"/>
      </xdr:nvSpPr>
      <xdr:spPr>
        <a:xfrm>
          <a:off x="0" y="7194176"/>
          <a:ext cx="8012206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 actualizó el</a:t>
          </a:r>
          <a:r>
            <a:rPr lang="es-PE" sz="1100" baseline="0"/>
            <a:t> modelo para que soporte notificaciones.</a:t>
          </a:r>
          <a:endParaRPr lang="es-PE" sz="1100"/>
        </a:p>
      </xdr:txBody>
    </xdr:sp>
    <xdr:clientData/>
  </xdr:twoCellAnchor>
  <xdr:twoCellAnchor>
    <xdr:from>
      <xdr:col>11</xdr:col>
      <xdr:colOff>704850</xdr:colOff>
      <xdr:row>40</xdr:row>
      <xdr:rowOff>0</xdr:rowOff>
    </xdr:from>
    <xdr:to>
      <xdr:col>18</xdr:col>
      <xdr:colOff>739588</xdr:colOff>
      <xdr:row>65</xdr:row>
      <xdr:rowOff>78441</xdr:rowOff>
    </xdr:to>
    <xdr:sp macro="" textlink="">
      <xdr:nvSpPr>
        <xdr:cNvPr id="4" name="2 CuadroTexto"/>
        <xdr:cNvSpPr txBox="1"/>
      </xdr:nvSpPr>
      <xdr:spPr>
        <a:xfrm>
          <a:off x="8638615" y="7194176"/>
          <a:ext cx="8035738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 agregó</a:t>
          </a:r>
          <a:r>
            <a:rPr lang="es-PE" sz="1100" baseline="0"/>
            <a:t> SignalR al proyecto.</a:t>
          </a:r>
          <a:endParaRPr lang="es-PE" sz="1100"/>
        </a:p>
      </xdr:txBody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85725</xdr:colOff>
      <xdr:row>96</xdr:row>
      <xdr:rowOff>135031</xdr:rowOff>
    </xdr:to>
    <xdr:sp macro="" textlink="">
      <xdr:nvSpPr>
        <xdr:cNvPr id="5" name="2 CuadroTexto"/>
        <xdr:cNvSpPr txBox="1"/>
      </xdr:nvSpPr>
      <xdr:spPr>
        <a:xfrm>
          <a:off x="0" y="11715750"/>
          <a:ext cx="8020050" cy="4183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Al</a:t>
          </a:r>
          <a:r>
            <a:rPr lang="es-PE" sz="1100" baseline="0"/>
            <a:t> ingresar al sistema, el usuario visualiza las notificaciones que tiene.</a:t>
          </a:r>
          <a:endParaRPr lang="es-PE" sz="1100"/>
        </a:p>
      </xdr:txBody>
    </xdr:sp>
    <xdr:clientData/>
  </xdr:twoCellAnchor>
  <xdr:twoCellAnchor>
    <xdr:from>
      <xdr:col>11</xdr:col>
      <xdr:colOff>723900</xdr:colOff>
      <xdr:row>71</xdr:row>
      <xdr:rowOff>0</xdr:rowOff>
    </xdr:from>
    <xdr:to>
      <xdr:col>18</xdr:col>
      <xdr:colOff>742950</xdr:colOff>
      <xdr:row>100</xdr:row>
      <xdr:rowOff>78441</xdr:rowOff>
    </xdr:to>
    <xdr:sp macro="" textlink="">
      <xdr:nvSpPr>
        <xdr:cNvPr id="6" name="2 CuadroTexto"/>
        <xdr:cNvSpPr txBox="1"/>
      </xdr:nvSpPr>
      <xdr:spPr>
        <a:xfrm>
          <a:off x="8657665" y="12057529"/>
          <a:ext cx="8020050" cy="4628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El usuario visualiza sus notificaciones.</a:t>
          </a:r>
        </a:p>
        <a:p>
          <a:endParaRPr lang="es-PE" sz="1100"/>
        </a:p>
      </xdr:txBody>
    </xdr:sp>
    <xdr:clientData/>
  </xdr:twoCellAnchor>
  <xdr:twoCellAnchor editAs="oneCell">
    <xdr:from>
      <xdr:col>0</xdr:col>
      <xdr:colOff>0</xdr:colOff>
      <xdr:row>72</xdr:row>
      <xdr:rowOff>81242</xdr:rowOff>
    </xdr:from>
    <xdr:to>
      <xdr:col>11</xdr:col>
      <xdr:colOff>87675</xdr:colOff>
      <xdr:row>100</xdr:row>
      <xdr:rowOff>80529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295654"/>
          <a:ext cx="8021440" cy="4391993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11</xdr:col>
      <xdr:colOff>744631</xdr:colOff>
      <xdr:row>72</xdr:row>
      <xdr:rowOff>87406</xdr:rowOff>
    </xdr:from>
    <xdr:to>
      <xdr:col>18</xdr:col>
      <xdr:colOff>748300</xdr:colOff>
      <xdr:row>97</xdr:row>
      <xdr:rowOff>30256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8396" y="12301818"/>
          <a:ext cx="8004669" cy="386490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11</xdr:col>
      <xdr:colOff>85725</xdr:colOff>
      <xdr:row>126</xdr:row>
      <xdr:rowOff>135031</xdr:rowOff>
    </xdr:to>
    <xdr:sp macro="" textlink="">
      <xdr:nvSpPr>
        <xdr:cNvPr id="9" name="2 CuadroTexto"/>
        <xdr:cNvSpPr txBox="1"/>
      </xdr:nvSpPr>
      <xdr:spPr>
        <a:xfrm>
          <a:off x="0" y="16764000"/>
          <a:ext cx="8019490" cy="4057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El usuario puede</a:t>
          </a:r>
          <a:r>
            <a:rPr lang="es-PE" sz="1100" baseline="0"/>
            <a:t> visualizar el detalle de la notificación.</a:t>
          </a:r>
        </a:p>
        <a:p>
          <a:endParaRPr lang="es-PE" sz="1100"/>
        </a:p>
      </xdr:txBody>
    </xdr:sp>
    <xdr:clientData/>
  </xdr:twoCellAnchor>
  <xdr:twoCellAnchor editAs="oneCell">
    <xdr:from>
      <xdr:col>0</xdr:col>
      <xdr:colOff>0</xdr:colOff>
      <xdr:row>102</xdr:row>
      <xdr:rowOff>89087</xdr:rowOff>
    </xdr:from>
    <xdr:to>
      <xdr:col>11</xdr:col>
      <xdr:colOff>75731</xdr:colOff>
      <xdr:row>117</xdr:row>
      <xdr:rowOff>127186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009969"/>
          <a:ext cx="8009496" cy="2391335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11</xdr:col>
      <xdr:colOff>733425</xdr:colOff>
      <xdr:row>100</xdr:row>
      <xdr:rowOff>152400</xdr:rowOff>
    </xdr:from>
    <xdr:to>
      <xdr:col>18</xdr:col>
      <xdr:colOff>752475</xdr:colOff>
      <xdr:row>126</xdr:row>
      <xdr:rowOff>125506</xdr:rowOff>
    </xdr:to>
    <xdr:sp macro="" textlink="">
      <xdr:nvSpPr>
        <xdr:cNvPr id="11" name="2 CuadroTexto"/>
        <xdr:cNvSpPr txBox="1"/>
      </xdr:nvSpPr>
      <xdr:spPr>
        <a:xfrm>
          <a:off x="8667750" y="16563975"/>
          <a:ext cx="8020050" cy="4183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La notificación leída</a:t>
          </a:r>
          <a:r>
            <a:rPr lang="es-PE" sz="1100" baseline="0"/>
            <a:t> se actualiza.</a:t>
          </a:r>
        </a:p>
        <a:p>
          <a:endParaRPr lang="es-PE" sz="1100" baseline="0"/>
        </a:p>
        <a:p>
          <a:endParaRPr lang="es-PE" sz="1100"/>
        </a:p>
      </xdr:txBody>
    </xdr:sp>
    <xdr:clientData/>
  </xdr:twoCellAnchor>
  <xdr:twoCellAnchor editAs="oneCell">
    <xdr:from>
      <xdr:col>11</xdr:col>
      <xdr:colOff>752475</xdr:colOff>
      <xdr:row>102</xdr:row>
      <xdr:rowOff>60339</xdr:rowOff>
    </xdr:from>
    <xdr:to>
      <xdr:col>18</xdr:col>
      <xdr:colOff>752475</xdr:colOff>
      <xdr:row>126</xdr:row>
      <xdr:rowOff>151778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86800" y="16795764"/>
          <a:ext cx="8001000" cy="3977640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0</xdr:col>
      <xdr:colOff>0</xdr:colOff>
      <xdr:row>128</xdr:row>
      <xdr:rowOff>0</xdr:rowOff>
    </xdr:from>
    <xdr:to>
      <xdr:col>12</xdr:col>
      <xdr:colOff>481853</xdr:colOff>
      <xdr:row>153</xdr:row>
      <xdr:rowOff>135031</xdr:rowOff>
    </xdr:to>
    <xdr:sp macro="" textlink="">
      <xdr:nvSpPr>
        <xdr:cNvPr id="13" name="2 CuadroTexto"/>
        <xdr:cNvSpPr txBox="1"/>
      </xdr:nvSpPr>
      <xdr:spPr>
        <a:xfrm>
          <a:off x="0" y="20999824"/>
          <a:ext cx="9558618" cy="4057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Pruebas unitarias. No se pudo</a:t>
          </a:r>
          <a:r>
            <a:rPr lang="es-PE" sz="1100" baseline="0"/>
            <a:t> integrar SignalR. Dichas pruebas fallan.</a:t>
          </a:r>
        </a:p>
        <a:p>
          <a:endParaRPr lang="es-PE" sz="1100"/>
        </a:p>
      </xdr:txBody>
    </xdr:sp>
    <xdr:clientData/>
  </xdr:twoCellAnchor>
  <xdr:twoCellAnchor editAs="oneCell">
    <xdr:from>
      <xdr:col>0</xdr:col>
      <xdr:colOff>0</xdr:colOff>
      <xdr:row>41</xdr:row>
      <xdr:rowOff>78440</xdr:rowOff>
    </xdr:from>
    <xdr:to>
      <xdr:col>11</xdr:col>
      <xdr:colOff>81439</xdr:colOff>
      <xdr:row>68</xdr:row>
      <xdr:rowOff>123265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429499"/>
          <a:ext cx="8015204" cy="4280648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11</xdr:col>
      <xdr:colOff>728384</xdr:colOff>
      <xdr:row>41</xdr:row>
      <xdr:rowOff>56028</xdr:rowOff>
    </xdr:from>
    <xdr:to>
      <xdr:col>18</xdr:col>
      <xdr:colOff>728382</xdr:colOff>
      <xdr:row>70</xdr:row>
      <xdr:rowOff>81693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962" b="2288"/>
        <a:stretch/>
      </xdr:blipFill>
      <xdr:spPr>
        <a:xfrm>
          <a:off x="8662149" y="7407087"/>
          <a:ext cx="8000998" cy="4575253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129</xdr:row>
      <xdr:rowOff>100852</xdr:rowOff>
    </xdr:from>
    <xdr:to>
      <xdr:col>12</xdr:col>
      <xdr:colOff>485140</xdr:colOff>
      <xdr:row>165</xdr:row>
      <xdr:rowOff>100706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257558"/>
          <a:ext cx="9561905" cy="564761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11</xdr:col>
      <xdr:colOff>67235</xdr:colOff>
      <xdr:row>6</xdr:row>
      <xdr:rowOff>67234</xdr:rowOff>
    </xdr:from>
    <xdr:to>
      <xdr:col>19</xdr:col>
      <xdr:colOff>403411</xdr:colOff>
      <xdr:row>34</xdr:row>
      <xdr:rowOff>123265</xdr:rowOff>
    </xdr:to>
    <xdr:sp macro="" textlink="">
      <xdr:nvSpPr>
        <xdr:cNvPr id="18" name="2 CuadroTexto"/>
        <xdr:cNvSpPr txBox="1"/>
      </xdr:nvSpPr>
      <xdr:spPr>
        <a:xfrm>
          <a:off x="8001000" y="1523999"/>
          <a:ext cx="9480176" cy="4852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Control de versiones.</a:t>
          </a:r>
        </a:p>
      </xdr:txBody>
    </xdr:sp>
    <xdr:clientData/>
  </xdr:twoCellAnchor>
  <xdr:twoCellAnchor editAs="oneCell">
    <xdr:from>
      <xdr:col>11</xdr:col>
      <xdr:colOff>78441</xdr:colOff>
      <xdr:row>8</xdr:row>
      <xdr:rowOff>67236</xdr:rowOff>
    </xdr:from>
    <xdr:to>
      <xdr:col>19</xdr:col>
      <xdr:colOff>391584</xdr:colOff>
      <xdr:row>37</xdr:row>
      <xdr:rowOff>38045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12206" y="1837765"/>
          <a:ext cx="9457143" cy="492380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G16" sqref="G16:G19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4.5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3.5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6.5</v>
      </c>
    </row>
    <row r="13" spans="1:8" ht="15" x14ac:dyDescent="0.25">
      <c r="A13" s="83">
        <v>5</v>
      </c>
      <c r="B13" s="46" t="s">
        <v>49</v>
      </c>
      <c r="C13" s="47" t="s">
        <v>70</v>
      </c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 t="s">
        <v>105</v>
      </c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88">
        <v>7</v>
      </c>
      <c r="B15" s="89" t="s">
        <v>50</v>
      </c>
      <c r="C15" s="90" t="s">
        <v>69</v>
      </c>
      <c r="D15" s="91">
        <v>1</v>
      </c>
      <c r="E15" s="91">
        <v>3</v>
      </c>
      <c r="F15" s="92">
        <v>1</v>
      </c>
      <c r="G15" s="93">
        <v>8</v>
      </c>
    </row>
    <row r="16" spans="1:8" ht="15" x14ac:dyDescent="0.25">
      <c r="A16" s="94">
        <v>15</v>
      </c>
      <c r="B16" s="94" t="s">
        <v>111</v>
      </c>
      <c r="C16" s="94" t="s">
        <v>114</v>
      </c>
      <c r="D16" s="95">
        <v>2</v>
      </c>
      <c r="E16" s="95">
        <v>3</v>
      </c>
      <c r="F16" s="95">
        <v>4</v>
      </c>
      <c r="G16" s="95">
        <v>4</v>
      </c>
    </row>
    <row r="17" spans="1:7" ht="15" x14ac:dyDescent="0.25">
      <c r="A17" s="94">
        <v>16</v>
      </c>
      <c r="B17" s="94" t="s">
        <v>112</v>
      </c>
      <c r="C17" s="94" t="s">
        <v>115</v>
      </c>
      <c r="D17" s="95">
        <v>2</v>
      </c>
      <c r="E17" s="95">
        <v>3</v>
      </c>
      <c r="F17" s="95">
        <v>4</v>
      </c>
      <c r="G17" s="95">
        <v>2</v>
      </c>
    </row>
    <row r="18" spans="1:7" ht="15" x14ac:dyDescent="0.25">
      <c r="A18" s="94">
        <v>17</v>
      </c>
      <c r="B18" s="94" t="s">
        <v>113</v>
      </c>
      <c r="C18" s="94" t="s">
        <v>70</v>
      </c>
      <c r="D18" s="95">
        <v>2</v>
      </c>
      <c r="E18" s="95">
        <v>3</v>
      </c>
      <c r="F18" s="95">
        <v>4</v>
      </c>
      <c r="G18" s="95">
        <v>2</v>
      </c>
    </row>
    <row r="19" spans="1:7" ht="15" x14ac:dyDescent="0.25">
      <c r="A19" s="94">
        <v>18</v>
      </c>
      <c r="B19" s="94" t="s">
        <v>116</v>
      </c>
      <c r="C19" s="94" t="s">
        <v>69</v>
      </c>
      <c r="D19" s="95">
        <v>2</v>
      </c>
      <c r="E19" s="95">
        <v>3</v>
      </c>
      <c r="F19" s="95">
        <v>4</v>
      </c>
      <c r="G19" s="95">
        <v>4</v>
      </c>
    </row>
    <row r="20" spans="1:7" x14ac:dyDescent="0.2">
      <c r="A20" s="49"/>
    </row>
    <row r="21" spans="1:7" x14ac:dyDescent="0.2">
      <c r="A21" s="49"/>
    </row>
    <row r="22" spans="1:7" x14ac:dyDescent="0.2">
      <c r="A22" s="49"/>
    </row>
    <row r="23" spans="1:7" x14ac:dyDescent="0.2">
      <c r="A23" s="49"/>
    </row>
    <row r="24" spans="1:7" x14ac:dyDescent="0.2">
      <c r="A24" s="49"/>
    </row>
    <row r="25" spans="1:7" x14ac:dyDescent="0.2">
      <c r="A25" s="49"/>
    </row>
    <row r="26" spans="1:7" x14ac:dyDescent="0.2">
      <c r="A26" s="49"/>
    </row>
    <row r="27" spans="1:7" x14ac:dyDescent="0.2">
      <c r="A27" s="49"/>
    </row>
    <row r="28" spans="1:7" x14ac:dyDescent="0.2">
      <c r="A28" s="49"/>
    </row>
    <row r="29" spans="1:7" x14ac:dyDescent="0.2">
      <c r="A29" s="49"/>
    </row>
    <row r="30" spans="1:7" x14ac:dyDescent="0.2">
      <c r="A30" s="49"/>
    </row>
    <row r="31" spans="1:7" x14ac:dyDescent="0.2">
      <c r="A31" s="49"/>
    </row>
    <row r="32" spans="1:7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opLeftCell="A4"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21" sqref="B21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98" t="s">
        <v>0</v>
      </c>
      <c r="B1" s="98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 t="s">
        <v>94</v>
      </c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42" priority="10" stopIfTrue="1" operator="lessThan">
      <formula>1</formula>
    </cfRule>
  </conditionalFormatting>
  <conditionalFormatting sqref="C15">
    <cfRule type="cellIs" dxfId="41" priority="9" stopIfTrue="1" operator="greaterThan">
      <formula>0</formula>
    </cfRule>
  </conditionalFormatting>
  <conditionalFormatting sqref="E5:E13">
    <cfRule type="cellIs" dxfId="40" priority="6" stopIfTrue="1" operator="greaterThan">
      <formula>0</formula>
    </cfRule>
    <cfRule type="cellIs" dxfId="39" priority="7" stopIfTrue="1" operator="equal">
      <formula>0</formula>
    </cfRule>
    <cfRule type="cellIs" dxfId="38" priority="8" stopIfTrue="1" operator="lessThan">
      <formula>0</formula>
    </cfRule>
  </conditionalFormatting>
  <conditionalFormatting sqref="B15 E15">
    <cfRule type="cellIs" dxfId="37" priority="4" stopIfTrue="1" operator="equal">
      <formula>0</formula>
    </cfRule>
    <cfRule type="cellIs" dxfId="36" priority="5" stopIfTrue="1" operator="greaterThan">
      <formula>8</formula>
    </cfRule>
  </conditionalFormatting>
  <conditionalFormatting sqref="F5:I13">
    <cfRule type="cellIs" dxfId="35" priority="3" stopIfTrue="1" operator="greaterThan">
      <formula>0</formula>
    </cfRule>
  </conditionalFormatting>
  <conditionalFormatting sqref="D15">
    <cfRule type="cellIs" dxfId="34" priority="1" stopIfTrue="1" operator="lessThan">
      <formula>1</formula>
    </cfRule>
    <cfRule type="cellIs" dxfId="33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3" sqref="C23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99" t="s">
        <v>17</v>
      </c>
      <c r="B1" s="99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 x14ac:dyDescent="0.2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 x14ac:dyDescent="0.2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 x14ac:dyDescent="0.2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 x14ac:dyDescent="0.2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 x14ac:dyDescent="0.2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I17" si="3">F17-G16</f>
        <v>14</v>
      </c>
      <c r="H17" s="30">
        <f t="shared" si="3"/>
        <v>14</v>
      </c>
      <c r="I17" s="30">
        <f t="shared" si="3"/>
        <v>14</v>
      </c>
      <c r="J17" s="30">
        <f>I17-J16</f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 t="s">
        <v>93</v>
      </c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32" priority="1" stopIfTrue="1" operator="lessThan">
      <formula>1</formula>
    </cfRule>
  </conditionalFormatting>
  <conditionalFormatting sqref="D16">
    <cfRule type="cellIs" dxfId="31" priority="2" stopIfTrue="1" operator="greaterThan">
      <formula>0</formula>
    </cfRule>
  </conditionalFormatting>
  <conditionalFormatting sqref="F5:F14">
    <cfRule type="cellIs" dxfId="30" priority="3" stopIfTrue="1" operator="greaterThan">
      <formula>0</formula>
    </cfRule>
    <cfRule type="cellIs" dxfId="29" priority="3" stopIfTrue="1" operator="equal">
      <formula>0</formula>
    </cfRule>
    <cfRule type="cellIs" dxfId="28" priority="3" stopIfTrue="1" operator="lessThan">
      <formula>0</formula>
    </cfRule>
  </conditionalFormatting>
  <conditionalFormatting sqref="B16:C16 F16">
    <cfRule type="cellIs" dxfId="27" priority="4" stopIfTrue="1" operator="equal">
      <formula>0</formula>
    </cfRule>
    <cfRule type="cellIs" dxfId="26" priority="4" stopIfTrue="1" operator="greaterThan">
      <formula>8</formula>
    </cfRule>
  </conditionalFormatting>
  <conditionalFormatting sqref="G5:J14">
    <cfRule type="cellIs" dxfId="25" priority="5" stopIfTrue="1" operator="greaterThan">
      <formula>0</formula>
    </cfRule>
  </conditionalFormatting>
  <conditionalFormatting sqref="E16">
    <cfRule type="cellIs" dxfId="24" priority="6" stopIfTrue="1" operator="lessThan">
      <formula>1</formula>
    </cfRule>
    <cfRule type="cellIs" dxfId="23" priority="6" stopIfTrue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sqref="A1:B1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99" t="s">
        <v>95</v>
      </c>
      <c r="B1" s="99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89</v>
      </c>
      <c r="B5" s="9" t="s">
        <v>46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85</v>
      </c>
      <c r="C6" s="86" t="s">
        <v>75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25.5" x14ac:dyDescent="0.2">
      <c r="A7" s="12"/>
      <c r="B7" s="12" t="s">
        <v>86</v>
      </c>
      <c r="C7" s="86" t="s">
        <v>75</v>
      </c>
      <c r="D7" s="10">
        <v>2</v>
      </c>
      <c r="E7" s="16">
        <f t="shared" ref="E7:E19" si="0">IF((D7&lt;SUM(G7:J7)),SUM(G7:J7),D7)</f>
        <v>2</v>
      </c>
      <c r="F7" s="8"/>
      <c r="G7" s="5"/>
      <c r="H7">
        <v>1</v>
      </c>
      <c r="I7">
        <v>1</v>
      </c>
    </row>
    <row r="8" spans="1:10" ht="38.25" x14ac:dyDescent="0.2">
      <c r="A8" s="12"/>
      <c r="B8" s="12" t="s">
        <v>88</v>
      </c>
      <c r="C8" s="86" t="s">
        <v>67</v>
      </c>
      <c r="D8" s="10">
        <v>1</v>
      </c>
      <c r="E8" s="16">
        <f t="shared" si="0"/>
        <v>1</v>
      </c>
      <c r="F8" s="8">
        <f>IF((E8&gt;D8),($E8-(SUM($G8:$J8))),($D8-(SUM($G8:$J8))))</f>
        <v>0</v>
      </c>
      <c r="G8" s="5"/>
      <c r="H8">
        <v>1</v>
      </c>
    </row>
    <row r="9" spans="1:10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 s="5"/>
      <c r="J9">
        <v>0.5</v>
      </c>
    </row>
    <row r="10" spans="1:10" ht="25.5" x14ac:dyDescent="0.2">
      <c r="A10" s="9" t="s">
        <v>90</v>
      </c>
      <c r="B10" s="9" t="s">
        <v>47</v>
      </c>
      <c r="C10" s="86"/>
      <c r="D10" s="10"/>
      <c r="E10" s="16"/>
      <c r="F10" s="8"/>
      <c r="G10" s="5"/>
    </row>
    <row r="11" spans="1:10" ht="25.5" x14ac:dyDescent="0.2">
      <c r="A11" s="12"/>
      <c r="B11" s="12" t="s">
        <v>82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 s="5"/>
      <c r="I11">
        <v>1</v>
      </c>
      <c r="J11">
        <v>1</v>
      </c>
    </row>
    <row r="12" spans="1:10" ht="25.5" x14ac:dyDescent="0.2">
      <c r="A12" s="12"/>
      <c r="B12" s="12" t="s">
        <v>87</v>
      </c>
      <c r="C12" s="86" t="s">
        <v>75</v>
      </c>
      <c r="D12" s="10">
        <v>1</v>
      </c>
      <c r="E12" s="16">
        <f t="shared" si="0"/>
        <v>1</v>
      </c>
      <c r="F12" s="8">
        <f t="shared" ref="F12:F13" si="1">IF((E12&gt;D12),($E12-(SUM($G12:$J12))),($D12-(SUM($G12:$J12))))</f>
        <v>0</v>
      </c>
      <c r="G12" s="5"/>
      <c r="H12">
        <v>1</v>
      </c>
    </row>
    <row r="13" spans="1:10" x14ac:dyDescent="0.2">
      <c r="B13" s="12" t="s">
        <v>91</v>
      </c>
      <c r="C13" s="10" t="s">
        <v>67</v>
      </c>
      <c r="D13" s="10">
        <v>0.5</v>
      </c>
      <c r="E13" s="16">
        <f t="shared" si="0"/>
        <v>0.5</v>
      </c>
      <c r="F13" s="8">
        <f t="shared" si="1"/>
        <v>0</v>
      </c>
      <c r="G13" s="5"/>
      <c r="H13">
        <v>0.5</v>
      </c>
    </row>
    <row r="14" spans="1:10" x14ac:dyDescent="0.2">
      <c r="A14" s="9" t="s">
        <v>10</v>
      </c>
      <c r="B14" s="9" t="s">
        <v>48</v>
      </c>
      <c r="C14" s="86"/>
      <c r="D14" s="10"/>
      <c r="E14" s="16"/>
      <c r="F14" s="8"/>
      <c r="G14" s="5"/>
    </row>
    <row r="15" spans="1:10" ht="25.5" x14ac:dyDescent="0.2">
      <c r="A15" s="12"/>
      <c r="B15" s="12" t="s">
        <v>83</v>
      </c>
      <c r="C15" s="86" t="s">
        <v>69</v>
      </c>
      <c r="D15" s="10">
        <v>4</v>
      </c>
      <c r="E15" s="16">
        <f t="shared" si="0"/>
        <v>4</v>
      </c>
      <c r="F15" s="8">
        <f t="shared" ref="F15" si="2">IF((E15&gt;D15),($E15-(SUM($G15:$J15))),($D15-(SUM($G15:$J15))))</f>
        <v>0</v>
      </c>
      <c r="G15" s="5">
        <v>1</v>
      </c>
      <c r="H15">
        <v>1</v>
      </c>
      <c r="I15">
        <v>1</v>
      </c>
      <c r="J15">
        <v>1</v>
      </c>
    </row>
    <row r="16" spans="1:10" ht="25.5" x14ac:dyDescent="0.2">
      <c r="A16" s="12"/>
      <c r="B16" s="12" t="s">
        <v>84</v>
      </c>
      <c r="C16" s="86" t="s">
        <v>69</v>
      </c>
      <c r="D16" s="10">
        <v>2</v>
      </c>
      <c r="E16" s="16">
        <f t="shared" si="0"/>
        <v>2</v>
      </c>
      <c r="F16" s="8">
        <f t="shared" ref="F16" si="3">IF((E16&gt;D16),($E16-(SUM($G16:$J16))),($D16-(SUM($G16:$J16))))</f>
        <v>0</v>
      </c>
      <c r="G16" s="5"/>
      <c r="H16">
        <v>1</v>
      </c>
      <c r="I16">
        <v>1</v>
      </c>
    </row>
    <row r="17" spans="1:10" x14ac:dyDescent="0.2">
      <c r="A17" s="12"/>
      <c r="B17" s="12" t="s">
        <v>91</v>
      </c>
      <c r="C17" s="86" t="s">
        <v>75</v>
      </c>
      <c r="D17" s="10">
        <v>0.5</v>
      </c>
      <c r="E17" s="16">
        <f t="shared" si="0"/>
        <v>0.5</v>
      </c>
      <c r="F17" s="8">
        <f>IF((E17&gt;D17),($E17-(SUM($G17:$J17))),($D17-(SUM($G17:$J17))))</f>
        <v>0</v>
      </c>
      <c r="G17" s="5"/>
      <c r="J17">
        <v>0.5</v>
      </c>
    </row>
    <row r="18" spans="1:10" ht="25.5" x14ac:dyDescent="0.2">
      <c r="A18" s="9" t="s">
        <v>73</v>
      </c>
      <c r="B18" s="9" t="s">
        <v>45</v>
      </c>
      <c r="C18" s="86"/>
      <c r="D18" s="10"/>
      <c r="E18" s="16"/>
      <c r="F18" s="8"/>
      <c r="G18" s="5"/>
    </row>
    <row r="19" spans="1:10" ht="25.5" x14ac:dyDescent="0.2">
      <c r="A19" s="12"/>
      <c r="B19" s="12" t="s">
        <v>76</v>
      </c>
      <c r="C19" s="86" t="s">
        <v>67</v>
      </c>
      <c r="D19" s="10">
        <v>1</v>
      </c>
      <c r="E19" s="16">
        <f t="shared" si="0"/>
        <v>1</v>
      </c>
      <c r="F19" s="8">
        <f>IF((E19&gt;D19),($E19-(SUM($G19:$J19))),($D19-(SUM($G19:$J19))))</f>
        <v>0</v>
      </c>
      <c r="G19" s="5"/>
      <c r="J19">
        <v>1</v>
      </c>
    </row>
    <row r="20" spans="1:10" x14ac:dyDescent="0.2">
      <c r="C20" s="19"/>
      <c r="D20" s="20">
        <f t="shared" ref="D20:J20" si="4">SUM(D5:D19)</f>
        <v>15.5</v>
      </c>
      <c r="E20" s="21">
        <f>SUM(E5:E19)</f>
        <v>15.5</v>
      </c>
      <c r="F20" s="21">
        <f t="shared" si="4"/>
        <v>0</v>
      </c>
      <c r="G20" s="22">
        <f t="shared" si="4"/>
        <v>2</v>
      </c>
      <c r="H20" s="22">
        <f t="shared" si="4"/>
        <v>5.5</v>
      </c>
      <c r="I20" s="22">
        <f t="shared" si="4"/>
        <v>4</v>
      </c>
      <c r="J20" s="22">
        <f t="shared" si="4"/>
        <v>4</v>
      </c>
    </row>
    <row r="21" spans="1:10" x14ac:dyDescent="0.2">
      <c r="B21" s="19" t="s">
        <v>11</v>
      </c>
      <c r="C21" s="23"/>
      <c r="D21" s="24">
        <f>D20-SUM(G21:J21)</f>
        <v>15.5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15.5</v>
      </c>
      <c r="G22" s="30">
        <f t="shared" ref="G22:J22" si="5">F22-G21</f>
        <v>15.5</v>
      </c>
      <c r="H22" s="30">
        <f t="shared" si="5"/>
        <v>15.5</v>
      </c>
      <c r="I22" s="30">
        <f t="shared" si="5"/>
        <v>15.5</v>
      </c>
      <c r="J22" s="30">
        <f t="shared" si="5"/>
        <v>15.5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15.5</v>
      </c>
      <c r="G23" s="28">
        <f>$E$20-SUM(G$5:G$19)</f>
        <v>13.5</v>
      </c>
      <c r="H23" s="28">
        <f>G23-SUM(H5:H19)</f>
        <v>8</v>
      </c>
      <c r="I23" s="28">
        <f>H23-SUM(I5:I19)</f>
        <v>4</v>
      </c>
      <c r="J23" s="28">
        <f>I23-SUM(J5:J19)</f>
        <v>0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92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1">
    <mergeCell ref="A1:B1"/>
  </mergeCells>
  <conditionalFormatting sqref="C22:J23 B23:B24">
    <cfRule type="cellIs" dxfId="22" priority="4" stopIfTrue="1" operator="lessThan">
      <formula>1</formula>
    </cfRule>
  </conditionalFormatting>
  <conditionalFormatting sqref="D21">
    <cfRule type="cellIs" dxfId="21" priority="5" stopIfTrue="1" operator="greaterThan">
      <formula>0</formula>
    </cfRule>
  </conditionalFormatting>
  <conditionalFormatting sqref="F5:F15 F18:F19">
    <cfRule type="cellIs" dxfId="20" priority="6" stopIfTrue="1" operator="greaterThan">
      <formula>0</formula>
    </cfRule>
  </conditionalFormatting>
  <conditionalFormatting sqref="F21 C21 B22">
    <cfRule type="cellIs" dxfId="19" priority="7" stopIfTrue="1" operator="equal">
      <formula>0</formula>
    </cfRule>
  </conditionalFormatting>
  <conditionalFormatting sqref="G5:J19">
    <cfRule type="cellIs" dxfId="18" priority="8" stopIfTrue="1" operator="greaterThan">
      <formula>0</formula>
    </cfRule>
  </conditionalFormatting>
  <conditionalFormatting sqref="E21">
    <cfRule type="cellIs" dxfId="17" priority="9" stopIfTrue="1" operator="lessThan">
      <formula>1</formula>
    </cfRule>
  </conditionalFormatting>
  <conditionalFormatting sqref="F16:F17">
    <cfRule type="cellIs" dxfId="16" priority="1" stopIfTrue="1" operator="equal">
      <formula>0</formula>
    </cfRule>
    <cfRule type="cellIs" dxfId="15" priority="1" stopIfTrue="1" operator="greaterThan">
      <formula>0</formula>
    </cfRule>
    <cfRule type="cellIs" dxfId="14" priority="2" stopIfTrue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zoomScaleNormal="100" workbookViewId="0">
      <selection sqref="A1:B1"/>
    </sheetView>
  </sheetViews>
  <sheetFormatPr baseColWidth="10" defaultColWidth="17.140625" defaultRowHeight="12.75" x14ac:dyDescent="0.2"/>
  <cols>
    <col min="1" max="1" width="13.42578125" bestFit="1" customWidth="1"/>
    <col min="2" max="2" width="32.28515625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1" ht="26.25" customHeight="1" x14ac:dyDescent="0.25">
      <c r="A1" s="99" t="s">
        <v>106</v>
      </c>
      <c r="B1" s="99"/>
    </row>
    <row r="3" spans="1:11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1" x14ac:dyDescent="0.2">
      <c r="C4" s="14"/>
      <c r="D4" s="14"/>
      <c r="E4" s="15"/>
      <c r="F4" s="15"/>
      <c r="G4" s="14"/>
      <c r="H4" s="14"/>
      <c r="I4" s="14"/>
      <c r="J4" s="14"/>
    </row>
    <row r="5" spans="1:11" x14ac:dyDescent="0.2">
      <c r="A5" s="9" t="s">
        <v>96</v>
      </c>
      <c r="B5" s="9" t="s">
        <v>49</v>
      </c>
      <c r="C5" s="7"/>
      <c r="D5" s="7"/>
      <c r="E5" s="16"/>
      <c r="F5" s="8"/>
      <c r="G5" s="6"/>
      <c r="H5" s="17"/>
      <c r="I5" s="17"/>
      <c r="J5" s="17"/>
    </row>
    <row r="6" spans="1:11" ht="51" customHeight="1" x14ac:dyDescent="0.2">
      <c r="A6" s="12"/>
      <c r="C6" s="86" t="s">
        <v>70</v>
      </c>
      <c r="D6" s="10">
        <v>0.5</v>
      </c>
      <c r="E6" s="16">
        <f>IF((D6&lt;SUM(G6:J6)),SUM(G6:J6),D6)</f>
        <v>0.5</v>
      </c>
      <c r="F6" s="8">
        <f>IF((E6&gt;D6),($E6-(SUM($G6:$J6))),($D6-(SUM($G6:$J6))))</f>
        <v>0</v>
      </c>
      <c r="G6">
        <v>0.5</v>
      </c>
      <c r="K6" s="100"/>
    </row>
    <row r="7" spans="1:11" x14ac:dyDescent="0.2">
      <c r="A7" s="12"/>
      <c r="B7" s="12" t="s">
        <v>99</v>
      </c>
      <c r="C7" s="86" t="s">
        <v>70</v>
      </c>
      <c r="D7" s="10">
        <v>2</v>
      </c>
      <c r="E7" s="16">
        <f t="shared" ref="E7:E17" si="0">IF((D7&lt;SUM(G7:J7)),SUM(G7:J7),D7)</f>
        <v>2</v>
      </c>
      <c r="F7" s="8"/>
      <c r="G7">
        <v>1</v>
      </c>
      <c r="H7">
        <v>1</v>
      </c>
      <c r="K7" s="100"/>
    </row>
    <row r="8" spans="1:11" x14ac:dyDescent="0.2">
      <c r="A8" s="12"/>
      <c r="B8" s="12" t="s">
        <v>100</v>
      </c>
      <c r="C8" s="86" t="s">
        <v>67</v>
      </c>
      <c r="D8" s="10">
        <v>2</v>
      </c>
      <c r="E8" s="16">
        <f t="shared" si="0"/>
        <v>2</v>
      </c>
      <c r="F8" s="8">
        <f>IF((E8&gt;D8),($E8-(SUM($G8:$J8))),($D8-(SUM($G8:$J8))))</f>
        <v>0</v>
      </c>
      <c r="G8">
        <v>1</v>
      </c>
      <c r="H8">
        <v>1</v>
      </c>
      <c r="K8" s="100"/>
    </row>
    <row r="9" spans="1:11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>
        <v>0.5</v>
      </c>
      <c r="K9" s="100"/>
    </row>
    <row r="10" spans="1:11" x14ac:dyDescent="0.2">
      <c r="A10" s="9" t="s">
        <v>97</v>
      </c>
      <c r="B10" s="9" t="s">
        <v>51</v>
      </c>
      <c r="C10" s="86"/>
      <c r="D10" s="10"/>
      <c r="E10" s="16"/>
      <c r="F10" s="8"/>
      <c r="G10" s="5"/>
    </row>
    <row r="11" spans="1:11" x14ac:dyDescent="0.2">
      <c r="A11" s="12"/>
      <c r="B11" s="12" t="s">
        <v>101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>
        <v>1</v>
      </c>
      <c r="H11">
        <v>1</v>
      </c>
    </row>
    <row r="12" spans="1:11" ht="25.5" x14ac:dyDescent="0.2">
      <c r="A12" s="12"/>
      <c r="B12" s="87" t="s">
        <v>102</v>
      </c>
      <c r="C12" s="86" t="s">
        <v>75</v>
      </c>
      <c r="D12" s="10">
        <v>1</v>
      </c>
      <c r="E12" s="16">
        <f t="shared" si="0"/>
        <v>3</v>
      </c>
      <c r="F12" s="8">
        <f t="shared" ref="F12:F13" si="1">IF((E12&gt;D12),($E12-(SUM($G12:$J12))),($D12-(SUM($G12:$J12))))</f>
        <v>0</v>
      </c>
      <c r="G12" s="5"/>
      <c r="I12">
        <v>3</v>
      </c>
    </row>
    <row r="13" spans="1:11" x14ac:dyDescent="0.2">
      <c r="B13" s="87" t="s">
        <v>91</v>
      </c>
      <c r="C13" s="10" t="s">
        <v>67</v>
      </c>
      <c r="D13" s="10">
        <v>2</v>
      </c>
      <c r="E13" s="16">
        <f t="shared" si="0"/>
        <v>2</v>
      </c>
      <c r="F13" s="8">
        <f t="shared" si="1"/>
        <v>2</v>
      </c>
      <c r="G13" s="5"/>
    </row>
    <row r="14" spans="1:11" x14ac:dyDescent="0.2">
      <c r="A14" s="9" t="s">
        <v>98</v>
      </c>
      <c r="B14" s="9" t="s">
        <v>50</v>
      </c>
      <c r="C14" s="86"/>
      <c r="D14" s="10"/>
      <c r="E14" s="16"/>
      <c r="F14" s="8"/>
      <c r="G14" s="5"/>
    </row>
    <row r="15" spans="1:11" ht="25.5" x14ac:dyDescent="0.2">
      <c r="A15" s="12"/>
      <c r="B15" s="12" t="s">
        <v>103</v>
      </c>
      <c r="C15" s="86" t="s">
        <v>69</v>
      </c>
      <c r="D15" s="10">
        <v>4</v>
      </c>
      <c r="E15" s="16">
        <f t="shared" si="0"/>
        <v>4</v>
      </c>
      <c r="F15" s="8">
        <f t="shared" ref="F15:F16" si="2">IF((E15&gt;D15),($E15-(SUM($G15:$J15))),($D15-(SUM($G15:$J15))))</f>
        <v>0</v>
      </c>
      <c r="G15" s="5"/>
      <c r="I15">
        <v>1</v>
      </c>
      <c r="J15">
        <v>3</v>
      </c>
    </row>
    <row r="16" spans="1:11" ht="25.5" x14ac:dyDescent="0.2">
      <c r="A16" s="12"/>
      <c r="B16" s="12" t="s">
        <v>104</v>
      </c>
      <c r="C16" s="86" t="s">
        <v>69</v>
      </c>
      <c r="D16" s="10">
        <v>2</v>
      </c>
      <c r="E16" s="16">
        <f t="shared" si="0"/>
        <v>2</v>
      </c>
      <c r="F16" s="8">
        <f t="shared" si="2"/>
        <v>0</v>
      </c>
      <c r="G16" s="5"/>
      <c r="I16">
        <v>2</v>
      </c>
    </row>
    <row r="17" spans="1:10" x14ac:dyDescent="0.2">
      <c r="A17" s="12"/>
      <c r="B17" s="12" t="s">
        <v>91</v>
      </c>
      <c r="C17" s="86" t="s">
        <v>69</v>
      </c>
      <c r="D17" s="10">
        <v>2</v>
      </c>
      <c r="E17" s="16">
        <f t="shared" si="0"/>
        <v>2</v>
      </c>
      <c r="F17" s="8">
        <f>IF((E17&gt;D17),($E17-(SUM($G17:$J17))),($D17-(SUM($G17:$J17))))</f>
        <v>0</v>
      </c>
      <c r="G17" s="5"/>
      <c r="I17">
        <v>2</v>
      </c>
    </row>
    <row r="18" spans="1:10" x14ac:dyDescent="0.2">
      <c r="A18" s="9"/>
      <c r="B18" s="12" t="s">
        <v>107</v>
      </c>
      <c r="C18" s="86"/>
      <c r="D18" s="10"/>
      <c r="E18" s="16"/>
      <c r="F18" s="8"/>
      <c r="G18" s="5"/>
    </row>
    <row r="19" spans="1:10" x14ac:dyDescent="0.2">
      <c r="A19" s="12"/>
      <c r="B19" s="12"/>
      <c r="C19" s="86"/>
      <c r="D19" s="10"/>
      <c r="E19" s="16"/>
      <c r="F19" s="8"/>
      <c r="G19" s="5"/>
    </row>
    <row r="20" spans="1:10" x14ac:dyDescent="0.2">
      <c r="C20" s="19"/>
      <c r="D20" s="20">
        <f t="shared" ref="D20:J20" si="3">SUM(D5:D19)</f>
        <v>18</v>
      </c>
      <c r="E20" s="21">
        <f>SUM(E5:E19)</f>
        <v>20</v>
      </c>
      <c r="F20" s="21">
        <f t="shared" si="3"/>
        <v>2</v>
      </c>
      <c r="G20" s="22">
        <f t="shared" si="3"/>
        <v>4</v>
      </c>
      <c r="H20" s="22">
        <f t="shared" si="3"/>
        <v>3</v>
      </c>
      <c r="I20" s="22">
        <f t="shared" si="3"/>
        <v>8</v>
      </c>
      <c r="J20" s="22">
        <f t="shared" si="3"/>
        <v>3</v>
      </c>
    </row>
    <row r="21" spans="1:10" x14ac:dyDescent="0.2">
      <c r="B21" s="19" t="s">
        <v>11</v>
      </c>
      <c r="C21" s="23"/>
      <c r="D21" s="24">
        <f>D20-SUM(G21:J21)</f>
        <v>18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18</v>
      </c>
      <c r="G22" s="30">
        <f t="shared" ref="G22:J22" si="4">F22-G21</f>
        <v>18</v>
      </c>
      <c r="H22" s="30">
        <f t="shared" si="4"/>
        <v>18</v>
      </c>
      <c r="I22" s="30">
        <f t="shared" si="4"/>
        <v>18</v>
      </c>
      <c r="J22" s="30">
        <f t="shared" si="4"/>
        <v>18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20</v>
      </c>
      <c r="G23" s="28">
        <f>$E$20-SUM(G$5:G$19)</f>
        <v>16</v>
      </c>
      <c r="H23" s="28">
        <f>G23-SUM(H5:H19)</f>
        <v>13</v>
      </c>
      <c r="I23" s="28">
        <f>H23-SUM(I5:I19)</f>
        <v>5</v>
      </c>
      <c r="J23" s="28">
        <f>I23-SUM(J5:J19)</f>
        <v>2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108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ht="76.5" x14ac:dyDescent="0.2">
      <c r="B42" s="3" t="s">
        <v>109</v>
      </c>
      <c r="C42" s="3" t="s">
        <v>110</v>
      </c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2">
    <mergeCell ref="A1:B1"/>
    <mergeCell ref="K6:K9"/>
  </mergeCells>
  <conditionalFormatting sqref="C22:J23 B23:B24">
    <cfRule type="cellIs" dxfId="13" priority="3" stopIfTrue="1" operator="lessThan">
      <formula>1</formula>
    </cfRule>
  </conditionalFormatting>
  <conditionalFormatting sqref="D21">
    <cfRule type="cellIs" dxfId="12" priority="4" stopIfTrue="1" operator="greaterThan">
      <formula>0</formula>
    </cfRule>
  </conditionalFormatting>
  <conditionalFormatting sqref="F5:F15 F18:F19">
    <cfRule type="cellIs" dxfId="11" priority="5" stopIfTrue="1" operator="greaterThan">
      <formula>0</formula>
    </cfRule>
  </conditionalFormatting>
  <conditionalFormatting sqref="F21 C21 B22">
    <cfRule type="cellIs" dxfId="10" priority="6" stopIfTrue="1" operator="equal">
      <formula>0</formula>
    </cfRule>
  </conditionalFormatting>
  <conditionalFormatting sqref="G5:J6 J7:J8 G7:H8 G9:J19">
    <cfRule type="cellIs" dxfId="9" priority="7" stopIfTrue="1" operator="greaterThan">
      <formula>0</formula>
    </cfRule>
  </conditionalFormatting>
  <conditionalFormatting sqref="E21">
    <cfRule type="cellIs" dxfId="8" priority="8" stopIfTrue="1" operator="lessThan">
      <formula>1</formula>
    </cfRule>
  </conditionalFormatting>
  <conditionalFormatting sqref="F16:F17">
    <cfRule type="cellIs" dxfId="7" priority="1" stopIfTrue="1" operator="equal">
      <formula>0</formula>
    </cfRule>
    <cfRule type="cellIs" dxfId="6" priority="2" stopIfTrue="1" operator="lessThan">
      <formula>0</formula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="85" zoomScaleNormal="85" workbookViewId="0">
      <selection sqref="A1:B1"/>
    </sheetView>
  </sheetViews>
  <sheetFormatPr baseColWidth="10" defaultColWidth="17.140625" defaultRowHeight="12.75" x14ac:dyDescent="0.2"/>
  <cols>
    <col min="1" max="1" width="13.42578125" bestFit="1" customWidth="1"/>
    <col min="2" max="2" width="32.28515625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1" ht="26.25" customHeight="1" x14ac:dyDescent="0.25">
      <c r="A1" s="99" t="s">
        <v>129</v>
      </c>
      <c r="B1" s="99"/>
    </row>
    <row r="3" spans="1:11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1" x14ac:dyDescent="0.2">
      <c r="C4" s="14"/>
      <c r="D4" s="14"/>
      <c r="E4" s="15"/>
      <c r="F4" s="15"/>
      <c r="G4" s="14"/>
      <c r="H4" s="14"/>
      <c r="I4" s="14"/>
      <c r="J4" s="14"/>
    </row>
    <row r="5" spans="1:11" ht="15" x14ac:dyDescent="0.25">
      <c r="A5" s="9" t="s">
        <v>122</v>
      </c>
      <c r="B5" s="96" t="s">
        <v>111</v>
      </c>
      <c r="C5" s="7"/>
      <c r="D5" s="7"/>
      <c r="E5" s="16"/>
      <c r="F5" s="8"/>
    </row>
    <row r="6" spans="1:11" ht="25.5" x14ac:dyDescent="0.2">
      <c r="A6" s="12"/>
      <c r="B6" t="s">
        <v>117</v>
      </c>
      <c r="C6" s="86" t="s">
        <v>75</v>
      </c>
      <c r="D6" s="10">
        <v>0.5</v>
      </c>
      <c r="E6" s="16">
        <f>IF((D6&lt;SUM(G6:J6)),SUM(G6:J6),D6)</f>
        <v>0.5</v>
      </c>
      <c r="F6" s="8">
        <f>IF((E6&gt;D6),($E6-(SUM($G6:$J6))),($D6-(SUM($G6:$J6))))</f>
        <v>0</v>
      </c>
      <c r="G6">
        <v>0.5</v>
      </c>
      <c r="K6" s="100"/>
    </row>
    <row r="7" spans="1:11" x14ac:dyDescent="0.2">
      <c r="A7" s="12"/>
      <c r="B7" s="12" t="s">
        <v>118</v>
      </c>
      <c r="C7" s="86" t="s">
        <v>75</v>
      </c>
      <c r="D7" s="10">
        <v>2</v>
      </c>
      <c r="E7" s="16">
        <f t="shared" ref="E7:E19" si="0">IF((D7&lt;SUM(G7:J7)),SUM(G7:J7),D7)</f>
        <v>2</v>
      </c>
      <c r="F7" s="8">
        <f t="shared" ref="F7:F19" si="1">IF((E7&gt;D7),($E7-(SUM($G7:$J7))),($D7-(SUM($G7:$J7))))</f>
        <v>0</v>
      </c>
      <c r="G7">
        <v>1</v>
      </c>
      <c r="H7">
        <v>1</v>
      </c>
      <c r="K7" s="100"/>
    </row>
    <row r="8" spans="1:11" x14ac:dyDescent="0.2">
      <c r="A8" s="12"/>
      <c r="B8" s="12" t="s">
        <v>119</v>
      </c>
      <c r="C8" s="86" t="s">
        <v>75</v>
      </c>
      <c r="D8" s="10">
        <v>1</v>
      </c>
      <c r="E8" s="16">
        <f t="shared" si="0"/>
        <v>1</v>
      </c>
      <c r="F8" s="8">
        <f t="shared" si="1"/>
        <v>0</v>
      </c>
      <c r="I8">
        <v>1</v>
      </c>
      <c r="K8" s="100"/>
    </row>
    <row r="9" spans="1:11" x14ac:dyDescent="0.2">
      <c r="B9" s="12" t="s">
        <v>91</v>
      </c>
      <c r="C9" s="86" t="s">
        <v>75</v>
      </c>
      <c r="D9" s="10">
        <v>0.5</v>
      </c>
      <c r="E9" s="16">
        <f t="shared" si="0"/>
        <v>0.5</v>
      </c>
      <c r="F9" s="8">
        <f t="shared" si="1"/>
        <v>0</v>
      </c>
      <c r="J9">
        <v>0.5</v>
      </c>
      <c r="K9" s="100"/>
    </row>
    <row r="10" spans="1:11" ht="15" x14ac:dyDescent="0.25">
      <c r="A10" s="9" t="s">
        <v>123</v>
      </c>
      <c r="B10" s="96" t="s">
        <v>112</v>
      </c>
      <c r="C10" s="86"/>
      <c r="D10" s="10"/>
      <c r="E10" s="16"/>
      <c r="F10" s="8"/>
    </row>
    <row r="11" spans="1:11" x14ac:dyDescent="0.2">
      <c r="A11" s="12"/>
      <c r="B11" s="12" t="s">
        <v>120</v>
      </c>
      <c r="C11" s="86" t="s">
        <v>75</v>
      </c>
      <c r="D11" s="10">
        <v>0.5</v>
      </c>
      <c r="E11" s="16">
        <f t="shared" si="0"/>
        <v>0.5</v>
      </c>
      <c r="F11" s="8">
        <f t="shared" si="1"/>
        <v>0</v>
      </c>
      <c r="G11">
        <v>0.5</v>
      </c>
    </row>
    <row r="12" spans="1:11" x14ac:dyDescent="0.2">
      <c r="A12" s="12"/>
      <c r="B12" s="97" t="s">
        <v>121</v>
      </c>
      <c r="C12" s="86" t="s">
        <v>67</v>
      </c>
      <c r="D12" s="10">
        <v>1.3</v>
      </c>
      <c r="E12" s="16">
        <f t="shared" si="0"/>
        <v>1.3</v>
      </c>
      <c r="F12" s="8">
        <f t="shared" si="1"/>
        <v>0</v>
      </c>
      <c r="H12">
        <v>1</v>
      </c>
      <c r="I12">
        <v>0.3</v>
      </c>
    </row>
    <row r="13" spans="1:11" x14ac:dyDescent="0.2">
      <c r="B13" s="97" t="s">
        <v>91</v>
      </c>
      <c r="C13" s="10" t="s">
        <v>67</v>
      </c>
      <c r="D13" s="10">
        <v>0.2</v>
      </c>
      <c r="E13" s="16">
        <f t="shared" si="0"/>
        <v>0.2</v>
      </c>
      <c r="F13" s="8">
        <f t="shared" si="1"/>
        <v>0</v>
      </c>
      <c r="J13">
        <v>0.2</v>
      </c>
    </row>
    <row r="14" spans="1:11" ht="15" x14ac:dyDescent="0.25">
      <c r="A14" s="9" t="s">
        <v>124</v>
      </c>
      <c r="B14" s="96" t="s">
        <v>113</v>
      </c>
      <c r="C14" s="86"/>
      <c r="D14" s="10"/>
      <c r="E14" s="16"/>
      <c r="F14" s="8"/>
    </row>
    <row r="15" spans="1:11" ht="25.5" x14ac:dyDescent="0.2">
      <c r="A15" s="9"/>
      <c r="B15" s="12" t="s">
        <v>126</v>
      </c>
      <c r="C15" s="86" t="s">
        <v>70</v>
      </c>
      <c r="D15" s="10">
        <v>1</v>
      </c>
      <c r="E15" s="16">
        <f t="shared" si="0"/>
        <v>1</v>
      </c>
      <c r="F15" s="8">
        <f t="shared" si="1"/>
        <v>0</v>
      </c>
      <c r="I15">
        <v>1</v>
      </c>
    </row>
    <row r="16" spans="1:11" x14ac:dyDescent="0.2">
      <c r="A16" s="12"/>
      <c r="B16" s="12" t="s">
        <v>91</v>
      </c>
      <c r="C16" s="86" t="s">
        <v>70</v>
      </c>
      <c r="D16" s="10">
        <v>1</v>
      </c>
      <c r="E16" s="16">
        <f t="shared" si="0"/>
        <v>1</v>
      </c>
      <c r="F16" s="8">
        <f t="shared" si="1"/>
        <v>0</v>
      </c>
      <c r="J16">
        <v>1</v>
      </c>
    </row>
    <row r="17" spans="1:10" ht="15" x14ac:dyDescent="0.25">
      <c r="A17" s="9" t="s">
        <v>125</v>
      </c>
      <c r="B17" s="96" t="s">
        <v>116</v>
      </c>
      <c r="C17" s="86"/>
      <c r="D17" s="10"/>
      <c r="E17" s="16"/>
      <c r="F17" s="8"/>
    </row>
    <row r="18" spans="1:10" x14ac:dyDescent="0.2">
      <c r="A18" s="12"/>
      <c r="B18" t="s">
        <v>127</v>
      </c>
      <c r="C18" s="86" t="s">
        <v>69</v>
      </c>
      <c r="D18" s="10">
        <v>3</v>
      </c>
      <c r="E18" s="16">
        <f t="shared" si="0"/>
        <v>3</v>
      </c>
      <c r="F18" s="8">
        <f t="shared" si="1"/>
        <v>0</v>
      </c>
      <c r="H18">
        <v>1</v>
      </c>
      <c r="I18">
        <v>1</v>
      </c>
      <c r="J18">
        <v>1</v>
      </c>
    </row>
    <row r="19" spans="1:10" x14ac:dyDescent="0.2">
      <c r="A19" s="9"/>
      <c r="B19" s="12" t="s">
        <v>91</v>
      </c>
      <c r="C19" s="86" t="s">
        <v>69</v>
      </c>
      <c r="D19" s="10">
        <v>1</v>
      </c>
      <c r="E19" s="16">
        <f t="shared" si="0"/>
        <v>1</v>
      </c>
      <c r="F19" s="8">
        <f t="shared" si="1"/>
        <v>0</v>
      </c>
      <c r="J19">
        <v>1</v>
      </c>
    </row>
    <row r="20" spans="1:10" x14ac:dyDescent="0.2">
      <c r="C20" s="19"/>
      <c r="D20" s="20">
        <f t="shared" ref="D20:J20" si="2">SUM(D5:D19)</f>
        <v>12</v>
      </c>
      <c r="E20" s="21">
        <f t="shared" si="2"/>
        <v>12</v>
      </c>
      <c r="F20" s="21">
        <f t="shared" si="2"/>
        <v>0</v>
      </c>
      <c r="G20" s="22">
        <f t="shared" si="2"/>
        <v>2</v>
      </c>
      <c r="H20" s="22">
        <f t="shared" si="2"/>
        <v>3</v>
      </c>
      <c r="I20" s="22">
        <f t="shared" si="2"/>
        <v>3.3</v>
      </c>
      <c r="J20" s="22">
        <f t="shared" si="2"/>
        <v>3.7</v>
      </c>
    </row>
    <row r="21" spans="1:10" x14ac:dyDescent="0.2">
      <c r="B21" s="19" t="s">
        <v>11</v>
      </c>
      <c r="C21" s="23"/>
      <c r="D21" s="24">
        <f>D20-SUM(G21:J21)</f>
        <v>12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12</v>
      </c>
      <c r="G22" s="30">
        <f t="shared" ref="G22:J22" si="3">F22-G21</f>
        <v>12</v>
      </c>
      <c r="H22" s="30">
        <f t="shared" si="3"/>
        <v>12</v>
      </c>
      <c r="I22" s="30">
        <f t="shared" si="3"/>
        <v>12</v>
      </c>
      <c r="J22" s="30">
        <f t="shared" si="3"/>
        <v>12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12</v>
      </c>
      <c r="G23" s="28">
        <f>$E$20-SUM(G$5:G$19)</f>
        <v>10</v>
      </c>
      <c r="H23" s="28">
        <f>G23-SUM(H5:H19)</f>
        <v>7</v>
      </c>
      <c r="I23" s="28">
        <f>H23-SUM(I5:I19)</f>
        <v>3.7</v>
      </c>
      <c r="J23" s="28">
        <f>I23-SUM(J5:J19)</f>
        <v>0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128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  <c r="C87" s="3"/>
    </row>
    <row r="88" spans="2:3" x14ac:dyDescent="0.2">
      <c r="B88" s="3"/>
      <c r="C88" s="3"/>
    </row>
    <row r="89" spans="2:3" x14ac:dyDescent="0.2">
      <c r="B89" s="3"/>
      <c r="C89" s="3"/>
    </row>
    <row r="90" spans="2:3" x14ac:dyDescent="0.2">
      <c r="B90" s="3"/>
      <c r="C90" s="3"/>
    </row>
    <row r="91" spans="2:3" x14ac:dyDescent="0.2">
      <c r="B91" s="3"/>
    </row>
  </sheetData>
  <mergeCells count="2">
    <mergeCell ref="A1:B1"/>
    <mergeCell ref="K6:K9"/>
  </mergeCells>
  <conditionalFormatting sqref="C22:J23 B23:B24">
    <cfRule type="cellIs" dxfId="5" priority="3" stopIfTrue="1" operator="lessThan">
      <formula>1</formula>
    </cfRule>
  </conditionalFormatting>
  <conditionalFormatting sqref="D21">
    <cfRule type="cellIs" dxfId="4" priority="4" stopIfTrue="1" operator="greaterThan">
      <formula>0</formula>
    </cfRule>
  </conditionalFormatting>
  <conditionalFormatting sqref="F5:F19">
    <cfRule type="cellIs" dxfId="3" priority="5" stopIfTrue="1" operator="greaterThan">
      <formula>0</formula>
    </cfRule>
  </conditionalFormatting>
  <conditionalFormatting sqref="F21 C21 B22">
    <cfRule type="cellIs" dxfId="2" priority="6" stopIfTrue="1" operator="equal">
      <formula>0</formula>
    </cfRule>
  </conditionalFormatting>
  <conditionalFormatting sqref="G5:J19">
    <cfRule type="cellIs" dxfId="1" priority="7" stopIfTrue="1" operator="greaterThan">
      <formula>0</formula>
    </cfRule>
  </conditionalFormatting>
  <conditionalFormatting sqref="E21">
    <cfRule type="cellIs" dxfId="0" priority="8" stopIfTrue="1" operator="lessThan">
      <formula>1</formula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Product-BackLog</vt:lpstr>
      <vt:lpstr>Realease-BackLog</vt:lpstr>
      <vt:lpstr>Sprint1</vt:lpstr>
      <vt:lpstr>Sprint2</vt:lpstr>
      <vt:lpstr>Sprint3</vt:lpstr>
      <vt:lpstr>Sprint 4</vt:lpstr>
      <vt:lpstr>Sprint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roytazarojas@gmail.com</cp:lastModifiedBy>
  <cp:revision/>
  <dcterms:created xsi:type="dcterms:W3CDTF">2015-02-24T03:22:45Z</dcterms:created>
  <dcterms:modified xsi:type="dcterms:W3CDTF">2016-06-22T21:45:26Z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