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c2016\Desktop\borsa\DCF\beta\"/>
    </mc:Choice>
  </mc:AlternateContent>
  <xr:revisionPtr revIDLastSave="0" documentId="13_ncr:1_{FA61E8B4-354D-4B95-815B-5D2F9066CAAE}" xr6:coauthVersionLast="47" xr6:coauthVersionMax="47" xr10:uidLastSave="{00000000-0000-0000-0000-000000000000}"/>
  <bookViews>
    <workbookView xWindow="5955" yWindow="2205" windowWidth="2382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1" l="1"/>
  <c r="J39" i="1"/>
  <c r="J36" i="1"/>
  <c r="R8" i="1"/>
  <c r="P8" i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6" i="1"/>
  <c r="I6" i="1" s="1"/>
  <c r="G5" i="1"/>
  <c r="I5" i="1" s="1"/>
  <c r="L16" i="1"/>
</calcChain>
</file>

<file path=xl/sharedStrings.xml><?xml version="1.0" encoding="utf-8"?>
<sst xmlns="http://schemas.openxmlformats.org/spreadsheetml/2006/main" count="220" uniqueCount="196">
  <si>
    <t>Number of firms</t>
  </si>
  <si>
    <t>D/E Ratio</t>
  </si>
  <si>
    <t>Effective Tax rate</t>
  </si>
  <si>
    <t>Unlevered beta</t>
  </si>
  <si>
    <t>Cash/Firm value</t>
  </si>
  <si>
    <t>Unlevered beta corrected for cash</t>
  </si>
  <si>
    <t>HiLo Risk</t>
  </si>
  <si>
    <t>Industry Name</t>
  </si>
  <si>
    <t>Sector name</t>
  </si>
  <si>
    <t xml:space="preserve">Beta (5Y Monthly) avg	</t>
  </si>
  <si>
    <t>Diagnostics &amp; Research</t>
  </si>
  <si>
    <t>Aluminum</t>
  </si>
  <si>
    <t>Education &amp; Training Services</t>
  </si>
  <si>
    <t>Shell Companies</t>
  </si>
  <si>
    <t>Biotechnology</t>
  </si>
  <si>
    <t>Farm Products</t>
  </si>
  <si>
    <t>Airlines</t>
  </si>
  <si>
    <t>Mortgage Finance</t>
  </si>
  <si>
    <t>Insurance - Life</t>
  </si>
  <si>
    <t>Rental &amp; Leasing Services</t>
  </si>
  <si>
    <t>Communication Equipment</t>
  </si>
  <si>
    <t>Building Products &amp; Equipment</t>
  </si>
  <si>
    <t>Specialty Retail</t>
  </si>
  <si>
    <t>Consumer Electronics</t>
  </si>
  <si>
    <t>REIT - Diversified</t>
  </si>
  <si>
    <t>Gold</t>
  </si>
  <si>
    <t>Asset Management</t>
  </si>
  <si>
    <t>Other Industrial Metals &amp; Mining</t>
  </si>
  <si>
    <t>Drug Manufacturers - General</t>
  </si>
  <si>
    <t>Banks - Regional</t>
  </si>
  <si>
    <t>Beverages - Brewers</t>
  </si>
  <si>
    <t>Auto &amp; Truck Dealerships</t>
  </si>
  <si>
    <t>Advertising Agencies</t>
  </si>
  <si>
    <t>Specialty Business Services</t>
  </si>
  <si>
    <t>Travel Services</t>
  </si>
  <si>
    <t>REIT - Mortgage</t>
  </si>
  <si>
    <t>Medical Devices</t>
  </si>
  <si>
    <t>Capital Markets</t>
  </si>
  <si>
    <t>Engineering &amp; Construction</t>
  </si>
  <si>
    <t>Drug Manufacturers - Specialty &amp; Generic</t>
  </si>
  <si>
    <t>Health Information Services</t>
  </si>
  <si>
    <t>Business Equipment &amp; Supplies</t>
  </si>
  <si>
    <t>Oil &amp; Gas Equipment &amp; Services</t>
  </si>
  <si>
    <t>Gambling</t>
  </si>
  <si>
    <t>Insurance - Diversified</t>
  </si>
  <si>
    <t>Medical Care Facilities</t>
  </si>
  <si>
    <t>Aerospace &amp; Defense</t>
  </si>
  <si>
    <t>Grocery Stores</t>
  </si>
  <si>
    <t>Insurance - Property &amp; Casualty</t>
  </si>
  <si>
    <t>Software - Infrastructure</t>
  </si>
  <si>
    <t>Semiconductor Equipment &amp; Materials</t>
  </si>
  <si>
    <t>Information Technology Services</t>
  </si>
  <si>
    <t>Steel</t>
  </si>
  <si>
    <t>Insurance - Specialty</t>
  </si>
  <si>
    <t>Household &amp; Personal Products</t>
  </si>
  <si>
    <t>REIT - Retail</t>
  </si>
  <si>
    <t>Entertainment</t>
  </si>
  <si>
    <t>Software - Application</t>
  </si>
  <si>
    <t>Pollution &amp; Treatment Controls</t>
  </si>
  <si>
    <t>Semiconductors</t>
  </si>
  <si>
    <t>Utilities - Renewable</t>
  </si>
  <si>
    <t>Auto Parts</t>
  </si>
  <si>
    <t>Staffing &amp; Employment Services</t>
  </si>
  <si>
    <t>Electrical Equipment &amp; Parts</t>
  </si>
  <si>
    <t>Security &amp; Protection Services</t>
  </si>
  <si>
    <t>Oil &amp; Gas Refining &amp; Marketing</t>
  </si>
  <si>
    <t>Utilities - Regulated Electric</t>
  </si>
  <si>
    <t>Real Estate - Development</t>
  </si>
  <si>
    <t>Apparel Retail</t>
  </si>
  <si>
    <t>Consulting Services</t>
  </si>
  <si>
    <t>Utilities - Diversified</t>
  </si>
  <si>
    <t>Electronics &amp; Computer Distribution</t>
  </si>
  <si>
    <t>REIT - Specialty</t>
  </si>
  <si>
    <t>Silver</t>
  </si>
  <si>
    <t>Farm &amp; Heavy Construction Machinery</t>
  </si>
  <si>
    <t>Credit Services</t>
  </si>
  <si>
    <t>Computer Hardware</t>
  </si>
  <si>
    <t>Medical Distribution</t>
  </si>
  <si>
    <t>REIT - Hotel &amp; Motel</t>
  </si>
  <si>
    <t>Textile Manufacturing</t>
  </si>
  <si>
    <t>REIT - Residential</t>
  </si>
  <si>
    <t>Real Estate Services</t>
  </si>
  <si>
    <t>Integrated Freight &amp; Logistics</t>
  </si>
  <si>
    <t>Industrial Distribution</t>
  </si>
  <si>
    <t>Insurance Brokers</t>
  </si>
  <si>
    <t>Internet Retail</t>
  </si>
  <si>
    <t>Medical Instruments &amp; Supplies</t>
  </si>
  <si>
    <t>Specialty Chemicals</t>
  </si>
  <si>
    <t>Healthcare Plans</t>
  </si>
  <si>
    <t>Electronic Components</t>
  </si>
  <si>
    <t>Conglomerates</t>
  </si>
  <si>
    <t>Oil &amp; Gas Midstream</t>
  </si>
  <si>
    <t>Waste Management</t>
  </si>
  <si>
    <t>Packaging &amp; Containers</t>
  </si>
  <si>
    <t>Specialty Industrial Machinery</t>
  </si>
  <si>
    <t>Oil &amp; Gas E&amp;P</t>
  </si>
  <si>
    <t>Coking Coal</t>
  </si>
  <si>
    <t>Furnishings, Fixtures &amp; Appliances</t>
  </si>
  <si>
    <t>Telecom Services</t>
  </si>
  <si>
    <t>Food Distribution</t>
  </si>
  <si>
    <t>Internet Content &amp; Information</t>
  </si>
  <si>
    <t>Leisure</t>
  </si>
  <si>
    <t>Metal Fabrication</t>
  </si>
  <si>
    <t>Trucking</t>
  </si>
  <si>
    <t>Restaurants</t>
  </si>
  <si>
    <t>REIT - Office</t>
  </si>
  <si>
    <t>Footwear &amp; Accessories</t>
  </si>
  <si>
    <t>Home Improvement Retail</t>
  </si>
  <si>
    <t>Utilities - Regulated Water</t>
  </si>
  <si>
    <t>Thermal Coal</t>
  </si>
  <si>
    <t>Solar</t>
  </si>
  <si>
    <t>Auto Manufacturers</t>
  </si>
  <si>
    <t>Marine Shipping</t>
  </si>
  <si>
    <t>Chemicals</t>
  </si>
  <si>
    <t>Airports &amp; Air Services</t>
  </si>
  <si>
    <t>Other Precious Metals &amp; Mining</t>
  </si>
  <si>
    <t>Lodging</t>
  </si>
  <si>
    <t>Utilities - Regulated Gas</t>
  </si>
  <si>
    <t>Packaged Foods</t>
  </si>
  <si>
    <t>Agricultural Inputs</t>
  </si>
  <si>
    <t>Scientific &amp; Technical Instruments</t>
  </si>
  <si>
    <t>Banks - Diversified</t>
  </si>
  <si>
    <t>Resorts &amp; Casinos</t>
  </si>
  <si>
    <t>Broadcasting</t>
  </si>
  <si>
    <t>Recreational Vehicles</t>
  </si>
  <si>
    <t>Building Materials</t>
  </si>
  <si>
    <t>Infrastructure Operations</t>
  </si>
  <si>
    <t>Personal Services</t>
  </si>
  <si>
    <t>Luxury Goods</t>
  </si>
  <si>
    <t>Electronic Gaming &amp; Multimedia</t>
  </si>
  <si>
    <t>Discount Stores</t>
  </si>
  <si>
    <t>Pharmaceutical Retailers</t>
  </si>
  <si>
    <t>Insurance - Reinsurance</t>
  </si>
  <si>
    <t>Oil &amp; Gas Drilling</t>
  </si>
  <si>
    <t>Oil &amp; Gas Integrated</t>
  </si>
  <si>
    <t>Beverages—Non-Alcoholic</t>
  </si>
  <si>
    <t>Banks—Regional</t>
  </si>
  <si>
    <t>REIT—Mortgage</t>
  </si>
  <si>
    <t>REIT—Residential</t>
  </si>
  <si>
    <t>REIT—Retail</t>
  </si>
  <si>
    <t>Software—Application</t>
  </si>
  <si>
    <t>Tobacco</t>
  </si>
  <si>
    <t>Beverages—Brewers</t>
  </si>
  <si>
    <t>REIT—Office</t>
  </si>
  <si>
    <t>Residential Construction</t>
  </si>
  <si>
    <t>Banks—Diversified</t>
  </si>
  <si>
    <t>Insurance—Property &amp; Casualty</t>
  </si>
  <si>
    <t>Department Stores</t>
  </si>
  <si>
    <t>Financial Data &amp; Stock Exchanges</t>
  </si>
  <si>
    <t>Software—Infrastructure</t>
  </si>
  <si>
    <t>REIT—Specialty</t>
  </si>
  <si>
    <t>Uranium</t>
  </si>
  <si>
    <t>Utilities—Regulated Water</t>
  </si>
  <si>
    <t>Utilities—Renewable</t>
  </si>
  <si>
    <t>Utilities—Regulated Electric</t>
  </si>
  <si>
    <t>Drug Manufacturers—Specialty &amp; Generic</t>
  </si>
  <si>
    <t>Real Estate—Diversified</t>
  </si>
  <si>
    <t>REIT—Healthcare Facilities</t>
  </si>
  <si>
    <t>Insurance—Life</t>
  </si>
  <si>
    <t>Utilities—Diversified</t>
  </si>
  <si>
    <t>REIT—Hotel &amp; Motel</t>
  </si>
  <si>
    <t>Paper &amp; Paper Products</t>
  </si>
  <si>
    <t>Railroads</t>
  </si>
  <si>
    <t>REIT—Industrial</t>
  </si>
  <si>
    <t>Apparel Manufacturing</t>
  </si>
  <si>
    <t>Utilities—Regulated Gas</t>
  </si>
  <si>
    <t>REIT—Diversified</t>
  </si>
  <si>
    <t>Tools &amp; Accessories</t>
  </si>
  <si>
    <t>Publishing</t>
  </si>
  <si>
    <t>Beverages—Wineries &amp; Distilleries</t>
  </si>
  <si>
    <t>Insurance—Reinsurance</t>
  </si>
  <si>
    <t>Insurance—Specialty</t>
  </si>
  <si>
    <t>Insurance—Diversified</t>
  </si>
  <si>
    <t>Copper</t>
  </si>
  <si>
    <t>Lumber &amp; Wood Production</t>
  </si>
  <si>
    <t>Real Estate—Development</t>
  </si>
  <si>
    <t>Drug Manufacturers—General</t>
  </si>
  <si>
    <t>Confectioners</t>
  </si>
  <si>
    <t>Utilities—Independent Power Producers</t>
  </si>
  <si>
    <t>Independent Oil &amp; Gas</t>
  </si>
  <si>
    <t>Financial Conglomerates</t>
  </si>
  <si>
    <t>Healthcare</t>
  </si>
  <si>
    <t>Basic Materials</t>
  </si>
  <si>
    <t>Consumer Defensive</t>
  </si>
  <si>
    <t>Financial Services</t>
  </si>
  <si>
    <t>Industrials</t>
  </si>
  <si>
    <t>Technology</t>
  </si>
  <si>
    <t>Consumer Cyclical</t>
  </si>
  <si>
    <t>Real Estate</t>
  </si>
  <si>
    <t>Communication Services</t>
  </si>
  <si>
    <t>Energy</t>
  </si>
  <si>
    <t>Utilities</t>
  </si>
  <si>
    <t>unlevered beta = beta/ (1+(1-tax rate)(de ratio))</t>
  </si>
  <si>
    <t>unlevered beta corrected for cash = unlevered beta/(1- cash/firm value)</t>
  </si>
  <si>
    <t>Beverages - Non-Alcoholic</t>
  </si>
  <si>
    <t>levered beta = unlevered beta(1+(1-t)(de ratio))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</si>
</sst>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%"/>
  </numFmts>
  <fonts count="6" x14ac:knownFonts="1"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1" fillId="2" borderId="1" xfId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0" fillId="0" borderId="0" xfId="1" applyFont="1"/>
    <xf numFmtId="0" fontId="1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4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0" fillId="0" borderId="0" xfId="1" applyNumberFormat="1" applyFont="1"/>
    <xf numFmtId="10" fontId="0" fillId="0" borderId="1" xfId="0" applyNumberFormat="1" applyBorder="1" applyAlignment="1">
      <alignment horizontal="center" vertical="center"/>
    </xf>
    <xf numFmtId="2" fontId="5" fillId="0" borderId="0" xfId="0" applyNumberFormat="1" applyFont="1"/>
    <xf numFmtId="9" fontId="4" fillId="0" borderId="2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7" fontId="0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6"/>
  <sheetViews>
    <sheetView tabSelected="1" topLeftCell="F1" workbookViewId="0">
      <pane ySplit="1" topLeftCell="A22" activePane="bottomLeft" state="frozen"/>
      <selection pane="bottomLeft" activeCell="J41" sqref="J41"/>
    </sheetView>
  </sheetViews>
  <sheetFormatPr defaultRowHeight="14.25" x14ac:dyDescent="0.2"/>
  <cols>
    <col min="2" max="2" width="39.625" customWidth="1"/>
    <col min="3" max="4" width="29.875" customWidth="1"/>
    <col min="5" max="5" width="29.875" style="18" customWidth="1"/>
    <col min="6" max="7" width="29.875" customWidth="1"/>
    <col min="8" max="8" width="29.875" style="13" customWidth="1"/>
    <col min="9" max="9" width="42.25" customWidth="1"/>
    <col min="10" max="16" width="29.875" customWidth="1"/>
    <col min="17" max="17" width="52.375" customWidth="1"/>
    <col min="18" max="18" width="43.625" customWidth="1"/>
  </cols>
  <sheetData>
    <row r="1" spans="2:18" ht="18" x14ac:dyDescent="0.2">
      <c r="B1" s="2" t="s">
        <v>7</v>
      </c>
      <c r="C1" s="2" t="s">
        <v>0</v>
      </c>
      <c r="D1" s="2" t="s">
        <v>9</v>
      </c>
      <c r="E1" s="14" t="s">
        <v>1</v>
      </c>
      <c r="F1" s="2" t="s">
        <v>2</v>
      </c>
      <c r="G1" s="2" t="s">
        <v>3</v>
      </c>
      <c r="H1" s="9" t="s">
        <v>4</v>
      </c>
      <c r="I1" s="2" t="s">
        <v>5</v>
      </c>
      <c r="J1" s="2" t="s">
        <v>6</v>
      </c>
      <c r="K1" s="2" t="s">
        <v>8</v>
      </c>
      <c r="L1" s="2" t="s">
        <v>0</v>
      </c>
      <c r="M1" s="2" t="s">
        <v>9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</row>
    <row r="2" spans="2:18" ht="15" x14ac:dyDescent="0.25">
      <c r="F2" s="22" t="s">
        <v>192</v>
      </c>
      <c r="G2" s="22"/>
      <c r="H2" s="21" t="s">
        <v>193</v>
      </c>
      <c r="I2" s="21"/>
      <c r="K2" s="22" t="s">
        <v>195</v>
      </c>
      <c r="L2" s="22"/>
    </row>
    <row r="4" spans="2:18" ht="18" x14ac:dyDescent="0.2">
      <c r="B4" s="2" t="s">
        <v>7</v>
      </c>
      <c r="C4" s="2" t="s">
        <v>0</v>
      </c>
      <c r="D4" s="2" t="s">
        <v>9</v>
      </c>
      <c r="E4" s="14" t="s">
        <v>1</v>
      </c>
      <c r="F4" s="2" t="s">
        <v>2</v>
      </c>
      <c r="G4" s="2" t="s">
        <v>3</v>
      </c>
      <c r="H4" s="9" t="s">
        <v>4</v>
      </c>
      <c r="I4" s="2" t="s">
        <v>5</v>
      </c>
      <c r="J4" s="2" t="s">
        <v>6</v>
      </c>
      <c r="K4" s="2" t="s">
        <v>8</v>
      </c>
      <c r="L4" s="2" t="s">
        <v>0</v>
      </c>
      <c r="M4" s="2" t="s">
        <v>9</v>
      </c>
      <c r="N4" s="2" t="s">
        <v>1</v>
      </c>
      <c r="O4" s="2" t="s">
        <v>2</v>
      </c>
      <c r="P4" s="2" t="s">
        <v>3</v>
      </c>
      <c r="Q4" s="2" t="s">
        <v>4</v>
      </c>
      <c r="R4" s="2" t="s">
        <v>5</v>
      </c>
    </row>
    <row r="5" spans="2:18" x14ac:dyDescent="0.2">
      <c r="B5" s="3" t="s">
        <v>10</v>
      </c>
      <c r="C5" s="4">
        <v>56</v>
      </c>
      <c r="D5" s="4">
        <v>1.1515535714285714</v>
      </c>
      <c r="E5" s="15">
        <v>0.1549426749805827</v>
      </c>
      <c r="F5" s="4">
        <v>0.4</v>
      </c>
      <c r="G5" s="4">
        <f>D5/(1+(1-F5)*(E5))</f>
        <v>1.0536045838705477</v>
      </c>
      <c r="H5" s="10">
        <v>0.15499316415805128</v>
      </c>
      <c r="I5" s="4">
        <f>G5/(1-H5)</f>
        <v>1.2468592432400338</v>
      </c>
      <c r="J5" s="4"/>
      <c r="K5" s="4" t="s">
        <v>181</v>
      </c>
      <c r="L5" s="4">
        <v>927</v>
      </c>
      <c r="M5" s="4">
        <v>1.0474897518878099</v>
      </c>
      <c r="N5" s="4">
        <v>0.82678272587520085</v>
      </c>
      <c r="O5" s="4"/>
      <c r="P5" s="4"/>
      <c r="Q5" s="4">
        <v>0.38119795483487351</v>
      </c>
      <c r="R5" s="4"/>
    </row>
    <row r="6" spans="2:18" x14ac:dyDescent="0.2">
      <c r="B6" s="5" t="s">
        <v>11</v>
      </c>
      <c r="C6" s="6">
        <v>4</v>
      </c>
      <c r="D6" s="6">
        <v>2.1084999999999998</v>
      </c>
      <c r="E6" s="16">
        <v>0.44724244294307941</v>
      </c>
      <c r="F6" s="6"/>
      <c r="G6" s="4">
        <f>D6/(1+(1-F6)*(E6))</f>
        <v>1.4569086266653444</v>
      </c>
      <c r="H6" s="11">
        <v>6.4044480216611244E-2</v>
      </c>
      <c r="I6" s="4">
        <f t="shared" ref="I6:I69" si="0">G6/(1-H6)</f>
        <v>1.5566002826742467</v>
      </c>
      <c r="J6" s="6"/>
      <c r="K6" s="6" t="s">
        <v>182</v>
      </c>
      <c r="L6" s="6">
        <v>231</v>
      </c>
      <c r="M6" s="6">
        <v>1.27790909090909</v>
      </c>
      <c r="N6" s="6">
        <v>13.289389993659732</v>
      </c>
      <c r="O6" s="6"/>
      <c r="P6" s="6"/>
      <c r="Q6" s="6">
        <v>8.2507470775120328E-2</v>
      </c>
      <c r="R6" s="6"/>
    </row>
    <row r="7" spans="2:18" x14ac:dyDescent="0.2">
      <c r="B7" s="3" t="s">
        <v>12</v>
      </c>
      <c r="C7" s="4">
        <v>36</v>
      </c>
      <c r="D7" s="4">
        <v>0.751</v>
      </c>
      <c r="E7" s="15">
        <v>0.32685762443178379</v>
      </c>
      <c r="F7" s="4"/>
      <c r="G7" s="4">
        <f t="shared" ref="G7:G70" si="1">D7/(1+(1-F7)*(E7))</f>
        <v>0.56599893324772488</v>
      </c>
      <c r="H7" s="10">
        <v>-0.5080232669524819</v>
      </c>
      <c r="I7" s="4">
        <f t="shared" si="0"/>
        <v>0.3753250666957777</v>
      </c>
      <c r="J7" s="4"/>
      <c r="K7" s="4" t="s">
        <v>183</v>
      </c>
      <c r="L7" s="4">
        <v>208</v>
      </c>
      <c r="M7" s="4">
        <v>0.80496153846153795</v>
      </c>
      <c r="N7" s="4">
        <v>0.67389582120552449</v>
      </c>
      <c r="O7" s="4"/>
      <c r="P7" s="4"/>
      <c r="Q7" s="4">
        <v>-0.37737067675425523</v>
      </c>
      <c r="R7" s="4"/>
    </row>
    <row r="8" spans="2:18" ht="15.75" x14ac:dyDescent="0.25">
      <c r="B8" s="5" t="s">
        <v>13</v>
      </c>
      <c r="C8" s="6">
        <v>3</v>
      </c>
      <c r="D8" s="6">
        <v>1.2333333333333333E-2</v>
      </c>
      <c r="E8" s="16">
        <v>1.20262372047176E-3</v>
      </c>
      <c r="F8" s="6"/>
      <c r="G8" s="4">
        <f t="shared" si="1"/>
        <v>1.2318518790434878E-2</v>
      </c>
      <c r="H8" s="11">
        <v>5.2968076164391041E-4</v>
      </c>
      <c r="I8" s="4">
        <f t="shared" si="0"/>
        <v>1.232504713078641E-2</v>
      </c>
      <c r="J8" s="6"/>
      <c r="K8" s="6" t="s">
        <v>184</v>
      </c>
      <c r="L8" s="6">
        <v>479</v>
      </c>
      <c r="M8" s="6">
        <v>1.0269102296450938</v>
      </c>
      <c r="N8" s="6">
        <v>9.2184149325578968</v>
      </c>
      <c r="O8" s="20">
        <v>0.11070000000000001</v>
      </c>
      <c r="P8" s="6">
        <f>M8/(1+(1-O8)*(N8))</f>
        <v>0.1116457197614746</v>
      </c>
      <c r="Q8" s="6">
        <v>0.28856642759484524</v>
      </c>
      <c r="R8" s="6">
        <f>P8/(1-Q8)</f>
        <v>0.15693063146293776</v>
      </c>
    </row>
    <row r="9" spans="2:18" x14ac:dyDescent="0.2">
      <c r="B9" s="3" t="s">
        <v>14</v>
      </c>
      <c r="C9" s="4">
        <v>486</v>
      </c>
      <c r="D9" s="4">
        <v>1.0572880658436206</v>
      </c>
      <c r="E9" s="15">
        <v>5.3600779058341756E-2</v>
      </c>
      <c r="F9" s="4"/>
      <c r="G9" s="4">
        <f t="shared" si="1"/>
        <v>1.0034997001317467</v>
      </c>
      <c r="H9" s="10">
        <v>0.71664063889675089</v>
      </c>
      <c r="I9" s="4">
        <f t="shared" si="0"/>
        <v>3.5414383213762837</v>
      </c>
      <c r="J9" s="4"/>
      <c r="K9" s="4" t="s">
        <v>185</v>
      </c>
      <c r="L9" s="4">
        <v>556</v>
      </c>
      <c r="M9" s="4">
        <v>1.1785305755395685</v>
      </c>
      <c r="N9" s="4">
        <v>0.42078989778741999</v>
      </c>
      <c r="O9" s="4"/>
      <c r="P9" s="4"/>
      <c r="Q9" s="4">
        <v>0.16558156337897173</v>
      </c>
      <c r="R9" s="4"/>
    </row>
    <row r="10" spans="2:18" x14ac:dyDescent="0.2">
      <c r="B10" s="3" t="s">
        <v>15</v>
      </c>
      <c r="C10" s="4">
        <v>18</v>
      </c>
      <c r="D10" s="4">
        <v>0.88644444444444448</v>
      </c>
      <c r="E10" s="15">
        <v>0.43332317726029268</v>
      </c>
      <c r="F10" s="4"/>
      <c r="G10" s="4">
        <f t="shared" si="1"/>
        <v>0.61845399454073391</v>
      </c>
      <c r="H10" s="10">
        <v>-3.4615002036177387</v>
      </c>
      <c r="I10" s="4">
        <f t="shared" si="0"/>
        <v>0.13862018745157567</v>
      </c>
      <c r="J10" s="4"/>
      <c r="K10" s="4" t="s">
        <v>186</v>
      </c>
      <c r="L10" s="4">
        <v>661</v>
      </c>
      <c r="M10" s="4">
        <v>1.2615325264750381</v>
      </c>
      <c r="N10" s="4">
        <v>1.3948474856004318</v>
      </c>
      <c r="O10" s="4"/>
      <c r="P10" s="4"/>
      <c r="Q10" s="4">
        <v>0.66253481286982285</v>
      </c>
      <c r="R10" s="4"/>
    </row>
    <row r="11" spans="2:18" x14ac:dyDescent="0.2">
      <c r="B11" s="3" t="s">
        <v>16</v>
      </c>
      <c r="C11" s="4">
        <v>16</v>
      </c>
      <c r="D11" s="4">
        <v>1.7281249999999999</v>
      </c>
      <c r="E11" s="15">
        <v>0.95272451865049368</v>
      </c>
      <c r="F11" s="4"/>
      <c r="G11" s="4">
        <f t="shared" si="1"/>
        <v>0.88498146230800034</v>
      </c>
      <c r="H11" s="10">
        <v>0.22613893616568581</v>
      </c>
      <c r="I11" s="4">
        <f t="shared" si="0"/>
        <v>1.1435921816806607</v>
      </c>
      <c r="J11" s="4"/>
      <c r="K11" s="4" t="s">
        <v>187</v>
      </c>
      <c r="L11" s="4">
        <v>454</v>
      </c>
      <c r="M11" s="4">
        <v>1.453588105726872</v>
      </c>
      <c r="N11" s="4">
        <v>7.8207169938354717</v>
      </c>
      <c r="O11" s="4"/>
      <c r="P11" s="4"/>
      <c r="Q11" s="4">
        <v>3.0357255262621983E-2</v>
      </c>
      <c r="R11" s="4"/>
    </row>
    <row r="12" spans="2:18" x14ac:dyDescent="0.2">
      <c r="B12" s="3" t="s">
        <v>17</v>
      </c>
      <c r="C12" s="4">
        <v>15</v>
      </c>
      <c r="D12" s="4">
        <v>1.4535333333333333</v>
      </c>
      <c r="E12" s="15">
        <v>4.0692786800589316</v>
      </c>
      <c r="F12" s="4"/>
      <c r="G12" s="4">
        <f t="shared" si="1"/>
        <v>0.28673375939087958</v>
      </c>
      <c r="H12" s="10">
        <v>0.236312695694019</v>
      </c>
      <c r="I12" s="4">
        <f t="shared" si="0"/>
        <v>0.37545963874763599</v>
      </c>
      <c r="J12" s="4"/>
      <c r="K12" s="4" t="s">
        <v>188</v>
      </c>
      <c r="L12" s="4">
        <v>240</v>
      </c>
      <c r="M12" s="4">
        <v>1.1940874999999989</v>
      </c>
      <c r="N12" s="4">
        <v>1.0072939642327761</v>
      </c>
      <c r="O12" s="4"/>
      <c r="P12" s="4"/>
      <c r="Q12" s="4">
        <v>7.5854784438084957E-3</v>
      </c>
      <c r="R12" s="4"/>
    </row>
    <row r="13" spans="2:18" x14ac:dyDescent="0.2">
      <c r="B13" s="3" t="s">
        <v>18</v>
      </c>
      <c r="C13" s="4">
        <v>0</v>
      </c>
      <c r="D13" s="4">
        <v>0</v>
      </c>
      <c r="E13" s="15">
        <v>0</v>
      </c>
      <c r="F13" s="4"/>
      <c r="G13" s="4">
        <f t="shared" si="1"/>
        <v>0</v>
      </c>
      <c r="H13" s="10">
        <v>0</v>
      </c>
      <c r="I13" s="4">
        <f t="shared" si="0"/>
        <v>0</v>
      </c>
      <c r="J13" s="4"/>
      <c r="K13" s="4" t="s">
        <v>189</v>
      </c>
      <c r="L13" s="4">
        <v>226</v>
      </c>
      <c r="M13" s="4">
        <v>1.1845088495575222</v>
      </c>
      <c r="N13" s="4">
        <v>18.935203994743709</v>
      </c>
      <c r="O13" s="4"/>
      <c r="P13" s="4"/>
      <c r="Q13" s="4">
        <v>0.30516653361259632</v>
      </c>
      <c r="R13" s="4"/>
    </row>
    <row r="14" spans="2:18" x14ac:dyDescent="0.2">
      <c r="B14" s="3" t="s">
        <v>19</v>
      </c>
      <c r="C14" s="4">
        <v>20</v>
      </c>
      <c r="D14" s="4">
        <v>1.4707499999999996</v>
      </c>
      <c r="E14" s="15">
        <v>1.2225938675594419</v>
      </c>
      <c r="F14" s="4"/>
      <c r="G14" s="4">
        <f t="shared" si="1"/>
        <v>0.66172683253867803</v>
      </c>
      <c r="H14" s="10">
        <v>3.1143337140564935E-2</v>
      </c>
      <c r="I14" s="4">
        <f t="shared" si="0"/>
        <v>0.68299765889588926</v>
      </c>
      <c r="J14" s="4"/>
      <c r="K14" s="4" t="s">
        <v>190</v>
      </c>
      <c r="L14" s="4">
        <v>219</v>
      </c>
      <c r="M14" s="4">
        <v>1.4018995433789962</v>
      </c>
      <c r="N14" s="4">
        <v>30.031239124203658</v>
      </c>
      <c r="O14" s="4"/>
      <c r="P14" s="4"/>
      <c r="Q14" s="4">
        <v>0.11444522531498919</v>
      </c>
      <c r="R14" s="4"/>
    </row>
    <row r="15" spans="2:18" x14ac:dyDescent="0.2">
      <c r="B15" s="3" t="s">
        <v>20</v>
      </c>
      <c r="C15" s="4">
        <v>54</v>
      </c>
      <c r="D15" s="4">
        <v>1.215851851851852</v>
      </c>
      <c r="E15" s="15">
        <v>0.36548654487531779</v>
      </c>
      <c r="F15" s="4"/>
      <c r="G15" s="4">
        <f t="shared" si="1"/>
        <v>0.89041657452792489</v>
      </c>
      <c r="H15" s="10">
        <v>0.87267201250944237</v>
      </c>
      <c r="I15" s="4">
        <f t="shared" si="0"/>
        <v>6.9930939149882994</v>
      </c>
      <c r="J15" s="4"/>
      <c r="K15" s="4" t="s">
        <v>191</v>
      </c>
      <c r="L15" s="4">
        <v>102</v>
      </c>
      <c r="M15" s="4">
        <v>0.67804901960784303</v>
      </c>
      <c r="N15" s="4">
        <v>111.08339853015751</v>
      </c>
      <c r="O15" s="4"/>
      <c r="P15" s="4"/>
      <c r="Q15" s="4">
        <v>-2.8746419442720661E-2</v>
      </c>
      <c r="R15" s="4"/>
    </row>
    <row r="16" spans="2:18" ht="15" x14ac:dyDescent="0.2">
      <c r="B16" s="3" t="s">
        <v>21</v>
      </c>
      <c r="C16" s="4">
        <v>33</v>
      </c>
      <c r="D16" s="4">
        <v>1.3290303030303032</v>
      </c>
      <c r="E16" s="15">
        <v>0.17160925726573914</v>
      </c>
      <c r="F16" s="4"/>
      <c r="G16" s="4">
        <f t="shared" si="1"/>
        <v>1.1343630948529273</v>
      </c>
      <c r="H16" s="10">
        <v>0.15197918713570732</v>
      </c>
      <c r="I16" s="4">
        <f t="shared" si="0"/>
        <v>1.3376594980275061</v>
      </c>
      <c r="J16" s="4"/>
      <c r="K16" s="4"/>
      <c r="L16" s="7">
        <f>SUM(L5:L15)</f>
        <v>4303</v>
      </c>
      <c r="M16" s="4"/>
      <c r="N16" s="4"/>
      <c r="O16" s="4"/>
      <c r="P16" s="4"/>
      <c r="Q16" s="4"/>
      <c r="R16" s="4"/>
    </row>
    <row r="17" spans="2:18" x14ac:dyDescent="0.2">
      <c r="B17" s="3" t="s">
        <v>22</v>
      </c>
      <c r="C17" s="4">
        <v>38</v>
      </c>
      <c r="D17" s="4">
        <v>1.3952105263157897</v>
      </c>
      <c r="E17" s="15">
        <v>0.30369077492266827</v>
      </c>
      <c r="F17" s="4"/>
      <c r="G17" s="4">
        <f t="shared" si="1"/>
        <v>1.0702005054830199</v>
      </c>
      <c r="H17" s="10">
        <v>9.7268066623640181E-2</v>
      </c>
      <c r="I17" s="4">
        <f t="shared" si="0"/>
        <v>1.1855130697330061</v>
      </c>
      <c r="J17" s="4"/>
      <c r="K17" s="4"/>
      <c r="L17" s="4"/>
      <c r="M17" s="4"/>
      <c r="N17" s="4"/>
      <c r="O17" s="4"/>
      <c r="P17" s="4"/>
      <c r="Q17" s="4"/>
      <c r="R17" s="4"/>
    </row>
    <row r="18" spans="2:18" x14ac:dyDescent="0.2">
      <c r="B18" s="3" t="s">
        <v>23</v>
      </c>
      <c r="C18" s="4">
        <v>15</v>
      </c>
      <c r="D18" s="4">
        <v>1.0816666666666668</v>
      </c>
      <c r="E18" s="15">
        <v>7.6685398736581085</v>
      </c>
      <c r="F18" s="4"/>
      <c r="G18" s="4">
        <f t="shared" si="1"/>
        <v>0.12478072229368489</v>
      </c>
      <c r="H18" s="10">
        <v>-2.5155509849452833</v>
      </c>
      <c r="I18" s="4">
        <f t="shared" si="0"/>
        <v>3.5493930489996009E-2</v>
      </c>
      <c r="J18" s="4"/>
      <c r="K18" s="4"/>
      <c r="L18" s="4"/>
      <c r="M18" s="4"/>
      <c r="N18" s="4"/>
      <c r="O18" s="4"/>
      <c r="P18" s="4"/>
      <c r="Q18" s="4"/>
      <c r="R18" s="4"/>
    </row>
    <row r="19" spans="2:18" x14ac:dyDescent="0.2">
      <c r="B19" s="3" t="s">
        <v>24</v>
      </c>
      <c r="C19" s="4">
        <v>0</v>
      </c>
      <c r="D19" s="4">
        <v>0</v>
      </c>
      <c r="E19" s="15">
        <v>0</v>
      </c>
      <c r="F19" s="4"/>
      <c r="G19" s="4">
        <f t="shared" si="1"/>
        <v>0</v>
      </c>
      <c r="H19" s="10">
        <v>0</v>
      </c>
      <c r="I19" s="4">
        <f t="shared" si="0"/>
        <v>0</v>
      </c>
      <c r="J19" s="4"/>
      <c r="K19" s="4"/>
      <c r="L19" s="4"/>
      <c r="M19" s="4"/>
      <c r="N19" s="4"/>
      <c r="O19" s="4"/>
      <c r="P19" s="4"/>
      <c r="Q19" s="4"/>
      <c r="R19" s="4"/>
    </row>
    <row r="20" spans="2:18" x14ac:dyDescent="0.2">
      <c r="B20" s="3" t="s">
        <v>25</v>
      </c>
      <c r="C20" s="4">
        <v>39</v>
      </c>
      <c r="D20" s="4">
        <v>1.1171794871794869</v>
      </c>
      <c r="E20" s="15">
        <v>0.36717101677826636</v>
      </c>
      <c r="F20" s="4"/>
      <c r="G20" s="4">
        <f t="shared" si="1"/>
        <v>0.81714684810398952</v>
      </c>
      <c r="H20" s="10">
        <v>0.16566225436134593</v>
      </c>
      <c r="I20" s="4">
        <f t="shared" si="0"/>
        <v>0.97939575714448168</v>
      </c>
      <c r="J20" s="4"/>
      <c r="K20" s="4"/>
      <c r="L20" s="4"/>
      <c r="M20" s="4"/>
      <c r="N20" s="4"/>
      <c r="O20" s="4"/>
      <c r="P20" s="4"/>
      <c r="Q20" s="4"/>
      <c r="R20" s="4"/>
    </row>
    <row r="21" spans="2:18" x14ac:dyDescent="0.2">
      <c r="B21" s="3" t="s">
        <v>26</v>
      </c>
      <c r="C21" s="4">
        <v>236</v>
      </c>
      <c r="D21" s="4">
        <v>0.91961016949152563</v>
      </c>
      <c r="E21" s="15">
        <v>0.61495331022568722</v>
      </c>
      <c r="F21" s="4"/>
      <c r="G21" s="4">
        <f t="shared" si="1"/>
        <v>0.56943452400058026</v>
      </c>
      <c r="H21" s="10">
        <v>0.26331531430890343</v>
      </c>
      <c r="I21" s="4">
        <f>G21/(1-H21)</f>
        <v>0.77296913463917594</v>
      </c>
      <c r="J21" s="4"/>
      <c r="K21" s="4"/>
      <c r="L21" s="4"/>
      <c r="M21" s="4"/>
      <c r="N21" s="4"/>
      <c r="O21" s="4"/>
      <c r="P21" s="4"/>
      <c r="Q21" s="4"/>
      <c r="R21" s="4"/>
    </row>
    <row r="22" spans="2:18" x14ac:dyDescent="0.2">
      <c r="B22" s="3" t="s">
        <v>27</v>
      </c>
      <c r="C22" s="4">
        <v>34</v>
      </c>
      <c r="D22" s="4">
        <v>1.3493235294117645</v>
      </c>
      <c r="E22" s="15">
        <v>0.40096180277976379</v>
      </c>
      <c r="F22" s="4"/>
      <c r="G22" s="4">
        <f t="shared" si="1"/>
        <v>0.96314084133804401</v>
      </c>
      <c r="H22" s="10">
        <v>0.17563482210410938</v>
      </c>
      <c r="I22" s="4">
        <f t="shared" si="0"/>
        <v>1.1683424617672042</v>
      </c>
      <c r="J22" s="4"/>
      <c r="K22" s="4"/>
      <c r="L22" s="4"/>
      <c r="M22" s="4"/>
      <c r="N22" s="4"/>
      <c r="O22" s="4"/>
      <c r="P22" s="4"/>
      <c r="Q22" s="4"/>
      <c r="R22" s="4"/>
    </row>
    <row r="23" spans="2:18" x14ac:dyDescent="0.2">
      <c r="B23" s="3" t="s">
        <v>28</v>
      </c>
      <c r="C23" s="4">
        <v>0</v>
      </c>
      <c r="D23" s="4">
        <v>0</v>
      </c>
      <c r="E23" s="15">
        <v>0</v>
      </c>
      <c r="F23" s="4"/>
      <c r="G23" s="4">
        <f t="shared" si="1"/>
        <v>0</v>
      </c>
      <c r="H23" s="10">
        <v>0</v>
      </c>
      <c r="I23" s="4">
        <f t="shared" si="0"/>
        <v>0</v>
      </c>
      <c r="J23" s="4"/>
      <c r="K23" s="4"/>
      <c r="L23" s="4"/>
      <c r="M23" s="4"/>
      <c r="N23" s="4"/>
      <c r="O23" s="4"/>
      <c r="P23" s="4"/>
      <c r="Q23" s="4"/>
      <c r="R23" s="4"/>
    </row>
    <row r="24" spans="2:18" x14ac:dyDescent="0.2">
      <c r="B24" s="3" t="s">
        <v>29</v>
      </c>
      <c r="C24" s="4">
        <v>0</v>
      </c>
      <c r="D24" s="4">
        <v>0</v>
      </c>
      <c r="E24" s="15">
        <v>0</v>
      </c>
      <c r="F24" s="4"/>
      <c r="G24" s="4">
        <f t="shared" si="1"/>
        <v>0</v>
      </c>
      <c r="H24" s="10">
        <v>0</v>
      </c>
      <c r="I24" s="4">
        <f t="shared" si="0"/>
        <v>0</v>
      </c>
      <c r="J24" s="4"/>
      <c r="K24" s="4"/>
      <c r="L24" s="4"/>
      <c r="M24" s="4"/>
      <c r="N24" s="4"/>
      <c r="O24" s="4"/>
      <c r="P24" s="4"/>
      <c r="Q24" s="4"/>
      <c r="R24" s="4"/>
    </row>
    <row r="25" spans="2:18" x14ac:dyDescent="0.2">
      <c r="B25" s="3" t="s">
        <v>30</v>
      </c>
      <c r="C25" s="4">
        <v>0</v>
      </c>
      <c r="D25" s="4">
        <v>0</v>
      </c>
      <c r="E25" s="15">
        <v>0</v>
      </c>
      <c r="F25" s="4"/>
      <c r="G25" s="4">
        <f t="shared" si="1"/>
        <v>0</v>
      </c>
      <c r="H25" s="10">
        <v>0</v>
      </c>
      <c r="I25" s="4">
        <f t="shared" si="0"/>
        <v>0</v>
      </c>
      <c r="J25" s="4"/>
      <c r="K25" s="4"/>
      <c r="L25" s="4"/>
      <c r="M25" s="4"/>
      <c r="N25" s="4"/>
      <c r="O25" s="4"/>
      <c r="P25" s="4"/>
      <c r="Q25" s="4"/>
      <c r="R25" s="4"/>
    </row>
    <row r="26" spans="2:18" x14ac:dyDescent="0.2">
      <c r="B26" s="3" t="s">
        <v>31</v>
      </c>
      <c r="C26" s="4">
        <v>24</v>
      </c>
      <c r="D26" s="4">
        <v>1.3287500000000001</v>
      </c>
      <c r="E26" s="15">
        <v>1.1661978590055846</v>
      </c>
      <c r="F26" s="4"/>
      <c r="G26" s="4">
        <f t="shared" si="1"/>
        <v>0.61340195424714183</v>
      </c>
      <c r="H26" s="10">
        <v>1.1852277533813363E-2</v>
      </c>
      <c r="I26" s="4">
        <f t="shared" si="0"/>
        <v>0.62075936654110109</v>
      </c>
      <c r="J26" s="4"/>
      <c r="K26" s="4"/>
      <c r="L26" s="4"/>
      <c r="M26" s="4"/>
      <c r="N26" s="4"/>
      <c r="O26" s="4"/>
      <c r="P26" s="4"/>
      <c r="Q26" s="4"/>
      <c r="R26" s="4"/>
    </row>
    <row r="27" spans="2:18" x14ac:dyDescent="0.2">
      <c r="B27" s="3" t="s">
        <v>32</v>
      </c>
      <c r="C27" s="4">
        <v>33</v>
      </c>
      <c r="D27" s="4">
        <v>1.5734848484848485</v>
      </c>
      <c r="E27" s="15">
        <v>0.47903971294693304</v>
      </c>
      <c r="F27" s="4"/>
      <c r="G27" s="4">
        <f t="shared" si="1"/>
        <v>1.0638557130759774</v>
      </c>
      <c r="H27" s="10">
        <v>2.021976251329396</v>
      </c>
      <c r="I27" s="4">
        <f t="shared" si="0"/>
        <v>-1.0409788991594513</v>
      </c>
      <c r="J27" s="4"/>
      <c r="K27" s="4"/>
      <c r="L27" s="4"/>
      <c r="M27" s="4"/>
      <c r="N27" s="4"/>
      <c r="O27" s="4"/>
      <c r="P27" s="4"/>
      <c r="Q27" s="4"/>
      <c r="R27" s="4"/>
    </row>
    <row r="28" spans="2:18" x14ac:dyDescent="0.2">
      <c r="B28" s="3" t="s">
        <v>33</v>
      </c>
      <c r="C28" s="4">
        <v>33</v>
      </c>
      <c r="D28" s="4">
        <v>1.1762727272727276</v>
      </c>
      <c r="E28" s="15">
        <v>0.14718069288009755</v>
      </c>
      <c r="F28" s="4"/>
      <c r="G28" s="4">
        <f t="shared" si="1"/>
        <v>1.0253595920618153</v>
      </c>
      <c r="H28" s="10">
        <v>0.56378095747768475</v>
      </c>
      <c r="I28" s="4">
        <f t="shared" si="0"/>
        <v>2.3505612825450228</v>
      </c>
      <c r="J28" s="4"/>
      <c r="K28" s="4"/>
      <c r="L28" s="4"/>
      <c r="M28" s="4"/>
      <c r="N28" s="4"/>
      <c r="O28" s="4"/>
      <c r="P28" s="4"/>
      <c r="Q28" s="4"/>
      <c r="R28" s="4"/>
    </row>
    <row r="29" spans="2:18" x14ac:dyDescent="0.2">
      <c r="B29" s="3" t="s">
        <v>34</v>
      </c>
      <c r="C29" s="4">
        <v>12</v>
      </c>
      <c r="D29" s="4">
        <v>1.5850833333333334</v>
      </c>
      <c r="E29" s="15">
        <v>0.65767326394180337</v>
      </c>
      <c r="F29" s="4"/>
      <c r="G29" s="4">
        <f t="shared" si="1"/>
        <v>0.95620974760981692</v>
      </c>
      <c r="H29" s="10">
        <v>0.30585695015979192</v>
      </c>
      <c r="I29" s="4">
        <f t="shared" si="0"/>
        <v>1.37753990021212</v>
      </c>
      <c r="J29" s="4"/>
      <c r="K29" s="4"/>
      <c r="L29" s="4"/>
      <c r="M29" s="4"/>
      <c r="N29" s="4"/>
      <c r="O29" s="4"/>
      <c r="P29" s="4"/>
      <c r="Q29" s="4"/>
      <c r="R29" s="4"/>
    </row>
    <row r="30" spans="2:18" x14ac:dyDescent="0.2">
      <c r="B30" s="3" t="s">
        <v>35</v>
      </c>
      <c r="C30" s="4">
        <v>0</v>
      </c>
      <c r="D30" s="4">
        <v>0</v>
      </c>
      <c r="E30" s="15">
        <v>0</v>
      </c>
      <c r="F30" s="4"/>
      <c r="G30" s="4">
        <f t="shared" si="1"/>
        <v>0</v>
      </c>
      <c r="H30" s="10">
        <v>0</v>
      </c>
      <c r="I30" s="4">
        <f t="shared" si="0"/>
        <v>0</v>
      </c>
      <c r="J30" s="4"/>
      <c r="K30" s="4"/>
      <c r="L30" s="4"/>
      <c r="M30" s="4"/>
      <c r="N30" s="4"/>
      <c r="O30" s="4"/>
      <c r="P30" s="4"/>
      <c r="Q30" s="4"/>
      <c r="R30" s="4"/>
    </row>
    <row r="31" spans="2:18" x14ac:dyDescent="0.2">
      <c r="B31" s="3" t="s">
        <v>36</v>
      </c>
      <c r="C31" s="4">
        <v>133</v>
      </c>
      <c r="D31" s="4">
        <v>1.1683533834586468</v>
      </c>
      <c r="E31" s="15">
        <v>0.12343263739671186</v>
      </c>
      <c r="F31" s="4"/>
      <c r="G31" s="4">
        <f t="shared" si="1"/>
        <v>1.0399852599671913</v>
      </c>
      <c r="H31" s="10">
        <v>-0.16316758731572067</v>
      </c>
      <c r="I31" s="4">
        <f t="shared" si="0"/>
        <v>0.89409752412994836</v>
      </c>
      <c r="J31" s="4"/>
      <c r="K31" s="4"/>
      <c r="L31" s="4"/>
      <c r="M31" s="4"/>
      <c r="N31" s="4"/>
      <c r="O31" s="4"/>
      <c r="P31" s="4"/>
      <c r="Q31" s="4"/>
      <c r="R31" s="4"/>
    </row>
    <row r="32" spans="2:18" x14ac:dyDescent="0.2">
      <c r="B32" s="3" t="s">
        <v>37</v>
      </c>
      <c r="C32" s="4">
        <v>52</v>
      </c>
      <c r="D32" s="4">
        <v>1.6763269230769233</v>
      </c>
      <c r="E32" s="15">
        <v>56.277634233725202</v>
      </c>
      <c r="F32" s="4"/>
      <c r="G32" s="4">
        <f t="shared" si="1"/>
        <v>2.9266692758932039E-2</v>
      </c>
      <c r="H32" s="10">
        <v>8.2127955585874615E-2</v>
      </c>
      <c r="I32" s="4">
        <f t="shared" si="0"/>
        <v>3.1885373279467152E-2</v>
      </c>
      <c r="J32" s="4"/>
      <c r="K32" s="4"/>
      <c r="L32" s="4"/>
      <c r="M32" s="4"/>
      <c r="N32" s="4"/>
      <c r="O32" s="4"/>
      <c r="P32" s="4"/>
      <c r="Q32" s="4"/>
      <c r="R32" s="4"/>
    </row>
    <row r="33" spans="2:18" x14ac:dyDescent="0.2">
      <c r="B33" s="3" t="s">
        <v>38</v>
      </c>
      <c r="C33" s="4">
        <v>35</v>
      </c>
      <c r="D33" s="4">
        <v>1.1724285714285714</v>
      </c>
      <c r="E33" s="15">
        <v>0.1750298616363675</v>
      </c>
      <c r="F33" s="4"/>
      <c r="G33" s="4">
        <f t="shared" si="1"/>
        <v>0.9977861922554262</v>
      </c>
      <c r="H33" s="10">
        <v>0.1275540111654101</v>
      </c>
      <c r="I33" s="4">
        <f t="shared" si="0"/>
        <v>1.1436652870491906</v>
      </c>
      <c r="J33" s="4"/>
      <c r="K33" s="4"/>
      <c r="L33" s="4"/>
      <c r="M33" s="4"/>
      <c r="N33" s="4"/>
      <c r="O33" s="4"/>
      <c r="P33" s="4"/>
      <c r="Q33" s="4"/>
      <c r="R33" s="4"/>
    </row>
    <row r="34" spans="2:18" x14ac:dyDescent="0.2">
      <c r="B34" s="3" t="s">
        <v>39</v>
      </c>
      <c r="C34" s="4">
        <v>0</v>
      </c>
      <c r="D34" s="4">
        <v>0</v>
      </c>
      <c r="E34" s="15">
        <v>0</v>
      </c>
      <c r="F34" s="4"/>
      <c r="G34" s="4">
        <f t="shared" si="1"/>
        <v>0</v>
      </c>
      <c r="H34" s="10">
        <v>0</v>
      </c>
      <c r="I34" s="4">
        <f t="shared" si="0"/>
        <v>0</v>
      </c>
      <c r="J34" s="4"/>
      <c r="K34" s="4"/>
      <c r="L34" s="4"/>
      <c r="M34" s="4"/>
      <c r="N34" s="4"/>
      <c r="O34" s="4"/>
      <c r="P34" s="4"/>
      <c r="Q34" s="4"/>
      <c r="R34" s="4"/>
    </row>
    <row r="35" spans="2:18" x14ac:dyDescent="0.2">
      <c r="B35" s="3" t="s">
        <v>40</v>
      </c>
      <c r="C35" s="4">
        <v>48</v>
      </c>
      <c r="D35" s="4">
        <v>1.0197708333333331</v>
      </c>
      <c r="E35" s="15">
        <v>0.17378367872666284</v>
      </c>
      <c r="F35" s="4"/>
      <c r="G35" s="4">
        <f t="shared" si="1"/>
        <v>0.86878941308810398</v>
      </c>
      <c r="H35" s="10">
        <v>-0.57703310706704292</v>
      </c>
      <c r="I35" s="4">
        <f t="shared" si="0"/>
        <v>0.55090118856405845</v>
      </c>
      <c r="J35" s="4"/>
      <c r="K35" s="4"/>
      <c r="L35" s="4"/>
      <c r="M35" s="4"/>
      <c r="N35" s="4"/>
      <c r="O35" s="4"/>
      <c r="P35" s="4"/>
      <c r="Q35" s="4"/>
      <c r="R35" s="4"/>
    </row>
    <row r="36" spans="2:18" x14ac:dyDescent="0.2">
      <c r="B36" s="3" t="s">
        <v>41</v>
      </c>
      <c r="C36" s="4">
        <v>5</v>
      </c>
      <c r="D36" s="4">
        <v>0.93279999999999996</v>
      </c>
      <c r="E36" s="15">
        <v>0.45358415538657171</v>
      </c>
      <c r="F36" s="4"/>
      <c r="G36" s="4">
        <f t="shared" si="1"/>
        <v>0.64172411108315053</v>
      </c>
      <c r="H36" s="10">
        <v>0.92313358537358758</v>
      </c>
      <c r="I36" s="4">
        <f t="shared" si="0"/>
        <v>8.3485630779329316</v>
      </c>
      <c r="J36" s="4">
        <f>90.212%*0.25 + 9.788%*0.32</f>
        <v>0.25685160000000001</v>
      </c>
      <c r="K36" s="4"/>
      <c r="L36" s="4"/>
      <c r="M36" s="4"/>
      <c r="N36" s="4"/>
      <c r="O36" s="4"/>
      <c r="P36" s="4"/>
      <c r="Q36" s="4"/>
      <c r="R36" s="4"/>
    </row>
    <row r="37" spans="2:18" x14ac:dyDescent="0.2">
      <c r="B37" s="3" t="s">
        <v>42</v>
      </c>
      <c r="C37" s="4">
        <v>45</v>
      </c>
      <c r="D37" s="4">
        <v>1.5627333333333331</v>
      </c>
      <c r="E37" s="15">
        <v>0.20643294911813365</v>
      </c>
      <c r="F37" s="4"/>
      <c r="G37" s="4">
        <f t="shared" si="1"/>
        <v>1.2953337642805962</v>
      </c>
      <c r="H37" s="10">
        <v>7.7368671691717239E-2</v>
      </c>
      <c r="I37" s="4">
        <f t="shared" si="0"/>
        <v>1.4039559730273767</v>
      </c>
      <c r="J37" s="4"/>
      <c r="K37" s="4"/>
      <c r="L37" s="4"/>
      <c r="M37" s="4"/>
      <c r="N37" s="4"/>
      <c r="O37" s="4"/>
      <c r="P37" s="4"/>
      <c r="Q37" s="4"/>
      <c r="R37" s="4"/>
    </row>
    <row r="38" spans="2:18" x14ac:dyDescent="0.2">
      <c r="B38" s="3" t="s">
        <v>43</v>
      </c>
      <c r="C38" s="4">
        <v>14</v>
      </c>
      <c r="D38" s="4">
        <v>1.320357142857143</v>
      </c>
      <c r="E38" s="15">
        <v>0.36971428861953481</v>
      </c>
      <c r="F38" s="4"/>
      <c r="G38" s="4">
        <f t="shared" si="1"/>
        <v>0.96396537133876559</v>
      </c>
      <c r="H38" s="10">
        <v>0.12877734768628826</v>
      </c>
      <c r="I38" s="4">
        <f t="shared" si="0"/>
        <v>1.1064512255033272</v>
      </c>
      <c r="J38" s="4"/>
      <c r="K38" s="4"/>
      <c r="L38" s="4"/>
      <c r="M38" s="4"/>
      <c r="N38" s="4"/>
      <c r="O38" s="4"/>
      <c r="P38" s="4"/>
      <c r="Q38" s="4"/>
      <c r="R38" s="4"/>
    </row>
    <row r="39" spans="2:18" x14ac:dyDescent="0.2">
      <c r="B39" s="3" t="s">
        <v>44</v>
      </c>
      <c r="C39" s="4">
        <v>0</v>
      </c>
      <c r="D39" s="4">
        <v>0</v>
      </c>
      <c r="E39" s="15">
        <v>0</v>
      </c>
      <c r="F39" s="4"/>
      <c r="G39" s="4">
        <f t="shared" si="1"/>
        <v>0</v>
      </c>
      <c r="H39" s="10">
        <v>0</v>
      </c>
      <c r="I39" s="4">
        <f t="shared" si="0"/>
        <v>0</v>
      </c>
      <c r="J39" s="4">
        <f>J36*(1+(1-21.5%)*0.4596)</f>
        <v>0.34952006135760005</v>
      </c>
      <c r="K39" s="4"/>
      <c r="L39" s="4"/>
      <c r="M39" s="4"/>
      <c r="N39" s="4"/>
      <c r="O39" s="4"/>
      <c r="P39" s="4"/>
      <c r="Q39" s="4"/>
      <c r="R39" s="4"/>
    </row>
    <row r="40" spans="2:18" x14ac:dyDescent="0.2">
      <c r="B40" s="3" t="s">
        <v>45</v>
      </c>
      <c r="C40" s="4">
        <v>40</v>
      </c>
      <c r="D40" s="4">
        <v>0.97835000000000039</v>
      </c>
      <c r="E40" s="15">
        <v>0.5791548059295778</v>
      </c>
      <c r="F40" s="4"/>
      <c r="G40" s="4">
        <f t="shared" si="1"/>
        <v>0.61954027326921224</v>
      </c>
      <c r="H40" s="10">
        <v>0.11720670771207127</v>
      </c>
      <c r="I40" s="4">
        <f t="shared" si="0"/>
        <v>0.70179540180188094</v>
      </c>
      <c r="J40" s="4"/>
      <c r="K40" s="4"/>
      <c r="L40" s="4"/>
      <c r="M40" s="4"/>
      <c r="N40" s="4"/>
      <c r="O40" s="4"/>
      <c r="P40" s="4"/>
      <c r="Q40" s="4"/>
      <c r="R40" s="4"/>
    </row>
    <row r="41" spans="2:18" x14ac:dyDescent="0.2">
      <c r="B41" s="3" t="s">
        <v>46</v>
      </c>
      <c r="C41" s="4">
        <v>55</v>
      </c>
      <c r="D41" s="4">
        <v>1.0813999999999999</v>
      </c>
      <c r="E41" s="15">
        <v>0.24430688916706511</v>
      </c>
      <c r="F41" s="4"/>
      <c r="G41" s="4">
        <f t="shared" si="1"/>
        <v>0.86907820684323733</v>
      </c>
      <c r="H41" s="10">
        <v>0.21206655526815293</v>
      </c>
      <c r="I41" s="4">
        <f t="shared" si="0"/>
        <v>1.1029842845914553</v>
      </c>
      <c r="J41" s="23">
        <f>4.4%+(0.35*4.13%)</f>
        <v>5.8455E-2</v>
      </c>
      <c r="K41" s="4"/>
      <c r="L41" s="4"/>
      <c r="M41" s="4"/>
      <c r="N41" s="4"/>
      <c r="O41" s="4"/>
      <c r="P41" s="4"/>
      <c r="Q41" s="4"/>
      <c r="R41" s="4"/>
    </row>
    <row r="42" spans="2:18" x14ac:dyDescent="0.2">
      <c r="B42" s="3" t="s">
        <v>47</v>
      </c>
      <c r="C42" s="4">
        <v>11</v>
      </c>
      <c r="D42" s="4">
        <v>0.52518181818181808</v>
      </c>
      <c r="E42" s="15">
        <v>0.96578178933075198</v>
      </c>
      <c r="F42" s="4"/>
      <c r="G42" s="4">
        <f t="shared" si="1"/>
        <v>0.26716180861590727</v>
      </c>
      <c r="H42" s="10">
        <v>-0.83134179496913674</v>
      </c>
      <c r="I42" s="4">
        <f t="shared" si="0"/>
        <v>0.14588309476135211</v>
      </c>
      <c r="J42" s="4"/>
      <c r="K42" s="4"/>
      <c r="L42" s="4"/>
      <c r="M42" s="4"/>
      <c r="N42" s="4"/>
      <c r="O42" s="4"/>
      <c r="P42" s="4"/>
      <c r="Q42" s="4"/>
      <c r="R42" s="4"/>
    </row>
    <row r="43" spans="2:18" x14ac:dyDescent="0.2">
      <c r="B43" s="3" t="s">
        <v>48</v>
      </c>
      <c r="C43" s="4">
        <v>0</v>
      </c>
      <c r="D43" s="4">
        <v>0</v>
      </c>
      <c r="E43" s="15">
        <v>0</v>
      </c>
      <c r="F43" s="4"/>
      <c r="G43" s="4">
        <f t="shared" si="1"/>
        <v>0</v>
      </c>
      <c r="H43" s="10">
        <v>0</v>
      </c>
      <c r="I43" s="4">
        <f t="shared" si="0"/>
        <v>0</v>
      </c>
      <c r="J43" s="4"/>
      <c r="K43" s="4"/>
      <c r="L43" s="4"/>
      <c r="M43" s="4"/>
      <c r="N43" s="4"/>
      <c r="O43" s="4"/>
      <c r="P43" s="4"/>
      <c r="Q43" s="4"/>
      <c r="R43" s="4"/>
    </row>
    <row r="44" spans="2:18" x14ac:dyDescent="0.2">
      <c r="B44" s="3" t="s">
        <v>49</v>
      </c>
      <c r="C44" s="4">
        <v>0</v>
      </c>
      <c r="D44" s="4">
        <v>0</v>
      </c>
      <c r="E44" s="15">
        <v>0</v>
      </c>
      <c r="F44" s="4"/>
      <c r="G44" s="4">
        <f t="shared" si="1"/>
        <v>0</v>
      </c>
      <c r="H44" s="10">
        <v>0</v>
      </c>
      <c r="I44" s="4">
        <f t="shared" si="0"/>
        <v>0</v>
      </c>
      <c r="J44" s="4"/>
      <c r="K44" s="4"/>
      <c r="L44" s="4"/>
      <c r="M44" s="4"/>
      <c r="N44" s="4"/>
      <c r="O44" s="4"/>
      <c r="P44" s="4"/>
      <c r="Q44" s="4"/>
      <c r="R44" s="4"/>
    </row>
    <row r="45" spans="2:18" x14ac:dyDescent="0.2">
      <c r="B45" s="3" t="s">
        <v>50</v>
      </c>
      <c r="C45" s="4">
        <v>28</v>
      </c>
      <c r="D45" s="4">
        <v>1.4859285714285713</v>
      </c>
      <c r="E45" s="15">
        <v>3.5180722492483413E-2</v>
      </c>
      <c r="F45" s="4"/>
      <c r="G45" s="4">
        <f t="shared" si="1"/>
        <v>1.4354291372918808</v>
      </c>
      <c r="H45" s="10">
        <v>0.18744537308953482</v>
      </c>
      <c r="I45" s="4">
        <f t="shared" si="0"/>
        <v>1.7665632435689147</v>
      </c>
      <c r="J45" s="4"/>
      <c r="K45" s="4"/>
      <c r="L45" s="4"/>
      <c r="M45" s="4"/>
      <c r="N45" s="4"/>
      <c r="O45" s="4"/>
      <c r="P45" s="4"/>
      <c r="Q45" s="4"/>
      <c r="R45" s="4"/>
    </row>
    <row r="46" spans="2:18" x14ac:dyDescent="0.2">
      <c r="B46" s="3" t="s">
        <v>51</v>
      </c>
      <c r="C46" s="4">
        <v>58</v>
      </c>
      <c r="D46" s="4">
        <v>1.0985172413793101</v>
      </c>
      <c r="E46" s="15">
        <v>0.44812495266235053</v>
      </c>
      <c r="F46" s="4"/>
      <c r="G46" s="4">
        <f t="shared" si="1"/>
        <v>0.75857904344490901</v>
      </c>
      <c r="H46" s="10">
        <v>0.1057655555649112</v>
      </c>
      <c r="I46" s="4">
        <f t="shared" si="0"/>
        <v>0.84829996000000107</v>
      </c>
      <c r="J46" s="4"/>
      <c r="K46" s="4"/>
      <c r="L46" s="4"/>
      <c r="M46" s="4"/>
      <c r="N46" s="4"/>
      <c r="O46" s="4"/>
      <c r="P46" s="4"/>
      <c r="Q46" s="4"/>
      <c r="R46" s="4"/>
    </row>
    <row r="47" spans="2:18" x14ac:dyDescent="0.2">
      <c r="B47" s="3" t="s">
        <v>52</v>
      </c>
      <c r="C47" s="4">
        <v>19</v>
      </c>
      <c r="D47" s="4">
        <v>1.5129999999999999</v>
      </c>
      <c r="E47" s="15">
        <v>141.07474252708246</v>
      </c>
      <c r="F47" s="4"/>
      <c r="G47" s="4">
        <f t="shared" si="1"/>
        <v>1.0649324243621909E-2</v>
      </c>
      <c r="H47" s="10">
        <v>0.21314033278141592</v>
      </c>
      <c r="I47" s="4">
        <f t="shared" si="0"/>
        <v>1.3533956164338007E-2</v>
      </c>
      <c r="J47" s="4"/>
      <c r="K47" s="4"/>
      <c r="L47" s="4"/>
      <c r="M47" s="4"/>
      <c r="N47" s="4"/>
      <c r="O47" s="4"/>
      <c r="P47" s="4"/>
      <c r="Q47" s="4"/>
      <c r="R47" s="4"/>
    </row>
    <row r="48" spans="2:18" x14ac:dyDescent="0.2">
      <c r="B48" s="3" t="s">
        <v>53</v>
      </c>
      <c r="C48" s="4">
        <v>0</v>
      </c>
      <c r="D48" s="4">
        <v>0</v>
      </c>
      <c r="E48" s="15">
        <v>0</v>
      </c>
      <c r="F48" s="4"/>
      <c r="G48" s="4">
        <f t="shared" si="1"/>
        <v>0</v>
      </c>
      <c r="H48" s="10">
        <v>0</v>
      </c>
      <c r="I48" s="4">
        <f t="shared" si="0"/>
        <v>0</v>
      </c>
      <c r="J48" s="4"/>
      <c r="K48" s="4"/>
      <c r="L48" s="4"/>
      <c r="M48" s="4"/>
      <c r="N48" s="4"/>
      <c r="O48" s="4"/>
      <c r="P48" s="4"/>
      <c r="Q48" s="4"/>
      <c r="R48" s="4"/>
    </row>
    <row r="49" spans="2:18" x14ac:dyDescent="0.2">
      <c r="B49" s="3" t="s">
        <v>54</v>
      </c>
      <c r="C49" s="4">
        <v>24</v>
      </c>
      <c r="D49" s="4">
        <v>0.79266666666666674</v>
      </c>
      <c r="E49" s="15">
        <v>0.16076617698180021</v>
      </c>
      <c r="F49" s="4"/>
      <c r="G49" s="4">
        <f t="shared" si="1"/>
        <v>0.68288229135668121</v>
      </c>
      <c r="H49" s="10">
        <v>-1.7718766372440815E-2</v>
      </c>
      <c r="I49" s="4">
        <f t="shared" si="0"/>
        <v>0.67099312100802511</v>
      </c>
      <c r="J49" s="4"/>
      <c r="K49" s="4"/>
      <c r="L49" s="4"/>
      <c r="M49" s="4"/>
      <c r="N49" s="4"/>
      <c r="O49" s="4"/>
      <c r="P49" s="4"/>
      <c r="Q49" s="4"/>
      <c r="R49" s="4"/>
    </row>
    <row r="50" spans="2:18" x14ac:dyDescent="0.2">
      <c r="B50" s="3" t="s">
        <v>55</v>
      </c>
      <c r="C50" s="4">
        <v>0</v>
      </c>
      <c r="D50" s="4">
        <v>0</v>
      </c>
      <c r="E50" s="15">
        <v>0</v>
      </c>
      <c r="F50" s="4"/>
      <c r="G50" s="4">
        <f t="shared" si="1"/>
        <v>0</v>
      </c>
      <c r="H50" s="10">
        <v>0</v>
      </c>
      <c r="I50" s="4">
        <f t="shared" si="0"/>
        <v>0</v>
      </c>
      <c r="J50" s="4"/>
      <c r="K50" s="4"/>
      <c r="L50" s="4"/>
      <c r="M50" s="4"/>
      <c r="N50" s="4"/>
      <c r="O50" s="4"/>
      <c r="P50" s="4"/>
      <c r="Q50" s="4"/>
      <c r="R50" s="4"/>
    </row>
    <row r="51" spans="2:18" x14ac:dyDescent="0.2">
      <c r="B51" s="3" t="s">
        <v>56</v>
      </c>
      <c r="C51" s="4">
        <v>41</v>
      </c>
      <c r="D51" s="4">
        <v>1.3324146341463421</v>
      </c>
      <c r="E51" s="15">
        <v>0.37826531764463583</v>
      </c>
      <c r="F51" s="4"/>
      <c r="G51" s="4">
        <f t="shared" si="1"/>
        <v>0.96673304993508113</v>
      </c>
      <c r="H51" s="10">
        <v>-1.2196091238501013E-2</v>
      </c>
      <c r="I51" s="4">
        <f t="shared" si="0"/>
        <v>0.95508474919341735</v>
      </c>
      <c r="J51" s="4"/>
      <c r="K51" s="4"/>
      <c r="L51" s="4"/>
      <c r="M51" s="4"/>
      <c r="N51" s="4"/>
      <c r="O51" s="4"/>
      <c r="P51" s="4"/>
      <c r="Q51" s="4"/>
      <c r="R51" s="4"/>
    </row>
    <row r="52" spans="2:18" x14ac:dyDescent="0.2">
      <c r="B52" s="3" t="s">
        <v>57</v>
      </c>
      <c r="C52" s="4">
        <v>0</v>
      </c>
      <c r="D52" s="4">
        <v>0</v>
      </c>
      <c r="E52" s="15">
        <v>0</v>
      </c>
      <c r="F52" s="4"/>
      <c r="G52" s="4">
        <f t="shared" si="1"/>
        <v>0</v>
      </c>
      <c r="H52" s="10">
        <v>0</v>
      </c>
      <c r="I52" s="4">
        <f t="shared" si="0"/>
        <v>0</v>
      </c>
      <c r="J52" s="4"/>
      <c r="K52" s="4"/>
      <c r="L52" s="4"/>
      <c r="M52" s="4"/>
      <c r="N52" s="4"/>
      <c r="O52" s="4"/>
      <c r="P52" s="4"/>
      <c r="Q52" s="4"/>
      <c r="R52" s="4"/>
    </row>
    <row r="53" spans="2:18" x14ac:dyDescent="0.2">
      <c r="B53" s="3" t="s">
        <v>58</v>
      </c>
      <c r="C53" s="4">
        <v>11</v>
      </c>
      <c r="D53" s="4">
        <v>1.0029999999999999</v>
      </c>
      <c r="E53" s="15">
        <v>0.12108448415000916</v>
      </c>
      <c r="F53" s="4"/>
      <c r="G53" s="4">
        <f t="shared" si="1"/>
        <v>0.89466941535673883</v>
      </c>
      <c r="H53" s="10">
        <v>0.56713553551569285</v>
      </c>
      <c r="I53" s="4">
        <f t="shared" si="0"/>
        <v>2.0668580785965021</v>
      </c>
      <c r="J53" s="4"/>
      <c r="K53" s="4"/>
      <c r="L53" s="4"/>
      <c r="M53" s="4"/>
      <c r="N53" s="4"/>
      <c r="O53" s="4"/>
      <c r="P53" s="4"/>
      <c r="Q53" s="4"/>
      <c r="R53" s="4"/>
    </row>
    <row r="54" spans="2:18" x14ac:dyDescent="0.2">
      <c r="B54" s="3" t="s">
        <v>59</v>
      </c>
      <c r="C54" s="4">
        <v>59</v>
      </c>
      <c r="D54" s="4">
        <v>1.4018983050847458</v>
      </c>
      <c r="E54" s="15">
        <v>0.2870300888464089</v>
      </c>
      <c r="F54" s="4"/>
      <c r="G54" s="4">
        <f t="shared" si="1"/>
        <v>1.0892506066748566</v>
      </c>
      <c r="H54" s="10">
        <v>6.654833228205546</v>
      </c>
      <c r="I54" s="4">
        <f t="shared" si="0"/>
        <v>-0.19262294089272544</v>
      </c>
      <c r="J54" s="4"/>
      <c r="K54" s="4"/>
      <c r="L54" s="4"/>
      <c r="M54" s="4"/>
      <c r="N54" s="4"/>
      <c r="O54" s="4"/>
      <c r="P54" s="4"/>
      <c r="Q54" s="4"/>
      <c r="R54" s="4"/>
    </row>
    <row r="55" spans="2:18" x14ac:dyDescent="0.2">
      <c r="B55" s="3" t="s">
        <v>60</v>
      </c>
      <c r="C55" s="4">
        <v>0</v>
      </c>
      <c r="D55" s="4">
        <v>0</v>
      </c>
      <c r="E55" s="15">
        <v>0</v>
      </c>
      <c r="F55" s="4"/>
      <c r="G55" s="4">
        <f t="shared" si="1"/>
        <v>0</v>
      </c>
      <c r="H55" s="10">
        <v>0</v>
      </c>
      <c r="I55" s="4">
        <f t="shared" si="0"/>
        <v>0</v>
      </c>
      <c r="J55" s="4"/>
      <c r="K55" s="4"/>
      <c r="L55" s="4"/>
      <c r="M55" s="4"/>
      <c r="N55" s="4"/>
      <c r="O55" s="4"/>
      <c r="P55" s="4"/>
      <c r="Q55" s="4"/>
      <c r="R55" s="4"/>
    </row>
    <row r="56" spans="2:18" x14ac:dyDescent="0.2">
      <c r="B56" s="3" t="s">
        <v>61</v>
      </c>
      <c r="C56" s="4">
        <v>39</v>
      </c>
      <c r="D56" s="4">
        <v>1.7809743589743585</v>
      </c>
      <c r="E56" s="15">
        <v>0.43485240145537318</v>
      </c>
      <c r="F56" s="4"/>
      <c r="G56" s="4">
        <f t="shared" si="1"/>
        <v>1.2412247818437028</v>
      </c>
      <c r="H56" s="10">
        <v>0.401534293920629</v>
      </c>
      <c r="I56" s="4">
        <f t="shared" si="0"/>
        <v>2.0740115419062732</v>
      </c>
      <c r="J56" s="4"/>
      <c r="K56" s="4"/>
      <c r="L56" s="4"/>
      <c r="M56" s="4"/>
      <c r="N56" s="4"/>
      <c r="O56" s="4"/>
      <c r="P56" s="4"/>
      <c r="Q56" s="4"/>
      <c r="R56" s="4"/>
    </row>
    <row r="57" spans="2:18" x14ac:dyDescent="0.2">
      <c r="B57" s="3" t="s">
        <v>62</v>
      </c>
      <c r="C57" s="4">
        <v>24</v>
      </c>
      <c r="D57" s="4">
        <v>1.0436666666666665</v>
      </c>
      <c r="E57" s="15">
        <v>5.5652140086283386E-2</v>
      </c>
      <c r="F57" s="4"/>
      <c r="G57" s="4">
        <f t="shared" si="1"/>
        <v>0.98864637984001325</v>
      </c>
      <c r="H57" s="10">
        <v>0.13910779486136993</v>
      </c>
      <c r="I57" s="4">
        <f t="shared" si="0"/>
        <v>1.1483974113586157</v>
      </c>
      <c r="J57" s="4"/>
      <c r="K57" s="4"/>
      <c r="L57" s="4"/>
      <c r="M57" s="4"/>
      <c r="N57" s="4"/>
      <c r="O57" s="4"/>
      <c r="P57" s="4"/>
      <c r="Q57" s="4"/>
      <c r="R57" s="4"/>
    </row>
    <row r="58" spans="2:18" x14ac:dyDescent="0.2">
      <c r="B58" s="3" t="s">
        <v>63</v>
      </c>
      <c r="C58" s="4">
        <v>37</v>
      </c>
      <c r="D58" s="4">
        <v>1.2466486486486483</v>
      </c>
      <c r="E58" s="15">
        <v>0.1824678365287509</v>
      </c>
      <c r="F58" s="4"/>
      <c r="G58" s="4">
        <f t="shared" si="1"/>
        <v>1.0542770045300398</v>
      </c>
      <c r="H58" s="10">
        <v>-4.1174096656968362E-2</v>
      </c>
      <c r="I58" s="4">
        <f t="shared" si="0"/>
        <v>1.0125847424702004</v>
      </c>
      <c r="J58" s="4"/>
      <c r="K58" s="4"/>
      <c r="L58" s="4"/>
      <c r="M58" s="4"/>
      <c r="N58" s="4"/>
      <c r="O58" s="4"/>
      <c r="P58" s="4"/>
      <c r="Q58" s="4"/>
      <c r="R58" s="4"/>
    </row>
    <row r="59" spans="2:18" x14ac:dyDescent="0.2">
      <c r="B59" s="3" t="s">
        <v>64</v>
      </c>
      <c r="C59" s="4">
        <v>21</v>
      </c>
      <c r="D59" s="4">
        <v>1.100095238095238</v>
      </c>
      <c r="E59" s="15">
        <v>0.47536232136008161</v>
      </c>
      <c r="F59" s="4"/>
      <c r="G59" s="4">
        <f t="shared" si="1"/>
        <v>0.74564411885014192</v>
      </c>
      <c r="H59" s="10">
        <v>0.19873178532797947</v>
      </c>
      <c r="I59" s="4">
        <f t="shared" si="0"/>
        <v>0.9305799296623205</v>
      </c>
      <c r="J59" s="4"/>
      <c r="K59" s="4"/>
      <c r="L59" s="4"/>
      <c r="M59" s="4"/>
      <c r="N59" s="4"/>
      <c r="O59" s="4"/>
      <c r="P59" s="4"/>
      <c r="Q59" s="4"/>
      <c r="R59" s="4"/>
    </row>
    <row r="60" spans="2:18" x14ac:dyDescent="0.2">
      <c r="B60" s="3" t="s">
        <v>65</v>
      </c>
      <c r="C60" s="4">
        <v>18</v>
      </c>
      <c r="D60" s="4">
        <v>1.3416111111111113</v>
      </c>
      <c r="E60" s="15">
        <v>0.64571213164840657</v>
      </c>
      <c r="F60" s="4"/>
      <c r="G60" s="4">
        <f t="shared" si="1"/>
        <v>0.81521615190823427</v>
      </c>
      <c r="H60" s="10">
        <v>0.17471852049611802</v>
      </c>
      <c r="I60" s="4">
        <f t="shared" si="0"/>
        <v>0.98780376411488302</v>
      </c>
      <c r="J60" s="4"/>
      <c r="K60" s="4"/>
      <c r="L60" s="4"/>
      <c r="M60" s="4"/>
      <c r="N60" s="4"/>
      <c r="O60" s="4"/>
      <c r="P60" s="4"/>
      <c r="Q60" s="4"/>
      <c r="R60" s="4"/>
    </row>
    <row r="61" spans="2:18" x14ac:dyDescent="0.2">
      <c r="B61" s="3" t="s">
        <v>66</v>
      </c>
      <c r="C61" s="4">
        <v>0</v>
      </c>
      <c r="D61" s="4">
        <v>0</v>
      </c>
      <c r="E61" s="15">
        <v>0</v>
      </c>
      <c r="F61" s="4"/>
      <c r="G61" s="4">
        <f t="shared" si="1"/>
        <v>0</v>
      </c>
      <c r="H61" s="10">
        <v>0</v>
      </c>
      <c r="I61" s="4">
        <f t="shared" si="0"/>
        <v>0</v>
      </c>
      <c r="J61" s="4"/>
      <c r="K61" s="4"/>
      <c r="L61" s="4"/>
      <c r="M61" s="4"/>
      <c r="N61" s="4"/>
      <c r="O61" s="4"/>
      <c r="P61" s="4"/>
      <c r="Q61" s="4"/>
      <c r="R61" s="4"/>
    </row>
    <row r="62" spans="2:18" x14ac:dyDescent="0.2">
      <c r="B62" s="3" t="s">
        <v>67</v>
      </c>
      <c r="C62" s="4">
        <v>0</v>
      </c>
      <c r="D62" s="4">
        <v>0</v>
      </c>
      <c r="E62" s="15">
        <v>0</v>
      </c>
      <c r="F62" s="4"/>
      <c r="G62" s="4">
        <f t="shared" si="1"/>
        <v>0</v>
      </c>
      <c r="H62" s="10">
        <v>0</v>
      </c>
      <c r="I62" s="4">
        <f t="shared" si="0"/>
        <v>0</v>
      </c>
      <c r="J62" s="4"/>
      <c r="K62" s="4"/>
      <c r="L62" s="4"/>
      <c r="M62" s="4"/>
      <c r="N62" s="4"/>
      <c r="O62" s="4"/>
      <c r="P62" s="4"/>
      <c r="Q62" s="4"/>
      <c r="R62" s="4"/>
    </row>
    <row r="63" spans="2:18" x14ac:dyDescent="0.2">
      <c r="B63" s="3" t="s">
        <v>68</v>
      </c>
      <c r="C63" s="4">
        <v>32</v>
      </c>
      <c r="D63" s="4">
        <v>1.6035000000000001</v>
      </c>
      <c r="E63" s="15">
        <v>0.17378104458902879</v>
      </c>
      <c r="F63" s="4"/>
      <c r="G63" s="4">
        <f t="shared" si="1"/>
        <v>1.3660980532884879</v>
      </c>
      <c r="H63" s="10">
        <v>0.2192875935196644</v>
      </c>
      <c r="I63" s="4">
        <f t="shared" si="0"/>
        <v>1.7498095866661456</v>
      </c>
      <c r="J63" s="4"/>
      <c r="K63" s="4"/>
      <c r="L63" s="4"/>
      <c r="M63" s="4"/>
      <c r="N63" s="4"/>
      <c r="O63" s="4"/>
      <c r="P63" s="4"/>
      <c r="Q63" s="4"/>
      <c r="R63" s="4"/>
    </row>
    <row r="64" spans="2:18" x14ac:dyDescent="0.2">
      <c r="B64" s="3" t="s">
        <v>69</v>
      </c>
      <c r="C64" s="4">
        <v>12</v>
      </c>
      <c r="D64" s="4">
        <v>0.93008333333333348</v>
      </c>
      <c r="E64" s="15">
        <v>0.1679421302709056</v>
      </c>
      <c r="F64" s="4"/>
      <c r="G64" s="4">
        <f t="shared" si="1"/>
        <v>0.79634367938897754</v>
      </c>
      <c r="H64" s="10">
        <v>9.4984786855230541E-2</v>
      </c>
      <c r="I64" s="4">
        <f t="shared" si="0"/>
        <v>0.87992297568327338</v>
      </c>
      <c r="J64" s="4"/>
      <c r="K64" s="4"/>
      <c r="L64" s="4"/>
      <c r="M64" s="4"/>
      <c r="N64" s="4"/>
      <c r="O64" s="4"/>
      <c r="P64" s="4"/>
      <c r="Q64" s="4"/>
      <c r="R64" s="4"/>
    </row>
    <row r="65" spans="2:18" x14ac:dyDescent="0.2">
      <c r="B65" s="3" t="s">
        <v>70</v>
      </c>
      <c r="C65" s="4">
        <v>0</v>
      </c>
      <c r="D65" s="4">
        <v>0</v>
      </c>
      <c r="E65" s="15">
        <v>0</v>
      </c>
      <c r="F65" s="4"/>
      <c r="G65" s="4">
        <f t="shared" si="1"/>
        <v>0</v>
      </c>
      <c r="H65" s="10">
        <v>0</v>
      </c>
      <c r="I65" s="4">
        <f t="shared" si="0"/>
        <v>0</v>
      </c>
      <c r="J65" s="4"/>
      <c r="K65" s="4"/>
      <c r="L65" s="4"/>
      <c r="M65" s="4"/>
      <c r="N65" s="4"/>
      <c r="O65" s="4"/>
      <c r="P65" s="4"/>
      <c r="Q65" s="4"/>
      <c r="R65" s="4"/>
    </row>
    <row r="66" spans="2:18" x14ac:dyDescent="0.2">
      <c r="B66" s="3" t="s">
        <v>71</v>
      </c>
      <c r="C66" s="4">
        <v>9</v>
      </c>
      <c r="D66" s="4">
        <v>1.1924444444444446</v>
      </c>
      <c r="E66" s="15">
        <v>0.44335982346381181</v>
      </c>
      <c r="F66" s="4"/>
      <c r="G66" s="4">
        <f t="shared" si="1"/>
        <v>0.82615881712904127</v>
      </c>
      <c r="H66" s="10">
        <v>0.11843369749960157</v>
      </c>
      <c r="I66" s="4">
        <f t="shared" si="0"/>
        <v>0.93714881658452209</v>
      </c>
      <c r="J66" s="4"/>
      <c r="K66" s="4"/>
      <c r="L66" s="4"/>
      <c r="M66" s="4"/>
      <c r="N66" s="4"/>
      <c r="O66" s="4"/>
      <c r="P66" s="4"/>
      <c r="Q66" s="4"/>
      <c r="R66" s="4"/>
    </row>
    <row r="67" spans="2:18" x14ac:dyDescent="0.2">
      <c r="B67" s="3" t="s">
        <v>72</v>
      </c>
      <c r="C67" s="4">
        <v>0</v>
      </c>
      <c r="D67" s="4">
        <v>0</v>
      </c>
      <c r="E67" s="15">
        <v>0</v>
      </c>
      <c r="F67" s="4"/>
      <c r="G67" s="4">
        <f t="shared" si="1"/>
        <v>0</v>
      </c>
      <c r="H67" s="10">
        <v>0</v>
      </c>
      <c r="I67" s="4">
        <f t="shared" si="0"/>
        <v>0</v>
      </c>
      <c r="J67" s="4"/>
      <c r="K67" s="4"/>
      <c r="L67" s="4"/>
      <c r="M67" s="4"/>
      <c r="N67" s="4"/>
      <c r="O67" s="4"/>
      <c r="P67" s="4"/>
      <c r="Q67" s="4"/>
      <c r="R67" s="4"/>
    </row>
    <row r="68" spans="2:18" x14ac:dyDescent="0.2">
      <c r="B68" s="3" t="s">
        <v>73</v>
      </c>
      <c r="C68" s="4">
        <v>3</v>
      </c>
      <c r="D68" s="4">
        <v>1.06</v>
      </c>
      <c r="E68" s="15">
        <v>7.6635783556359971E-2</v>
      </c>
      <c r="F68" s="4"/>
      <c r="G68" s="4">
        <f t="shared" si="1"/>
        <v>0.98454836462762885</v>
      </c>
      <c r="H68" s="10">
        <v>0.23270222021542755</v>
      </c>
      <c r="I68" s="4">
        <f t="shared" si="0"/>
        <v>1.2831372520119269</v>
      </c>
      <c r="J68" s="4"/>
      <c r="K68" s="4"/>
      <c r="L68" s="4"/>
      <c r="M68" s="4"/>
      <c r="N68" s="4"/>
      <c r="O68" s="4"/>
      <c r="P68" s="4"/>
      <c r="Q68" s="4"/>
      <c r="R68" s="4"/>
    </row>
    <row r="69" spans="2:18" x14ac:dyDescent="0.2">
      <c r="B69" s="3" t="s">
        <v>74</v>
      </c>
      <c r="C69" s="4">
        <v>27</v>
      </c>
      <c r="D69" s="4">
        <v>1.4571481481481483</v>
      </c>
      <c r="E69" s="15">
        <v>0.36800262872409978</v>
      </c>
      <c r="F69" s="4"/>
      <c r="G69" s="4">
        <f t="shared" si="1"/>
        <v>1.0651647281607874</v>
      </c>
      <c r="H69" s="10">
        <v>4.4171219837643556E-2</v>
      </c>
      <c r="I69" s="4">
        <f t="shared" si="0"/>
        <v>1.1143886334745636</v>
      </c>
      <c r="J69" s="4"/>
      <c r="K69" s="4"/>
      <c r="L69" s="4"/>
      <c r="M69" s="4"/>
      <c r="N69" s="4"/>
      <c r="O69" s="4"/>
      <c r="P69" s="4"/>
      <c r="Q69" s="4"/>
      <c r="R69" s="4"/>
    </row>
    <row r="70" spans="2:18" x14ac:dyDescent="0.2">
      <c r="B70" s="3" t="s">
        <v>75</v>
      </c>
      <c r="C70" s="4">
        <v>47</v>
      </c>
      <c r="D70" s="4">
        <v>1.2410638297872341</v>
      </c>
      <c r="E70" s="15">
        <v>4.948739953487979</v>
      </c>
      <c r="F70" s="19">
        <v>0.11070000000000001</v>
      </c>
      <c r="G70" s="4">
        <f t="shared" si="1"/>
        <v>0.22978772269550923</v>
      </c>
      <c r="H70" s="10">
        <v>-0.51632456456385334</v>
      </c>
      <c r="I70" s="4">
        <f>G70/(1-H70)</f>
        <v>0.15154257080943881</v>
      </c>
      <c r="J70" s="4"/>
      <c r="K70" s="4"/>
      <c r="L70" s="4"/>
      <c r="M70" s="4"/>
      <c r="N70" s="4"/>
      <c r="O70" s="4"/>
      <c r="P70" s="4"/>
      <c r="Q70" s="4"/>
      <c r="R70" s="4"/>
    </row>
    <row r="71" spans="2:18" x14ac:dyDescent="0.2">
      <c r="B71" s="3" t="s">
        <v>76</v>
      </c>
      <c r="C71" s="4">
        <v>30</v>
      </c>
      <c r="D71" s="4">
        <v>1.4696666666666667</v>
      </c>
      <c r="E71" s="15">
        <v>2.2403989737404109E-2</v>
      </c>
      <c r="F71" s="4"/>
      <c r="G71" s="4">
        <f t="shared" ref="G71:G134" si="2">D71/(1+(1-F71)*(E71))</f>
        <v>1.4374617875309135</v>
      </c>
      <c r="H71" s="10">
        <v>0.1037348875924716</v>
      </c>
      <c r="I71" s="4">
        <f t="shared" ref="I71:I133" si="3">G71/(1-H71)</f>
        <v>1.6038354808541349</v>
      </c>
      <c r="J71" s="4"/>
      <c r="K71" s="4"/>
      <c r="L71" s="4"/>
      <c r="M71" s="4"/>
      <c r="N71" s="4"/>
      <c r="O71" s="4"/>
      <c r="P71" s="4"/>
      <c r="Q71" s="4"/>
      <c r="R71" s="4"/>
    </row>
    <row r="72" spans="2:18" x14ac:dyDescent="0.2">
      <c r="B72" s="3" t="s">
        <v>77</v>
      </c>
      <c r="C72" s="4">
        <v>8</v>
      </c>
      <c r="D72" s="4">
        <v>0.80437500000000017</v>
      </c>
      <c r="E72" s="15">
        <v>0.20086983767608102</v>
      </c>
      <c r="F72" s="4"/>
      <c r="G72" s="4">
        <f t="shared" si="2"/>
        <v>0.66982696605705727</v>
      </c>
      <c r="H72" s="10">
        <v>-0.4679906772945483</v>
      </c>
      <c r="I72" s="4">
        <f t="shared" si="3"/>
        <v>0.45628829693354944</v>
      </c>
      <c r="J72" s="4"/>
      <c r="K72" s="4"/>
      <c r="L72" s="4"/>
      <c r="M72" s="4"/>
      <c r="N72" s="4"/>
      <c r="O72" s="4"/>
      <c r="P72" s="4"/>
      <c r="Q72" s="4"/>
      <c r="R72" s="4"/>
    </row>
    <row r="73" spans="2:18" x14ac:dyDescent="0.2">
      <c r="B73" s="3" t="s">
        <v>78</v>
      </c>
      <c r="C73" s="4">
        <v>0</v>
      </c>
      <c r="D73" s="4">
        <v>0</v>
      </c>
      <c r="E73" s="15">
        <v>0</v>
      </c>
      <c r="F73" s="4"/>
      <c r="G73" s="4">
        <f t="shared" si="2"/>
        <v>0</v>
      </c>
      <c r="H73" s="10">
        <v>0</v>
      </c>
      <c r="I73" s="4">
        <f t="shared" si="3"/>
        <v>0</v>
      </c>
      <c r="J73" s="4"/>
      <c r="K73" s="4"/>
      <c r="L73" s="4"/>
      <c r="M73" s="4"/>
      <c r="N73" s="4"/>
      <c r="O73" s="4"/>
      <c r="P73" s="4"/>
      <c r="Q73" s="4"/>
      <c r="R73" s="4"/>
    </row>
    <row r="74" spans="2:18" x14ac:dyDescent="0.2">
      <c r="B74" s="3" t="s">
        <v>79</v>
      </c>
      <c r="C74" s="4">
        <v>4</v>
      </c>
      <c r="D74" s="4">
        <v>1.39975</v>
      </c>
      <c r="E74" s="15">
        <v>0.24948437076900914</v>
      </c>
      <c r="F74" s="4"/>
      <c r="G74" s="4">
        <f t="shared" si="2"/>
        <v>1.1202621119130192</v>
      </c>
      <c r="H74" s="10">
        <v>0.11577444689705907</v>
      </c>
      <c r="I74" s="4">
        <f t="shared" si="3"/>
        <v>1.2669415716179817</v>
      </c>
      <c r="J74" s="4"/>
      <c r="K74" s="4"/>
      <c r="L74" s="4"/>
      <c r="M74" s="4"/>
      <c r="N74" s="4"/>
      <c r="O74" s="4"/>
      <c r="P74" s="4"/>
      <c r="Q74" s="4"/>
      <c r="R74" s="4"/>
    </row>
    <row r="75" spans="2:18" x14ac:dyDescent="0.2">
      <c r="B75" s="3" t="s">
        <v>80</v>
      </c>
      <c r="C75" s="4">
        <v>0</v>
      </c>
      <c r="D75" s="4">
        <v>0</v>
      </c>
      <c r="E75" s="15">
        <v>0</v>
      </c>
      <c r="F75" s="4"/>
      <c r="G75" s="4">
        <f t="shared" si="2"/>
        <v>0</v>
      </c>
      <c r="H75" s="10">
        <v>0</v>
      </c>
      <c r="I75" s="4">
        <f t="shared" si="3"/>
        <v>0</v>
      </c>
      <c r="J75" s="4"/>
      <c r="K75" s="4"/>
      <c r="L75" s="4"/>
      <c r="M75" s="4"/>
      <c r="N75" s="4"/>
      <c r="O75" s="4"/>
      <c r="P75" s="4"/>
      <c r="Q75" s="4"/>
      <c r="R75" s="4"/>
    </row>
    <row r="76" spans="2:18" x14ac:dyDescent="0.2">
      <c r="B76" s="3" t="s">
        <v>81</v>
      </c>
      <c r="C76" s="4">
        <v>33</v>
      </c>
      <c r="D76" s="4">
        <v>1.3162727272727273</v>
      </c>
      <c r="E76" s="15">
        <v>2.9226347290067927</v>
      </c>
      <c r="F76" s="4"/>
      <c r="G76" s="4">
        <f t="shared" si="2"/>
        <v>0.33555832194602686</v>
      </c>
      <c r="H76" s="10">
        <v>4.0047460680810608E-3</v>
      </c>
      <c r="I76" s="4">
        <f t="shared" si="3"/>
        <v>0.33690755113674858</v>
      </c>
      <c r="J76" s="4"/>
      <c r="K76" s="4"/>
      <c r="L76" s="4"/>
      <c r="M76" s="4"/>
      <c r="N76" s="4"/>
      <c r="O76" s="4"/>
      <c r="P76" s="4"/>
      <c r="Q76" s="4"/>
      <c r="R76" s="4"/>
    </row>
    <row r="77" spans="2:18" x14ac:dyDescent="0.2">
      <c r="B77" s="3" t="s">
        <v>82</v>
      </c>
      <c r="C77" s="4">
        <v>15</v>
      </c>
      <c r="D77" s="4">
        <v>0.93733333333333324</v>
      </c>
      <c r="E77" s="15">
        <v>0.28437316542385693</v>
      </c>
      <c r="F77" s="4"/>
      <c r="G77" s="4">
        <f t="shared" si="2"/>
        <v>0.72979828492757648</v>
      </c>
      <c r="H77" s="10">
        <v>0.24389279719065887</v>
      </c>
      <c r="I77" s="4">
        <f t="shared" si="3"/>
        <v>0.96520477812668226</v>
      </c>
      <c r="J77" s="4"/>
      <c r="K77" s="4"/>
      <c r="L77" s="4"/>
      <c r="M77" s="4"/>
      <c r="N77" s="4"/>
      <c r="O77" s="4"/>
      <c r="P77" s="4"/>
      <c r="Q77" s="4"/>
      <c r="R77" s="4"/>
    </row>
    <row r="78" spans="2:18" x14ac:dyDescent="0.2">
      <c r="B78" s="3" t="s">
        <v>83</v>
      </c>
      <c r="C78" s="4">
        <v>17</v>
      </c>
      <c r="D78" s="4">
        <v>1.1981764705882352</v>
      </c>
      <c r="E78" s="15">
        <v>0.11756984051649151</v>
      </c>
      <c r="F78" s="4"/>
      <c r="G78" s="4">
        <f t="shared" si="2"/>
        <v>1.0721267048818093</v>
      </c>
      <c r="H78" s="10">
        <v>4.7857210904513045E-2</v>
      </c>
      <c r="I78" s="4">
        <f t="shared" si="3"/>
        <v>1.1260146242354092</v>
      </c>
      <c r="J78" s="4"/>
      <c r="K78" s="4"/>
      <c r="L78" s="4"/>
      <c r="M78" s="4"/>
      <c r="N78" s="4"/>
      <c r="O78" s="4"/>
      <c r="P78" s="4"/>
      <c r="Q78" s="4"/>
      <c r="R78" s="4"/>
    </row>
    <row r="79" spans="2:18" x14ac:dyDescent="0.2">
      <c r="B79" s="3" t="s">
        <v>84</v>
      </c>
      <c r="C79" s="4">
        <v>13</v>
      </c>
      <c r="D79" s="4">
        <v>0.8157692307692308</v>
      </c>
      <c r="E79" s="15">
        <v>0.1715731459203319</v>
      </c>
      <c r="F79" s="4"/>
      <c r="G79" s="4">
        <f t="shared" si="2"/>
        <v>0.69630243199915742</v>
      </c>
      <c r="H79" s="10">
        <v>-0.49363512242272939</v>
      </c>
      <c r="I79" s="4">
        <f t="shared" si="3"/>
        <v>0.46617973931259066</v>
      </c>
      <c r="J79" s="4"/>
      <c r="K79" s="4"/>
      <c r="L79" s="4"/>
      <c r="M79" s="4"/>
      <c r="N79" s="4"/>
      <c r="O79" s="4"/>
      <c r="P79" s="4"/>
      <c r="Q79" s="4"/>
      <c r="R79" s="4"/>
    </row>
    <row r="80" spans="2:18" x14ac:dyDescent="0.2">
      <c r="B80" s="3" t="s">
        <v>85</v>
      </c>
      <c r="C80" s="4">
        <v>39</v>
      </c>
      <c r="D80" s="4">
        <v>1.5084358974358973</v>
      </c>
      <c r="E80" s="15">
        <v>0.19761295411157614</v>
      </c>
      <c r="F80" s="4"/>
      <c r="G80" s="4">
        <f t="shared" si="2"/>
        <v>1.2595353885052945</v>
      </c>
      <c r="H80" s="10">
        <v>-0.54135057216182936</v>
      </c>
      <c r="I80" s="4">
        <f t="shared" si="3"/>
        <v>0.8171634741982976</v>
      </c>
      <c r="J80" s="4"/>
      <c r="K80" s="4"/>
      <c r="L80" s="4"/>
      <c r="M80" s="4"/>
      <c r="N80" s="4"/>
      <c r="O80" s="4"/>
      <c r="P80" s="4"/>
      <c r="Q80" s="4"/>
      <c r="R80" s="4"/>
    </row>
    <row r="81" spans="2:18" x14ac:dyDescent="0.2">
      <c r="B81" s="3" t="s">
        <v>86</v>
      </c>
      <c r="C81" s="4">
        <v>50</v>
      </c>
      <c r="D81" s="4">
        <v>0.9104399999999998</v>
      </c>
      <c r="E81" s="15">
        <v>0.1261813439279009</v>
      </c>
      <c r="F81" s="4"/>
      <c r="G81" s="4">
        <f t="shared" si="2"/>
        <v>0.80843107986904006</v>
      </c>
      <c r="H81" s="10">
        <v>0.27025821682993856</v>
      </c>
      <c r="I81" s="4">
        <f t="shared" si="3"/>
        <v>1.107831699532327</v>
      </c>
      <c r="J81" s="4"/>
      <c r="K81" s="4"/>
      <c r="L81" s="4"/>
      <c r="M81" s="4"/>
      <c r="N81" s="4"/>
      <c r="O81" s="4"/>
      <c r="P81" s="4"/>
      <c r="Q81" s="4"/>
      <c r="R81" s="4"/>
    </row>
    <row r="82" spans="2:18" x14ac:dyDescent="0.2">
      <c r="B82" s="3" t="s">
        <v>87</v>
      </c>
      <c r="C82" s="4">
        <v>56</v>
      </c>
      <c r="D82" s="4">
        <v>1.2875892857142861</v>
      </c>
      <c r="E82" s="15">
        <v>0.38924342963125597</v>
      </c>
      <c r="F82" s="4"/>
      <c r="G82" s="4">
        <f t="shared" si="2"/>
        <v>0.92682769502537676</v>
      </c>
      <c r="H82" s="10">
        <v>-2.264909328801612E-2</v>
      </c>
      <c r="I82" s="4">
        <f t="shared" si="3"/>
        <v>0.9063008035781317</v>
      </c>
      <c r="J82" s="4"/>
      <c r="K82" s="4"/>
      <c r="L82" s="4"/>
      <c r="M82" s="4"/>
      <c r="N82" s="4"/>
      <c r="O82" s="4"/>
      <c r="P82" s="4"/>
      <c r="Q82" s="4"/>
      <c r="R82" s="4"/>
    </row>
    <row r="83" spans="2:18" x14ac:dyDescent="0.2">
      <c r="B83" s="3" t="s">
        <v>88</v>
      </c>
      <c r="C83" s="4">
        <v>11</v>
      </c>
      <c r="D83" s="4">
        <v>0.87781818181818183</v>
      </c>
      <c r="E83" s="15">
        <v>0.26854952684968536</v>
      </c>
      <c r="F83" s="4"/>
      <c r="G83" s="4">
        <f t="shared" si="2"/>
        <v>0.69198573901813254</v>
      </c>
      <c r="H83" s="10">
        <v>0.59008410814231993</v>
      </c>
      <c r="I83" s="4">
        <f t="shared" si="3"/>
        <v>1.6881163984205452</v>
      </c>
      <c r="J83" s="4"/>
      <c r="K83" s="4"/>
      <c r="L83" s="4"/>
      <c r="M83" s="4"/>
      <c r="N83" s="4"/>
      <c r="O83" s="4"/>
      <c r="P83" s="4"/>
      <c r="Q83" s="4"/>
      <c r="R83" s="4"/>
    </row>
    <row r="84" spans="2:18" x14ac:dyDescent="0.2">
      <c r="B84" s="3" t="s">
        <v>89</v>
      </c>
      <c r="C84" s="4">
        <v>42</v>
      </c>
      <c r="D84" s="4">
        <v>1.2868095238095241</v>
      </c>
      <c r="E84" s="15">
        <v>0.14102806690730826</v>
      </c>
      <c r="F84" s="4"/>
      <c r="G84" s="4">
        <f t="shared" si="2"/>
        <v>1.1277632523951389</v>
      </c>
      <c r="H84" s="10">
        <v>0.28845348781539648</v>
      </c>
      <c r="I84" s="4">
        <f t="shared" si="3"/>
        <v>1.584946638179223</v>
      </c>
      <c r="J84" s="4"/>
      <c r="K84" s="4"/>
      <c r="L84" s="4"/>
      <c r="M84" s="4"/>
      <c r="N84" s="4"/>
      <c r="O84" s="4"/>
      <c r="P84" s="4"/>
      <c r="Q84" s="4"/>
      <c r="R84" s="4"/>
    </row>
    <row r="85" spans="2:18" x14ac:dyDescent="0.2">
      <c r="B85" s="3" t="s">
        <v>90</v>
      </c>
      <c r="C85" s="4">
        <v>20</v>
      </c>
      <c r="D85" s="4">
        <v>1.4452000000000003</v>
      </c>
      <c r="E85" s="15">
        <v>4.2002550111675463</v>
      </c>
      <c r="F85" s="4"/>
      <c r="G85" s="4">
        <f t="shared" si="2"/>
        <v>0.27790944807445667</v>
      </c>
      <c r="H85" s="10">
        <v>0.13403082541229991</v>
      </c>
      <c r="I85" s="4">
        <f t="shared" si="3"/>
        <v>0.32092302616519025</v>
      </c>
      <c r="J85" s="4"/>
      <c r="K85" s="4"/>
      <c r="L85" s="4"/>
      <c r="M85" s="4"/>
      <c r="N85" s="4"/>
      <c r="O85" s="4"/>
      <c r="P85" s="4"/>
      <c r="Q85" s="4"/>
      <c r="R85" s="4"/>
    </row>
    <row r="86" spans="2:18" x14ac:dyDescent="0.2">
      <c r="B86" s="3" t="s">
        <v>91</v>
      </c>
      <c r="C86" s="4">
        <v>43</v>
      </c>
      <c r="D86" s="4">
        <v>0.99279069767441852</v>
      </c>
      <c r="E86" s="15">
        <v>0.78181813328301109</v>
      </c>
      <c r="F86" s="4"/>
      <c r="G86" s="4">
        <f t="shared" si="2"/>
        <v>0.55717846795351411</v>
      </c>
      <c r="H86" s="10">
        <v>0.13288695388604824</v>
      </c>
      <c r="I86" s="4">
        <f t="shared" si="3"/>
        <v>0.64256727591697704</v>
      </c>
      <c r="J86" s="4"/>
      <c r="K86" s="4"/>
      <c r="L86" s="4"/>
      <c r="M86" s="4"/>
      <c r="N86" s="4"/>
      <c r="O86" s="4"/>
      <c r="P86" s="4"/>
      <c r="Q86" s="4"/>
      <c r="R86" s="4"/>
    </row>
    <row r="87" spans="2:18" x14ac:dyDescent="0.2">
      <c r="B87" s="3" t="s">
        <v>92</v>
      </c>
      <c r="C87" s="4">
        <v>16</v>
      </c>
      <c r="D87" s="4">
        <v>1.0379375</v>
      </c>
      <c r="E87" s="15">
        <v>0.24558280415763598</v>
      </c>
      <c r="F87" s="4"/>
      <c r="G87" s="4">
        <f t="shared" si="2"/>
        <v>0.83329466056810042</v>
      </c>
      <c r="H87" s="10">
        <v>0.10356756119129676</v>
      </c>
      <c r="I87" s="4">
        <f t="shared" si="3"/>
        <v>0.92956772255530085</v>
      </c>
      <c r="J87" s="4"/>
      <c r="K87" s="4"/>
      <c r="L87" s="4"/>
      <c r="M87" s="4"/>
      <c r="N87" s="4"/>
      <c r="O87" s="4"/>
      <c r="P87" s="4"/>
      <c r="Q87" s="4"/>
      <c r="R87" s="4"/>
    </row>
    <row r="88" spans="2:18" x14ac:dyDescent="0.2">
      <c r="B88" s="3" t="s">
        <v>93</v>
      </c>
      <c r="C88" s="4">
        <v>22</v>
      </c>
      <c r="D88" s="4">
        <v>1.011181818181818</v>
      </c>
      <c r="E88" s="15">
        <v>0.58888546587284674</v>
      </c>
      <c r="F88" s="4"/>
      <c r="G88" s="4">
        <f t="shared" si="2"/>
        <v>0.63640950836335453</v>
      </c>
      <c r="H88" s="10">
        <v>4.3080772535491023E-2</v>
      </c>
      <c r="I88" s="4">
        <f t="shared" si="3"/>
        <v>0.66506084327473525</v>
      </c>
      <c r="J88" s="4"/>
      <c r="K88" s="4"/>
      <c r="L88" s="4"/>
      <c r="M88" s="4"/>
      <c r="N88" s="4"/>
      <c r="O88" s="4"/>
      <c r="P88" s="4"/>
      <c r="Q88" s="4"/>
      <c r="R88" s="4"/>
    </row>
    <row r="89" spans="2:18" x14ac:dyDescent="0.2">
      <c r="B89" s="3" t="s">
        <v>94</v>
      </c>
      <c r="C89" s="4">
        <v>64</v>
      </c>
      <c r="D89" s="4">
        <v>1.1909218749999999</v>
      </c>
      <c r="E89" s="15">
        <v>0.13173776823636385</v>
      </c>
      <c r="F89" s="4"/>
      <c r="G89" s="4">
        <f t="shared" si="2"/>
        <v>1.0522948941218646</v>
      </c>
      <c r="H89" s="10">
        <v>8.9801893801961075E-2</v>
      </c>
      <c r="I89" s="4">
        <f t="shared" si="3"/>
        <v>1.1561163300123465</v>
      </c>
      <c r="J89" s="4"/>
      <c r="K89" s="4"/>
      <c r="L89" s="4"/>
      <c r="M89" s="4"/>
      <c r="N89" s="4"/>
      <c r="O89" s="4"/>
      <c r="P89" s="4"/>
      <c r="Q89" s="4"/>
      <c r="R89" s="4"/>
    </row>
    <row r="90" spans="2:18" x14ac:dyDescent="0.2">
      <c r="B90" s="3" t="s">
        <v>95</v>
      </c>
      <c r="C90" s="4">
        <v>74</v>
      </c>
      <c r="D90" s="4">
        <v>1.5352297297297297</v>
      </c>
      <c r="E90" s="15">
        <v>0.21974832763915508</v>
      </c>
      <c r="F90" s="4"/>
      <c r="G90" s="4">
        <f t="shared" si="2"/>
        <v>1.2586446686925938</v>
      </c>
      <c r="H90" s="10">
        <v>7.5422152942697218E-2</v>
      </c>
      <c r="I90" s="4">
        <f t="shared" si="3"/>
        <v>1.3613182196594276</v>
      </c>
      <c r="J90" s="4"/>
      <c r="K90" s="4"/>
      <c r="L90" s="4"/>
      <c r="M90" s="4"/>
      <c r="N90" s="4"/>
      <c r="O90" s="4"/>
      <c r="P90" s="4"/>
      <c r="Q90" s="4"/>
      <c r="R90" s="4"/>
    </row>
    <row r="91" spans="2:18" x14ac:dyDescent="0.2">
      <c r="B91" s="3" t="s">
        <v>96</v>
      </c>
      <c r="C91" s="4">
        <v>7</v>
      </c>
      <c r="D91" s="4">
        <v>1.0007142857142859</v>
      </c>
      <c r="E91" s="15">
        <v>8.9414660372326704E-2</v>
      </c>
      <c r="F91" s="4"/>
      <c r="G91" s="4">
        <f t="shared" si="2"/>
        <v>0.91857978611401658</v>
      </c>
      <c r="H91" s="10">
        <v>9.8209624958469119E-2</v>
      </c>
      <c r="I91" s="4">
        <f t="shared" si="3"/>
        <v>1.0186178645693711</v>
      </c>
      <c r="J91" s="4"/>
      <c r="K91" s="4"/>
      <c r="L91" s="4"/>
      <c r="M91" s="4"/>
      <c r="N91" s="4"/>
      <c r="O91" s="4"/>
      <c r="P91" s="4"/>
      <c r="Q91" s="4"/>
      <c r="R91" s="4"/>
    </row>
    <row r="92" spans="2:18" x14ac:dyDescent="0.2">
      <c r="B92" s="3" t="s">
        <v>97</v>
      </c>
      <c r="C92" s="4">
        <v>27</v>
      </c>
      <c r="D92" s="4">
        <v>1.2312962962962966</v>
      </c>
      <c r="E92" s="15">
        <v>0.59300890080165625</v>
      </c>
      <c r="F92" s="4"/>
      <c r="G92" s="4">
        <f t="shared" si="2"/>
        <v>0.77293748683806252</v>
      </c>
      <c r="H92" s="10">
        <v>0.12035229676521032</v>
      </c>
      <c r="I92" s="4">
        <f t="shared" si="3"/>
        <v>0.8786898254786385</v>
      </c>
      <c r="J92" s="4"/>
      <c r="K92" s="4"/>
      <c r="L92" s="4"/>
      <c r="M92" s="4"/>
      <c r="N92" s="4"/>
      <c r="O92" s="4"/>
      <c r="P92" s="4"/>
      <c r="Q92" s="4"/>
      <c r="R92" s="4"/>
    </row>
    <row r="93" spans="2:18" x14ac:dyDescent="0.2">
      <c r="B93" s="3" t="s">
        <v>98</v>
      </c>
      <c r="C93" s="4">
        <v>56</v>
      </c>
      <c r="D93" s="4">
        <v>0.92826785714285698</v>
      </c>
      <c r="E93" s="15">
        <v>87.708302097068554</v>
      </c>
      <c r="F93" s="4"/>
      <c r="G93" s="4">
        <f t="shared" si="2"/>
        <v>1.0464272623853235E-2</v>
      </c>
      <c r="H93" s="10">
        <v>0.18259843290448319</v>
      </c>
      <c r="I93" s="4">
        <f t="shared" si="3"/>
        <v>1.2801874923039438E-2</v>
      </c>
      <c r="J93" s="4"/>
      <c r="K93" s="4"/>
      <c r="L93" s="4"/>
      <c r="M93" s="4"/>
      <c r="N93" s="4"/>
      <c r="O93" s="4"/>
      <c r="P93" s="4"/>
      <c r="Q93" s="4"/>
      <c r="R93" s="4"/>
    </row>
    <row r="94" spans="2:18" x14ac:dyDescent="0.2">
      <c r="B94" s="3" t="s">
        <v>99</v>
      </c>
      <c r="C94" s="4">
        <v>13</v>
      </c>
      <c r="D94" s="4">
        <v>1.0415384615384613</v>
      </c>
      <c r="E94" s="15">
        <v>0.4185988181157787</v>
      </c>
      <c r="F94" s="4"/>
      <c r="G94" s="4">
        <f t="shared" si="2"/>
        <v>0.73420226228713548</v>
      </c>
      <c r="H94" s="10">
        <v>-0.11023807706392103</v>
      </c>
      <c r="I94" s="4">
        <f t="shared" si="3"/>
        <v>0.66130164102168909</v>
      </c>
      <c r="J94" s="4"/>
      <c r="K94" s="4"/>
      <c r="L94" s="4"/>
      <c r="M94" s="4"/>
      <c r="N94" s="4"/>
      <c r="O94" s="4"/>
      <c r="P94" s="4"/>
      <c r="Q94" s="4"/>
      <c r="R94" s="4"/>
    </row>
    <row r="95" spans="2:18" x14ac:dyDescent="0.2">
      <c r="B95" s="3" t="s">
        <v>100</v>
      </c>
      <c r="C95" s="4">
        <v>56</v>
      </c>
      <c r="D95" s="4">
        <v>1.1496607142857143</v>
      </c>
      <c r="E95" s="15">
        <v>6.9208971511701162E-2</v>
      </c>
      <c r="F95" s="4"/>
      <c r="G95" s="4">
        <f t="shared" si="2"/>
        <v>1.0752441710812306</v>
      </c>
      <c r="H95" s="10">
        <v>0.11301954287025325</v>
      </c>
      <c r="I95" s="4">
        <f t="shared" si="3"/>
        <v>1.2122523810284411</v>
      </c>
      <c r="J95" s="4"/>
      <c r="K95" s="4"/>
      <c r="L95" s="4"/>
      <c r="M95" s="4"/>
      <c r="N95" s="4"/>
      <c r="O95" s="4"/>
      <c r="P95" s="4"/>
      <c r="Q95" s="4"/>
      <c r="R95" s="4"/>
    </row>
    <row r="96" spans="2:18" x14ac:dyDescent="0.2">
      <c r="B96" s="3" t="s">
        <v>101</v>
      </c>
      <c r="C96" s="4">
        <v>20</v>
      </c>
      <c r="D96" s="4">
        <v>1.2187499999999998</v>
      </c>
      <c r="E96" s="15">
        <v>0.99283669370932082</v>
      </c>
      <c r="F96" s="4"/>
      <c r="G96" s="4">
        <f t="shared" si="2"/>
        <v>0.61156541519290653</v>
      </c>
      <c r="H96" s="10">
        <v>0.11422169860890971</v>
      </c>
      <c r="I96" s="4">
        <f t="shared" si="3"/>
        <v>0.69042718051735974</v>
      </c>
      <c r="J96" s="4"/>
      <c r="K96" s="4"/>
      <c r="L96" s="4"/>
      <c r="M96" s="4"/>
      <c r="N96" s="4"/>
      <c r="O96" s="4"/>
      <c r="P96" s="4"/>
      <c r="Q96" s="4"/>
      <c r="R96" s="4"/>
    </row>
    <row r="97" spans="2:18" x14ac:dyDescent="0.2">
      <c r="B97" s="3" t="s">
        <v>102</v>
      </c>
      <c r="C97" s="4">
        <v>16</v>
      </c>
      <c r="D97" s="4">
        <v>0.77881249999999991</v>
      </c>
      <c r="E97" s="15">
        <v>0.20686312541815349</v>
      </c>
      <c r="F97" s="4"/>
      <c r="G97" s="4">
        <f t="shared" si="2"/>
        <v>0.64531965854053019</v>
      </c>
      <c r="H97" s="10">
        <v>0.16732540673975674</v>
      </c>
      <c r="I97" s="4">
        <f t="shared" si="3"/>
        <v>0.77499621552502762</v>
      </c>
      <c r="J97" s="4"/>
      <c r="K97" s="4"/>
      <c r="L97" s="4"/>
      <c r="M97" s="4"/>
      <c r="N97" s="4"/>
      <c r="O97" s="4"/>
      <c r="P97" s="4"/>
      <c r="Q97" s="4"/>
      <c r="R97" s="4"/>
    </row>
    <row r="98" spans="2:18" x14ac:dyDescent="0.2">
      <c r="B98" s="3" t="s">
        <v>103</v>
      </c>
      <c r="C98" s="4">
        <v>16</v>
      </c>
      <c r="D98" s="4">
        <v>1.21075</v>
      </c>
      <c r="E98" s="15">
        <v>0.12201036054460974</v>
      </c>
      <c r="F98" s="4"/>
      <c r="G98" s="4">
        <f t="shared" si="2"/>
        <v>1.0790898574343977</v>
      </c>
      <c r="H98" s="10">
        <v>-1.5795566502634688E-2</v>
      </c>
      <c r="I98" s="4">
        <f t="shared" si="3"/>
        <v>1.0623100681071922</v>
      </c>
      <c r="J98" s="4"/>
      <c r="K98" s="4"/>
      <c r="L98" s="4"/>
      <c r="M98" s="4"/>
      <c r="N98" s="4"/>
      <c r="O98" s="4"/>
      <c r="P98" s="4"/>
      <c r="Q98" s="4"/>
      <c r="R98" s="4"/>
    </row>
    <row r="99" spans="2:18" x14ac:dyDescent="0.2">
      <c r="B99" s="3" t="s">
        <v>104</v>
      </c>
      <c r="C99" s="4">
        <v>32</v>
      </c>
      <c r="D99" s="4">
        <v>1.4136562500000001</v>
      </c>
      <c r="E99" s="15">
        <v>0.25852055397408052</v>
      </c>
      <c r="F99" s="4"/>
      <c r="G99" s="4">
        <f t="shared" si="2"/>
        <v>1.1232683054210291</v>
      </c>
      <c r="H99" s="10">
        <v>9.068402352273848E-2</v>
      </c>
      <c r="I99" s="4">
        <f t="shared" si="3"/>
        <v>1.2352893102930296</v>
      </c>
      <c r="J99" s="4"/>
      <c r="K99" s="4"/>
      <c r="L99" s="4"/>
      <c r="M99" s="4"/>
      <c r="N99" s="4"/>
      <c r="O99" s="4"/>
      <c r="P99" s="4"/>
      <c r="Q99" s="4"/>
      <c r="R99" s="4"/>
    </row>
    <row r="100" spans="2:18" x14ac:dyDescent="0.2">
      <c r="B100" s="3" t="s">
        <v>105</v>
      </c>
      <c r="C100" s="4">
        <v>0</v>
      </c>
      <c r="D100" s="4">
        <v>0</v>
      </c>
      <c r="E100" s="15">
        <v>0</v>
      </c>
      <c r="F100" s="4"/>
      <c r="G100" s="4">
        <f t="shared" si="2"/>
        <v>0</v>
      </c>
      <c r="H100" s="10">
        <v>0</v>
      </c>
      <c r="I100" s="4">
        <f t="shared" si="3"/>
        <v>0</v>
      </c>
      <c r="J100" s="4"/>
      <c r="K100" s="4"/>
      <c r="L100" s="4"/>
      <c r="M100" s="4"/>
      <c r="N100" s="4"/>
      <c r="O100" s="4"/>
      <c r="P100" s="4"/>
      <c r="Q100" s="4"/>
      <c r="R100" s="4"/>
    </row>
    <row r="101" spans="2:18" x14ac:dyDescent="0.2">
      <c r="B101" s="3" t="s">
        <v>106</v>
      </c>
      <c r="C101" s="4">
        <v>13</v>
      </c>
      <c r="D101" s="4">
        <v>1.4693846153846151</v>
      </c>
      <c r="E101" s="15">
        <v>0.11124952983655506</v>
      </c>
      <c r="F101" s="4"/>
      <c r="G101" s="4">
        <f t="shared" si="2"/>
        <v>1.3222814281871826</v>
      </c>
      <c r="H101" s="10">
        <v>0.15422529410582683</v>
      </c>
      <c r="I101" s="4">
        <f t="shared" si="3"/>
        <v>1.5633967520809637</v>
      </c>
      <c r="J101" s="4"/>
      <c r="K101" s="4"/>
      <c r="L101" s="4"/>
      <c r="M101" s="4"/>
      <c r="N101" s="4"/>
      <c r="O101" s="4"/>
      <c r="P101" s="4"/>
      <c r="Q101" s="4"/>
      <c r="R101" s="4"/>
    </row>
    <row r="102" spans="2:18" x14ac:dyDescent="0.2">
      <c r="B102" s="3" t="s">
        <v>107</v>
      </c>
      <c r="C102" s="4">
        <v>8</v>
      </c>
      <c r="D102" s="4">
        <v>1.63025</v>
      </c>
      <c r="E102" s="15">
        <v>0.14195613580448266</v>
      </c>
      <c r="F102" s="4"/>
      <c r="G102" s="4">
        <f t="shared" si="2"/>
        <v>1.4275942384175071</v>
      </c>
      <c r="H102" s="10">
        <v>4.7466776195558953E-2</v>
      </c>
      <c r="I102" s="4">
        <f t="shared" si="3"/>
        <v>1.498734325208795</v>
      </c>
      <c r="J102" s="4"/>
      <c r="K102" s="4"/>
      <c r="L102" s="4"/>
      <c r="M102" s="4"/>
      <c r="N102" s="4"/>
      <c r="O102" s="4"/>
      <c r="P102" s="4"/>
      <c r="Q102" s="4"/>
      <c r="R102" s="4"/>
    </row>
    <row r="103" spans="2:18" x14ac:dyDescent="0.2">
      <c r="B103" s="3" t="s">
        <v>108</v>
      </c>
      <c r="C103" s="4">
        <v>0</v>
      </c>
      <c r="D103" s="4">
        <v>0</v>
      </c>
      <c r="E103" s="15">
        <v>0</v>
      </c>
      <c r="F103" s="4"/>
      <c r="G103" s="4">
        <f t="shared" si="2"/>
        <v>0</v>
      </c>
      <c r="H103" s="10">
        <v>0</v>
      </c>
      <c r="I103" s="4">
        <f t="shared" si="3"/>
        <v>0</v>
      </c>
      <c r="J103" s="4"/>
      <c r="K103" s="4"/>
      <c r="L103" s="4"/>
      <c r="M103" s="4"/>
      <c r="N103" s="4"/>
      <c r="O103" s="4"/>
      <c r="P103" s="4"/>
      <c r="Q103" s="4"/>
      <c r="R103" s="4"/>
    </row>
    <row r="104" spans="2:18" x14ac:dyDescent="0.2">
      <c r="B104" s="3" t="s">
        <v>109</v>
      </c>
      <c r="C104" s="4">
        <v>6</v>
      </c>
      <c r="D104" s="4">
        <v>0.94966666666666655</v>
      </c>
      <c r="E104" s="15">
        <v>0.1324915854660372</v>
      </c>
      <c r="F104" s="4"/>
      <c r="G104" s="4">
        <f t="shared" si="2"/>
        <v>0.83856399363520617</v>
      </c>
      <c r="H104" s="10">
        <v>0.1651543943758865</v>
      </c>
      <c r="I104" s="4">
        <f t="shared" si="3"/>
        <v>1.0044539828514913</v>
      </c>
      <c r="J104" s="4"/>
      <c r="K104" s="4"/>
      <c r="L104" s="4"/>
      <c r="M104" s="4"/>
      <c r="N104" s="4"/>
      <c r="O104" s="4"/>
      <c r="P104" s="4"/>
      <c r="Q104" s="4"/>
      <c r="R104" s="4"/>
    </row>
    <row r="105" spans="2:18" x14ac:dyDescent="0.2">
      <c r="B105" s="3" t="s">
        <v>110</v>
      </c>
      <c r="C105" s="4">
        <v>20</v>
      </c>
      <c r="D105" s="4">
        <v>1.5665500000000001</v>
      </c>
      <c r="E105" s="15">
        <v>1.6862682146393737</v>
      </c>
      <c r="F105" s="4"/>
      <c r="G105" s="4">
        <f t="shared" si="2"/>
        <v>0.58316961480717455</v>
      </c>
      <c r="H105" s="10">
        <v>0.27016654283361502</v>
      </c>
      <c r="I105" s="4">
        <f t="shared" si="3"/>
        <v>0.79904478080706232</v>
      </c>
      <c r="J105" s="4"/>
      <c r="K105" s="4"/>
      <c r="L105" s="4"/>
      <c r="M105" s="4"/>
      <c r="N105" s="4"/>
      <c r="O105" s="4"/>
      <c r="P105" s="4"/>
      <c r="Q105" s="4"/>
      <c r="R105" s="4"/>
    </row>
    <row r="106" spans="2:18" x14ac:dyDescent="0.2">
      <c r="B106" s="3" t="s">
        <v>111</v>
      </c>
      <c r="C106" s="4">
        <v>28</v>
      </c>
      <c r="D106" s="4">
        <v>1.4769642857142855</v>
      </c>
      <c r="E106" s="15">
        <v>33.791030839273525</v>
      </c>
      <c r="F106" s="4"/>
      <c r="G106" s="4">
        <f t="shared" si="2"/>
        <v>4.2452443922616642E-2</v>
      </c>
      <c r="H106" s="10">
        <v>-0.63760763902821327</v>
      </c>
      <c r="I106" s="4">
        <f t="shared" si="3"/>
        <v>2.5923452548016146E-2</v>
      </c>
      <c r="J106" s="4"/>
      <c r="K106" s="4"/>
      <c r="L106" s="4"/>
      <c r="M106" s="4"/>
      <c r="N106" s="4"/>
      <c r="O106" s="4"/>
      <c r="P106" s="4"/>
      <c r="Q106" s="4"/>
      <c r="R106" s="4"/>
    </row>
    <row r="107" spans="2:18" x14ac:dyDescent="0.2">
      <c r="B107" s="3" t="s">
        <v>112</v>
      </c>
      <c r="C107" s="4">
        <v>31</v>
      </c>
      <c r="D107" s="4">
        <v>0.91354838709677422</v>
      </c>
      <c r="E107" s="15">
        <v>0.95058772372830092</v>
      </c>
      <c r="F107" s="4"/>
      <c r="G107" s="4">
        <f t="shared" si="2"/>
        <v>0.46834519462197904</v>
      </c>
      <c r="H107" s="10">
        <v>0.3559580647821769</v>
      </c>
      <c r="I107" s="4">
        <f t="shared" si="3"/>
        <v>0.72719673830490372</v>
      </c>
      <c r="J107" s="4"/>
      <c r="K107" s="4"/>
      <c r="L107" s="4"/>
      <c r="M107" s="4"/>
      <c r="N107" s="4"/>
      <c r="O107" s="4"/>
      <c r="P107" s="4"/>
      <c r="Q107" s="4"/>
      <c r="R107" s="4"/>
    </row>
    <row r="108" spans="2:18" x14ac:dyDescent="0.2">
      <c r="B108" s="3" t="s">
        <v>113</v>
      </c>
      <c r="C108" s="4">
        <v>16</v>
      </c>
      <c r="D108" s="4">
        <v>1.4193750000000001</v>
      </c>
      <c r="E108" s="15">
        <v>1.2700632699340744</v>
      </c>
      <c r="F108" s="4"/>
      <c r="G108" s="4">
        <f t="shared" si="2"/>
        <v>0.62525790307211149</v>
      </c>
      <c r="H108" s="10">
        <v>-4.8478617684300007E-2</v>
      </c>
      <c r="I108" s="4">
        <f t="shared" si="3"/>
        <v>0.59634778671316546</v>
      </c>
      <c r="J108" s="4"/>
      <c r="K108" s="4"/>
      <c r="L108" s="4"/>
      <c r="M108" s="4"/>
      <c r="N108" s="4"/>
      <c r="O108" s="4"/>
      <c r="P108" s="4"/>
      <c r="Q108" s="4"/>
      <c r="R108" s="4"/>
    </row>
    <row r="109" spans="2:18" x14ac:dyDescent="0.2">
      <c r="B109" s="3" t="s">
        <v>114</v>
      </c>
      <c r="C109" s="4">
        <v>9</v>
      </c>
      <c r="D109" s="4">
        <v>1.1283333333333334</v>
      </c>
      <c r="E109" s="15">
        <v>1.8322343305384248</v>
      </c>
      <c r="F109" s="4"/>
      <c r="G109" s="4">
        <f t="shared" si="2"/>
        <v>0.39838982289252545</v>
      </c>
      <c r="H109" s="10">
        <v>-4.5260557679213081E-2</v>
      </c>
      <c r="I109" s="4">
        <f t="shared" si="3"/>
        <v>0.38113924797570897</v>
      </c>
      <c r="J109" s="4"/>
      <c r="K109" s="4"/>
      <c r="L109" s="4"/>
      <c r="M109" s="4"/>
      <c r="N109" s="4"/>
      <c r="O109" s="4"/>
      <c r="P109" s="4"/>
      <c r="Q109" s="4"/>
      <c r="R109" s="4"/>
    </row>
    <row r="110" spans="2:18" x14ac:dyDescent="0.2">
      <c r="B110" s="3" t="s">
        <v>115</v>
      </c>
      <c r="C110" s="4">
        <v>12</v>
      </c>
      <c r="D110" s="4">
        <v>1.2091666666666667</v>
      </c>
      <c r="E110" s="15">
        <v>0.1178898747978453</v>
      </c>
      <c r="F110" s="4"/>
      <c r="G110" s="4">
        <f t="shared" si="2"/>
        <v>1.0816509693187155</v>
      </c>
      <c r="H110" s="10">
        <v>0.17212256110840082</v>
      </c>
      <c r="I110" s="4">
        <f t="shared" si="3"/>
        <v>1.3065351445823674</v>
      </c>
      <c r="J110" s="4"/>
      <c r="K110" s="4"/>
      <c r="L110" s="4"/>
      <c r="M110" s="4"/>
      <c r="N110" s="4"/>
      <c r="O110" s="4"/>
      <c r="P110" s="4"/>
      <c r="Q110" s="4"/>
      <c r="R110" s="4"/>
    </row>
    <row r="111" spans="2:18" x14ac:dyDescent="0.2">
      <c r="B111" s="3" t="s">
        <v>116</v>
      </c>
      <c r="C111" s="4">
        <v>5</v>
      </c>
      <c r="D111" s="4">
        <v>1.1362000000000001</v>
      </c>
      <c r="E111" s="15">
        <v>1.3823358491560627</v>
      </c>
      <c r="F111" s="4"/>
      <c r="G111" s="4">
        <f t="shared" si="2"/>
        <v>0.47692687846782666</v>
      </c>
      <c r="H111" s="10">
        <v>0.41739868271059155</v>
      </c>
      <c r="I111" s="4">
        <f t="shared" si="3"/>
        <v>0.81861620342151098</v>
      </c>
      <c r="J111" s="4"/>
      <c r="K111" s="4"/>
      <c r="L111" s="4"/>
      <c r="M111" s="4"/>
      <c r="N111" s="4"/>
      <c r="O111" s="4"/>
      <c r="P111" s="4"/>
      <c r="Q111" s="4"/>
      <c r="R111" s="4"/>
    </row>
    <row r="112" spans="2:18" x14ac:dyDescent="0.2">
      <c r="B112" s="3" t="s">
        <v>117</v>
      </c>
      <c r="C112" s="4">
        <v>0</v>
      </c>
      <c r="D112" s="4">
        <v>0</v>
      </c>
      <c r="E112" s="15">
        <v>0</v>
      </c>
      <c r="F112" s="4"/>
      <c r="G112" s="4">
        <f t="shared" si="2"/>
        <v>0</v>
      </c>
      <c r="H112" s="10">
        <v>0</v>
      </c>
      <c r="I112" s="4">
        <f t="shared" si="3"/>
        <v>0</v>
      </c>
      <c r="J112" s="4"/>
      <c r="K112" s="4"/>
      <c r="L112" s="4"/>
      <c r="M112" s="4"/>
      <c r="N112" s="4"/>
      <c r="O112" s="4"/>
      <c r="P112" s="4"/>
      <c r="Q112" s="4"/>
      <c r="R112" s="4"/>
    </row>
    <row r="113" spans="2:18" x14ac:dyDescent="0.2">
      <c r="B113" s="3" t="s">
        <v>118</v>
      </c>
      <c r="C113" s="4">
        <v>57</v>
      </c>
      <c r="D113" s="4">
        <v>0.73917543859649104</v>
      </c>
      <c r="E113" s="15">
        <v>0.48413743334409087</v>
      </c>
      <c r="F113" s="4"/>
      <c r="G113" s="4">
        <f t="shared" si="2"/>
        <v>0.49805053224145474</v>
      </c>
      <c r="H113" s="10">
        <v>0.14887138465893149</v>
      </c>
      <c r="I113" s="4">
        <f t="shared" si="3"/>
        <v>0.58516483086621807</v>
      </c>
      <c r="J113" s="4"/>
      <c r="K113" s="4"/>
      <c r="L113" s="4"/>
      <c r="M113" s="4"/>
      <c r="N113" s="4"/>
      <c r="O113" s="4"/>
      <c r="P113" s="4"/>
      <c r="Q113" s="4"/>
      <c r="R113" s="4"/>
    </row>
    <row r="114" spans="2:18" x14ac:dyDescent="0.2">
      <c r="B114" s="3" t="s">
        <v>119</v>
      </c>
      <c r="C114" s="4">
        <v>14</v>
      </c>
      <c r="D114" s="4">
        <v>1.0835714285714286</v>
      </c>
      <c r="E114" s="15">
        <v>0.29776965207887141</v>
      </c>
      <c r="F114" s="4"/>
      <c r="G114" s="4">
        <f t="shared" si="2"/>
        <v>0.83494896558543885</v>
      </c>
      <c r="H114" s="10">
        <v>-8.4802896229022401E-2</v>
      </c>
      <c r="I114" s="4">
        <f t="shared" si="3"/>
        <v>0.7696780387366936</v>
      </c>
      <c r="J114" s="4"/>
      <c r="K114" s="4"/>
      <c r="L114" s="4"/>
      <c r="M114" s="4"/>
      <c r="N114" s="4"/>
      <c r="O114" s="4"/>
      <c r="P114" s="4"/>
      <c r="Q114" s="4"/>
      <c r="R114" s="4"/>
    </row>
    <row r="115" spans="2:18" x14ac:dyDescent="0.2">
      <c r="B115" s="3" t="s">
        <v>120</v>
      </c>
      <c r="C115" s="4">
        <v>30</v>
      </c>
      <c r="D115" s="4">
        <v>1.1895999999999998</v>
      </c>
      <c r="E115" s="15">
        <v>0.16379077739141085</v>
      </c>
      <c r="F115" s="4"/>
      <c r="G115" s="4">
        <f t="shared" si="2"/>
        <v>1.0221768578252863</v>
      </c>
      <c r="H115" s="10">
        <v>-0.26767002377816135</v>
      </c>
      <c r="I115" s="4">
        <f t="shared" si="3"/>
        <v>0.80634300618609911</v>
      </c>
      <c r="J115" s="4"/>
      <c r="K115" s="4"/>
      <c r="L115" s="4"/>
      <c r="M115" s="4"/>
      <c r="N115" s="4"/>
      <c r="O115" s="4"/>
      <c r="P115" s="4"/>
      <c r="Q115" s="4"/>
      <c r="R115" s="4"/>
    </row>
    <row r="116" spans="2:18" x14ac:dyDescent="0.2">
      <c r="B116" s="3" t="s">
        <v>121</v>
      </c>
      <c r="C116" s="4">
        <v>0</v>
      </c>
      <c r="D116" s="4">
        <v>0</v>
      </c>
      <c r="E116" s="15">
        <v>0</v>
      </c>
      <c r="F116" s="4"/>
      <c r="G116" s="4">
        <f t="shared" si="2"/>
        <v>0</v>
      </c>
      <c r="H116" s="10">
        <v>0</v>
      </c>
      <c r="I116" s="4">
        <f t="shared" si="3"/>
        <v>0</v>
      </c>
      <c r="J116" s="4"/>
      <c r="K116" s="4"/>
      <c r="L116" s="4"/>
      <c r="M116" s="4"/>
      <c r="N116" s="4"/>
      <c r="O116" s="4"/>
      <c r="P116" s="4"/>
      <c r="Q116" s="4"/>
      <c r="R116" s="4"/>
    </row>
    <row r="117" spans="2:18" x14ac:dyDescent="0.2">
      <c r="B117" s="3" t="s">
        <v>122</v>
      </c>
      <c r="C117" s="4">
        <v>16</v>
      </c>
      <c r="D117" s="4">
        <v>1.7774375</v>
      </c>
      <c r="E117" s="15">
        <v>1.1480358163678916</v>
      </c>
      <c r="F117" s="4"/>
      <c r="G117" s="4">
        <f t="shared" si="2"/>
        <v>0.82747107215626625</v>
      </c>
      <c r="H117" s="10">
        <v>6.8316396692877812E-2</v>
      </c>
      <c r="I117" s="4">
        <f t="shared" si="3"/>
        <v>0.88814600709839575</v>
      </c>
      <c r="J117" s="4"/>
      <c r="K117" s="4"/>
      <c r="L117" s="4"/>
      <c r="M117" s="4"/>
      <c r="N117" s="4"/>
      <c r="O117" s="4"/>
      <c r="P117" s="4"/>
      <c r="Q117" s="4"/>
      <c r="R117" s="4"/>
    </row>
    <row r="118" spans="2:18" x14ac:dyDescent="0.2">
      <c r="B118" s="3" t="s">
        <v>123</v>
      </c>
      <c r="C118" s="4">
        <v>15</v>
      </c>
      <c r="D118" s="4">
        <v>1.0786666666666664</v>
      </c>
      <c r="E118" s="15">
        <v>3.4830458086763598</v>
      </c>
      <c r="F118" s="4"/>
      <c r="G118" s="4">
        <f t="shared" si="2"/>
        <v>0.24061022632850315</v>
      </c>
      <c r="H118" s="10">
        <v>0.14196816205854984</v>
      </c>
      <c r="I118" s="4">
        <f t="shared" si="3"/>
        <v>0.28042109358758055</v>
      </c>
      <c r="J118" s="4"/>
      <c r="K118" s="4"/>
      <c r="L118" s="4"/>
      <c r="M118" s="4"/>
      <c r="N118" s="4"/>
      <c r="O118" s="4"/>
      <c r="P118" s="4"/>
      <c r="Q118" s="4"/>
      <c r="R118" s="4"/>
    </row>
    <row r="119" spans="2:18" x14ac:dyDescent="0.2">
      <c r="B119" s="3" t="s">
        <v>124</v>
      </c>
      <c r="C119" s="4">
        <v>14</v>
      </c>
      <c r="D119" s="4">
        <v>1.5998571428571429</v>
      </c>
      <c r="E119" s="15">
        <v>0.54361702318413019</v>
      </c>
      <c r="F119" s="4"/>
      <c r="G119" s="4">
        <f t="shared" si="2"/>
        <v>1.0364339851325313</v>
      </c>
      <c r="H119" s="10">
        <v>-0.32588608069903258</v>
      </c>
      <c r="I119" s="4">
        <f t="shared" si="3"/>
        <v>0.78169157985737614</v>
      </c>
      <c r="J119" s="4"/>
      <c r="K119" s="4"/>
      <c r="L119" s="4"/>
      <c r="M119" s="4"/>
      <c r="N119" s="4"/>
      <c r="O119" s="4"/>
      <c r="P119" s="4"/>
      <c r="Q119" s="4"/>
      <c r="R119" s="4"/>
    </row>
    <row r="120" spans="2:18" x14ac:dyDescent="0.2">
      <c r="B120" s="3" t="s">
        <v>125</v>
      </c>
      <c r="C120" s="4">
        <v>12</v>
      </c>
      <c r="D120" s="4">
        <v>1.1314166666666667</v>
      </c>
      <c r="E120" s="15">
        <v>0.19505360312937972</v>
      </c>
      <c r="F120" s="4"/>
      <c r="G120" s="4">
        <f t="shared" si="2"/>
        <v>0.94674972210780117</v>
      </c>
      <c r="H120" s="10">
        <v>5.523786338390152E-2</v>
      </c>
      <c r="I120" s="4">
        <f t="shared" si="3"/>
        <v>1.0021037946110136</v>
      </c>
      <c r="J120" s="4"/>
      <c r="K120" s="4"/>
      <c r="L120" s="4"/>
      <c r="M120" s="4"/>
      <c r="N120" s="4"/>
      <c r="O120" s="4"/>
      <c r="P120" s="4"/>
      <c r="Q120" s="4"/>
      <c r="R120" s="4"/>
    </row>
    <row r="121" spans="2:18" x14ac:dyDescent="0.2">
      <c r="B121" s="3" t="s">
        <v>126</v>
      </c>
      <c r="C121" s="4">
        <v>2</v>
      </c>
      <c r="D121" s="4">
        <v>0.91300000000000003</v>
      </c>
      <c r="E121" s="15">
        <v>0.29773070795054446</v>
      </c>
      <c r="F121" s="4"/>
      <c r="G121" s="4">
        <f t="shared" si="2"/>
        <v>0.70353579090523743</v>
      </c>
      <c r="H121" s="10">
        <v>3.2658877343394177E-2</v>
      </c>
      <c r="I121" s="4">
        <f t="shared" si="3"/>
        <v>0.72728820725941989</v>
      </c>
      <c r="J121" s="4"/>
      <c r="K121" s="4"/>
      <c r="L121" s="4"/>
      <c r="M121" s="4"/>
      <c r="N121" s="4"/>
      <c r="O121" s="4"/>
      <c r="P121" s="4"/>
      <c r="Q121" s="4"/>
      <c r="R121" s="4"/>
    </row>
    <row r="122" spans="2:18" x14ac:dyDescent="0.2">
      <c r="B122" s="3" t="s">
        <v>127</v>
      </c>
      <c r="C122" s="4">
        <v>9</v>
      </c>
      <c r="D122" s="4">
        <v>1.0514444444444446</v>
      </c>
      <c r="E122" s="15">
        <v>0.22927480691938973</v>
      </c>
      <c r="F122" s="4"/>
      <c r="G122" s="4">
        <f t="shared" si="2"/>
        <v>0.85533717808746534</v>
      </c>
      <c r="H122" s="10">
        <v>-0.17735525604155961</v>
      </c>
      <c r="I122" s="4">
        <f t="shared" si="3"/>
        <v>0.72649030417822558</v>
      </c>
      <c r="J122" s="4"/>
      <c r="K122" s="4"/>
      <c r="L122" s="4"/>
      <c r="M122" s="4"/>
      <c r="N122" s="4"/>
      <c r="O122" s="4"/>
      <c r="P122" s="4"/>
      <c r="Q122" s="4"/>
      <c r="R122" s="4"/>
    </row>
    <row r="123" spans="2:18" x14ac:dyDescent="0.2">
      <c r="B123" s="3" t="s">
        <v>128</v>
      </c>
      <c r="C123" s="4">
        <v>10</v>
      </c>
      <c r="D123" s="4">
        <v>1.2875000000000001</v>
      </c>
      <c r="E123" s="15">
        <v>0.69855425897230494</v>
      </c>
      <c r="F123" s="4"/>
      <c r="G123" s="4">
        <f t="shared" si="2"/>
        <v>0.75799756952067598</v>
      </c>
      <c r="H123" s="10">
        <v>0.36006068017310683</v>
      </c>
      <c r="I123" s="4">
        <f t="shared" si="3"/>
        <v>1.1844835065388983</v>
      </c>
      <c r="J123" s="4"/>
      <c r="K123" s="4"/>
      <c r="L123" s="4"/>
      <c r="M123" s="4"/>
      <c r="N123" s="4"/>
      <c r="O123" s="4"/>
      <c r="P123" s="4"/>
      <c r="Q123" s="4"/>
      <c r="R123" s="4"/>
    </row>
    <row r="124" spans="2:18" x14ac:dyDescent="0.2">
      <c r="B124" s="3" t="s">
        <v>129</v>
      </c>
      <c r="C124" s="4">
        <v>16</v>
      </c>
      <c r="D124" s="4">
        <v>1.194625</v>
      </c>
      <c r="E124" s="15">
        <v>0.24958812510195943</v>
      </c>
      <c r="F124" s="4"/>
      <c r="G124" s="4">
        <f t="shared" si="2"/>
        <v>0.95601500686678287</v>
      </c>
      <c r="H124" s="10">
        <v>-1.1065320136530614</v>
      </c>
      <c r="I124" s="4">
        <f t="shared" si="3"/>
        <v>0.4538335998079141</v>
      </c>
      <c r="J124" s="4"/>
      <c r="K124" s="4"/>
      <c r="L124" s="4"/>
      <c r="M124" s="4"/>
      <c r="N124" s="4"/>
      <c r="O124" s="4"/>
      <c r="P124" s="4"/>
      <c r="Q124" s="4"/>
      <c r="R124" s="4"/>
    </row>
    <row r="125" spans="2:18" x14ac:dyDescent="0.2">
      <c r="B125" s="3" t="s">
        <v>130</v>
      </c>
      <c r="C125" s="4">
        <v>9</v>
      </c>
      <c r="D125" s="4">
        <v>0.89277777777777778</v>
      </c>
      <c r="E125" s="15">
        <v>0.13056245133739666</v>
      </c>
      <c r="F125" s="4"/>
      <c r="G125" s="4">
        <f t="shared" si="2"/>
        <v>0.78967577308238746</v>
      </c>
      <c r="H125" s="10">
        <v>3.4799781637108861E-2</v>
      </c>
      <c r="I125" s="4">
        <f t="shared" si="3"/>
        <v>0.81814711399649631</v>
      </c>
      <c r="J125" s="4"/>
      <c r="K125" s="4"/>
      <c r="L125" s="4"/>
      <c r="M125" s="4"/>
      <c r="N125" s="4"/>
      <c r="O125" s="4"/>
      <c r="P125" s="4"/>
      <c r="Q125" s="4"/>
      <c r="R125" s="4"/>
    </row>
    <row r="126" spans="2:18" x14ac:dyDescent="0.2">
      <c r="B126" s="3" t="s">
        <v>131</v>
      </c>
      <c r="C126" s="4">
        <v>8</v>
      </c>
      <c r="D126" s="4">
        <v>0.89762500000000001</v>
      </c>
      <c r="E126" s="15">
        <v>1.831599679153999</v>
      </c>
      <c r="F126" s="4"/>
      <c r="G126" s="4">
        <f t="shared" si="2"/>
        <v>0.31700279054565533</v>
      </c>
      <c r="H126" s="10">
        <v>0.11477773774430407</v>
      </c>
      <c r="I126" s="4">
        <f t="shared" si="3"/>
        <v>0.35810530762961007</v>
      </c>
      <c r="J126" s="4"/>
      <c r="K126" s="4"/>
      <c r="L126" s="4"/>
      <c r="M126" s="4"/>
      <c r="N126" s="4"/>
      <c r="O126" s="4"/>
      <c r="P126" s="4"/>
      <c r="Q126" s="4"/>
      <c r="R126" s="4"/>
    </row>
    <row r="127" spans="2:18" x14ac:dyDescent="0.2">
      <c r="B127" s="3" t="s">
        <v>132</v>
      </c>
      <c r="C127" s="4">
        <v>0</v>
      </c>
      <c r="D127" s="4">
        <v>0</v>
      </c>
      <c r="E127" s="15">
        <v>0</v>
      </c>
      <c r="F127" s="4"/>
      <c r="G127" s="4">
        <f t="shared" si="2"/>
        <v>0</v>
      </c>
      <c r="H127" s="10">
        <v>0</v>
      </c>
      <c r="I127" s="4">
        <f t="shared" si="3"/>
        <v>0</v>
      </c>
      <c r="J127" s="4"/>
      <c r="K127" s="4"/>
      <c r="L127" s="4"/>
      <c r="M127" s="4"/>
      <c r="N127" s="4"/>
      <c r="O127" s="4"/>
      <c r="P127" s="4"/>
      <c r="Q127" s="4"/>
      <c r="R127" s="4"/>
    </row>
    <row r="128" spans="2:18" x14ac:dyDescent="0.2">
      <c r="B128" s="3" t="s">
        <v>133</v>
      </c>
      <c r="C128" s="4">
        <v>8</v>
      </c>
      <c r="D128" s="4">
        <v>2.519625</v>
      </c>
      <c r="E128" s="15">
        <v>0.6644638696071824</v>
      </c>
      <c r="F128" s="4"/>
      <c r="G128" s="4">
        <f t="shared" si="2"/>
        <v>1.5137757244286942</v>
      </c>
      <c r="H128" s="10">
        <v>8.361125132949733E-2</v>
      </c>
      <c r="I128" s="4">
        <f t="shared" si="3"/>
        <v>1.6518925255519352</v>
      </c>
      <c r="J128" s="4"/>
      <c r="K128" s="4"/>
      <c r="L128" s="4"/>
      <c r="M128" s="4"/>
      <c r="N128" s="4"/>
      <c r="O128" s="4"/>
      <c r="P128" s="4"/>
      <c r="Q128" s="4"/>
      <c r="R128" s="4"/>
    </row>
    <row r="129" spans="2:18" x14ac:dyDescent="0.2">
      <c r="B129" s="3" t="s">
        <v>134</v>
      </c>
      <c r="C129" s="4">
        <v>16</v>
      </c>
      <c r="D129" s="4">
        <v>1.0566249999999999</v>
      </c>
      <c r="E129" s="15">
        <v>65.819910867551414</v>
      </c>
      <c r="F129" s="4"/>
      <c r="G129" s="4">
        <f t="shared" si="2"/>
        <v>1.5813026181588492E-2</v>
      </c>
      <c r="H129" s="10">
        <v>0.28145608363453933</v>
      </c>
      <c r="I129" s="4">
        <f t="shared" si="3"/>
        <v>2.2007042049112253E-2</v>
      </c>
      <c r="J129" s="4"/>
      <c r="K129" s="4"/>
      <c r="L129" s="4"/>
      <c r="M129" s="4"/>
      <c r="N129" s="4"/>
      <c r="O129" s="4"/>
      <c r="P129" s="4"/>
      <c r="Q129" s="4"/>
      <c r="R129" s="4"/>
    </row>
    <row r="130" spans="2:18" x14ac:dyDescent="0.2">
      <c r="B130" s="3" t="s">
        <v>194</v>
      </c>
      <c r="C130" s="4">
        <v>0</v>
      </c>
      <c r="D130" s="4">
        <v>0</v>
      </c>
      <c r="E130" s="15">
        <v>0</v>
      </c>
      <c r="F130" s="4"/>
      <c r="G130" s="4">
        <f t="shared" si="2"/>
        <v>0</v>
      </c>
      <c r="H130" s="10">
        <v>0</v>
      </c>
      <c r="I130" s="4">
        <f t="shared" si="3"/>
        <v>0</v>
      </c>
      <c r="J130" s="4"/>
      <c r="K130" s="4"/>
      <c r="L130" s="4"/>
      <c r="M130" s="4"/>
      <c r="N130" s="4"/>
      <c r="O130" s="4"/>
      <c r="P130" s="4"/>
      <c r="Q130" s="4"/>
      <c r="R130" s="4"/>
    </row>
    <row r="131" spans="2:18" x14ac:dyDescent="0.2">
      <c r="B131" s="3" t="s">
        <v>136</v>
      </c>
      <c r="C131" s="4">
        <v>3</v>
      </c>
      <c r="D131" s="4">
        <v>0.88</v>
      </c>
      <c r="E131" s="15">
        <v>4.7243368212564557E-2</v>
      </c>
      <c r="F131" s="4"/>
      <c r="G131" s="4">
        <f t="shared" si="2"/>
        <v>0.84030133463817902</v>
      </c>
      <c r="H131" s="10">
        <v>0.14857679676484389</v>
      </c>
      <c r="I131" s="4">
        <f t="shared" si="3"/>
        <v>0.98693732029533932</v>
      </c>
      <c r="J131" s="4"/>
      <c r="K131" s="4"/>
      <c r="L131" s="4"/>
      <c r="M131" s="4"/>
      <c r="N131" s="4"/>
      <c r="O131" s="4"/>
      <c r="P131" s="4"/>
      <c r="Q131" s="4"/>
      <c r="R131" s="4"/>
    </row>
    <row r="132" spans="2:18" x14ac:dyDescent="0.2">
      <c r="B132" s="3" t="s">
        <v>140</v>
      </c>
      <c r="C132" s="4">
        <v>191</v>
      </c>
      <c r="D132" s="4">
        <v>1.1783193717277491</v>
      </c>
      <c r="E132" s="15">
        <v>6.2769132838956063E-2</v>
      </c>
      <c r="F132" s="4"/>
      <c r="G132" s="4">
        <f t="shared" si="2"/>
        <v>1.1087256256494067</v>
      </c>
      <c r="H132" s="10">
        <v>0.18023607344043063</v>
      </c>
      <c r="I132" s="4">
        <f t="shared" si="3"/>
        <v>1.352493796967339</v>
      </c>
      <c r="J132" s="4"/>
      <c r="K132" s="4"/>
      <c r="L132" s="4"/>
      <c r="M132" s="4"/>
      <c r="N132" s="4"/>
      <c r="O132" s="4"/>
      <c r="P132" s="4"/>
      <c r="Q132" s="4"/>
      <c r="R132" s="4"/>
    </row>
    <row r="133" spans="2:18" x14ac:dyDescent="0.2">
      <c r="B133" s="3" t="s">
        <v>141</v>
      </c>
      <c r="C133" s="4">
        <v>7</v>
      </c>
      <c r="D133" s="4">
        <v>0.87228571428571411</v>
      </c>
      <c r="E133" s="15">
        <v>0.56739062605552049</v>
      </c>
      <c r="F133" s="4"/>
      <c r="G133" s="4">
        <f t="shared" si="2"/>
        <v>0.55652094620528625</v>
      </c>
      <c r="H133" s="10">
        <v>-0.13340559911629141</v>
      </c>
      <c r="I133" s="4">
        <f t="shared" si="3"/>
        <v>0.49101658456531516</v>
      </c>
      <c r="J133" s="4"/>
      <c r="K133" s="4"/>
      <c r="L133" s="4"/>
      <c r="M133" s="4"/>
      <c r="N133" s="4"/>
      <c r="O133" s="4"/>
      <c r="P133" s="4"/>
      <c r="Q133" s="4"/>
      <c r="R133" s="4"/>
    </row>
    <row r="134" spans="2:18" x14ac:dyDescent="0.2">
      <c r="B134" s="3" t="s">
        <v>142</v>
      </c>
      <c r="C134" s="4">
        <v>6</v>
      </c>
      <c r="D134" s="4">
        <v>0.69466666666666665</v>
      </c>
      <c r="E134" s="15">
        <v>4.0747556982954842</v>
      </c>
      <c r="F134" s="4"/>
      <c r="G134" s="4">
        <f t="shared" si="2"/>
        <v>0.1368867208523934</v>
      </c>
      <c r="H134" s="10">
        <v>0.39171630324414636</v>
      </c>
      <c r="I134" s="4">
        <f t="shared" ref="I134:I175" si="4">G134/(1-H134)</f>
        <v>0.22503762895906698</v>
      </c>
      <c r="J134" s="4"/>
      <c r="K134" s="4"/>
      <c r="L134" s="4"/>
      <c r="M134" s="4"/>
      <c r="N134" s="4"/>
      <c r="O134" s="4"/>
      <c r="P134" s="4"/>
      <c r="Q134" s="4"/>
      <c r="R134" s="4"/>
    </row>
    <row r="135" spans="2:18" x14ac:dyDescent="0.2">
      <c r="B135" s="3" t="s">
        <v>137</v>
      </c>
      <c r="C135" s="4">
        <v>42</v>
      </c>
      <c r="D135" s="4">
        <v>1.5772857142857144</v>
      </c>
      <c r="E135" s="15">
        <v>5.6604613977980192</v>
      </c>
      <c r="F135" s="4"/>
      <c r="G135" s="4">
        <f t="shared" ref="G135:G175" si="5">D135/(1+(1-F135)*(E135))</f>
        <v>0.23681328065457638</v>
      </c>
      <c r="H135" s="10">
        <v>-0.11407366136828009</v>
      </c>
      <c r="I135" s="4">
        <f t="shared" si="4"/>
        <v>0.2125651910338924</v>
      </c>
      <c r="J135" s="4"/>
      <c r="K135" s="4"/>
      <c r="L135" s="4"/>
      <c r="M135" s="4"/>
      <c r="N135" s="4"/>
      <c r="O135" s="4"/>
      <c r="P135" s="4"/>
      <c r="Q135" s="4"/>
      <c r="R135" s="4"/>
    </row>
    <row r="136" spans="2:18" x14ac:dyDescent="0.2">
      <c r="B136" s="3" t="s">
        <v>143</v>
      </c>
      <c r="C136" s="4">
        <v>21</v>
      </c>
      <c r="D136" s="4">
        <v>1.1123809523809522</v>
      </c>
      <c r="E136" s="15">
        <v>1.2592698881292339</v>
      </c>
      <c r="F136" s="4"/>
      <c r="G136" s="4">
        <f t="shared" si="5"/>
        <v>0.49236302321634018</v>
      </c>
      <c r="H136" s="10">
        <v>4.4515101773266376E-2</v>
      </c>
      <c r="I136" s="4">
        <f t="shared" si="4"/>
        <v>0.51530173227238585</v>
      </c>
      <c r="J136" s="4"/>
      <c r="K136" s="4"/>
      <c r="L136" s="4"/>
      <c r="M136" s="4"/>
      <c r="N136" s="4"/>
      <c r="O136" s="4"/>
      <c r="P136" s="4"/>
      <c r="Q136" s="4"/>
      <c r="R136" s="4"/>
    </row>
    <row r="137" spans="2:18" x14ac:dyDescent="0.2">
      <c r="B137" s="3" t="s">
        <v>144</v>
      </c>
      <c r="C137" s="4">
        <v>21</v>
      </c>
      <c r="D137" s="4">
        <v>1.6997619047619048</v>
      </c>
      <c r="E137" s="15">
        <v>0.1402322057414099</v>
      </c>
      <c r="F137" s="4"/>
      <c r="G137" s="4">
        <f t="shared" si="5"/>
        <v>1.4907155719713019</v>
      </c>
      <c r="H137" s="10">
        <v>0.10378485713273192</v>
      </c>
      <c r="I137" s="4">
        <f t="shared" si="4"/>
        <v>1.6633456640802162</v>
      </c>
      <c r="J137" s="4"/>
      <c r="K137" s="4"/>
      <c r="L137" s="4"/>
      <c r="M137" s="4"/>
      <c r="N137" s="4"/>
      <c r="O137" s="4"/>
      <c r="P137" s="4"/>
      <c r="Q137" s="4"/>
      <c r="R137" s="4"/>
    </row>
    <row r="138" spans="2:18" x14ac:dyDescent="0.2">
      <c r="B138" s="3" t="s">
        <v>145</v>
      </c>
      <c r="C138" s="4">
        <v>0</v>
      </c>
      <c r="D138" s="4">
        <v>0</v>
      </c>
      <c r="E138" s="15">
        <v>0</v>
      </c>
      <c r="F138" s="4"/>
      <c r="G138" s="4">
        <f t="shared" si="5"/>
        <v>0</v>
      </c>
      <c r="H138" s="10">
        <v>0</v>
      </c>
      <c r="I138" s="4">
        <f t="shared" si="4"/>
        <v>0</v>
      </c>
      <c r="J138" s="4"/>
      <c r="K138" s="4"/>
      <c r="L138" s="4"/>
      <c r="M138" s="4"/>
      <c r="N138" s="4"/>
      <c r="O138" s="4"/>
      <c r="P138" s="4"/>
      <c r="Q138" s="4"/>
      <c r="R138" s="4"/>
    </row>
    <row r="139" spans="2:18" x14ac:dyDescent="0.2">
      <c r="B139" s="3" t="s">
        <v>146</v>
      </c>
      <c r="C139" s="4">
        <v>36</v>
      </c>
      <c r="D139" s="4">
        <v>0.65624999999999989</v>
      </c>
      <c r="E139" s="15">
        <v>0.15290820511002817</v>
      </c>
      <c r="F139" s="4"/>
      <c r="G139" s="4">
        <f t="shared" si="5"/>
        <v>0.56921270669365254</v>
      </c>
      <c r="H139" s="10">
        <v>2.1547269200064978</v>
      </c>
      <c r="I139" s="4">
        <f t="shared" si="4"/>
        <v>-0.49294140184282664</v>
      </c>
      <c r="J139" s="4"/>
      <c r="K139" s="4"/>
      <c r="L139" s="4"/>
      <c r="M139" s="4"/>
      <c r="N139" s="4"/>
      <c r="O139" s="4"/>
      <c r="P139" s="4"/>
      <c r="Q139" s="4"/>
      <c r="R139" s="4"/>
    </row>
    <row r="140" spans="2:18" x14ac:dyDescent="0.2">
      <c r="B140" s="3" t="s">
        <v>147</v>
      </c>
      <c r="C140" s="4">
        <v>6</v>
      </c>
      <c r="D140" s="4">
        <v>1.5748333333333333</v>
      </c>
      <c r="E140" s="15">
        <v>151.07149564319718</v>
      </c>
      <c r="F140" s="4"/>
      <c r="G140" s="4">
        <f t="shared" si="5"/>
        <v>1.0355874561977996E-2</v>
      </c>
      <c r="H140" s="10">
        <v>0.34528029775184277</v>
      </c>
      <c r="I140" s="4">
        <f t="shared" si="4"/>
        <v>1.5817264283354081E-2</v>
      </c>
      <c r="J140" s="4"/>
      <c r="K140" s="4"/>
      <c r="L140" s="4"/>
      <c r="M140" s="4"/>
      <c r="N140" s="4"/>
      <c r="O140" s="4"/>
      <c r="P140" s="4"/>
      <c r="Q140" s="4"/>
      <c r="R140" s="4"/>
    </row>
    <row r="141" spans="2:18" x14ac:dyDescent="0.2">
      <c r="B141" s="3" t="s">
        <v>139</v>
      </c>
      <c r="C141" s="4">
        <v>28</v>
      </c>
      <c r="D141" s="4">
        <v>1.0445714285714287</v>
      </c>
      <c r="E141" s="15">
        <v>0.55826835087980464</v>
      </c>
      <c r="F141" s="4"/>
      <c r="G141" s="4">
        <f t="shared" si="5"/>
        <v>0.6703411694023429</v>
      </c>
      <c r="H141" s="10">
        <v>3.2451669926671596E-2</v>
      </c>
      <c r="I141" s="4">
        <f t="shared" si="4"/>
        <v>0.69282448076938874</v>
      </c>
      <c r="J141" s="4"/>
      <c r="K141" s="4"/>
      <c r="L141" s="4"/>
      <c r="M141" s="4"/>
      <c r="N141" s="4"/>
      <c r="O141" s="4"/>
      <c r="P141" s="4"/>
      <c r="Q141" s="4"/>
      <c r="R141" s="4"/>
    </row>
    <row r="142" spans="2:18" x14ac:dyDescent="0.2">
      <c r="B142" s="3" t="s">
        <v>148</v>
      </c>
      <c r="C142" s="4">
        <v>11</v>
      </c>
      <c r="D142" s="4">
        <v>1.1505454545454545</v>
      </c>
      <c r="E142" s="15">
        <v>0.13534015197810353</v>
      </c>
      <c r="F142" s="4"/>
      <c r="G142" s="4">
        <f t="shared" si="5"/>
        <v>1.0133927286380728</v>
      </c>
      <c r="H142" s="10">
        <v>4.5300631170342477E-2</v>
      </c>
      <c r="I142" s="4">
        <f t="shared" si="4"/>
        <v>1.0614783687145055</v>
      </c>
      <c r="J142" s="4"/>
      <c r="K142" s="4"/>
      <c r="L142" s="4"/>
      <c r="M142" s="4"/>
      <c r="N142" s="4"/>
      <c r="O142" s="4"/>
      <c r="P142" s="4"/>
      <c r="Q142" s="4"/>
      <c r="R142" s="4"/>
    </row>
    <row r="143" spans="2:18" x14ac:dyDescent="0.2">
      <c r="B143" s="3" t="s">
        <v>149</v>
      </c>
      <c r="C143" s="4">
        <v>125</v>
      </c>
      <c r="D143" s="4">
        <v>1.3041120000000002</v>
      </c>
      <c r="E143" s="15">
        <v>0.10077927680829019</v>
      </c>
      <c r="F143" s="4"/>
      <c r="G143" s="4">
        <f t="shared" si="5"/>
        <v>1.1847170704205781</v>
      </c>
      <c r="H143" s="10">
        <v>-0.18851889833395011</v>
      </c>
      <c r="I143" s="4">
        <f t="shared" si="4"/>
        <v>0.99680120533320815</v>
      </c>
      <c r="J143" s="4"/>
      <c r="K143" s="4"/>
      <c r="L143" s="4"/>
      <c r="M143" s="4"/>
      <c r="N143" s="4"/>
      <c r="O143" s="4"/>
      <c r="P143" s="4"/>
      <c r="Q143" s="4"/>
      <c r="R143" s="4"/>
    </row>
    <row r="144" spans="2:18" x14ac:dyDescent="0.2">
      <c r="B144" s="3" t="s">
        <v>135</v>
      </c>
      <c r="C144" s="4">
        <v>14</v>
      </c>
      <c r="D144" s="4">
        <v>0.97464285714285714</v>
      </c>
      <c r="E144" s="15">
        <v>0.27780259991130712</v>
      </c>
      <c r="F144" s="4"/>
      <c r="G144" s="4">
        <f t="shared" si="5"/>
        <v>0.76274915797675436</v>
      </c>
      <c r="H144" s="10">
        <v>0.1535651807464089</v>
      </c>
      <c r="I144" s="4">
        <f t="shared" si="4"/>
        <v>0.90113159410120558</v>
      </c>
      <c r="J144" s="4"/>
      <c r="K144" s="4"/>
      <c r="L144" s="4"/>
      <c r="M144" s="4"/>
      <c r="N144" s="4"/>
      <c r="O144" s="4"/>
      <c r="P144" s="4"/>
      <c r="Q144" s="4"/>
      <c r="R144" s="4"/>
    </row>
    <row r="145" spans="2:18" x14ac:dyDescent="0.2">
      <c r="B145" s="3" t="s">
        <v>150</v>
      </c>
      <c r="C145" s="4">
        <v>18</v>
      </c>
      <c r="D145" s="4">
        <v>1.1047777777777776</v>
      </c>
      <c r="E145" s="15">
        <v>0.45326901907938327</v>
      </c>
      <c r="F145" s="4"/>
      <c r="G145" s="4">
        <f t="shared" si="5"/>
        <v>0.76020183687506948</v>
      </c>
      <c r="H145" s="10">
        <v>4.70634850317296E-2</v>
      </c>
      <c r="I145" s="4">
        <f t="shared" si="4"/>
        <v>0.79774657066256049</v>
      </c>
      <c r="J145" s="4"/>
      <c r="K145" s="4"/>
      <c r="L145" s="4"/>
      <c r="M145" s="4"/>
      <c r="N145" s="4"/>
      <c r="O145" s="4"/>
      <c r="P145" s="4"/>
      <c r="Q145" s="4"/>
      <c r="R145" s="4"/>
    </row>
    <row r="146" spans="2:18" x14ac:dyDescent="0.2">
      <c r="B146" s="3" t="s">
        <v>151</v>
      </c>
      <c r="C146" s="4">
        <v>9</v>
      </c>
      <c r="D146" s="4">
        <v>1.4984444444444442</v>
      </c>
      <c r="E146" s="15">
        <v>7.6823559665161301E-2</v>
      </c>
      <c r="F146" s="4"/>
      <c r="G146" s="4">
        <f t="shared" si="5"/>
        <v>1.3915412891879761</v>
      </c>
      <c r="H146" s="10">
        <v>0.10872096655796026</v>
      </c>
      <c r="I146" s="4">
        <f t="shared" si="4"/>
        <v>1.5612857892706939</v>
      </c>
      <c r="J146" s="4"/>
      <c r="K146" s="4"/>
      <c r="L146" s="4"/>
      <c r="M146" s="4"/>
      <c r="N146" s="4"/>
      <c r="O146" s="4"/>
      <c r="P146" s="4"/>
      <c r="Q146" s="4"/>
      <c r="R146" s="4"/>
    </row>
    <row r="147" spans="2:18" x14ac:dyDescent="0.2">
      <c r="B147" s="3" t="s">
        <v>152</v>
      </c>
      <c r="C147" s="4">
        <v>13</v>
      </c>
      <c r="D147" s="4">
        <v>0.71323076923076911</v>
      </c>
      <c r="E147" s="15">
        <v>0.79898711166468672</v>
      </c>
      <c r="F147" s="4"/>
      <c r="G147" s="4">
        <f t="shared" si="5"/>
        <v>0.39646241187952891</v>
      </c>
      <c r="H147" s="10">
        <v>2.4696909755745115E-2</v>
      </c>
      <c r="I147" s="4">
        <f t="shared" si="4"/>
        <v>0.40650174888735241</v>
      </c>
      <c r="J147" s="4"/>
      <c r="K147" s="4"/>
      <c r="L147" s="4"/>
      <c r="M147" s="4"/>
      <c r="N147" s="4"/>
      <c r="O147" s="4"/>
      <c r="P147" s="4"/>
      <c r="Q147" s="4"/>
      <c r="R147" s="4"/>
    </row>
    <row r="148" spans="2:18" x14ac:dyDescent="0.2">
      <c r="B148" s="3" t="s">
        <v>153</v>
      </c>
      <c r="C148" s="4">
        <v>20</v>
      </c>
      <c r="D148" s="4">
        <v>0.77959999999999985</v>
      </c>
      <c r="E148" s="15">
        <v>7.3790651916382384</v>
      </c>
      <c r="F148" s="4"/>
      <c r="G148" s="4">
        <f t="shared" si="5"/>
        <v>9.3041405236707064E-2</v>
      </c>
      <c r="H148" s="10">
        <v>-6.4190354326805195E-4</v>
      </c>
      <c r="I148" s="4">
        <f t="shared" si="4"/>
        <v>9.2981719941217636E-2</v>
      </c>
      <c r="J148" s="4"/>
      <c r="K148" s="4"/>
      <c r="L148" s="4"/>
      <c r="M148" s="4"/>
      <c r="N148" s="4"/>
      <c r="O148" s="4"/>
      <c r="P148" s="4"/>
      <c r="Q148" s="4"/>
      <c r="R148" s="4"/>
    </row>
    <row r="149" spans="2:18" x14ac:dyDescent="0.2">
      <c r="B149" s="3" t="s">
        <v>154</v>
      </c>
      <c r="C149" s="4">
        <v>38</v>
      </c>
      <c r="D149" s="4">
        <v>0.616184210526316</v>
      </c>
      <c r="E149" s="15">
        <v>154.51097675533325</v>
      </c>
      <c r="F149" s="4"/>
      <c r="G149" s="4">
        <f t="shared" si="5"/>
        <v>3.9623197241938999E-3</v>
      </c>
      <c r="H149" s="10">
        <v>-0.17607223864477084</v>
      </c>
      <c r="I149" s="4">
        <f t="shared" si="4"/>
        <v>3.3691125374745853E-3</v>
      </c>
      <c r="J149" s="4"/>
      <c r="K149" s="4"/>
      <c r="L149" s="4"/>
      <c r="M149" s="4"/>
      <c r="N149" s="4"/>
      <c r="O149" s="4"/>
      <c r="P149" s="4"/>
      <c r="Q149" s="4"/>
      <c r="R149" s="4"/>
    </row>
    <row r="150" spans="2:18" x14ac:dyDescent="0.2">
      <c r="B150" s="3" t="s">
        <v>155</v>
      </c>
      <c r="C150" s="4">
        <v>72</v>
      </c>
      <c r="D150" s="4">
        <v>1.0126944444444443</v>
      </c>
      <c r="E150" s="15">
        <v>21.425272280345233</v>
      </c>
      <c r="F150" s="4"/>
      <c r="G150" s="4">
        <f t="shared" si="5"/>
        <v>4.5158624242525994E-2</v>
      </c>
      <c r="H150" s="10">
        <v>0.22924008090986478</v>
      </c>
      <c r="I150" s="4">
        <f t="shared" si="4"/>
        <v>5.8589741272268979E-2</v>
      </c>
      <c r="J150" s="4"/>
      <c r="K150" s="4"/>
      <c r="L150" s="4"/>
      <c r="M150" s="4"/>
      <c r="N150" s="4"/>
      <c r="O150" s="4"/>
      <c r="P150" s="4"/>
      <c r="Q150" s="4"/>
      <c r="R150" s="4"/>
    </row>
    <row r="151" spans="2:18" x14ac:dyDescent="0.2">
      <c r="B151" s="3" t="s">
        <v>156</v>
      </c>
      <c r="C151" s="4">
        <v>5</v>
      </c>
      <c r="D151" s="4">
        <v>0.9952000000000002</v>
      </c>
      <c r="E151" s="15">
        <v>0.8490729287039348</v>
      </c>
      <c r="F151" s="4"/>
      <c r="G151" s="4">
        <f t="shared" si="5"/>
        <v>0.53821565637087276</v>
      </c>
      <c r="H151" s="10">
        <v>0.14440871885066389</v>
      </c>
      <c r="I151" s="4">
        <f t="shared" si="4"/>
        <v>0.62905696706945735</v>
      </c>
      <c r="J151" s="4"/>
      <c r="K151" s="4"/>
      <c r="L151" s="4"/>
      <c r="M151" s="4"/>
      <c r="N151" s="4"/>
      <c r="O151" s="4"/>
      <c r="P151" s="4"/>
      <c r="Q151" s="4"/>
      <c r="R151" s="4"/>
    </row>
    <row r="152" spans="2:18" x14ac:dyDescent="0.2">
      <c r="B152" s="3" t="s">
        <v>157</v>
      </c>
      <c r="C152" s="4">
        <v>15</v>
      </c>
      <c r="D152" s="4">
        <v>1.0558000000000001</v>
      </c>
      <c r="E152" s="15">
        <v>0.6056984537976261</v>
      </c>
      <c r="F152" s="4"/>
      <c r="G152" s="4">
        <f t="shared" si="5"/>
        <v>0.65753317349402374</v>
      </c>
      <c r="H152" s="10">
        <v>2.4393660810651443E-2</v>
      </c>
      <c r="I152" s="4">
        <f t="shared" si="4"/>
        <v>0.6739738633108735</v>
      </c>
      <c r="J152" s="4"/>
      <c r="K152" s="4"/>
      <c r="L152" s="4"/>
      <c r="M152" s="4"/>
      <c r="N152" s="4"/>
      <c r="O152" s="4"/>
      <c r="P152" s="4"/>
      <c r="Q152" s="4"/>
      <c r="R152" s="4"/>
    </row>
    <row r="153" spans="2:18" x14ac:dyDescent="0.2">
      <c r="B153" s="3" t="s">
        <v>158</v>
      </c>
      <c r="C153" s="4">
        <v>20</v>
      </c>
      <c r="D153" s="4">
        <v>0.91569999999999996</v>
      </c>
      <c r="E153" s="15">
        <v>0.59919330884776179</v>
      </c>
      <c r="F153" s="4"/>
      <c r="G153" s="4">
        <f t="shared" si="5"/>
        <v>0.57260119519870489</v>
      </c>
      <c r="H153" s="10">
        <v>0.40215287818205248</v>
      </c>
      <c r="I153" s="4">
        <f t="shared" si="4"/>
        <v>0.95777193583792086</v>
      </c>
      <c r="J153" s="4"/>
      <c r="K153" s="4"/>
      <c r="L153" s="4"/>
      <c r="M153" s="4"/>
      <c r="N153" s="4"/>
      <c r="O153" s="4"/>
      <c r="P153" s="4"/>
      <c r="Q153" s="4"/>
      <c r="R153" s="4"/>
    </row>
    <row r="154" spans="2:18" x14ac:dyDescent="0.2">
      <c r="B154" s="3" t="s">
        <v>159</v>
      </c>
      <c r="C154" s="4">
        <v>12</v>
      </c>
      <c r="D154" s="4">
        <v>0.56983333333333352</v>
      </c>
      <c r="E154" s="15">
        <v>1.5545037239168482</v>
      </c>
      <c r="F154" s="4"/>
      <c r="G154" s="4">
        <f t="shared" si="5"/>
        <v>0.22307007345426841</v>
      </c>
      <c r="H154" s="10">
        <v>0.10347423931566224</v>
      </c>
      <c r="I154" s="4">
        <f t="shared" si="4"/>
        <v>0.24881613360891508</v>
      </c>
      <c r="J154" s="4"/>
      <c r="K154" s="4"/>
      <c r="L154" s="4"/>
      <c r="M154" s="4"/>
      <c r="N154" s="4"/>
      <c r="O154" s="4"/>
      <c r="P154" s="4"/>
      <c r="Q154" s="4"/>
      <c r="R154" s="4"/>
    </row>
    <row r="155" spans="2:18" x14ac:dyDescent="0.2">
      <c r="B155" s="3" t="s">
        <v>160</v>
      </c>
      <c r="C155" s="4">
        <v>15</v>
      </c>
      <c r="D155" s="4">
        <v>1.5802</v>
      </c>
      <c r="E155" s="15">
        <v>0.7847638828806881</v>
      </c>
      <c r="F155" s="4"/>
      <c r="G155" s="4">
        <f t="shared" si="5"/>
        <v>0.88538322360573951</v>
      </c>
      <c r="H155" s="10">
        <v>6.3337497596347395E-2</v>
      </c>
      <c r="I155" s="4">
        <f t="shared" si="4"/>
        <v>0.94525319561067001</v>
      </c>
      <c r="J155" s="4"/>
      <c r="K155" s="4"/>
      <c r="L155" s="4"/>
      <c r="M155" s="4"/>
      <c r="N155" s="4"/>
      <c r="O155" s="4"/>
      <c r="P155" s="4"/>
      <c r="Q155" s="4"/>
      <c r="R155" s="4"/>
    </row>
    <row r="156" spans="2:18" x14ac:dyDescent="0.2">
      <c r="B156" s="3" t="s">
        <v>138</v>
      </c>
      <c r="C156" s="4">
        <v>20</v>
      </c>
      <c r="D156" s="4">
        <v>0.98009999999999986</v>
      </c>
      <c r="E156" s="15">
        <v>0.41422224674106306</v>
      </c>
      <c r="F156" s="4"/>
      <c r="G156" s="4">
        <f t="shared" si="5"/>
        <v>0.69303110049254601</v>
      </c>
      <c r="H156" s="10">
        <v>1.4200993736510811E-2</v>
      </c>
      <c r="I156" s="4">
        <f t="shared" si="4"/>
        <v>0.7030146065163605</v>
      </c>
      <c r="J156" s="4"/>
      <c r="K156" s="4"/>
      <c r="L156" s="4"/>
      <c r="M156" s="4"/>
      <c r="N156" s="4"/>
      <c r="O156" s="4"/>
      <c r="P156" s="4"/>
      <c r="Q156" s="4"/>
      <c r="R156" s="4"/>
    </row>
    <row r="157" spans="2:18" x14ac:dyDescent="0.2">
      <c r="B157" s="3" t="s">
        <v>161</v>
      </c>
      <c r="C157" s="4">
        <v>5</v>
      </c>
      <c r="D157" s="4">
        <v>1.0150000000000001</v>
      </c>
      <c r="E157" s="15">
        <v>4.2846813647756701</v>
      </c>
      <c r="F157" s="4"/>
      <c r="G157" s="4">
        <f t="shared" si="5"/>
        <v>0.19206455979831547</v>
      </c>
      <c r="H157" s="10">
        <v>0.11642838361687131</v>
      </c>
      <c r="I157" s="4">
        <f t="shared" si="4"/>
        <v>0.21737293982408062</v>
      </c>
      <c r="J157" s="4"/>
      <c r="K157" s="4"/>
      <c r="L157" s="4"/>
      <c r="M157" s="4"/>
      <c r="N157" s="4"/>
      <c r="O157" s="4"/>
      <c r="P157" s="4"/>
      <c r="Q157" s="4"/>
      <c r="R157" s="4"/>
    </row>
    <row r="158" spans="2:18" x14ac:dyDescent="0.2">
      <c r="B158" s="3" t="s">
        <v>162</v>
      </c>
      <c r="C158" s="4">
        <v>10</v>
      </c>
      <c r="D158" s="4">
        <v>1.2075</v>
      </c>
      <c r="E158" s="15">
        <v>0.26309282868546008</v>
      </c>
      <c r="F158" s="4"/>
      <c r="G158" s="4">
        <f t="shared" si="5"/>
        <v>0.95598674347370238</v>
      </c>
      <c r="H158" s="10">
        <v>5.7792031108585315E-2</v>
      </c>
      <c r="I158" s="4">
        <f t="shared" si="4"/>
        <v>1.0146239206599998</v>
      </c>
      <c r="J158" s="4"/>
      <c r="K158" s="4"/>
      <c r="L158" s="4"/>
      <c r="M158" s="4"/>
      <c r="N158" s="4"/>
      <c r="O158" s="4"/>
      <c r="P158" s="4"/>
      <c r="Q158" s="4"/>
      <c r="R158" s="4"/>
    </row>
    <row r="159" spans="2:18" x14ac:dyDescent="0.2">
      <c r="B159" s="3" t="s">
        <v>163</v>
      </c>
      <c r="C159" s="4">
        <v>16</v>
      </c>
      <c r="D159" s="4">
        <v>0.91937500000000005</v>
      </c>
      <c r="E159" s="15">
        <v>0.28667409874815958</v>
      </c>
      <c r="F159" s="4"/>
      <c r="G159" s="4">
        <f t="shared" si="5"/>
        <v>0.71453602811658767</v>
      </c>
      <c r="H159" s="10">
        <v>2.1193386173126518E-2</v>
      </c>
      <c r="I159" s="4">
        <f t="shared" si="4"/>
        <v>0.73000735591981936</v>
      </c>
      <c r="J159" s="4"/>
      <c r="K159" s="4"/>
      <c r="L159" s="4"/>
      <c r="M159" s="4"/>
      <c r="N159" s="4"/>
      <c r="O159" s="4"/>
      <c r="P159" s="4"/>
      <c r="Q159" s="4"/>
      <c r="R159" s="4"/>
    </row>
    <row r="160" spans="2:18" x14ac:dyDescent="0.2">
      <c r="B160" s="3" t="s">
        <v>164</v>
      </c>
      <c r="C160" s="4">
        <v>21</v>
      </c>
      <c r="D160" s="4">
        <v>1.415</v>
      </c>
      <c r="E160" s="15">
        <v>0.54592340553351115</v>
      </c>
      <c r="F160" s="4"/>
      <c r="G160" s="4">
        <f t="shared" si="5"/>
        <v>0.91531054833319614</v>
      </c>
      <c r="H160" s="10">
        <v>0.16725884335137006</v>
      </c>
      <c r="I160" s="4">
        <f t="shared" si="4"/>
        <v>1.0991537298539045</v>
      </c>
      <c r="J160" s="4"/>
      <c r="K160" s="4"/>
      <c r="L160" s="4"/>
      <c r="M160" s="4"/>
      <c r="N160" s="4"/>
      <c r="O160" s="4"/>
      <c r="P160" s="4"/>
      <c r="Q160" s="4"/>
      <c r="R160" s="4"/>
    </row>
    <row r="161" spans="2:18" x14ac:dyDescent="0.2">
      <c r="B161" s="3" t="s">
        <v>165</v>
      </c>
      <c r="C161" s="4">
        <v>14</v>
      </c>
      <c r="D161" s="4">
        <v>0.68778571428571422</v>
      </c>
      <c r="E161" s="15">
        <v>1.0442776836945906</v>
      </c>
      <c r="F161" s="4"/>
      <c r="G161" s="4">
        <f t="shared" si="5"/>
        <v>0.33644436847869413</v>
      </c>
      <c r="H161" s="10">
        <v>2.1220873068915673E-2</v>
      </c>
      <c r="I161" s="4">
        <f t="shared" si="4"/>
        <v>0.34373880605075785</v>
      </c>
      <c r="J161" s="4"/>
      <c r="K161" s="4"/>
      <c r="L161" s="4"/>
      <c r="M161" s="4"/>
      <c r="N161" s="4"/>
      <c r="O161" s="4"/>
      <c r="P161" s="4"/>
      <c r="Q161" s="4"/>
      <c r="R161" s="4"/>
    </row>
    <row r="162" spans="2:18" x14ac:dyDescent="0.2">
      <c r="B162" s="3" t="s">
        <v>166</v>
      </c>
      <c r="C162" s="4">
        <v>17</v>
      </c>
      <c r="D162" s="4">
        <v>0.93441176470588228</v>
      </c>
      <c r="E162" s="15">
        <v>0.78168364470324003</v>
      </c>
      <c r="F162" s="4"/>
      <c r="G162" s="4">
        <f t="shared" si="5"/>
        <v>0.52445436510785248</v>
      </c>
      <c r="H162" s="10">
        <v>2.6220261369670962E-2</v>
      </c>
      <c r="I162" s="4">
        <f t="shared" si="4"/>
        <v>0.53857596774967231</v>
      </c>
      <c r="J162" s="4"/>
      <c r="K162" s="4"/>
      <c r="L162" s="4"/>
      <c r="M162" s="4"/>
      <c r="N162" s="4"/>
      <c r="O162" s="4"/>
      <c r="P162" s="4"/>
      <c r="Q162" s="4"/>
      <c r="R162" s="4"/>
    </row>
    <row r="163" spans="2:18" x14ac:dyDescent="0.2">
      <c r="B163" s="3" t="s">
        <v>167</v>
      </c>
      <c r="C163" s="4">
        <v>11</v>
      </c>
      <c r="D163" s="4">
        <v>1.2878181818181818</v>
      </c>
      <c r="E163" s="15">
        <v>0.22991180207720713</v>
      </c>
      <c r="F163" s="4"/>
      <c r="G163" s="4">
        <f t="shared" si="5"/>
        <v>1.0470817335382718</v>
      </c>
      <c r="H163" s="10">
        <v>5.8814354020365806E-2</v>
      </c>
      <c r="I163" s="4">
        <f t="shared" si="4"/>
        <v>1.1125134961534773</v>
      </c>
      <c r="J163" s="4"/>
      <c r="K163" s="4"/>
      <c r="L163" s="4"/>
      <c r="M163" s="4"/>
      <c r="N163" s="4"/>
      <c r="O163" s="4"/>
      <c r="P163" s="4"/>
      <c r="Q163" s="4"/>
      <c r="R163" s="4"/>
    </row>
    <row r="164" spans="2:18" x14ac:dyDescent="0.2">
      <c r="B164" s="3" t="s">
        <v>168</v>
      </c>
      <c r="C164" s="4">
        <v>9</v>
      </c>
      <c r="D164" s="4">
        <v>1.054111111111111</v>
      </c>
      <c r="E164" s="15">
        <v>0.26842971750611788</v>
      </c>
      <c r="F164" s="4"/>
      <c r="G164" s="4">
        <f t="shared" si="5"/>
        <v>0.83103627781885903</v>
      </c>
      <c r="H164" s="10">
        <v>0.19587146528230445</v>
      </c>
      <c r="I164" s="4">
        <f t="shared" si="4"/>
        <v>1.0334619926285913</v>
      </c>
      <c r="J164" s="4"/>
      <c r="K164" s="4"/>
      <c r="L164" s="4"/>
      <c r="M164" s="4"/>
      <c r="N164" s="4"/>
      <c r="O164" s="4"/>
      <c r="P164" s="4"/>
      <c r="Q164" s="4"/>
      <c r="R164" s="4"/>
    </row>
    <row r="165" spans="2:18" x14ac:dyDescent="0.2">
      <c r="B165" s="3" t="s">
        <v>169</v>
      </c>
      <c r="C165" s="4">
        <v>9</v>
      </c>
      <c r="D165" s="4">
        <v>1.0968888888888888</v>
      </c>
      <c r="E165" s="15">
        <v>0.25868714666233394</v>
      </c>
      <c r="F165" s="4"/>
      <c r="G165" s="4">
        <f t="shared" si="5"/>
        <v>0.87145474695400982</v>
      </c>
      <c r="H165" s="10">
        <v>6.0553779455764935E-2</v>
      </c>
      <c r="I165" s="4">
        <f t="shared" si="4"/>
        <v>0.92762600763794989</v>
      </c>
      <c r="J165" s="4"/>
      <c r="K165" s="4"/>
      <c r="L165" s="4"/>
      <c r="M165" s="4"/>
      <c r="N165" s="4"/>
      <c r="O165" s="4"/>
      <c r="P165" s="4"/>
      <c r="Q165" s="4"/>
      <c r="R165" s="4"/>
    </row>
    <row r="166" spans="2:18" x14ac:dyDescent="0.2">
      <c r="B166" s="3" t="s">
        <v>170</v>
      </c>
      <c r="C166" s="4">
        <v>7</v>
      </c>
      <c r="D166" s="4">
        <v>0.9334285714285715</v>
      </c>
      <c r="E166" s="15">
        <v>0.38915987807194935</v>
      </c>
      <c r="F166" s="4"/>
      <c r="G166" s="4">
        <f t="shared" si="5"/>
        <v>0.67193746822295275</v>
      </c>
      <c r="H166" s="10">
        <v>9.3452101727219822E-2</v>
      </c>
      <c r="I166" s="4">
        <f t="shared" si="4"/>
        <v>0.74120459548047712</v>
      </c>
      <c r="J166" s="4"/>
      <c r="K166" s="4"/>
      <c r="L166" s="4"/>
      <c r="M166" s="4"/>
      <c r="N166" s="4"/>
      <c r="O166" s="4"/>
      <c r="P166" s="4"/>
      <c r="Q166" s="4"/>
      <c r="R166" s="4"/>
    </row>
    <row r="167" spans="2:18" x14ac:dyDescent="0.2">
      <c r="B167" s="3" t="s">
        <v>171</v>
      </c>
      <c r="C167" s="4">
        <v>20</v>
      </c>
      <c r="D167" s="4">
        <v>0.89544999999999997</v>
      </c>
      <c r="E167" s="15">
        <v>0.30177948437085111</v>
      </c>
      <c r="F167" s="4"/>
      <c r="G167" s="4">
        <f t="shared" si="5"/>
        <v>0.68786611768795092</v>
      </c>
      <c r="H167" s="10">
        <v>0.41470865688136727</v>
      </c>
      <c r="I167" s="4">
        <f t="shared" si="4"/>
        <v>1.1752542144614075</v>
      </c>
      <c r="J167" s="4"/>
      <c r="K167" s="4"/>
      <c r="L167" s="4"/>
      <c r="M167" s="4"/>
      <c r="N167" s="4"/>
      <c r="O167" s="4"/>
      <c r="P167" s="4"/>
      <c r="Q167" s="4"/>
      <c r="R167" s="4"/>
    </row>
    <row r="168" spans="2:18" x14ac:dyDescent="0.2">
      <c r="B168" s="3" t="s">
        <v>172</v>
      </c>
      <c r="C168" s="4">
        <v>13</v>
      </c>
      <c r="D168" s="4">
        <v>0.80499999999999994</v>
      </c>
      <c r="E168" s="15">
        <v>0.39913962790423219</v>
      </c>
      <c r="F168" s="4"/>
      <c r="G168" s="4">
        <f t="shared" si="5"/>
        <v>0.57535358440658813</v>
      </c>
      <c r="H168" s="10">
        <v>5.9095779370066333E-2</v>
      </c>
      <c r="I168" s="4">
        <f t="shared" si="4"/>
        <v>0.61149006646116433</v>
      </c>
      <c r="J168" s="4"/>
      <c r="K168" s="4"/>
      <c r="L168" s="4"/>
      <c r="M168" s="4"/>
      <c r="N168" s="4"/>
      <c r="O168" s="4"/>
      <c r="P168" s="4"/>
      <c r="Q168" s="4"/>
      <c r="R168" s="4"/>
    </row>
    <row r="169" spans="2:18" x14ac:dyDescent="0.2">
      <c r="B169" s="3" t="s">
        <v>173</v>
      </c>
      <c r="C169" s="4">
        <v>6</v>
      </c>
      <c r="D169" s="4">
        <v>1.579666666666667</v>
      </c>
      <c r="E169" s="15">
        <v>0.12725516701516482</v>
      </c>
      <c r="F169" s="4"/>
      <c r="G169" s="4">
        <f t="shared" si="5"/>
        <v>1.4013390338670464</v>
      </c>
      <c r="H169" s="10">
        <v>5.1940108408867737E-2</v>
      </c>
      <c r="I169" s="4">
        <f t="shared" si="4"/>
        <v>1.4781123495427848</v>
      </c>
      <c r="J169" s="4"/>
      <c r="K169" s="4"/>
      <c r="L169" s="4"/>
      <c r="M169" s="4"/>
      <c r="N169" s="4"/>
      <c r="O169" s="4"/>
      <c r="P169" s="4"/>
      <c r="Q169" s="4"/>
      <c r="R169" s="4"/>
    </row>
    <row r="170" spans="2:18" x14ac:dyDescent="0.2">
      <c r="B170" s="3" t="s">
        <v>174</v>
      </c>
      <c r="C170" s="4">
        <v>4</v>
      </c>
      <c r="D170" s="4">
        <v>1.4397500000000001</v>
      </c>
      <c r="E170" s="15">
        <v>0.14696140088451978</v>
      </c>
      <c r="F170" s="4"/>
      <c r="G170" s="4">
        <f t="shared" si="5"/>
        <v>1.2552732802426361</v>
      </c>
      <c r="H170" s="10">
        <v>0.13613389754762467</v>
      </c>
      <c r="I170" s="4">
        <f t="shared" si="4"/>
        <v>1.453087783719166</v>
      </c>
      <c r="J170" s="4"/>
      <c r="K170" s="4"/>
      <c r="L170" s="4"/>
      <c r="M170" s="4"/>
      <c r="N170" s="4"/>
      <c r="O170" s="4"/>
      <c r="P170" s="4"/>
      <c r="Q170" s="4"/>
      <c r="R170" s="4"/>
    </row>
    <row r="171" spans="2:18" x14ac:dyDescent="0.2">
      <c r="B171" s="3" t="s">
        <v>175</v>
      </c>
      <c r="C171" s="4">
        <v>10</v>
      </c>
      <c r="D171" s="4">
        <v>0.96909999999999985</v>
      </c>
      <c r="E171" s="15">
        <v>1.1885921406883468</v>
      </c>
      <c r="F171" s="4"/>
      <c r="G171" s="4">
        <f t="shared" si="5"/>
        <v>0.44279607058042458</v>
      </c>
      <c r="H171" s="10">
        <v>6.8197589083564505E-2</v>
      </c>
      <c r="I171" s="4">
        <f t="shared" si="4"/>
        <v>0.47520382582497395</v>
      </c>
      <c r="J171" s="4"/>
      <c r="K171" s="4"/>
      <c r="L171" s="4"/>
      <c r="M171" s="4"/>
      <c r="N171" s="4"/>
      <c r="O171" s="4"/>
      <c r="P171" s="4"/>
      <c r="Q171" s="4"/>
      <c r="R171" s="4"/>
    </row>
    <row r="172" spans="2:18" x14ac:dyDescent="0.2">
      <c r="B172" s="3" t="s">
        <v>176</v>
      </c>
      <c r="C172" s="4">
        <v>15</v>
      </c>
      <c r="D172" s="4">
        <v>0.50080000000000013</v>
      </c>
      <c r="E172" s="15">
        <v>0.16060062960842442</v>
      </c>
      <c r="F172" s="4"/>
      <c r="G172" s="4">
        <f t="shared" si="5"/>
        <v>0.4315007137028396</v>
      </c>
      <c r="H172" s="10">
        <v>0.49538186925407035</v>
      </c>
      <c r="I172" s="4">
        <f t="shared" si="4"/>
        <v>0.85510346817105554</v>
      </c>
      <c r="J172" s="4"/>
      <c r="K172" s="4"/>
      <c r="L172" s="4"/>
      <c r="M172" s="4"/>
      <c r="N172" s="4"/>
      <c r="O172" s="4"/>
      <c r="P172" s="4"/>
      <c r="Q172" s="4"/>
      <c r="R172" s="4"/>
    </row>
    <row r="173" spans="2:18" x14ac:dyDescent="0.2">
      <c r="B173" s="3" t="s">
        <v>177</v>
      </c>
      <c r="C173" s="4">
        <v>4</v>
      </c>
      <c r="D173" s="4">
        <v>0.53500000000000003</v>
      </c>
      <c r="E173" s="15">
        <v>0.20253195054075787</v>
      </c>
      <c r="F173" s="4"/>
      <c r="G173" s="4">
        <f t="shared" si="5"/>
        <v>0.44489462401345742</v>
      </c>
      <c r="H173" s="10">
        <v>4.8905879614517145E-2</v>
      </c>
      <c r="I173" s="4">
        <f t="shared" si="4"/>
        <v>0.46777139557243774</v>
      </c>
      <c r="J173" s="4"/>
      <c r="K173" s="4"/>
      <c r="L173" s="4"/>
      <c r="M173" s="4"/>
      <c r="N173" s="4"/>
      <c r="O173" s="4"/>
      <c r="P173" s="4"/>
      <c r="Q173" s="4"/>
      <c r="R173" s="4"/>
    </row>
    <row r="174" spans="2:18" x14ac:dyDescent="0.2">
      <c r="B174" s="3" t="s">
        <v>178</v>
      </c>
      <c r="C174" s="4">
        <v>5</v>
      </c>
      <c r="D174" s="4">
        <v>0.88300000000000001</v>
      </c>
      <c r="E174" s="15">
        <v>27.315860690656368</v>
      </c>
      <c r="F174" s="4"/>
      <c r="G174" s="4">
        <f t="shared" si="5"/>
        <v>3.1183936439246971E-2</v>
      </c>
      <c r="H174" s="10">
        <v>0.38232108692633876</v>
      </c>
      <c r="I174" s="4">
        <f t="shared" si="4"/>
        <v>5.0485674319155738E-2</v>
      </c>
      <c r="J174" s="4"/>
      <c r="K174" s="4"/>
      <c r="L174" s="4"/>
      <c r="M174" s="4"/>
      <c r="N174" s="4"/>
      <c r="O174" s="4"/>
      <c r="P174" s="4"/>
      <c r="Q174" s="4"/>
      <c r="R174" s="4"/>
    </row>
    <row r="175" spans="2:18" x14ac:dyDescent="0.2">
      <c r="B175" s="3" t="s">
        <v>179</v>
      </c>
      <c r="C175" s="4">
        <v>0</v>
      </c>
      <c r="D175" s="4">
        <v>0</v>
      </c>
      <c r="E175" s="15">
        <v>0</v>
      </c>
      <c r="F175" s="4"/>
      <c r="G175" s="4">
        <f t="shared" si="5"/>
        <v>0</v>
      </c>
      <c r="H175" s="10">
        <v>0</v>
      </c>
      <c r="I175" s="4">
        <f t="shared" si="4"/>
        <v>0</v>
      </c>
      <c r="J175" s="4"/>
      <c r="K175" s="4"/>
      <c r="L175" s="4"/>
      <c r="M175" s="4"/>
      <c r="N175" s="4"/>
      <c r="O175" s="4"/>
      <c r="P175" s="4"/>
      <c r="Q175" s="4"/>
      <c r="R175" s="4"/>
    </row>
    <row r="176" spans="2:18" s="1" customFormat="1" ht="15" x14ac:dyDescent="0.2">
      <c r="B176" s="8" t="s">
        <v>180</v>
      </c>
      <c r="C176" s="7">
        <v>3</v>
      </c>
      <c r="D176" s="7">
        <v>1.5916666666666668</v>
      </c>
      <c r="E176" s="17">
        <v>1.1096200487848191</v>
      </c>
      <c r="F176" s="7"/>
      <c r="G176" s="7"/>
      <c r="H176" s="12">
        <v>0.89154520009779148</v>
      </c>
      <c r="I176" s="7"/>
      <c r="J176" s="7"/>
      <c r="K176" s="7"/>
      <c r="L176" s="7"/>
      <c r="M176" s="7"/>
      <c r="N176" s="7"/>
      <c r="O176" s="7"/>
      <c r="P176" s="7"/>
      <c r="Q176" s="7"/>
      <c r="R176" s="7"/>
    </row>
  </sheetData>
  <mergeCells count="3">
    <mergeCell ref="F2:G2"/>
    <mergeCell ref="H2:I2"/>
    <mergeCell ref="K2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איתי דיין</dc:creator>
  <cp:lastModifiedBy>רועי דיין</cp:lastModifiedBy>
  <dcterms:created xsi:type="dcterms:W3CDTF">2015-06-05T18:17:20Z</dcterms:created>
  <dcterms:modified xsi:type="dcterms:W3CDTF">2024-04-07T07:42:49Z</dcterms:modified>
</cp:coreProperties>
</file>