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udiantes\Downloads\"/>
    </mc:Choice>
  </mc:AlternateContent>
  <bookViews>
    <workbookView xWindow="0" yWindow="0" windowWidth="28800" windowHeight="12330" activeTab="1"/>
  </bookViews>
  <sheets>
    <sheet name="parametros" sheetId="1" r:id="rId1"/>
    <sheet name="Proyecto 1" sheetId="2" r:id="rId2"/>
  </sheets>
  <calcPr calcId="162913"/>
</workbook>
</file>

<file path=xl/calcChain.xml><?xml version="1.0" encoding="utf-8"?>
<calcChain xmlns="http://schemas.openxmlformats.org/spreadsheetml/2006/main">
  <c r="H40" i="2" l="1"/>
  <c r="E39" i="2"/>
  <c r="G39" i="2" s="1"/>
  <c r="H39" i="2" s="1"/>
  <c r="E38" i="2"/>
  <c r="G38" i="2" s="1"/>
  <c r="H38" i="2" s="1"/>
  <c r="E37" i="2"/>
  <c r="G37" i="2" s="1"/>
  <c r="H37" i="2" s="1"/>
  <c r="E36" i="2"/>
  <c r="G36" i="2" s="1"/>
  <c r="H36" i="2" s="1"/>
  <c r="E35" i="2"/>
  <c r="G35" i="2" s="1"/>
  <c r="H35" i="2" s="1"/>
  <c r="E33" i="2"/>
  <c r="G33" i="2" s="1"/>
  <c r="H33" i="2" s="1"/>
  <c r="E32" i="2"/>
  <c r="G32" i="2" s="1"/>
  <c r="H32" i="2" s="1"/>
  <c r="E31" i="2"/>
  <c r="G31" i="2" s="1"/>
  <c r="H31" i="2" s="1"/>
  <c r="E30" i="2"/>
  <c r="G30" i="2" s="1"/>
  <c r="H30" i="2" s="1"/>
  <c r="E29" i="2"/>
  <c r="G29" i="2" s="1"/>
  <c r="H29" i="2" s="1"/>
  <c r="E28" i="2"/>
  <c r="G28" i="2" s="1"/>
  <c r="H28" i="2" s="1"/>
  <c r="E27" i="2"/>
  <c r="G27" i="2" s="1"/>
  <c r="H27" i="2" s="1"/>
  <c r="G26" i="2"/>
  <c r="H26" i="2" s="1"/>
  <c r="E26" i="2"/>
  <c r="E25" i="2"/>
  <c r="G25" i="2" s="1"/>
  <c r="H25" i="2" s="1"/>
  <c r="E9" i="2"/>
  <c r="G9" i="2" s="1"/>
  <c r="H9" i="2" s="1"/>
  <c r="E10" i="2"/>
  <c r="G10" i="2" s="1"/>
  <c r="H10" i="2" s="1"/>
  <c r="E11" i="2"/>
  <c r="G11" i="2" s="1"/>
  <c r="E2" i="2"/>
  <c r="G2" i="2" s="1"/>
  <c r="E3" i="2"/>
  <c r="G3" i="2" s="1"/>
  <c r="H3" i="2" s="1"/>
  <c r="E4" i="2"/>
  <c r="G4" i="2" s="1"/>
  <c r="H4" i="2" s="1"/>
  <c r="E5" i="2"/>
  <c r="G5" i="2" s="1"/>
  <c r="H5" i="2" s="1"/>
  <c r="E6" i="2"/>
  <c r="G6" i="2" s="1"/>
  <c r="H6" i="2" s="1"/>
  <c r="K151" i="2"/>
  <c r="L151" i="2" s="1"/>
  <c r="K149" i="2"/>
  <c r="L149" i="2" s="1"/>
  <c r="M149" i="2" s="1"/>
  <c r="E23" i="2"/>
  <c r="G23" i="2" s="1"/>
  <c r="H23" i="2" s="1"/>
  <c r="E22" i="2"/>
  <c r="G22" i="2" s="1"/>
  <c r="H22" i="2" s="1"/>
  <c r="E21" i="2"/>
  <c r="G21" i="2" s="1"/>
  <c r="H21" i="2" s="1"/>
  <c r="E20" i="2"/>
  <c r="G20" i="2" s="1"/>
  <c r="H20" i="2" s="1"/>
  <c r="E19" i="2"/>
  <c r="G19" i="2" s="1"/>
  <c r="H19" i="2" s="1"/>
  <c r="E18" i="2"/>
  <c r="G18" i="2" s="1"/>
  <c r="H18" i="2" s="1"/>
  <c r="E17" i="2"/>
  <c r="G17" i="2" s="1"/>
  <c r="H17" i="2" s="1"/>
  <c r="E16" i="2"/>
  <c r="G16" i="2" s="1"/>
  <c r="H16" i="2" s="1"/>
  <c r="E15" i="2"/>
  <c r="G15" i="2" s="1"/>
  <c r="H15" i="2" s="1"/>
  <c r="E13" i="2"/>
  <c r="G13" i="2" s="1"/>
  <c r="H13" i="2" s="1"/>
  <c r="E12" i="2"/>
  <c r="G12" i="2" s="1"/>
  <c r="H12" i="2" s="1"/>
  <c r="E7" i="2"/>
  <c r="G7" i="2" s="1"/>
  <c r="H7" i="2" s="1"/>
  <c r="D16" i="1"/>
  <c r="C16" i="1"/>
  <c r="B16" i="1"/>
  <c r="B7" i="1" s="1"/>
  <c r="F15" i="1"/>
  <c r="D15" i="1"/>
  <c r="E15" i="1" s="1"/>
  <c r="D14" i="1"/>
  <c r="E14" i="1" s="1"/>
  <c r="D13" i="1"/>
  <c r="F13" i="1" s="1"/>
  <c r="D12" i="1"/>
  <c r="F12" i="1" s="1"/>
  <c r="E11" i="1"/>
  <c r="D11" i="1"/>
  <c r="F11" i="1" s="1"/>
  <c r="E10" i="1"/>
  <c r="D10" i="1"/>
  <c r="F10" i="1" s="1"/>
  <c r="H41" i="2" l="1"/>
  <c r="I39" i="2"/>
  <c r="I33" i="2"/>
  <c r="H11" i="2"/>
  <c r="I13" i="2" s="1"/>
  <c r="H2" i="2"/>
  <c r="H42" i="2"/>
  <c r="H43" i="2" s="1"/>
  <c r="I23" i="2"/>
  <c r="F14" i="1"/>
  <c r="E12" i="1"/>
  <c r="E16" i="1" s="1"/>
  <c r="F16" i="1" s="1"/>
  <c r="E13" i="1"/>
  <c r="I7" i="2" l="1"/>
</calcChain>
</file>

<file path=xl/sharedStrings.xml><?xml version="1.0" encoding="utf-8"?>
<sst xmlns="http://schemas.openxmlformats.org/spreadsheetml/2006/main" count="71" uniqueCount="57">
  <si>
    <t>Modulo</t>
  </si>
  <si>
    <t>Baja</t>
  </si>
  <si>
    <t>Función</t>
  </si>
  <si>
    <t>Número de campos</t>
  </si>
  <si>
    <t>Objetos</t>
  </si>
  <si>
    <t>Complejidad</t>
  </si>
  <si>
    <t>Acciones</t>
  </si>
  <si>
    <t>Horas dedicadas</t>
  </si>
  <si>
    <t>Costo</t>
  </si>
  <si>
    <t>Total</t>
  </si>
  <si>
    <t>Media</t>
  </si>
  <si>
    <t>Alta</t>
  </si>
  <si>
    <t>Muy alta</t>
  </si>
  <si>
    <t>Factor nomina</t>
  </si>
  <si>
    <t>Total horas tarea</t>
  </si>
  <si>
    <t>horas tarea</t>
  </si>
  <si>
    <t>costo mes ingeniero</t>
  </si>
  <si>
    <t>valor mes ingeniero</t>
  </si>
  <si>
    <t>valor tarea</t>
  </si>
  <si>
    <t>valor hora ingeniero</t>
  </si>
  <si>
    <t>administración</t>
  </si>
  <si>
    <t>diseño</t>
  </si>
  <si>
    <t>desarrollo</t>
  </si>
  <si>
    <t>pruebas</t>
  </si>
  <si>
    <t>Instalación</t>
  </si>
  <si>
    <t>documentación</t>
  </si>
  <si>
    <t>totales</t>
  </si>
  <si>
    <t>horas diarias x desarrollador</t>
  </si>
  <si>
    <t>dias habiles x mes</t>
  </si>
  <si>
    <t>función 4</t>
  </si>
  <si>
    <t>función 5</t>
  </si>
  <si>
    <t>función 6</t>
  </si>
  <si>
    <t>función 7</t>
  </si>
  <si>
    <t>función 8</t>
  </si>
  <si>
    <t>función 9</t>
  </si>
  <si>
    <t>Total $</t>
  </si>
  <si>
    <t>Total horas</t>
  </si>
  <si>
    <t>Total dias</t>
  </si>
  <si>
    <t>Total meses</t>
  </si>
  <si>
    <t>Crear Tablero</t>
  </si>
  <si>
    <t>Administracion Usuarios</t>
  </si>
  <si>
    <t>Administracion de Tableros</t>
  </si>
  <si>
    <t>Administracion de Listas</t>
  </si>
  <si>
    <t>crear Usuario</t>
  </si>
  <si>
    <t>Borrar Usuario</t>
  </si>
  <si>
    <t>Cambiar Contraseña</t>
  </si>
  <si>
    <t>Borrar Tablero</t>
  </si>
  <si>
    <t>Asignar Usuario a Tablero</t>
  </si>
  <si>
    <t>Crear Lista</t>
  </si>
  <si>
    <t>Borrar Lista</t>
  </si>
  <si>
    <t>Asignar Usuario a Lista</t>
  </si>
  <si>
    <t>Asignar Lista a Tablero</t>
  </si>
  <si>
    <t>Administracion de tarjetas</t>
  </si>
  <si>
    <t>Crear Tarjeta</t>
  </si>
  <si>
    <t>Borrar Tarjeta</t>
  </si>
  <si>
    <t>Asignar Usuario a Tarjeta</t>
  </si>
  <si>
    <t>Asignar tarjeta 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</si>
</sst>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D9D9D9"/>
        <bgColor rgb="FFD9D9D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right" wrapText="1"/>
    </xf>
    <xf numFmtId="0" fontId="2" fillId="0" borderId="0" xfId="0" applyFont="1" applyAlignment="1">
      <alignment horizontal="left" wrapText="1"/>
    </xf>
    <xf numFmtId="0" fontId="3" fillId="0" borderId="2" xfId="0" applyFont="1" applyBorder="1" applyAlignment="1">
      <alignment horizontal="righ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1" fillId="2" borderId="2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right"/>
    </xf>
    <xf numFmtId="0" fontId="2" fillId="0" borderId="2" xfId="0" applyFont="1" applyBorder="1" applyAlignment="1"/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right" vertical="top"/>
    </xf>
    <xf numFmtId="0" fontId="2" fillId="0" borderId="0" xfId="0" applyFont="1" applyAlignment="1"/>
    <xf numFmtId="165" fontId="3" fillId="0" borderId="2" xfId="0" applyNumberFormat="1" applyFont="1" applyBorder="1" applyAlignment="1">
      <alignment horizontal="right" vertical="top"/>
    </xf>
    <xf numFmtId="165" fontId="1" fillId="3" borderId="2" xfId="0" applyNumberFormat="1" applyFont="1" applyFill="1" applyBorder="1" applyAlignment="1">
      <alignment horizontal="right" vertical="top"/>
    </xf>
    <xf numFmtId="165" fontId="4" fillId="3" borderId="2" xfId="0" applyNumberFormat="1" applyFont="1" applyFill="1" applyBorder="1"/>
    <xf numFmtId="0" fontId="2" fillId="0" borderId="5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165" fontId="3" fillId="0" borderId="0" xfId="0" applyNumberFormat="1" applyFont="1" applyAlignment="1">
      <alignment horizontal="right" vertical="top"/>
    </xf>
    <xf numFmtId="0" fontId="2" fillId="0" borderId="1" xfId="0" applyFont="1" applyBorder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165" fontId="1" fillId="3" borderId="1" xfId="0" applyNumberFormat="1" applyFont="1" applyFill="1" applyBorder="1" applyAlignment="1">
      <alignment horizontal="right" vertical="top"/>
    </xf>
    <xf numFmtId="165" fontId="4" fillId="3" borderId="2" xfId="0" applyNumberFormat="1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/>
    <xf numFmtId="0" fontId="3" fillId="0" borderId="6" xfId="0" applyFont="1" applyBorder="1" applyAlignment="1">
      <alignment horizontal="right"/>
    </xf>
    <xf numFmtId="0" fontId="3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right" vertical="top"/>
    </xf>
    <xf numFmtId="165" fontId="3" fillId="0" borderId="6" xfId="0" applyNumberFormat="1" applyFont="1" applyBorder="1" applyAlignment="1">
      <alignment horizontal="right" vertical="top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/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right" vertical="top"/>
    </xf>
    <xf numFmtId="165" fontId="1" fillId="3" borderId="8" xfId="0" applyNumberFormat="1" applyFont="1" applyFill="1" applyBorder="1" applyAlignment="1">
      <alignment horizontal="right" vertical="top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3" borderId="2" xfId="0" applyFont="1" applyFill="1" applyBorder="1" applyAlignment="1">
      <alignment horizontal="right" vertical="top"/>
    </xf>
    <xf numFmtId="3" fontId="1" fillId="3" borderId="2" xfId="0" applyNumberFormat="1" applyFont="1" applyFill="1" applyBorder="1" applyAlignment="1">
      <alignment horizontal="right" vertical="top"/>
    </xf>
    <xf numFmtId="0" fontId="5" fillId="0" borderId="0" xfId="0" applyFont="1" applyAlignment="1">
      <alignment wrapText="1"/>
    </xf>
    <xf numFmtId="0" fontId="6" fillId="3" borderId="2" xfId="0" applyFont="1" applyFill="1" applyBorder="1" applyAlignment="1">
      <alignment horizontal="right" vertical="top"/>
    </xf>
    <xf numFmtId="3" fontId="7" fillId="3" borderId="2" xfId="0" applyNumberFormat="1" applyFont="1" applyFill="1" applyBorder="1" applyAlignment="1">
      <alignment horizontal="right" vertical="top"/>
    </xf>
    <xf numFmtId="0" fontId="5" fillId="0" borderId="0" xfId="0" applyFont="1" applyAlignment="1"/>
    <xf numFmtId="0" fontId="5" fillId="0" borderId="0" xfId="0" applyFont="1" applyAlignment="1">
      <alignment wrapText="1"/>
    </xf>
    <xf numFmtId="1" fontId="3" fillId="0" borderId="0" xfId="0" applyNumberFormat="1" applyFont="1" applyAlignment="1">
      <alignment horizontal="right" vertical="top"/>
    </xf>
    <xf numFmtId="0" fontId="5" fillId="0" borderId="0" xfId="0" applyFont="1" applyAlignment="1"/>
    <xf numFmtId="3" fontId="1" fillId="0" borderId="0" xfId="0" applyNumberFormat="1" applyFont="1" applyAlignment="1">
      <alignment horizontal="right" vertical="top"/>
    </xf>
    <xf numFmtId="165" fontId="1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1" fillId="3" borderId="11" xfId="0" applyNumberFormat="1" applyFont="1" applyFill="1" applyBorder="1" applyAlignment="1">
      <alignment horizontal="right" vertical="top"/>
    </xf>
    <xf numFmtId="165" fontId="1" fillId="3" borderId="12" xfId="0" applyNumberFormat="1" applyFont="1" applyFill="1" applyBorder="1" applyAlignment="1">
      <alignment horizontal="right" vertical="top"/>
    </xf>
    <xf numFmtId="0" fontId="2" fillId="3" borderId="4" xfId="0" applyFont="1" applyFill="1" applyBorder="1" applyAlignment="1">
      <alignment horizontal="right"/>
    </xf>
    <xf numFmtId="0" fontId="3" fillId="0" borderId="10" xfId="0" applyFont="1" applyBorder="1" applyAlignment="1">
      <alignment horizontal="center" vertical="center"/>
    </xf>
    <xf numFmtId="0" fontId="2" fillId="0" borderId="10" xfId="0" applyFont="1" applyBorder="1" applyAlignment="1"/>
    <xf numFmtId="0" fontId="3" fillId="0" borderId="10" xfId="0" applyFont="1" applyBorder="1" applyAlignment="1">
      <alignment horizontal="right"/>
    </xf>
    <xf numFmtId="0" fontId="3" fillId="0" borderId="10" xfId="0" applyFont="1" applyBorder="1" applyAlignment="1">
      <alignment horizontal="left" vertical="top"/>
    </xf>
    <xf numFmtId="0" fontId="3" fillId="0" borderId="10" xfId="0" applyFont="1" applyBorder="1" applyAlignment="1">
      <alignment horizontal="right" vertical="top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right" vertical="top"/>
    </xf>
    <xf numFmtId="165" fontId="4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9"/>
  <sheetViews>
    <sheetView workbookViewId="0">
      <selection activeCell="B12" sqref="B12"/>
    </sheetView>
  </sheetViews>
  <sheetFormatPr baseColWidth="10" defaultColWidth="14.42578125" defaultRowHeight="15.75" customHeight="1" x14ac:dyDescent="0.2"/>
  <cols>
    <col min="1" max="1" width="29.140625" customWidth="1"/>
    <col min="2" max="2" width="13.28515625" customWidth="1"/>
    <col min="3" max="3" width="24.85546875" customWidth="1"/>
    <col min="4" max="4" width="23.7109375" customWidth="1"/>
    <col min="6" max="6" width="19.28515625" customWidth="1"/>
  </cols>
  <sheetData>
    <row r="1" spans="1:6" ht="15.75" customHeight="1" x14ac:dyDescent="0.2">
      <c r="A1" s="2" t="s">
        <v>1</v>
      </c>
      <c r="B1" s="4">
        <v>5</v>
      </c>
      <c r="C1" s="5"/>
      <c r="D1" s="5"/>
      <c r="E1" s="5"/>
      <c r="F1" s="5"/>
    </row>
    <row r="2" spans="1:6" ht="15.75" customHeight="1" x14ac:dyDescent="0.2">
      <c r="A2" s="7" t="s">
        <v>10</v>
      </c>
      <c r="B2" s="8">
        <v>10</v>
      </c>
      <c r="C2" s="5"/>
      <c r="D2" s="5"/>
      <c r="E2" s="5"/>
      <c r="F2" s="5"/>
    </row>
    <row r="3" spans="1:6" ht="15.75" customHeight="1" x14ac:dyDescent="0.2">
      <c r="A3" s="7" t="s">
        <v>11</v>
      </c>
      <c r="B3" s="8">
        <v>20</v>
      </c>
      <c r="C3" s="5"/>
      <c r="D3" s="5"/>
      <c r="E3" s="5"/>
      <c r="F3" s="5"/>
    </row>
    <row r="4" spans="1:6" ht="15.75" customHeight="1" x14ac:dyDescent="0.2">
      <c r="A4" s="7" t="s">
        <v>12</v>
      </c>
      <c r="B4" s="8">
        <v>48</v>
      </c>
      <c r="C4" s="5"/>
      <c r="D4" s="5"/>
      <c r="E4" s="5"/>
      <c r="F4" s="5"/>
    </row>
    <row r="5" spans="1:6" ht="15.75" customHeight="1" x14ac:dyDescent="0.2">
      <c r="A5" s="5"/>
      <c r="B5" s="5"/>
      <c r="C5" s="5"/>
      <c r="D5" s="5"/>
      <c r="E5" s="5"/>
      <c r="F5" s="5"/>
    </row>
    <row r="6" spans="1:6" ht="15.75" customHeight="1" x14ac:dyDescent="0.2">
      <c r="A6" s="7" t="s">
        <v>13</v>
      </c>
      <c r="B6" s="8">
        <v>1.5</v>
      </c>
      <c r="C6" s="5"/>
      <c r="D6" s="5"/>
      <c r="E6" s="5"/>
      <c r="F6" s="5"/>
    </row>
    <row r="7" spans="1:6" ht="15.75" customHeight="1" x14ac:dyDescent="0.2">
      <c r="A7" s="7" t="s">
        <v>14</v>
      </c>
      <c r="B7" s="8">
        <f>B16</f>
        <v>13</v>
      </c>
      <c r="C7" s="5"/>
      <c r="D7" s="5"/>
      <c r="E7" s="5"/>
      <c r="F7" s="5"/>
    </row>
    <row r="8" spans="1:6" ht="15.75" customHeight="1" x14ac:dyDescent="0.2">
      <c r="C8" s="5"/>
      <c r="D8" s="5"/>
      <c r="E8" s="5"/>
      <c r="F8" s="5"/>
    </row>
    <row r="9" spans="1:6" ht="15.75" customHeight="1" x14ac:dyDescent="0.2">
      <c r="A9" s="5"/>
      <c r="B9" s="9" t="s">
        <v>15</v>
      </c>
      <c r="C9" s="9" t="s">
        <v>16</v>
      </c>
      <c r="D9" s="9" t="s">
        <v>17</v>
      </c>
      <c r="E9" s="9" t="s">
        <v>18</v>
      </c>
      <c r="F9" s="9" t="s">
        <v>19</v>
      </c>
    </row>
    <row r="10" spans="1:6" ht="15.75" customHeight="1" x14ac:dyDescent="0.2">
      <c r="A10" s="7" t="s">
        <v>20</v>
      </c>
      <c r="B10" s="8">
        <v>4</v>
      </c>
      <c r="C10" s="10">
        <v>5500000</v>
      </c>
      <c r="D10" s="10">
        <f t="shared" ref="D10:D15" si="0">C10*$B$6</f>
        <v>8250000</v>
      </c>
      <c r="E10" s="10">
        <f t="shared" ref="E10:E15" si="1">D10/160*B10</f>
        <v>206250</v>
      </c>
      <c r="F10" s="10">
        <f t="shared" ref="F10:F15" si="2">D10/160</f>
        <v>51562.5</v>
      </c>
    </row>
    <row r="11" spans="1:6" ht="15.75" customHeight="1" x14ac:dyDescent="0.2">
      <c r="A11" s="7" t="s">
        <v>21</v>
      </c>
      <c r="B11" s="8">
        <v>2</v>
      </c>
      <c r="C11" s="10">
        <v>5500000</v>
      </c>
      <c r="D11" s="10">
        <f t="shared" si="0"/>
        <v>8250000</v>
      </c>
      <c r="E11" s="10">
        <f t="shared" si="1"/>
        <v>103125</v>
      </c>
      <c r="F11" s="10">
        <f t="shared" si="2"/>
        <v>51562.5</v>
      </c>
    </row>
    <row r="12" spans="1:6" ht="15.75" customHeight="1" x14ac:dyDescent="0.2">
      <c r="A12" s="7" t="s">
        <v>22</v>
      </c>
      <c r="B12" s="8">
        <v>5</v>
      </c>
      <c r="C12" s="10">
        <v>3800000</v>
      </c>
      <c r="D12" s="10">
        <f t="shared" si="0"/>
        <v>5700000</v>
      </c>
      <c r="E12" s="10">
        <f t="shared" si="1"/>
        <v>178125</v>
      </c>
      <c r="F12" s="10">
        <f t="shared" si="2"/>
        <v>35625</v>
      </c>
    </row>
    <row r="13" spans="1:6" ht="15.75" customHeight="1" x14ac:dyDescent="0.2">
      <c r="A13" s="7" t="s">
        <v>23</v>
      </c>
      <c r="B13" s="8">
        <v>1</v>
      </c>
      <c r="C13" s="10">
        <v>3500000</v>
      </c>
      <c r="D13" s="10">
        <f t="shared" si="0"/>
        <v>5250000</v>
      </c>
      <c r="E13" s="10">
        <f t="shared" si="1"/>
        <v>32812.5</v>
      </c>
      <c r="F13" s="10">
        <f t="shared" si="2"/>
        <v>32812.5</v>
      </c>
    </row>
    <row r="14" spans="1:6" ht="15.75" customHeight="1" x14ac:dyDescent="0.2">
      <c r="A14" s="7" t="s">
        <v>24</v>
      </c>
      <c r="B14" s="8">
        <v>0.5</v>
      </c>
      <c r="C14" s="10">
        <v>4000000</v>
      </c>
      <c r="D14" s="10">
        <f t="shared" si="0"/>
        <v>6000000</v>
      </c>
      <c r="E14" s="10">
        <f t="shared" si="1"/>
        <v>18750</v>
      </c>
      <c r="F14" s="10">
        <f t="shared" si="2"/>
        <v>37500</v>
      </c>
    </row>
    <row r="15" spans="1:6" ht="15.75" customHeight="1" x14ac:dyDescent="0.2">
      <c r="A15" s="7" t="s">
        <v>25</v>
      </c>
      <c r="B15" s="8">
        <v>0.5</v>
      </c>
      <c r="C15" s="10">
        <v>3500000</v>
      </c>
      <c r="D15" s="10">
        <f t="shared" si="0"/>
        <v>5250000</v>
      </c>
      <c r="E15" s="10">
        <f t="shared" si="1"/>
        <v>16406.25</v>
      </c>
      <c r="F15" s="10">
        <f t="shared" si="2"/>
        <v>32812.5</v>
      </c>
    </row>
    <row r="16" spans="1:6" ht="15.75" customHeight="1" x14ac:dyDescent="0.2">
      <c r="A16" s="7" t="s">
        <v>26</v>
      </c>
      <c r="B16" s="8">
        <f>SUM(B10:B15)</f>
        <v>13</v>
      </c>
      <c r="C16" s="10">
        <f t="shared" ref="C16:E16" si="3">SUM(C10:C15)</f>
        <v>25800000</v>
      </c>
      <c r="D16" s="10">
        <f t="shared" si="3"/>
        <v>38700000</v>
      </c>
      <c r="E16" s="10">
        <f t="shared" si="3"/>
        <v>555468.75</v>
      </c>
      <c r="F16" s="10">
        <f>E16/B16</f>
        <v>42728.365384615383</v>
      </c>
    </row>
    <row r="18" spans="1:2" ht="15.75" customHeight="1" x14ac:dyDescent="0.2">
      <c r="A18" s="14" t="s">
        <v>27</v>
      </c>
      <c r="B18" s="14">
        <v>6</v>
      </c>
    </row>
    <row r="19" spans="1:2" ht="15.75" customHeight="1" x14ac:dyDescent="0.2">
      <c r="A19" s="14" t="s">
        <v>28</v>
      </c>
      <c r="B19" s="1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84"/>
  <sheetViews>
    <sheetView tabSelected="1" workbookViewId="0">
      <pane ySplit="1" topLeftCell="A7" activePane="bottomLeft" state="frozen"/>
      <selection pane="bottomLeft" activeCell="A35" sqref="A35:A39"/>
    </sheetView>
  </sheetViews>
  <sheetFormatPr baseColWidth="10" defaultColWidth="14.42578125" defaultRowHeight="15.75" customHeight="1" x14ac:dyDescent="0.2"/>
  <cols>
    <col min="1" max="1" width="43.140625" customWidth="1"/>
    <col min="2" max="2" width="36.85546875" customWidth="1"/>
    <col min="3" max="3" width="10.85546875" customWidth="1"/>
    <col min="4" max="4" width="8" customWidth="1"/>
    <col min="5" max="5" width="12.42578125" customWidth="1"/>
    <col min="6" max="6" width="9.28515625" customWidth="1"/>
    <col min="7" max="7" width="12.140625" customWidth="1"/>
    <col min="8" max="8" width="16.85546875" customWidth="1"/>
    <col min="11" max="11" width="17.28515625" customWidth="1"/>
    <col min="16" max="16" width="18.28515625" customWidth="1"/>
  </cols>
  <sheetData>
    <row r="1" spans="1:27" ht="15.7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3"/>
      <c r="M1" s="3"/>
      <c r="N1" s="3"/>
      <c r="O1" s="3"/>
      <c r="P1" s="3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 x14ac:dyDescent="0.2">
      <c r="A2" s="60" t="s">
        <v>40</v>
      </c>
      <c r="B2" s="11" t="s">
        <v>43</v>
      </c>
      <c r="C2" s="8">
        <v>3</v>
      </c>
      <c r="D2" s="8">
        <v>5</v>
      </c>
      <c r="E2" s="12" t="str">
        <f t="shared" ref="E2:E7" si="0">IF(C2&lt;6,IF(D2=2,"media",IF(D2&gt;2,"alta","baja")),IF(C2&lt;11,IF(D2&gt;2,"alta","media"),IF(D2&gt;2,"muy alta","alta")))</f>
        <v>alta</v>
      </c>
      <c r="F2" s="13">
        <v>5</v>
      </c>
      <c r="G2" s="13">
        <f>IF(E2="baja",F2*parametros!$B$1,IF(E2="media",F2*parametros!$B$2,IF(E2="alta",F2*parametros!$B$3,F2*parametros!$B$4)))</f>
        <v>100</v>
      </c>
      <c r="H2" s="15">
        <f>ROUND(G2*parametros!$F$15,0)</f>
        <v>3281250</v>
      </c>
      <c r="I2" s="5"/>
      <c r="J2" s="5"/>
    </row>
    <row r="3" spans="1:27" ht="15.75" customHeight="1" x14ac:dyDescent="0.2">
      <c r="A3" s="61"/>
      <c r="B3" s="11" t="s">
        <v>44</v>
      </c>
      <c r="C3" s="8">
        <v>3</v>
      </c>
      <c r="D3" s="8">
        <v>5</v>
      </c>
      <c r="E3" s="12" t="str">
        <f t="shared" si="0"/>
        <v>alta</v>
      </c>
      <c r="F3" s="13">
        <v>5</v>
      </c>
      <c r="G3" s="13">
        <f>IF(E3="baja",F3*parametros!$B$1,IF(E3="media",F3*parametros!$B$2,IF(E3="alta",F3*parametros!$B$3,F3*parametros!$B$4)))</f>
        <v>100</v>
      </c>
      <c r="H3" s="16">
        <f>ROUND(G3*parametros!$F$15,0)</f>
        <v>3281250</v>
      </c>
      <c r="I3" s="5"/>
      <c r="J3" s="5"/>
    </row>
    <row r="4" spans="1:27" ht="15.75" customHeight="1" x14ac:dyDescent="0.2">
      <c r="A4" s="61"/>
      <c r="B4" s="11" t="s">
        <v>45</v>
      </c>
      <c r="C4" s="8">
        <v>2</v>
      </c>
      <c r="D4" s="8">
        <v>2</v>
      </c>
      <c r="E4" s="12" t="str">
        <f t="shared" si="0"/>
        <v>media</v>
      </c>
      <c r="F4" s="13">
        <v>4</v>
      </c>
      <c r="G4" s="13">
        <f>IF(E4="baja",F4*parametros!$B$1,IF(E4="media",F4*parametros!$B$2,IF(E4="alta",F4*parametros!$B$3,F4*parametros!$B$4)))</f>
        <v>40</v>
      </c>
      <c r="H4" s="16">
        <f>ROUND(G4*parametros!$F$15,0)</f>
        <v>1312500</v>
      </c>
      <c r="I4" s="5"/>
      <c r="J4" s="5"/>
    </row>
    <row r="5" spans="1:27" ht="15.75" customHeight="1" x14ac:dyDescent="0.2">
      <c r="A5" s="61"/>
      <c r="B5" s="11" t="s">
        <v>29</v>
      </c>
      <c r="C5" s="8">
        <v>0</v>
      </c>
      <c r="D5" s="8">
        <v>0</v>
      </c>
      <c r="E5" s="12" t="str">
        <f t="shared" si="0"/>
        <v>baja</v>
      </c>
      <c r="F5" s="13">
        <v>0</v>
      </c>
      <c r="G5" s="13">
        <f>IF(E5="baja",F5*parametros!$B$1,IF(E5="media",F5*parametros!$B$2,IF(E5="alta",F5*parametros!$B$3,F5*parametros!$B$4)))</f>
        <v>0</v>
      </c>
      <c r="H5" s="16">
        <f>ROUND(G5*parametros!$F$15,0)</f>
        <v>0</v>
      </c>
      <c r="I5" s="5"/>
      <c r="J5" s="5"/>
    </row>
    <row r="6" spans="1:27" ht="15.75" customHeight="1" x14ac:dyDescent="0.2">
      <c r="A6" s="61"/>
      <c r="B6" s="11" t="s">
        <v>30</v>
      </c>
      <c r="C6" s="8">
        <v>0</v>
      </c>
      <c r="D6" s="8">
        <v>0</v>
      </c>
      <c r="E6" s="12" t="str">
        <f t="shared" si="0"/>
        <v>baja</v>
      </c>
      <c r="F6" s="13">
        <v>0</v>
      </c>
      <c r="G6" s="13">
        <f>IF(E6="baja",F6*parametros!$B$1,IF(E6="media",F6*parametros!$B$2,IF(E6="alta",F6*parametros!$B$3,F6*parametros!$B$4)))</f>
        <v>0</v>
      </c>
      <c r="H6" s="16">
        <f>ROUND(G6*parametros!$F$15,0)</f>
        <v>0</v>
      </c>
      <c r="J6" s="5"/>
    </row>
    <row r="7" spans="1:27" ht="15.75" customHeight="1" x14ac:dyDescent="0.2">
      <c r="A7" s="62"/>
      <c r="B7" s="11" t="s">
        <v>31</v>
      </c>
      <c r="C7" s="8">
        <v>0</v>
      </c>
      <c r="D7" s="8">
        <v>0</v>
      </c>
      <c r="E7" s="12" t="str">
        <f t="shared" si="0"/>
        <v>baja</v>
      </c>
      <c r="F7" s="13">
        <v>0</v>
      </c>
      <c r="G7" s="13">
        <f>IF(E7="baja",F7*parametros!$B$1,IF(E7="media",F7*parametros!$B$2,IF(E7="alta",F7*parametros!$B$3,F7*parametros!$B$4)))</f>
        <v>0</v>
      </c>
      <c r="H7" s="16">
        <f>ROUND(G7*parametros!$F$15,0)</f>
        <v>0</v>
      </c>
      <c r="I7" s="17">
        <f>SUM(H2:H7)</f>
        <v>7875000</v>
      </c>
      <c r="J7" s="5"/>
    </row>
    <row r="8" spans="1:27" ht="15.75" customHeight="1" x14ac:dyDescent="0.2">
      <c r="A8" s="18"/>
      <c r="B8" s="19"/>
      <c r="C8" s="20"/>
      <c r="D8" s="20"/>
      <c r="E8" s="21"/>
      <c r="F8" s="22"/>
      <c r="G8" s="22"/>
      <c r="H8" s="23"/>
      <c r="J8" s="5"/>
    </row>
    <row r="9" spans="1:27" ht="15.75" customHeight="1" x14ac:dyDescent="0.2">
      <c r="A9" s="60" t="s">
        <v>41</v>
      </c>
      <c r="B9" s="11" t="s">
        <v>39</v>
      </c>
      <c r="C9" s="8">
        <v>3</v>
      </c>
      <c r="D9" s="8">
        <v>5</v>
      </c>
      <c r="E9" s="12" t="str">
        <f t="shared" ref="E9:E13" si="1">IF(C9&lt;6,IF(D9=2,"media",IF(D9&gt;2,"alta","baja")),IF(C9&lt;11,IF(D9&gt;2,"alta","media"),IF(D9&gt;2,"muy alta","alta")))</f>
        <v>alta</v>
      </c>
      <c r="F9" s="13">
        <v>4</v>
      </c>
      <c r="G9" s="13">
        <f>IF(E9="baja",F9*parametros!$B$1,IF(E9="media",F9*parametros!$B$2,IF(E9="alta",F9*parametros!$B$3,F9*parametros!$B$4)))</f>
        <v>80</v>
      </c>
      <c r="H9" s="16">
        <f>ROUND(G9*parametros!$F$15,0)</f>
        <v>2625000</v>
      </c>
      <c r="I9" s="5"/>
      <c r="J9" s="5"/>
    </row>
    <row r="10" spans="1:27" ht="15.75" customHeight="1" x14ac:dyDescent="0.2">
      <c r="A10" s="61"/>
      <c r="B10" s="11" t="s">
        <v>46</v>
      </c>
      <c r="C10" s="8">
        <v>3</v>
      </c>
      <c r="D10" s="8">
        <v>4</v>
      </c>
      <c r="E10" s="12" t="str">
        <f t="shared" si="1"/>
        <v>alta</v>
      </c>
      <c r="F10" s="13">
        <v>4</v>
      </c>
      <c r="G10" s="13">
        <f>IF(E10="baja",F10*parametros!$B$1,IF(E10="media",F10*parametros!$B$2,IF(E10="alta",F10*parametros!$B$3,F10*parametros!$B$4)))</f>
        <v>80</v>
      </c>
      <c r="H10" s="16">
        <f>ROUND(G10*parametros!$F$15,0)</f>
        <v>2625000</v>
      </c>
      <c r="I10" s="5"/>
      <c r="J10" s="5"/>
    </row>
    <row r="11" spans="1:27" ht="15.75" customHeight="1" x14ac:dyDescent="0.2">
      <c r="A11" s="61"/>
      <c r="B11" s="11" t="s">
        <v>47</v>
      </c>
      <c r="C11" s="8">
        <v>2</v>
      </c>
      <c r="D11" s="8">
        <v>6</v>
      </c>
      <c r="E11" s="12" t="str">
        <f t="shared" si="1"/>
        <v>alta</v>
      </c>
      <c r="F11" s="13">
        <v>5</v>
      </c>
      <c r="G11" s="13">
        <f>IF(E11="baja",F11*parametros!$B$1,IF(E11="media",F11*parametros!$B$2,IF(E11="alta",F11*parametros!$B$3,F11*parametros!$B$4)))</f>
        <v>100</v>
      </c>
      <c r="H11" s="16">
        <f>ROUND(G11*parametros!$F$15,0)</f>
        <v>3281250</v>
      </c>
      <c r="I11" s="5"/>
      <c r="J11" s="5"/>
    </row>
    <row r="12" spans="1:27" ht="15.75" customHeight="1" x14ac:dyDescent="0.2">
      <c r="A12" s="61"/>
      <c r="B12" s="11" t="s">
        <v>29</v>
      </c>
      <c r="C12" s="8">
        <v>0</v>
      </c>
      <c r="D12" s="8">
        <v>0</v>
      </c>
      <c r="E12" s="12" t="str">
        <f t="shared" si="1"/>
        <v>baja</v>
      </c>
      <c r="F12" s="13">
        <v>0</v>
      </c>
      <c r="G12" s="13">
        <f>IF(E12="baja",F12*parametros!$B$1,IF(E12="media",F12*parametros!$B$2,IF(E12="alta",F12*parametros!$B$3,F12*parametros!$B$4)))</f>
        <v>0</v>
      </c>
      <c r="H12" s="16">
        <f>ROUND(G12*parametros!$F$15,0)</f>
        <v>0</v>
      </c>
      <c r="I12" s="5"/>
      <c r="J12" s="5"/>
    </row>
    <row r="13" spans="1:27" ht="15.75" customHeight="1" x14ac:dyDescent="0.2">
      <c r="A13" s="62"/>
      <c r="B13" s="24" t="s">
        <v>30</v>
      </c>
      <c r="C13" s="25">
        <v>0</v>
      </c>
      <c r="D13" s="25">
        <v>0</v>
      </c>
      <c r="E13" s="26" t="str">
        <f t="shared" si="1"/>
        <v>baja</v>
      </c>
      <c r="F13" s="27">
        <v>0</v>
      </c>
      <c r="G13" s="27">
        <f>IF(E13="baja",F13*parametros!$B$1,IF(E13="media",F13*parametros!$B$2,IF(E13="alta",F13*parametros!$B$3,F13*parametros!$B$4)))</f>
        <v>0</v>
      </c>
      <c r="H13" s="28">
        <f>ROUND(G13*parametros!$F$15,0)</f>
        <v>0</v>
      </c>
      <c r="I13" s="29">
        <f>SUM(H9:H13)</f>
        <v>8531250</v>
      </c>
      <c r="J13" s="5"/>
    </row>
    <row r="14" spans="1:27" ht="15.75" customHeight="1" x14ac:dyDescent="0.2">
      <c r="A14" s="30"/>
      <c r="B14" s="31"/>
      <c r="C14" s="32"/>
      <c r="D14" s="32"/>
      <c r="E14" s="33"/>
      <c r="F14" s="34"/>
      <c r="G14" s="34"/>
      <c r="H14" s="35"/>
      <c r="I14" s="36"/>
      <c r="J14" s="5"/>
    </row>
    <row r="15" spans="1:27" ht="15.75" customHeight="1" x14ac:dyDescent="0.2">
      <c r="A15" s="60" t="s">
        <v>42</v>
      </c>
      <c r="B15" s="37" t="s">
        <v>48</v>
      </c>
      <c r="C15" s="38">
        <v>3</v>
      </c>
      <c r="D15" s="38">
        <v>6</v>
      </c>
      <c r="E15" s="39" t="str">
        <f t="shared" ref="E15:E23" si="2">IF(C15&lt;6,IF(D15=2,"media",IF(D15&gt;2,"alta","baja")),IF(C15&lt;11,IF(D15&gt;2,"alta","media"),IF(D15&gt;2,"muy alta","alta")))</f>
        <v>alta</v>
      </c>
      <c r="F15" s="40">
        <v>2</v>
      </c>
      <c r="G15" s="40">
        <f>IF(E15="baja",F15*parametros!$B$1,IF(E15="media",F15*parametros!$B$2,IF(E15="alta",F15*parametros!$B$3,F15*parametros!$B$4)))</f>
        <v>40</v>
      </c>
      <c r="H15" s="41">
        <f>ROUND(G15*parametros!$F$15,0)</f>
        <v>1312500</v>
      </c>
      <c r="I15" s="42"/>
      <c r="J15" s="5"/>
    </row>
    <row r="16" spans="1:27" ht="15.75" customHeight="1" x14ac:dyDescent="0.2">
      <c r="A16" s="61"/>
      <c r="B16" s="11" t="s">
        <v>49</v>
      </c>
      <c r="C16" s="8">
        <v>3</v>
      </c>
      <c r="D16" s="8">
        <v>6</v>
      </c>
      <c r="E16" s="12" t="str">
        <f t="shared" si="2"/>
        <v>alta</v>
      </c>
      <c r="F16" s="13">
        <v>2</v>
      </c>
      <c r="G16" s="13">
        <f>IF(E16="baja",F16*parametros!$B$1,IF(E16="media",F16*parametros!$B$2,IF(E16="alta",F16*parametros!$B$3,F16*parametros!$B$4)))</f>
        <v>40</v>
      </c>
      <c r="H16" s="16">
        <f>ROUND(G16*parametros!$F$15,0)</f>
        <v>1312500</v>
      </c>
      <c r="I16" s="5"/>
      <c r="J16" s="5"/>
    </row>
    <row r="17" spans="1:10" ht="15.75" customHeight="1" x14ac:dyDescent="0.2">
      <c r="A17" s="61"/>
      <c r="B17" s="11" t="s">
        <v>50</v>
      </c>
      <c r="C17" s="8">
        <v>2</v>
      </c>
      <c r="D17" s="8">
        <v>6</v>
      </c>
      <c r="E17" s="12" t="str">
        <f t="shared" si="2"/>
        <v>alta</v>
      </c>
      <c r="F17" s="13">
        <v>5</v>
      </c>
      <c r="G17" s="13">
        <f>IF(E17="baja",F17*parametros!$B$1,IF(E17="media",F17*parametros!$B$2,IF(E17="alta",F17*parametros!$B$3,F17*parametros!$B$4)))</f>
        <v>100</v>
      </c>
      <c r="H17" s="16">
        <f>ROUND(G17*parametros!$F$15,0)</f>
        <v>3281250</v>
      </c>
      <c r="I17" s="5"/>
      <c r="J17" s="5"/>
    </row>
    <row r="18" spans="1:10" ht="15.75" customHeight="1" x14ac:dyDescent="0.2">
      <c r="A18" s="61"/>
      <c r="B18" s="11" t="s">
        <v>51</v>
      </c>
      <c r="C18" s="8">
        <v>2</v>
      </c>
      <c r="D18" s="8">
        <v>6</v>
      </c>
      <c r="E18" s="12" t="str">
        <f t="shared" si="2"/>
        <v>alta</v>
      </c>
      <c r="F18" s="13">
        <v>6</v>
      </c>
      <c r="G18" s="13">
        <f>IF(E18="baja",F18*parametros!$B$1,IF(E18="media",F18*parametros!$B$2,IF(E18="alta",F18*parametros!$B$3,F18*parametros!$B$4)))</f>
        <v>120</v>
      </c>
      <c r="H18" s="16">
        <f>ROUND(G18*parametros!$F$15,0)</f>
        <v>3937500</v>
      </c>
      <c r="I18" s="5"/>
      <c r="J18" s="5"/>
    </row>
    <row r="19" spans="1:10" ht="15.75" customHeight="1" x14ac:dyDescent="0.2">
      <c r="A19" s="61"/>
      <c r="B19" s="11" t="s">
        <v>30</v>
      </c>
      <c r="C19" s="8">
        <v>0</v>
      </c>
      <c r="D19" s="8">
        <v>0</v>
      </c>
      <c r="E19" s="12" t="str">
        <f t="shared" si="2"/>
        <v>baja</v>
      </c>
      <c r="F19" s="13">
        <v>0</v>
      </c>
      <c r="G19" s="13">
        <f>IF(E19="baja",F19*parametros!$B$1,IF(E19="media",F19*parametros!$B$2,IF(E19="alta",F19*parametros!$B$3,F19*parametros!$B$4)))</f>
        <v>0</v>
      </c>
      <c r="H19" s="16">
        <f>ROUND(G19*parametros!$F$15,0)</f>
        <v>0</v>
      </c>
      <c r="I19" s="5"/>
      <c r="J19" s="5"/>
    </row>
    <row r="20" spans="1:10" ht="15.75" customHeight="1" x14ac:dyDescent="0.2">
      <c r="A20" s="61"/>
      <c r="B20" s="11" t="s">
        <v>31</v>
      </c>
      <c r="C20" s="8">
        <v>0</v>
      </c>
      <c r="D20" s="8">
        <v>0</v>
      </c>
      <c r="E20" s="12" t="str">
        <f t="shared" si="2"/>
        <v>baja</v>
      </c>
      <c r="F20" s="13">
        <v>0</v>
      </c>
      <c r="G20" s="13">
        <f>IF(E20="baja",F20*parametros!$B$1,IF(E20="media",F20*parametros!$B$2,IF(E20="alta",F20*parametros!$B$3,F20*parametros!$B$4)))</f>
        <v>0</v>
      </c>
      <c r="H20" s="16">
        <f>ROUND(G20*parametros!$F$15,0)</f>
        <v>0</v>
      </c>
      <c r="I20" s="5"/>
      <c r="J20" s="5"/>
    </row>
    <row r="21" spans="1:10" ht="15.75" customHeight="1" x14ac:dyDescent="0.2">
      <c r="A21" s="61"/>
      <c r="B21" s="11" t="s">
        <v>32</v>
      </c>
      <c r="C21" s="8">
        <v>0</v>
      </c>
      <c r="D21" s="8">
        <v>0</v>
      </c>
      <c r="E21" s="12" t="str">
        <f t="shared" si="2"/>
        <v>baja</v>
      </c>
      <c r="F21" s="13">
        <v>0</v>
      </c>
      <c r="G21" s="13">
        <f>IF(E21="baja",F21*parametros!$B$1,IF(E21="media",F21*parametros!$B$2,IF(E21="alta",F21*parametros!$B$3,F21*parametros!$B$4)))</f>
        <v>0</v>
      </c>
      <c r="H21" s="16">
        <f>ROUND(G21*parametros!$F$15,0)</f>
        <v>0</v>
      </c>
      <c r="I21" s="5"/>
      <c r="J21" s="5"/>
    </row>
    <row r="22" spans="1:10" ht="15.75" customHeight="1" x14ac:dyDescent="0.2">
      <c r="A22" s="61"/>
      <c r="B22" s="11" t="s">
        <v>33</v>
      </c>
      <c r="C22" s="8">
        <v>0</v>
      </c>
      <c r="D22" s="8">
        <v>0</v>
      </c>
      <c r="E22" s="12" t="str">
        <f t="shared" si="2"/>
        <v>baja</v>
      </c>
      <c r="F22" s="13">
        <v>0</v>
      </c>
      <c r="G22" s="13">
        <f>IF(E22="baja",F22*parametros!$B$1,IF(E22="media",F22*parametros!$B$2,IF(E22="alta",F22*parametros!$B$3,F22*parametros!$B$4)))</f>
        <v>0</v>
      </c>
      <c r="H22" s="16">
        <f>ROUND(G22*parametros!$F$15,0)</f>
        <v>0</v>
      </c>
      <c r="I22" s="5"/>
      <c r="J22" s="5"/>
    </row>
    <row r="23" spans="1:10" ht="15.75" customHeight="1" x14ac:dyDescent="0.2">
      <c r="A23" s="62"/>
      <c r="B23" s="11" t="s">
        <v>34</v>
      </c>
      <c r="C23" s="8">
        <v>0</v>
      </c>
      <c r="D23" s="8">
        <v>0</v>
      </c>
      <c r="E23" s="12" t="str">
        <f t="shared" si="2"/>
        <v>baja</v>
      </c>
      <c r="F23" s="13">
        <v>0</v>
      </c>
      <c r="G23" s="13">
        <f>IF(E23="baja",F23*parametros!$B$1,IF(E23="media",F23*parametros!$B$2,IF(E23="alta",F23*parametros!$B$3,F23*parametros!$B$4)))</f>
        <v>0</v>
      </c>
      <c r="H23" s="16">
        <f>ROUND(G23*parametros!$F$15,0)</f>
        <v>0</v>
      </c>
      <c r="I23" s="17">
        <f>SUM(H15:H23)</f>
        <v>9843750</v>
      </c>
      <c r="J23" s="5"/>
    </row>
    <row r="24" spans="1:10" ht="15.75" customHeight="1" x14ac:dyDescent="0.2">
      <c r="B24" s="19"/>
      <c r="C24" s="14"/>
      <c r="D24" s="20"/>
      <c r="E24" s="21"/>
      <c r="F24" s="22"/>
      <c r="G24" s="22"/>
      <c r="H24" s="23"/>
      <c r="I24" s="5"/>
      <c r="J24" s="5"/>
    </row>
    <row r="25" spans="1:10" ht="15.75" customHeight="1" x14ac:dyDescent="0.2">
      <c r="A25" s="66" t="s">
        <v>52</v>
      </c>
      <c r="B25" s="67" t="s">
        <v>53</v>
      </c>
      <c r="C25" s="68">
        <v>10</v>
      </c>
      <c r="D25" s="68">
        <v>6</v>
      </c>
      <c r="E25" s="69" t="str">
        <f t="shared" ref="E25:E33" si="3">IF(C25&lt;6,IF(D25=2,"media",IF(D25&gt;2,"alta","baja")),IF(C25&lt;11,IF(D25&gt;2,"alta","media"),IF(D25&gt;2,"muy alta","alta")))</f>
        <v>alta</v>
      </c>
      <c r="F25" s="70">
        <v>6</v>
      </c>
      <c r="G25" s="70">
        <f>IF(E25="baja",F25*parametros!$B$1,IF(E25="media",F25*parametros!$B$2,IF(E25="alta",F25*parametros!$B$3,F25*parametros!$B$4)))</f>
        <v>120</v>
      </c>
      <c r="H25" s="63">
        <f>ROUND(G25*parametros!$F$15,0)</f>
        <v>3937500</v>
      </c>
      <c r="I25" s="42"/>
      <c r="J25" s="43"/>
    </row>
    <row r="26" spans="1:10" ht="15.75" customHeight="1" x14ac:dyDescent="0.2">
      <c r="A26" s="71"/>
      <c r="B26" s="67" t="s">
        <v>54</v>
      </c>
      <c r="C26" s="68">
        <v>3</v>
      </c>
      <c r="D26" s="68">
        <v>6</v>
      </c>
      <c r="E26" s="69" t="str">
        <f t="shared" si="3"/>
        <v>alta</v>
      </c>
      <c r="F26" s="70">
        <v>2</v>
      </c>
      <c r="G26" s="70">
        <f>IF(E26="baja",F26*parametros!$B$1,IF(E26="media",F26*parametros!$B$2,IF(E26="alta",F26*parametros!$B$3,F26*parametros!$B$4)))</f>
        <v>40</v>
      </c>
      <c r="H26" s="64">
        <f>ROUND(G26*parametros!$F$15,0)</f>
        <v>1312500</v>
      </c>
      <c r="I26" s="43"/>
      <c r="J26" s="43"/>
    </row>
    <row r="27" spans="1:10" ht="15.75" customHeight="1" x14ac:dyDescent="0.2">
      <c r="A27" s="71"/>
      <c r="B27" s="67" t="s">
        <v>55</v>
      </c>
      <c r="C27" s="68">
        <v>2</v>
      </c>
      <c r="D27" s="68">
        <v>6</v>
      </c>
      <c r="E27" s="69" t="str">
        <f t="shared" si="3"/>
        <v>alta</v>
      </c>
      <c r="F27" s="70">
        <v>5</v>
      </c>
      <c r="G27" s="70">
        <f>IF(E27="baja",F27*parametros!$B$1,IF(E27="media",F27*parametros!$B$2,IF(E27="alta",F27*parametros!$B$3,F27*parametros!$B$4)))</f>
        <v>100</v>
      </c>
      <c r="H27" s="64">
        <f>ROUND(G27*parametros!$F$15,0)</f>
        <v>3281250</v>
      </c>
      <c r="I27" s="43"/>
      <c r="J27" s="43"/>
    </row>
    <row r="28" spans="1:10" ht="15.75" customHeight="1" x14ac:dyDescent="0.2">
      <c r="A28" s="71"/>
      <c r="B28" s="67" t="s">
        <v>56</v>
      </c>
      <c r="C28" s="68">
        <v>2</v>
      </c>
      <c r="D28" s="68">
        <v>6</v>
      </c>
      <c r="E28" s="69" t="str">
        <f t="shared" si="3"/>
        <v>alta</v>
      </c>
      <c r="F28" s="70">
        <v>8</v>
      </c>
      <c r="G28" s="70">
        <f>IF(E28="baja",F28*parametros!$B$1,IF(E28="media",F28*parametros!$B$2,IF(E28="alta",F28*parametros!$B$3,F28*parametros!$B$4)))</f>
        <v>160</v>
      </c>
      <c r="H28" s="64">
        <f>ROUND(G28*parametros!$F$15,0)</f>
        <v>5250000</v>
      </c>
      <c r="I28" s="43"/>
      <c r="J28" s="43"/>
    </row>
    <row r="29" spans="1:10" ht="15.75" customHeight="1" x14ac:dyDescent="0.2">
      <c r="A29" s="71"/>
      <c r="B29" s="67" t="s">
        <v>30</v>
      </c>
      <c r="C29" s="68">
        <v>0</v>
      </c>
      <c r="D29" s="68">
        <v>0</v>
      </c>
      <c r="E29" s="69" t="str">
        <f t="shared" si="3"/>
        <v>baja</v>
      </c>
      <c r="F29" s="70">
        <v>0</v>
      </c>
      <c r="G29" s="70">
        <f>IF(E29="baja",F29*parametros!$B$1,IF(E29="media",F29*parametros!$B$2,IF(E29="alta",F29*parametros!$B$3,F29*parametros!$B$4)))</f>
        <v>0</v>
      </c>
      <c r="H29" s="64">
        <f>ROUND(G29*parametros!$F$15,0)</f>
        <v>0</v>
      </c>
      <c r="I29" s="43"/>
      <c r="J29" s="43"/>
    </row>
    <row r="30" spans="1:10" ht="15.75" customHeight="1" x14ac:dyDescent="0.2">
      <c r="A30" s="71"/>
      <c r="B30" s="67" t="s">
        <v>31</v>
      </c>
      <c r="C30" s="68">
        <v>0</v>
      </c>
      <c r="D30" s="68">
        <v>0</v>
      </c>
      <c r="E30" s="69" t="str">
        <f t="shared" si="3"/>
        <v>baja</v>
      </c>
      <c r="F30" s="70">
        <v>0</v>
      </c>
      <c r="G30" s="70">
        <f>IF(E30="baja",F30*parametros!$B$1,IF(E30="media",F30*parametros!$B$2,IF(E30="alta",F30*parametros!$B$3,F30*parametros!$B$4)))</f>
        <v>0</v>
      </c>
      <c r="H30" s="64">
        <f>ROUND(G30*parametros!$F$15,0)</f>
        <v>0</v>
      </c>
      <c r="I30" s="43"/>
      <c r="J30" s="43"/>
    </row>
    <row r="31" spans="1:10" ht="15.75" customHeight="1" x14ac:dyDescent="0.2">
      <c r="A31" s="71"/>
      <c r="B31" s="67" t="s">
        <v>32</v>
      </c>
      <c r="C31" s="68">
        <v>0</v>
      </c>
      <c r="D31" s="68">
        <v>0</v>
      </c>
      <c r="E31" s="69" t="str">
        <f t="shared" si="3"/>
        <v>baja</v>
      </c>
      <c r="F31" s="70">
        <v>0</v>
      </c>
      <c r="G31" s="70">
        <f>IF(E31="baja",F31*parametros!$B$1,IF(E31="media",F31*parametros!$B$2,IF(E31="alta",F31*parametros!$B$3,F31*parametros!$B$4)))</f>
        <v>0</v>
      </c>
      <c r="H31" s="64">
        <f>ROUND(G31*parametros!$F$15,0)</f>
        <v>0</v>
      </c>
      <c r="I31" s="43"/>
      <c r="J31" s="43"/>
    </row>
    <row r="32" spans="1:10" ht="15.75" customHeight="1" x14ac:dyDescent="0.2">
      <c r="A32" s="71"/>
      <c r="B32" s="67" t="s">
        <v>33</v>
      </c>
      <c r="C32" s="68">
        <v>0</v>
      </c>
      <c r="D32" s="68">
        <v>0</v>
      </c>
      <c r="E32" s="69" t="str">
        <f t="shared" si="3"/>
        <v>baja</v>
      </c>
      <c r="F32" s="70">
        <v>0</v>
      </c>
      <c r="G32" s="70">
        <f>IF(E32="baja",F32*parametros!$B$1,IF(E32="media",F32*parametros!$B$2,IF(E32="alta",F32*parametros!$B$3,F32*parametros!$B$4)))</f>
        <v>0</v>
      </c>
      <c r="H32" s="64">
        <f>ROUND(G32*parametros!$F$15,0)</f>
        <v>0</v>
      </c>
      <c r="I32" s="43"/>
      <c r="J32" s="43"/>
    </row>
    <row r="33" spans="1:16" ht="15.75" customHeight="1" x14ac:dyDescent="0.2">
      <c r="A33" s="71"/>
      <c r="B33" s="67" t="s">
        <v>34</v>
      </c>
      <c r="C33" s="68">
        <v>0</v>
      </c>
      <c r="D33" s="68">
        <v>0</v>
      </c>
      <c r="E33" s="69" t="str">
        <f t="shared" si="3"/>
        <v>baja</v>
      </c>
      <c r="F33" s="70">
        <v>0</v>
      </c>
      <c r="G33" s="70">
        <f>IF(E33="baja",F33*parametros!$B$1,IF(E33="media",F33*parametros!$B$2,IF(E33="alta",F33*parametros!$B$3,F33*parametros!$B$4)))</f>
        <v>0</v>
      </c>
      <c r="H33" s="64">
        <f>ROUND(G33*parametros!$F$15,0)</f>
        <v>0</v>
      </c>
      <c r="I33" s="17">
        <f>SUM(H25:H33)</f>
        <v>13781250</v>
      </c>
      <c r="J33" s="43"/>
    </row>
    <row r="34" spans="1:16" ht="15.75" customHeight="1" x14ac:dyDescent="0.2">
      <c r="A34" s="72"/>
      <c r="B34" s="73"/>
      <c r="C34" s="74"/>
      <c r="D34" s="74"/>
      <c r="E34" s="75"/>
      <c r="F34" s="76"/>
      <c r="G34" s="76"/>
      <c r="H34" s="64"/>
      <c r="I34" s="77"/>
      <c r="J34" s="43"/>
    </row>
    <row r="35" spans="1:16" ht="15.75" customHeight="1" x14ac:dyDescent="0.2">
      <c r="A35" s="60"/>
      <c r="B35" s="11" t="s">
        <v>39</v>
      </c>
      <c r="C35" s="8">
        <v>3</v>
      </c>
      <c r="D35" s="8">
        <v>5</v>
      </c>
      <c r="E35" s="12" t="str">
        <f t="shared" ref="E35:E39" si="4">IF(C35&lt;6,IF(D35=2,"media",IF(D35&gt;2,"alta","baja")),IF(C35&lt;11,IF(D35&gt;2,"alta","media"),IF(D35&gt;2,"muy alta","alta")))</f>
        <v>alta</v>
      </c>
      <c r="F35" s="13">
        <v>4</v>
      </c>
      <c r="G35" s="13">
        <f>IF(E35="baja",F35*parametros!$B$1,IF(E35="media",F35*parametros!$B$2,IF(E35="alta",F35*parametros!$B$3,F35*parametros!$B$4)))</f>
        <v>80</v>
      </c>
      <c r="H35" s="16">
        <f>ROUND(G35*parametros!$F$15,0)</f>
        <v>2625000</v>
      </c>
      <c r="I35" s="43"/>
      <c r="J35" s="43"/>
    </row>
    <row r="36" spans="1:16" ht="15.75" customHeight="1" x14ac:dyDescent="0.2">
      <c r="A36" s="61"/>
      <c r="B36" s="11" t="s">
        <v>46</v>
      </c>
      <c r="C36" s="8">
        <v>3</v>
      </c>
      <c r="D36" s="8">
        <v>4</v>
      </c>
      <c r="E36" s="12" t="str">
        <f t="shared" si="4"/>
        <v>alta</v>
      </c>
      <c r="F36" s="13">
        <v>4</v>
      </c>
      <c r="G36" s="13">
        <f>IF(E36="baja",F36*parametros!$B$1,IF(E36="media",F36*parametros!$B$2,IF(E36="alta",F36*parametros!$B$3,F36*parametros!$B$4)))</f>
        <v>80</v>
      </c>
      <c r="H36" s="16">
        <f>ROUND(G36*parametros!$F$15,0)</f>
        <v>2625000</v>
      </c>
      <c r="I36" s="43"/>
      <c r="J36" s="43"/>
    </row>
    <row r="37" spans="1:16" ht="15.75" customHeight="1" x14ac:dyDescent="0.2">
      <c r="A37" s="61"/>
      <c r="B37" s="11" t="s">
        <v>47</v>
      </c>
      <c r="C37" s="8">
        <v>2</v>
      </c>
      <c r="D37" s="8">
        <v>6</v>
      </c>
      <c r="E37" s="12" t="str">
        <f t="shared" si="4"/>
        <v>alta</v>
      </c>
      <c r="F37" s="13">
        <v>5</v>
      </c>
      <c r="G37" s="13">
        <f>IF(E37="baja",F37*parametros!$B$1,IF(E37="media",F37*parametros!$B$2,IF(E37="alta",F37*parametros!$B$3,F37*parametros!$B$4)))</f>
        <v>100</v>
      </c>
      <c r="H37" s="16">
        <f>ROUND(G37*parametros!$F$15,0)</f>
        <v>3281250</v>
      </c>
      <c r="I37" s="43"/>
      <c r="J37" s="43"/>
    </row>
    <row r="38" spans="1:16" ht="15.75" customHeight="1" x14ac:dyDescent="0.2">
      <c r="A38" s="61"/>
      <c r="B38" s="11" t="s">
        <v>29</v>
      </c>
      <c r="C38" s="8">
        <v>0</v>
      </c>
      <c r="D38" s="8">
        <v>0</v>
      </c>
      <c r="E38" s="12" t="str">
        <f t="shared" si="4"/>
        <v>baja</v>
      </c>
      <c r="F38" s="13">
        <v>0</v>
      </c>
      <c r="G38" s="13">
        <f>IF(E38="baja",F38*parametros!$B$1,IF(E38="media",F38*parametros!$B$2,IF(E38="alta",F38*parametros!$B$3,F38*parametros!$B$4)))</f>
        <v>0</v>
      </c>
      <c r="H38" s="16">
        <f>ROUND(G38*parametros!$F$15,0)</f>
        <v>0</v>
      </c>
      <c r="I38" s="43"/>
      <c r="J38" s="43"/>
    </row>
    <row r="39" spans="1:16" ht="15.75" customHeight="1" x14ac:dyDescent="0.2">
      <c r="A39" s="62"/>
      <c r="B39" s="24" t="s">
        <v>30</v>
      </c>
      <c r="C39" s="25">
        <v>0</v>
      </c>
      <c r="D39" s="25">
        <v>0</v>
      </c>
      <c r="E39" s="26" t="str">
        <f t="shared" si="4"/>
        <v>baja</v>
      </c>
      <c r="F39" s="27">
        <v>0</v>
      </c>
      <c r="G39" s="27">
        <f>IF(E39="baja",F39*parametros!$B$1,IF(E39="media",F39*parametros!$B$2,IF(E39="alta",F39*parametros!$B$3,F39*parametros!$B$4)))</f>
        <v>0</v>
      </c>
      <c r="H39" s="28">
        <f>ROUND(G39*parametros!$F$15,0)</f>
        <v>0</v>
      </c>
      <c r="I39" s="29">
        <f>SUM(H35:H39)</f>
        <v>8531250</v>
      </c>
      <c r="J39" s="43"/>
    </row>
    <row r="40" spans="1:16" ht="15.75" customHeight="1" x14ac:dyDescent="0.2">
      <c r="A40" s="43"/>
      <c r="B40" s="19"/>
      <c r="C40" s="14"/>
      <c r="D40" s="20"/>
      <c r="E40" s="21"/>
      <c r="F40" s="22"/>
      <c r="G40" s="65" t="s">
        <v>35</v>
      </c>
      <c r="H40" s="16">
        <f>SUM(H2:H39)</f>
        <v>48562500</v>
      </c>
      <c r="I40" s="5"/>
      <c r="J40" s="5"/>
      <c r="K40" s="5"/>
      <c r="L40" s="5"/>
      <c r="M40" s="5"/>
      <c r="N40" s="5"/>
      <c r="O40" s="5"/>
      <c r="P40" s="5"/>
    </row>
    <row r="41" spans="1:16" ht="15.75" customHeight="1" x14ac:dyDescent="0.2">
      <c r="C41" s="20"/>
      <c r="D41" s="20"/>
      <c r="E41" s="21"/>
      <c r="F41" s="22"/>
      <c r="G41" s="44" t="s">
        <v>36</v>
      </c>
      <c r="H41" s="45">
        <f>SUM(G2:G23)</f>
        <v>800</v>
      </c>
      <c r="I41" s="5"/>
      <c r="J41" s="5"/>
      <c r="K41" s="5"/>
      <c r="L41" s="5"/>
      <c r="M41" s="5"/>
      <c r="N41" s="5"/>
      <c r="O41" s="5"/>
      <c r="P41" s="5"/>
    </row>
    <row r="42" spans="1:16" ht="15.75" customHeight="1" x14ac:dyDescent="0.2">
      <c r="A42" s="46"/>
      <c r="B42" s="46"/>
      <c r="C42" s="20"/>
      <c r="D42" s="20"/>
      <c r="G42" s="47" t="s">
        <v>37</v>
      </c>
      <c r="H42" s="48">
        <f>H41/parametros!$B$18</f>
        <v>133.33333333333334</v>
      </c>
      <c r="I42" s="5"/>
      <c r="J42" s="5"/>
      <c r="K42" s="5"/>
      <c r="L42" s="5"/>
      <c r="M42" s="5"/>
      <c r="N42" s="5"/>
      <c r="O42" s="5"/>
      <c r="P42" s="5"/>
    </row>
    <row r="43" spans="1:16" ht="15.75" customHeight="1" x14ac:dyDescent="0.2">
      <c r="A43" s="49"/>
      <c r="B43" s="46"/>
      <c r="C43" s="20"/>
      <c r="D43" s="20"/>
      <c r="G43" s="47" t="s">
        <v>38</v>
      </c>
      <c r="H43" s="48">
        <f>H42/parametros!$B$19</f>
        <v>6.666666666666667</v>
      </c>
      <c r="I43" s="5"/>
      <c r="J43" s="5"/>
      <c r="K43" s="5"/>
      <c r="L43" s="5"/>
      <c r="M43" s="5"/>
      <c r="N43" s="5"/>
      <c r="O43" s="5"/>
      <c r="P43" s="5"/>
    </row>
    <row r="44" spans="1:16" ht="15.75" customHeight="1" x14ac:dyDescent="0.2">
      <c r="A44" s="49"/>
      <c r="B44" s="50"/>
      <c r="C44" s="20"/>
      <c r="D44" s="20"/>
      <c r="E44" s="21"/>
      <c r="F44" s="22"/>
      <c r="G44" s="51"/>
      <c r="H44" s="23"/>
      <c r="I44" s="5"/>
      <c r="J44" s="5"/>
      <c r="K44" s="5"/>
      <c r="L44" s="5"/>
      <c r="M44" s="5"/>
      <c r="N44" s="5"/>
      <c r="O44" s="5"/>
      <c r="P44" s="5"/>
    </row>
    <row r="45" spans="1:16" ht="15.75" customHeight="1" x14ac:dyDescent="0.2">
      <c r="A45" s="49"/>
      <c r="B45" s="50"/>
      <c r="C45" s="20"/>
      <c r="D45" s="20"/>
      <c r="E45" s="21"/>
      <c r="F45" s="22"/>
      <c r="G45" s="22"/>
      <c r="H45" s="23"/>
      <c r="I45" s="5"/>
      <c r="J45" s="5"/>
      <c r="K45" s="5"/>
      <c r="L45" s="5"/>
      <c r="M45" s="5"/>
      <c r="N45" s="5"/>
      <c r="O45" s="5"/>
      <c r="P45" s="5"/>
    </row>
    <row r="46" spans="1:16" ht="15.75" customHeight="1" x14ac:dyDescent="0.2">
      <c r="A46" s="52"/>
      <c r="B46" s="46"/>
      <c r="C46" s="20"/>
      <c r="D46" s="20"/>
      <c r="E46" s="21"/>
      <c r="F46" s="22"/>
      <c r="G46" s="22"/>
      <c r="H46" s="23"/>
      <c r="I46" s="5"/>
      <c r="J46" s="5"/>
      <c r="K46" s="5"/>
      <c r="L46" s="5"/>
      <c r="M46" s="5"/>
      <c r="N46" s="5"/>
      <c r="O46" s="5"/>
      <c r="P46" s="5"/>
    </row>
    <row r="47" spans="1:16" ht="15.75" customHeight="1" x14ac:dyDescent="0.2">
      <c r="A47" s="52"/>
      <c r="B47" s="46"/>
      <c r="C47" s="20"/>
      <c r="D47" s="20"/>
      <c r="E47" s="21"/>
      <c r="F47" s="22"/>
      <c r="G47" s="22"/>
      <c r="H47" s="23"/>
      <c r="I47" s="5"/>
      <c r="J47" s="5"/>
      <c r="K47" s="5"/>
      <c r="L47" s="5"/>
      <c r="M47" s="5"/>
      <c r="N47" s="5"/>
      <c r="O47" s="5"/>
      <c r="P47" s="5"/>
    </row>
    <row r="48" spans="1:16" ht="15.75" customHeight="1" x14ac:dyDescent="0.2">
      <c r="A48" s="49"/>
      <c r="B48" s="46"/>
      <c r="C48" s="20"/>
      <c r="D48" s="20"/>
      <c r="E48" s="21"/>
      <c r="F48" s="22"/>
      <c r="G48" s="53"/>
      <c r="H48" s="54"/>
      <c r="I48" s="55"/>
      <c r="J48" s="5"/>
      <c r="K48" s="5"/>
      <c r="L48" s="5"/>
      <c r="N48" s="5"/>
      <c r="O48" s="5"/>
      <c r="P48" s="5"/>
    </row>
    <row r="49" spans="1:16" ht="15.75" customHeight="1" x14ac:dyDescent="0.2">
      <c r="A49" s="49"/>
      <c r="B49" s="46"/>
      <c r="C49" s="20"/>
      <c r="D49" s="20"/>
      <c r="E49" s="21"/>
      <c r="F49" s="22"/>
      <c r="G49" s="51"/>
      <c r="H49" s="23"/>
      <c r="I49" s="5"/>
      <c r="J49" s="5"/>
      <c r="K49" s="5"/>
      <c r="L49" s="5"/>
      <c r="M49" s="5"/>
      <c r="N49" s="5"/>
      <c r="O49" s="5"/>
      <c r="P49" s="5"/>
    </row>
    <row r="50" spans="1:16" ht="15.75" customHeight="1" x14ac:dyDescent="0.2">
      <c r="A50" s="49"/>
      <c r="B50" s="46"/>
      <c r="C50" s="20"/>
      <c r="D50" s="20"/>
      <c r="E50" s="21"/>
      <c r="F50" s="22"/>
      <c r="G50" s="22"/>
      <c r="H50" s="23"/>
      <c r="I50" s="5"/>
      <c r="J50" s="5"/>
      <c r="K50" s="5"/>
      <c r="L50" s="5"/>
      <c r="M50" s="5"/>
      <c r="N50" s="5"/>
      <c r="O50" s="5"/>
      <c r="P50" s="5"/>
    </row>
    <row r="51" spans="1:16" ht="15.75" customHeight="1" x14ac:dyDescent="0.2">
      <c r="A51" s="5"/>
      <c r="B51" s="19"/>
      <c r="C51" s="20"/>
      <c r="D51" s="20"/>
      <c r="E51" s="21"/>
      <c r="F51" s="22"/>
      <c r="G51" s="22"/>
      <c r="H51" s="23"/>
      <c r="I51" s="5"/>
      <c r="J51" s="5"/>
      <c r="K51" s="5"/>
      <c r="L51" s="5"/>
      <c r="M51" s="5"/>
      <c r="N51" s="5"/>
      <c r="O51" s="5"/>
      <c r="P51" s="5"/>
    </row>
    <row r="52" spans="1:16" ht="15.75" customHeight="1" x14ac:dyDescent="0.2">
      <c r="A52" s="50"/>
      <c r="B52" s="46"/>
      <c r="C52" s="20"/>
      <c r="D52" s="20"/>
      <c r="E52" s="21"/>
      <c r="F52" s="22"/>
      <c r="G52" s="22"/>
      <c r="H52" s="23"/>
      <c r="I52" s="5"/>
      <c r="J52" s="5"/>
      <c r="K52" s="5"/>
      <c r="L52" s="5"/>
      <c r="M52" s="5"/>
      <c r="N52" s="5"/>
      <c r="O52" s="5"/>
      <c r="P52" s="5"/>
    </row>
    <row r="53" spans="1:16" ht="15.75" customHeight="1" x14ac:dyDescent="0.2">
      <c r="A53" s="49"/>
      <c r="B53" s="46"/>
      <c r="C53" s="20"/>
      <c r="D53" s="20"/>
      <c r="E53" s="21"/>
      <c r="F53" s="22"/>
      <c r="G53" s="22"/>
      <c r="H53" s="23"/>
      <c r="I53" s="5"/>
      <c r="J53" s="5"/>
      <c r="K53" s="5"/>
      <c r="L53" s="5"/>
      <c r="M53" s="5"/>
      <c r="N53" s="5"/>
      <c r="O53" s="5"/>
      <c r="P53" s="5"/>
    </row>
    <row r="54" spans="1:16" ht="15.75" customHeight="1" x14ac:dyDescent="0.2">
      <c r="A54" s="49"/>
      <c r="B54" s="46"/>
      <c r="C54" s="20"/>
      <c r="D54" s="20"/>
      <c r="E54" s="21"/>
      <c r="F54" s="22"/>
      <c r="G54" s="22"/>
      <c r="H54" s="23"/>
      <c r="I54" s="5"/>
      <c r="J54" s="5"/>
      <c r="K54" s="5"/>
      <c r="L54" s="5"/>
      <c r="M54" s="5"/>
      <c r="N54" s="5"/>
      <c r="O54" s="5"/>
      <c r="P54" s="5"/>
    </row>
    <row r="55" spans="1:16" ht="12.75" x14ac:dyDescent="0.2">
      <c r="A55" s="49"/>
      <c r="B55" s="46"/>
      <c r="C55" s="20"/>
      <c r="D55" s="20"/>
      <c r="E55" s="21"/>
      <c r="F55" s="22"/>
      <c r="G55" s="22"/>
      <c r="H55" s="23"/>
      <c r="J55" s="5"/>
      <c r="K55" s="5"/>
      <c r="L55" s="5"/>
      <c r="M55" s="5"/>
      <c r="N55" s="5"/>
      <c r="O55" s="5"/>
      <c r="P55" s="5"/>
    </row>
    <row r="56" spans="1:16" ht="12.75" x14ac:dyDescent="0.2">
      <c r="A56" s="52"/>
      <c r="B56" s="46"/>
      <c r="C56" s="43"/>
      <c r="D56" s="43"/>
      <c r="E56" s="21"/>
      <c r="F56" s="22"/>
      <c r="G56" s="22"/>
      <c r="H56" s="23"/>
      <c r="I56" s="5"/>
      <c r="J56" s="5"/>
      <c r="K56" s="5"/>
      <c r="L56" s="5"/>
      <c r="M56" s="5"/>
      <c r="N56" s="5"/>
      <c r="O56" s="5"/>
      <c r="P56" s="5"/>
    </row>
    <row r="57" spans="1:16" ht="12.75" x14ac:dyDescent="0.2">
      <c r="A57" s="49"/>
      <c r="B57" s="46"/>
      <c r="C57" s="43"/>
      <c r="D57" s="43"/>
      <c r="E57" s="21"/>
      <c r="F57" s="22"/>
      <c r="G57" s="22"/>
      <c r="H57" s="23"/>
      <c r="I57" s="5"/>
      <c r="J57" s="5"/>
      <c r="K57" s="5"/>
      <c r="L57" s="5"/>
      <c r="M57" s="5"/>
      <c r="N57" s="5"/>
      <c r="O57" s="5"/>
      <c r="P57" s="5"/>
    </row>
    <row r="58" spans="1:16" ht="12.75" x14ac:dyDescent="0.2">
      <c r="B58" s="14"/>
      <c r="C58" s="14"/>
      <c r="D58" s="14"/>
      <c r="E58" s="21"/>
      <c r="F58" s="22"/>
      <c r="G58" s="22"/>
      <c r="H58" s="23"/>
      <c r="I58" s="56"/>
      <c r="J58" s="5"/>
      <c r="K58" s="5"/>
      <c r="L58" s="5"/>
      <c r="M58" s="5"/>
      <c r="N58" s="5"/>
      <c r="O58" s="5"/>
      <c r="P58" s="5"/>
    </row>
    <row r="59" spans="1:16" ht="12.75" x14ac:dyDescent="0.2">
      <c r="A59" s="19"/>
      <c r="B59" s="14"/>
      <c r="D59" s="14"/>
      <c r="E59" s="21"/>
      <c r="F59" s="22"/>
      <c r="G59" s="22"/>
      <c r="H59" s="23"/>
      <c r="I59" s="57"/>
      <c r="J59" s="5"/>
      <c r="K59" s="5"/>
      <c r="L59" s="5"/>
      <c r="M59" s="5"/>
      <c r="N59" s="5"/>
      <c r="O59" s="5"/>
      <c r="P59" s="5"/>
    </row>
    <row r="60" spans="1:16" ht="12.75" x14ac:dyDescent="0.2">
      <c r="A60" s="19"/>
      <c r="B60" s="14"/>
      <c r="I60" s="57"/>
      <c r="J60" s="5"/>
      <c r="K60" s="5"/>
      <c r="L60" s="5"/>
      <c r="M60" s="5"/>
      <c r="N60" s="5"/>
      <c r="O60" s="5"/>
      <c r="P60" s="5"/>
    </row>
    <row r="61" spans="1:16" ht="12.75" x14ac:dyDescent="0.2">
      <c r="A61" s="19"/>
      <c r="B61" s="14"/>
      <c r="C61" s="14"/>
      <c r="D61" s="14"/>
      <c r="E61" s="21"/>
      <c r="F61" s="22"/>
      <c r="G61" s="22"/>
      <c r="H61" s="23"/>
      <c r="I61" s="57"/>
      <c r="J61" s="5"/>
      <c r="K61" s="5"/>
      <c r="L61" s="5"/>
      <c r="M61" s="5"/>
      <c r="N61" s="5"/>
      <c r="O61" s="5"/>
      <c r="P61" s="5"/>
    </row>
    <row r="62" spans="1:16" ht="12.75" x14ac:dyDescent="0.2">
      <c r="A62" s="46"/>
      <c r="B62" s="52"/>
      <c r="C62" s="14"/>
      <c r="D62" s="14"/>
      <c r="E62" s="21"/>
      <c r="F62" s="22"/>
      <c r="G62" s="22"/>
      <c r="H62" s="23"/>
      <c r="I62" s="57"/>
      <c r="J62" s="5"/>
      <c r="K62" s="5"/>
      <c r="L62" s="5"/>
      <c r="M62" s="5"/>
      <c r="N62" s="5"/>
      <c r="O62" s="5"/>
      <c r="P62" s="5"/>
    </row>
    <row r="63" spans="1:16" ht="12.75" x14ac:dyDescent="0.2">
      <c r="A63" s="46"/>
      <c r="B63" s="52"/>
      <c r="C63" s="14"/>
      <c r="D63" s="14"/>
      <c r="E63" s="21"/>
      <c r="F63" s="22"/>
      <c r="G63" s="22"/>
      <c r="H63" s="23"/>
      <c r="I63" s="57"/>
      <c r="J63" s="5"/>
      <c r="K63" s="5"/>
      <c r="L63" s="5"/>
      <c r="M63" s="5"/>
      <c r="N63" s="5"/>
      <c r="O63" s="5"/>
      <c r="P63" s="5"/>
    </row>
    <row r="64" spans="1:16" ht="12.75" x14ac:dyDescent="0.2">
      <c r="A64" s="46"/>
      <c r="B64" s="46"/>
      <c r="D64" s="14"/>
      <c r="E64" s="21"/>
      <c r="F64" s="22"/>
      <c r="G64" s="22"/>
      <c r="H64" s="23"/>
      <c r="I64" s="57"/>
      <c r="J64" s="5"/>
      <c r="K64" s="5"/>
      <c r="L64" s="5"/>
      <c r="M64" s="5"/>
      <c r="N64" s="5"/>
      <c r="O64" s="5"/>
      <c r="P64" s="5"/>
    </row>
    <row r="65" spans="1:16" ht="12.75" x14ac:dyDescent="0.2">
      <c r="A65" s="52"/>
      <c r="B65" s="46"/>
      <c r="C65" s="14"/>
      <c r="D65" s="14"/>
      <c r="E65" s="21"/>
      <c r="F65" s="22"/>
      <c r="G65" s="22"/>
      <c r="H65" s="23"/>
      <c r="I65" s="57"/>
      <c r="J65" s="5"/>
      <c r="K65" s="5"/>
      <c r="L65" s="5"/>
      <c r="M65" s="5"/>
      <c r="N65" s="5"/>
      <c r="O65" s="5"/>
      <c r="P65" s="5"/>
    </row>
    <row r="66" spans="1:16" ht="12.75" x14ac:dyDescent="0.2">
      <c r="A66" s="52"/>
      <c r="B66" s="46"/>
      <c r="C66" s="14"/>
      <c r="D66" s="14"/>
      <c r="E66" s="21"/>
      <c r="F66" s="22"/>
      <c r="G66" s="22"/>
      <c r="H66" s="23"/>
      <c r="I66" s="57"/>
      <c r="J66" s="5"/>
      <c r="K66" s="5"/>
      <c r="L66" s="5"/>
      <c r="M66" s="5"/>
      <c r="N66" s="5"/>
      <c r="O66" s="5"/>
      <c r="P66" s="5"/>
    </row>
    <row r="67" spans="1:16" ht="12.75" x14ac:dyDescent="0.2">
      <c r="A67" s="52"/>
      <c r="B67" s="46"/>
      <c r="C67" s="14"/>
      <c r="D67" s="14"/>
      <c r="E67" s="21"/>
      <c r="F67" s="22"/>
      <c r="G67" s="22"/>
      <c r="H67" s="23"/>
      <c r="I67" s="57"/>
      <c r="J67" s="5"/>
      <c r="K67" s="5"/>
      <c r="L67" s="5"/>
      <c r="M67" s="5"/>
      <c r="N67" s="5"/>
      <c r="O67" s="5"/>
      <c r="P67" s="5"/>
    </row>
    <row r="68" spans="1:16" ht="12.75" x14ac:dyDescent="0.2">
      <c r="A68" s="52"/>
      <c r="B68" s="46"/>
      <c r="C68" s="14"/>
      <c r="D68" s="14"/>
      <c r="E68" s="21"/>
      <c r="F68" s="22"/>
      <c r="G68" s="22"/>
      <c r="H68" s="23"/>
      <c r="I68" s="57"/>
      <c r="J68" s="5"/>
      <c r="K68" s="5"/>
      <c r="L68" s="5"/>
      <c r="M68" s="5"/>
      <c r="N68" s="5"/>
      <c r="O68" s="5"/>
      <c r="P68" s="5"/>
    </row>
    <row r="69" spans="1:16" ht="12.75" x14ac:dyDescent="0.2">
      <c r="A69" s="52"/>
      <c r="B69" s="50"/>
      <c r="I69" s="57"/>
      <c r="J69" s="5"/>
      <c r="K69" s="5"/>
      <c r="L69" s="5"/>
      <c r="M69" s="5"/>
      <c r="N69" s="5"/>
      <c r="O69" s="5"/>
      <c r="P69" s="5"/>
    </row>
    <row r="70" spans="1:16" ht="12.75" x14ac:dyDescent="0.2">
      <c r="A70" s="19"/>
      <c r="B70" s="14"/>
      <c r="C70" s="14"/>
      <c r="D70" s="14"/>
      <c r="E70" s="21"/>
      <c r="F70" s="22"/>
      <c r="G70" s="22"/>
      <c r="H70" s="23"/>
      <c r="I70" s="57"/>
      <c r="J70" s="5"/>
      <c r="K70" s="5"/>
      <c r="L70" s="5"/>
      <c r="M70" s="5"/>
      <c r="N70" s="5"/>
      <c r="O70" s="5"/>
      <c r="P70" s="5"/>
    </row>
    <row r="71" spans="1:16" ht="12.75" x14ac:dyDescent="0.2">
      <c r="A71" s="58"/>
      <c r="B71" s="59"/>
      <c r="C71" s="59"/>
      <c r="D71" s="59"/>
      <c r="E71" s="59"/>
      <c r="F71" s="59"/>
      <c r="G71" s="59"/>
      <c r="H71" s="59"/>
      <c r="I71" s="59"/>
      <c r="J71" s="5"/>
      <c r="K71" s="5"/>
      <c r="L71" s="5"/>
      <c r="M71" s="5"/>
      <c r="N71" s="5"/>
      <c r="O71" s="5"/>
      <c r="P71" s="5"/>
    </row>
    <row r="72" spans="1:16" ht="12.75" x14ac:dyDescent="0.2">
      <c r="A72" s="46"/>
      <c r="B72" s="14"/>
      <c r="C72" s="14"/>
      <c r="D72" s="14"/>
      <c r="E72" s="21"/>
      <c r="F72" s="22"/>
      <c r="G72" s="22"/>
      <c r="H72" s="23"/>
      <c r="I72" s="57"/>
      <c r="J72" s="5"/>
      <c r="K72" s="5"/>
      <c r="L72" s="5"/>
      <c r="M72" s="5"/>
      <c r="N72" s="5"/>
      <c r="O72" s="5"/>
      <c r="P72" s="5"/>
    </row>
    <row r="73" spans="1:16" ht="12.75" x14ac:dyDescent="0.2">
      <c r="A73" s="46"/>
      <c r="I73" s="57"/>
      <c r="J73" s="5"/>
      <c r="K73" s="5"/>
      <c r="L73" s="5"/>
      <c r="M73" s="5"/>
      <c r="N73" s="5"/>
      <c r="O73" s="5"/>
      <c r="P73" s="5"/>
    </row>
    <row r="74" spans="1:16" ht="12.75" x14ac:dyDescent="0.2">
      <c r="A74" s="46"/>
      <c r="B74" s="14"/>
      <c r="C74" s="14"/>
      <c r="D74" s="14"/>
      <c r="E74" s="21"/>
      <c r="F74" s="22"/>
      <c r="G74" s="22"/>
      <c r="H74" s="23"/>
      <c r="I74" s="57"/>
      <c r="J74" s="5"/>
      <c r="K74" s="5"/>
      <c r="L74" s="5"/>
      <c r="M74" s="5"/>
      <c r="N74" s="5"/>
      <c r="O74" s="5"/>
      <c r="P74" s="5"/>
    </row>
    <row r="75" spans="1:16" ht="12.75" x14ac:dyDescent="0.2">
      <c r="A75" s="46"/>
      <c r="B75" s="14"/>
      <c r="C75" s="14"/>
      <c r="D75" s="14"/>
      <c r="E75" s="21"/>
      <c r="F75" s="22"/>
      <c r="G75" s="22"/>
      <c r="H75" s="23"/>
      <c r="I75" s="57"/>
      <c r="J75" s="5"/>
      <c r="K75" s="5"/>
      <c r="L75" s="5"/>
      <c r="M75" s="5"/>
      <c r="N75" s="5"/>
      <c r="O75" s="5"/>
      <c r="P75" s="5"/>
    </row>
    <row r="76" spans="1:16" ht="12.75" x14ac:dyDescent="0.2">
      <c r="A76" s="46"/>
      <c r="B76" s="14"/>
      <c r="C76" s="14"/>
      <c r="D76" s="14"/>
      <c r="E76" s="21"/>
      <c r="F76" s="22"/>
      <c r="G76" s="22"/>
      <c r="H76" s="23"/>
      <c r="I76" s="57"/>
      <c r="J76" s="5"/>
      <c r="K76" s="5"/>
      <c r="L76" s="5"/>
      <c r="M76" s="5"/>
      <c r="N76" s="5"/>
      <c r="O76" s="5"/>
      <c r="P76" s="5"/>
    </row>
    <row r="77" spans="1:16" ht="12.75" x14ac:dyDescent="0.2">
      <c r="A77" s="50"/>
      <c r="B77" s="14"/>
      <c r="C77" s="14"/>
      <c r="D77" s="14"/>
      <c r="E77" s="21"/>
      <c r="F77" s="22"/>
      <c r="G77" s="22"/>
      <c r="H77" s="23"/>
      <c r="I77" s="57"/>
      <c r="J77" s="5"/>
      <c r="K77" s="5"/>
      <c r="L77" s="5"/>
      <c r="M77" s="5"/>
      <c r="N77" s="5"/>
      <c r="O77" s="5"/>
      <c r="P77" s="5"/>
    </row>
    <row r="78" spans="1:16" ht="12.75" x14ac:dyDescent="0.2">
      <c r="A78" s="50"/>
      <c r="I78" s="57"/>
      <c r="J78" s="5"/>
      <c r="K78" s="5"/>
      <c r="L78" s="5"/>
      <c r="M78" s="5"/>
      <c r="N78" s="5"/>
      <c r="O78" s="5"/>
      <c r="P78" s="5"/>
    </row>
    <row r="79" spans="1:16" ht="12.75" x14ac:dyDescent="0.2">
      <c r="A79" s="46"/>
      <c r="B79" s="14"/>
      <c r="C79" s="14"/>
      <c r="D79" s="14"/>
      <c r="E79" s="21"/>
      <c r="F79" s="22"/>
      <c r="G79" s="22"/>
      <c r="H79" s="23"/>
      <c r="I79" s="57"/>
      <c r="J79" s="5"/>
      <c r="K79" s="5"/>
      <c r="L79" s="5"/>
      <c r="M79" s="5"/>
      <c r="N79" s="5"/>
      <c r="O79" s="5"/>
      <c r="P79" s="5"/>
    </row>
    <row r="80" spans="1:16" ht="12.75" x14ac:dyDescent="0.2">
      <c r="A80" s="50"/>
      <c r="B80" s="14"/>
      <c r="C80" s="14"/>
      <c r="D80" s="14"/>
      <c r="E80" s="21"/>
      <c r="F80" s="22"/>
      <c r="G80" s="22"/>
      <c r="H80" s="23"/>
      <c r="I80" s="57"/>
      <c r="J80" s="5"/>
      <c r="K80" s="5"/>
      <c r="L80" s="5"/>
      <c r="M80" s="5"/>
      <c r="N80" s="5"/>
      <c r="O80" s="5"/>
      <c r="P80" s="5"/>
    </row>
    <row r="81" spans="1:16" ht="12.75" x14ac:dyDescent="0.2">
      <c r="A81" s="50"/>
      <c r="B81" s="14"/>
      <c r="C81" s="14"/>
      <c r="D81" s="14"/>
      <c r="E81" s="21"/>
      <c r="F81" s="22"/>
      <c r="G81" s="22"/>
      <c r="H81" s="23"/>
      <c r="I81" s="57"/>
      <c r="J81" s="5"/>
      <c r="K81" s="5"/>
      <c r="L81" s="5"/>
      <c r="M81" s="5"/>
      <c r="N81" s="5"/>
      <c r="O81" s="5"/>
      <c r="P81" s="5"/>
    </row>
    <row r="82" spans="1:16" ht="12.75" x14ac:dyDescent="0.2">
      <c r="A82" s="50"/>
      <c r="B82" s="14"/>
      <c r="C82" s="14"/>
      <c r="D82" s="14"/>
      <c r="E82" s="21"/>
      <c r="F82" s="22"/>
      <c r="G82" s="22"/>
      <c r="H82" s="23"/>
      <c r="I82" s="57"/>
      <c r="J82" s="5"/>
      <c r="K82" s="5"/>
      <c r="L82" s="5"/>
      <c r="M82" s="5"/>
      <c r="N82" s="5"/>
      <c r="O82" s="5"/>
      <c r="P82" s="5"/>
    </row>
    <row r="83" spans="1:16" ht="12.75" x14ac:dyDescent="0.2">
      <c r="I83" s="57"/>
      <c r="J83" s="5"/>
      <c r="K83" s="5"/>
      <c r="L83" s="5"/>
      <c r="M83" s="5"/>
      <c r="N83" s="5"/>
      <c r="O83" s="5"/>
      <c r="P83" s="5"/>
    </row>
    <row r="84" spans="1:16" ht="12.75" x14ac:dyDescent="0.2">
      <c r="A84" s="19"/>
      <c r="B84" s="14"/>
      <c r="C84" s="14"/>
      <c r="D84" s="14"/>
      <c r="E84" s="21"/>
      <c r="F84" s="22"/>
      <c r="G84" s="22"/>
      <c r="H84" s="23"/>
      <c r="I84" s="57"/>
      <c r="J84" s="5"/>
      <c r="K84" s="5"/>
      <c r="L84" s="5"/>
      <c r="M84" s="5"/>
      <c r="N84" s="5"/>
      <c r="O84" s="5"/>
      <c r="P84" s="5"/>
    </row>
    <row r="85" spans="1:16" ht="12.75" x14ac:dyDescent="0.2">
      <c r="A85" s="19"/>
      <c r="B85" s="14"/>
      <c r="C85" s="14"/>
      <c r="D85" s="14"/>
      <c r="E85" s="21"/>
      <c r="F85" s="22"/>
      <c r="G85" s="22"/>
      <c r="H85" s="23"/>
      <c r="I85" s="57"/>
      <c r="J85" s="5"/>
      <c r="K85" s="5"/>
      <c r="L85" s="5"/>
      <c r="M85" s="5"/>
      <c r="N85" s="5"/>
      <c r="O85" s="5"/>
      <c r="P85" s="5"/>
    </row>
    <row r="86" spans="1:16" ht="12.75" x14ac:dyDescent="0.2">
      <c r="A86" s="19"/>
      <c r="B86" s="14"/>
      <c r="C86" s="14"/>
      <c r="D86" s="14"/>
      <c r="E86" s="21"/>
      <c r="F86" s="22"/>
      <c r="G86" s="22"/>
      <c r="H86" s="23"/>
      <c r="I86" s="57"/>
      <c r="J86" s="5"/>
      <c r="K86" s="5"/>
      <c r="L86" s="5"/>
      <c r="M86" s="5"/>
      <c r="N86" s="5"/>
      <c r="O86" s="5"/>
      <c r="P86" s="5"/>
    </row>
    <row r="87" spans="1:16" ht="12.75" x14ac:dyDescent="0.2">
      <c r="A87" s="19"/>
      <c r="B87" s="14"/>
      <c r="C87" s="14"/>
      <c r="D87" s="14"/>
      <c r="E87" s="21"/>
      <c r="F87" s="22"/>
      <c r="G87" s="22"/>
      <c r="H87" s="23"/>
      <c r="I87" s="57"/>
      <c r="J87" s="5"/>
      <c r="K87" s="5"/>
      <c r="L87" s="5"/>
      <c r="M87" s="5"/>
      <c r="N87" s="5"/>
      <c r="O87" s="5"/>
      <c r="P87" s="5"/>
    </row>
    <row r="88" spans="1:16" ht="12.75" x14ac:dyDescent="0.2">
      <c r="A88" s="19"/>
      <c r="B88" s="14"/>
      <c r="C88" s="14"/>
      <c r="D88" s="14"/>
      <c r="E88" s="21"/>
      <c r="F88" s="22"/>
      <c r="G88" s="22"/>
      <c r="H88" s="23"/>
      <c r="I88" s="57"/>
      <c r="J88" s="5"/>
      <c r="K88" s="5"/>
      <c r="L88" s="5"/>
      <c r="M88" s="5"/>
      <c r="N88" s="5"/>
      <c r="O88" s="5"/>
      <c r="P88" s="5"/>
    </row>
    <row r="89" spans="1:16" ht="12.75" x14ac:dyDescent="0.2">
      <c r="A89" s="19"/>
      <c r="I89" s="57"/>
      <c r="J89" s="5"/>
      <c r="K89" s="5"/>
      <c r="L89" s="5"/>
      <c r="M89" s="5"/>
      <c r="N89" s="5"/>
      <c r="O89" s="5"/>
      <c r="P89" s="5"/>
    </row>
    <row r="90" spans="1:16" ht="12.75" x14ac:dyDescent="0.2">
      <c r="A90" s="19"/>
      <c r="B90" s="14"/>
      <c r="C90" s="14"/>
      <c r="D90" s="14"/>
      <c r="E90" s="21"/>
      <c r="F90" s="22"/>
      <c r="G90" s="22"/>
      <c r="H90" s="23"/>
      <c r="I90" s="57"/>
      <c r="J90" s="5"/>
      <c r="K90" s="5"/>
      <c r="L90" s="5"/>
      <c r="M90" s="5"/>
      <c r="N90" s="5"/>
      <c r="O90" s="5"/>
      <c r="P90" s="5"/>
    </row>
    <row r="91" spans="1:16" ht="12.75" x14ac:dyDescent="0.2">
      <c r="A91" s="19"/>
      <c r="B91" s="14"/>
      <c r="C91" s="14"/>
      <c r="D91" s="14"/>
      <c r="E91" s="21"/>
      <c r="F91" s="22"/>
      <c r="G91" s="22"/>
      <c r="H91" s="23"/>
      <c r="I91" s="57"/>
      <c r="J91" s="5"/>
      <c r="K91" s="5"/>
      <c r="L91" s="5"/>
      <c r="M91" s="5"/>
      <c r="N91" s="5"/>
      <c r="O91" s="5"/>
      <c r="P91" s="5"/>
    </row>
    <row r="92" spans="1:16" ht="12.75" x14ac:dyDescent="0.2">
      <c r="A92" s="19"/>
      <c r="B92" s="14"/>
      <c r="C92" s="14"/>
      <c r="D92" s="14"/>
      <c r="E92" s="21"/>
      <c r="F92" s="22"/>
      <c r="G92" s="22"/>
      <c r="H92" s="23"/>
      <c r="I92" s="57"/>
      <c r="J92" s="5"/>
      <c r="K92" s="5"/>
      <c r="L92" s="5"/>
      <c r="M92" s="5"/>
      <c r="N92" s="5"/>
      <c r="O92" s="5"/>
      <c r="P92" s="5"/>
    </row>
    <row r="93" spans="1:16" ht="12.75" x14ac:dyDescent="0.2">
      <c r="A93" s="19"/>
      <c r="B93" s="14"/>
      <c r="C93" s="14"/>
      <c r="D93" s="14"/>
      <c r="E93" s="21"/>
      <c r="F93" s="22"/>
      <c r="G93" s="22"/>
      <c r="H93" s="23"/>
      <c r="I93" s="57"/>
      <c r="J93" s="5"/>
      <c r="K93" s="5"/>
      <c r="L93" s="5"/>
      <c r="M93" s="5"/>
      <c r="N93" s="5"/>
      <c r="O93" s="5"/>
      <c r="P93" s="5"/>
    </row>
    <row r="94" spans="1:16" ht="12.75" x14ac:dyDescent="0.2">
      <c r="A94" s="19"/>
      <c r="B94" s="14"/>
      <c r="C94" s="14"/>
      <c r="D94" s="14"/>
      <c r="E94" s="21"/>
      <c r="F94" s="22"/>
      <c r="G94" s="22"/>
      <c r="H94" s="23"/>
      <c r="I94" s="57"/>
      <c r="J94" s="5"/>
      <c r="K94" s="5"/>
      <c r="L94" s="5"/>
      <c r="M94" s="5"/>
      <c r="N94" s="5"/>
      <c r="O94" s="5"/>
      <c r="P94" s="5"/>
    </row>
    <row r="95" spans="1:16" ht="12.75" x14ac:dyDescent="0.2">
      <c r="A95" s="19"/>
      <c r="B95" s="14"/>
      <c r="C95" s="14"/>
      <c r="D95" s="14"/>
      <c r="E95" s="21"/>
      <c r="F95" s="22"/>
      <c r="G95" s="22"/>
      <c r="H95" s="23"/>
      <c r="I95" s="57"/>
      <c r="J95" s="5"/>
      <c r="K95" s="5"/>
      <c r="L95" s="5"/>
      <c r="M95" s="5"/>
      <c r="N95" s="5"/>
      <c r="O95" s="5"/>
      <c r="P95" s="5"/>
    </row>
    <row r="96" spans="1:16" ht="12.75" x14ac:dyDescent="0.2">
      <c r="A96" s="19"/>
      <c r="I96" s="57"/>
      <c r="J96" s="5"/>
      <c r="K96" s="5"/>
      <c r="L96" s="5"/>
      <c r="M96" s="5"/>
      <c r="N96" s="5"/>
      <c r="O96" s="5"/>
      <c r="P96" s="5"/>
    </row>
    <row r="97" spans="1:16" ht="12.75" x14ac:dyDescent="0.2">
      <c r="A97" s="19"/>
      <c r="B97" s="14"/>
      <c r="C97" s="14"/>
      <c r="D97" s="14"/>
      <c r="E97" s="21"/>
      <c r="F97" s="22"/>
      <c r="G97" s="22"/>
      <c r="H97" s="23"/>
      <c r="I97" s="57"/>
      <c r="J97" s="5"/>
      <c r="K97" s="5"/>
      <c r="L97" s="5"/>
      <c r="M97" s="5"/>
      <c r="N97" s="5"/>
      <c r="O97" s="5"/>
      <c r="P97" s="5"/>
    </row>
    <row r="98" spans="1:16" ht="12.75" x14ac:dyDescent="0.2">
      <c r="A98" s="19"/>
      <c r="C98" s="14"/>
      <c r="D98" s="14"/>
      <c r="E98" s="21"/>
      <c r="F98" s="22"/>
      <c r="G98" s="22"/>
      <c r="H98" s="23"/>
      <c r="I98" s="57"/>
      <c r="J98" s="5"/>
      <c r="K98" s="5"/>
      <c r="L98" s="5"/>
      <c r="M98" s="5"/>
      <c r="N98" s="5"/>
      <c r="O98" s="5"/>
      <c r="P98" s="5"/>
    </row>
    <row r="99" spans="1:16" ht="12.75" x14ac:dyDescent="0.2">
      <c r="B99" s="14"/>
      <c r="C99" s="14"/>
      <c r="D99" s="14"/>
      <c r="E99" s="21"/>
      <c r="F99" s="22"/>
      <c r="G99" s="22"/>
      <c r="H99" s="23"/>
      <c r="I99" s="57"/>
      <c r="J99" s="5"/>
      <c r="K99" s="5"/>
      <c r="L99" s="5"/>
      <c r="M99" s="5"/>
      <c r="N99" s="5"/>
      <c r="O99" s="5"/>
      <c r="P99" s="5"/>
    </row>
    <row r="100" spans="1:16" ht="12.75" x14ac:dyDescent="0.2">
      <c r="B100" s="14"/>
      <c r="C100" s="14"/>
      <c r="D100" s="14"/>
      <c r="E100" s="21"/>
      <c r="F100" s="22"/>
      <c r="G100" s="22"/>
      <c r="H100" s="23"/>
      <c r="J100" s="5"/>
      <c r="K100" s="5"/>
      <c r="L100" s="5"/>
      <c r="M100" s="5"/>
      <c r="N100" s="5"/>
      <c r="O100" s="5"/>
      <c r="P100" s="5"/>
    </row>
    <row r="101" spans="1:16" ht="12.75" x14ac:dyDescent="0.2">
      <c r="I101" s="57"/>
      <c r="J101" s="5"/>
      <c r="K101" s="5"/>
      <c r="L101" s="5"/>
      <c r="M101" s="5"/>
      <c r="N101" s="5"/>
      <c r="O101" s="5"/>
      <c r="P101" s="5"/>
    </row>
    <row r="102" spans="1:16" ht="12.75" x14ac:dyDescent="0.2">
      <c r="A102" s="19"/>
      <c r="B102" s="14"/>
      <c r="C102" s="14"/>
      <c r="D102" s="14"/>
      <c r="E102" s="21"/>
      <c r="F102" s="22"/>
      <c r="G102" s="22"/>
      <c r="H102" s="23"/>
      <c r="I102" s="57"/>
      <c r="J102" s="5"/>
      <c r="K102" s="5"/>
      <c r="L102" s="5"/>
      <c r="M102" s="5"/>
      <c r="N102" s="5"/>
      <c r="O102" s="5"/>
      <c r="P102" s="5"/>
    </row>
    <row r="103" spans="1:16" ht="12.75" x14ac:dyDescent="0.2">
      <c r="A103" s="19"/>
      <c r="B103" s="14"/>
      <c r="C103" s="14"/>
      <c r="D103" s="14"/>
      <c r="E103" s="21"/>
      <c r="F103" s="22"/>
      <c r="G103" s="22"/>
      <c r="H103" s="23"/>
      <c r="I103" s="57"/>
      <c r="J103" s="5"/>
      <c r="K103" s="5"/>
      <c r="L103" s="5"/>
      <c r="M103" s="5"/>
      <c r="N103" s="5"/>
      <c r="O103" s="5"/>
      <c r="P103" s="5"/>
    </row>
    <row r="104" spans="1:16" ht="12.75" x14ac:dyDescent="0.2">
      <c r="A104" s="19"/>
      <c r="B104" s="14"/>
      <c r="C104" s="14"/>
      <c r="D104" s="14"/>
      <c r="E104" s="21"/>
      <c r="F104" s="22"/>
      <c r="G104" s="22"/>
      <c r="H104" s="23"/>
      <c r="I104" s="57"/>
      <c r="J104" s="5"/>
      <c r="K104" s="5"/>
      <c r="L104" s="5"/>
      <c r="M104" s="5"/>
      <c r="N104" s="5"/>
      <c r="O104" s="5"/>
      <c r="P104" s="5"/>
    </row>
    <row r="105" spans="1:16" ht="12.75" x14ac:dyDescent="0.2">
      <c r="A105" s="19"/>
      <c r="B105" s="14"/>
      <c r="C105" s="14"/>
      <c r="D105" s="14"/>
      <c r="E105" s="21"/>
      <c r="F105" s="22"/>
      <c r="G105" s="22"/>
      <c r="H105" s="23"/>
      <c r="I105" s="57"/>
      <c r="J105" s="5"/>
      <c r="K105" s="5"/>
      <c r="L105" s="5"/>
      <c r="M105" s="5"/>
      <c r="N105" s="5"/>
      <c r="O105" s="5"/>
      <c r="P105" s="5"/>
    </row>
    <row r="106" spans="1:16" ht="12.75" x14ac:dyDescent="0.2">
      <c r="A106" s="19"/>
      <c r="B106" s="14"/>
      <c r="C106" s="14"/>
      <c r="D106" s="14"/>
      <c r="E106" s="21"/>
      <c r="F106" s="22"/>
      <c r="G106" s="22"/>
      <c r="H106" s="23"/>
      <c r="I106" s="57"/>
      <c r="J106" s="5"/>
      <c r="K106" s="5"/>
      <c r="L106" s="5"/>
      <c r="M106" s="5"/>
      <c r="N106" s="5"/>
      <c r="O106" s="5"/>
      <c r="P106" s="5"/>
    </row>
    <row r="107" spans="1:16" ht="12.75" x14ac:dyDescent="0.2">
      <c r="A107" s="19"/>
      <c r="B107" s="14"/>
      <c r="C107" s="14"/>
      <c r="D107" s="14"/>
      <c r="E107" s="21"/>
      <c r="F107" s="22"/>
      <c r="G107" s="22"/>
      <c r="H107" s="23"/>
      <c r="I107" s="57"/>
      <c r="J107" s="5"/>
      <c r="K107" s="5"/>
      <c r="L107" s="5"/>
      <c r="M107" s="5"/>
      <c r="N107" s="5"/>
      <c r="O107" s="5"/>
      <c r="P107" s="5"/>
    </row>
    <row r="108" spans="1:16" ht="12.75" x14ac:dyDescent="0.2">
      <c r="A108" s="19"/>
      <c r="I108" s="57"/>
      <c r="J108" s="5"/>
      <c r="K108" s="5"/>
      <c r="L108" s="5"/>
      <c r="M108" s="5"/>
      <c r="N108" s="5"/>
      <c r="O108" s="5"/>
      <c r="P108" s="5"/>
    </row>
    <row r="109" spans="1:16" ht="12.75" x14ac:dyDescent="0.2">
      <c r="A109" s="19"/>
      <c r="B109" s="14"/>
      <c r="C109" s="14"/>
      <c r="D109" s="20"/>
      <c r="E109" s="21"/>
      <c r="F109" s="22"/>
      <c r="G109" s="22"/>
      <c r="H109" s="23"/>
      <c r="I109" s="57"/>
      <c r="J109" s="5"/>
      <c r="K109" s="5"/>
      <c r="L109" s="5"/>
      <c r="M109" s="5"/>
      <c r="N109" s="5"/>
      <c r="O109" s="5"/>
      <c r="P109" s="5"/>
    </row>
    <row r="110" spans="1:16" ht="12.75" x14ac:dyDescent="0.2">
      <c r="A110" s="19"/>
      <c r="B110" s="14"/>
      <c r="C110" s="14"/>
      <c r="D110" s="14"/>
      <c r="E110" s="21"/>
      <c r="F110" s="22"/>
      <c r="G110" s="22"/>
      <c r="H110" s="23"/>
      <c r="I110" s="57"/>
      <c r="J110" s="5"/>
      <c r="K110" s="5"/>
      <c r="L110" s="5"/>
      <c r="M110" s="5"/>
      <c r="N110" s="5"/>
      <c r="O110" s="5"/>
      <c r="P110" s="5"/>
    </row>
    <row r="111" spans="1:16" ht="12.75" x14ac:dyDescent="0.2">
      <c r="A111" s="19"/>
      <c r="B111" s="14"/>
      <c r="C111" s="14"/>
      <c r="D111" s="14"/>
      <c r="E111" s="21"/>
      <c r="F111" s="14"/>
      <c r="G111" s="22"/>
      <c r="H111" s="23"/>
      <c r="I111" s="57"/>
      <c r="J111" s="5"/>
      <c r="K111" s="5"/>
      <c r="L111" s="5"/>
      <c r="M111" s="5"/>
      <c r="N111" s="5"/>
      <c r="O111" s="5"/>
      <c r="P111" s="5"/>
    </row>
    <row r="112" spans="1:16" ht="12.75" x14ac:dyDescent="0.2">
      <c r="A112" s="19"/>
      <c r="B112" s="14"/>
      <c r="C112" s="14"/>
      <c r="D112" s="14"/>
      <c r="E112" s="21"/>
      <c r="F112" s="14"/>
      <c r="G112" s="22"/>
      <c r="H112" s="23"/>
      <c r="I112" s="57"/>
      <c r="J112" s="5"/>
      <c r="K112" s="5"/>
      <c r="L112" s="5"/>
      <c r="M112" s="5"/>
      <c r="N112" s="5"/>
      <c r="O112" s="5"/>
      <c r="P112" s="5"/>
    </row>
    <row r="113" spans="1:16" ht="12.75" x14ac:dyDescent="0.2">
      <c r="A113" s="19"/>
      <c r="B113" s="14"/>
      <c r="C113" s="14"/>
      <c r="D113" s="14"/>
      <c r="E113" s="21"/>
      <c r="F113" s="14"/>
      <c r="G113" s="22"/>
      <c r="H113" s="23"/>
      <c r="I113" s="57"/>
      <c r="J113" s="5"/>
      <c r="K113" s="5"/>
      <c r="L113" s="5"/>
      <c r="M113" s="5"/>
      <c r="N113" s="5"/>
      <c r="O113" s="5"/>
      <c r="P113" s="5"/>
    </row>
    <row r="114" spans="1:16" ht="12.75" x14ac:dyDescent="0.2">
      <c r="A114" s="19"/>
      <c r="B114" s="14"/>
      <c r="C114" s="14"/>
      <c r="D114" s="14"/>
      <c r="E114" s="21"/>
      <c r="F114" s="14"/>
      <c r="G114" s="22"/>
      <c r="H114" s="23"/>
      <c r="I114" s="57"/>
      <c r="J114" s="5"/>
      <c r="K114" s="5"/>
      <c r="L114" s="5"/>
      <c r="M114" s="5"/>
      <c r="N114" s="5"/>
      <c r="O114" s="5"/>
      <c r="P114" s="5"/>
    </row>
    <row r="115" spans="1:16" ht="12.75" x14ac:dyDescent="0.2">
      <c r="A115" s="19"/>
      <c r="B115" s="14"/>
      <c r="C115" s="14"/>
      <c r="D115" s="14"/>
      <c r="E115" s="21"/>
      <c r="F115" s="14"/>
      <c r="G115" s="22"/>
      <c r="H115" s="23"/>
      <c r="I115" s="57"/>
      <c r="J115" s="5"/>
      <c r="K115" s="5"/>
      <c r="L115" s="5"/>
      <c r="M115" s="5"/>
      <c r="N115" s="5"/>
      <c r="O115" s="5"/>
      <c r="P115" s="5"/>
    </row>
    <row r="116" spans="1:16" ht="12.75" x14ac:dyDescent="0.2">
      <c r="A116" s="19"/>
      <c r="B116" s="14"/>
      <c r="C116" s="14"/>
      <c r="D116" s="14"/>
      <c r="E116" s="21"/>
      <c r="F116" s="14"/>
      <c r="G116" s="22"/>
      <c r="H116" s="23"/>
      <c r="I116" s="57"/>
      <c r="J116" s="5"/>
      <c r="K116" s="5"/>
      <c r="L116" s="5"/>
      <c r="M116" s="5"/>
      <c r="N116" s="5"/>
      <c r="O116" s="5"/>
      <c r="P116" s="5"/>
    </row>
    <row r="117" spans="1:16" ht="12.75" x14ac:dyDescent="0.2">
      <c r="A117" s="19"/>
      <c r="B117" s="14"/>
      <c r="C117" s="14"/>
      <c r="D117" s="14"/>
      <c r="E117" s="21"/>
      <c r="F117" s="14"/>
      <c r="G117" s="22"/>
      <c r="H117" s="23"/>
      <c r="I117" s="57"/>
      <c r="J117" s="5"/>
      <c r="K117" s="5"/>
      <c r="L117" s="5"/>
      <c r="M117" s="5"/>
      <c r="N117" s="5"/>
      <c r="O117" s="5"/>
      <c r="P117" s="5"/>
    </row>
    <row r="118" spans="1:16" ht="12.75" x14ac:dyDescent="0.2">
      <c r="A118" s="19"/>
      <c r="B118" s="14"/>
      <c r="C118" s="14"/>
      <c r="D118" s="14"/>
      <c r="E118" s="21"/>
      <c r="F118" s="14"/>
      <c r="G118" s="22"/>
      <c r="H118" s="23"/>
      <c r="I118" s="57"/>
      <c r="J118" s="5"/>
      <c r="K118" s="5"/>
      <c r="L118" s="5"/>
      <c r="M118" s="5"/>
      <c r="N118" s="5"/>
      <c r="O118" s="5"/>
      <c r="P118" s="5"/>
    </row>
    <row r="119" spans="1:16" ht="12.75" x14ac:dyDescent="0.2">
      <c r="A119" s="19"/>
      <c r="B119" s="14"/>
      <c r="C119" s="14"/>
      <c r="D119" s="14"/>
      <c r="E119" s="21"/>
      <c r="F119" s="14"/>
      <c r="G119" s="22"/>
      <c r="H119" s="23"/>
      <c r="I119" s="57"/>
      <c r="J119" s="5"/>
      <c r="K119" s="5"/>
      <c r="L119" s="5"/>
      <c r="M119" s="5"/>
      <c r="N119" s="5"/>
      <c r="O119" s="5"/>
      <c r="P119" s="5"/>
    </row>
    <row r="120" spans="1:16" ht="12.75" x14ac:dyDescent="0.2">
      <c r="A120" s="19"/>
      <c r="E120" s="21"/>
      <c r="G120" s="22"/>
      <c r="H120" s="23"/>
      <c r="I120" s="57"/>
      <c r="J120" s="5"/>
      <c r="K120" s="5"/>
      <c r="L120" s="5"/>
      <c r="M120" s="5"/>
      <c r="N120" s="5"/>
      <c r="O120" s="5"/>
      <c r="P120" s="5"/>
    </row>
    <row r="121" spans="1:16" ht="12.75" x14ac:dyDescent="0.2">
      <c r="A121" s="19"/>
      <c r="B121" s="14"/>
      <c r="C121" s="14"/>
      <c r="D121" s="14"/>
      <c r="E121" s="21"/>
      <c r="F121" s="14"/>
      <c r="G121" s="22"/>
      <c r="H121" s="23"/>
      <c r="I121" s="57"/>
      <c r="J121" s="5"/>
      <c r="K121" s="5"/>
      <c r="L121" s="5"/>
      <c r="M121" s="5"/>
      <c r="N121" s="5"/>
      <c r="O121" s="5"/>
      <c r="P121" s="5"/>
    </row>
    <row r="122" spans="1:16" ht="12.75" x14ac:dyDescent="0.2">
      <c r="A122" s="19"/>
      <c r="B122" s="14"/>
      <c r="C122" s="14"/>
      <c r="D122" s="14"/>
      <c r="E122" s="21"/>
      <c r="F122" s="14"/>
      <c r="G122" s="22"/>
      <c r="H122" s="23"/>
      <c r="I122" s="57"/>
      <c r="J122" s="5"/>
      <c r="K122" s="5"/>
      <c r="L122" s="5"/>
      <c r="M122" s="5"/>
      <c r="N122" s="5"/>
      <c r="O122" s="5"/>
      <c r="P122" s="5"/>
    </row>
    <row r="123" spans="1:16" ht="12.75" x14ac:dyDescent="0.2">
      <c r="A123" s="19"/>
      <c r="B123" s="14"/>
      <c r="C123" s="14"/>
      <c r="D123" s="14"/>
      <c r="E123" s="21"/>
      <c r="F123" s="14"/>
      <c r="G123" s="22"/>
      <c r="H123" s="23"/>
      <c r="I123" s="57"/>
      <c r="J123" s="5"/>
      <c r="K123" s="5"/>
      <c r="L123" s="5"/>
      <c r="M123" s="5"/>
      <c r="N123" s="5"/>
      <c r="O123" s="5"/>
      <c r="P123" s="5"/>
    </row>
    <row r="124" spans="1:16" ht="12.75" x14ac:dyDescent="0.2">
      <c r="A124" s="19"/>
      <c r="B124" s="14"/>
      <c r="C124" s="14"/>
      <c r="D124" s="14"/>
      <c r="E124" s="21"/>
      <c r="F124" s="14"/>
      <c r="G124" s="22"/>
      <c r="H124" s="23"/>
      <c r="I124" s="57"/>
      <c r="J124" s="5"/>
      <c r="K124" s="5"/>
      <c r="L124" s="5"/>
      <c r="M124" s="5"/>
      <c r="N124" s="5"/>
      <c r="O124" s="5"/>
      <c r="P124" s="5"/>
    </row>
    <row r="125" spans="1:16" ht="12.75" x14ac:dyDescent="0.2">
      <c r="A125" s="19"/>
      <c r="E125" s="21"/>
      <c r="G125" s="22"/>
      <c r="H125" s="23"/>
      <c r="I125" s="57"/>
      <c r="J125" s="5"/>
      <c r="K125" s="5"/>
      <c r="L125" s="5"/>
      <c r="M125" s="5"/>
      <c r="N125" s="5"/>
      <c r="O125" s="5"/>
      <c r="P125" s="5"/>
    </row>
    <row r="126" spans="1:16" ht="12.75" x14ac:dyDescent="0.2">
      <c r="A126" s="19"/>
      <c r="B126" s="14"/>
      <c r="C126" s="14"/>
      <c r="D126" s="14"/>
      <c r="E126" s="21"/>
      <c r="F126" s="22"/>
      <c r="G126" s="22"/>
      <c r="H126" s="23"/>
      <c r="I126" s="57"/>
      <c r="J126" s="5"/>
      <c r="K126" s="5"/>
      <c r="L126" s="5"/>
      <c r="M126" s="5"/>
      <c r="N126" s="5"/>
      <c r="O126" s="5"/>
      <c r="P126" s="5"/>
    </row>
    <row r="127" spans="1:16" ht="12.75" x14ac:dyDescent="0.2">
      <c r="A127" s="19"/>
      <c r="B127" s="14"/>
      <c r="C127" s="14"/>
      <c r="D127" s="14"/>
      <c r="E127" s="21"/>
      <c r="F127" s="14"/>
      <c r="G127" s="22"/>
      <c r="H127" s="23"/>
      <c r="I127" s="57"/>
      <c r="J127" s="5"/>
      <c r="K127" s="5"/>
      <c r="L127" s="5"/>
      <c r="M127" s="5"/>
      <c r="N127" s="5"/>
      <c r="O127" s="5"/>
      <c r="P127" s="5"/>
    </row>
    <row r="128" spans="1:16" ht="12.75" x14ac:dyDescent="0.2">
      <c r="A128" s="19"/>
      <c r="E128" s="21"/>
      <c r="G128" s="22"/>
      <c r="H128" s="23"/>
      <c r="I128" s="57"/>
      <c r="J128" s="5"/>
      <c r="K128" s="5"/>
      <c r="L128" s="5"/>
      <c r="M128" s="5"/>
      <c r="N128" s="5"/>
      <c r="O128" s="5"/>
      <c r="P128" s="5"/>
    </row>
    <row r="129" spans="1:16" ht="12.75" x14ac:dyDescent="0.2">
      <c r="A129" s="19"/>
      <c r="B129" s="14"/>
      <c r="C129" s="14"/>
      <c r="D129" s="14"/>
      <c r="E129" s="21"/>
      <c r="F129" s="14"/>
      <c r="G129" s="22"/>
      <c r="H129" s="23"/>
      <c r="I129" s="57"/>
      <c r="J129" s="5"/>
      <c r="K129" s="5"/>
      <c r="L129" s="5"/>
      <c r="M129" s="5"/>
      <c r="N129" s="5"/>
      <c r="O129" s="5"/>
      <c r="P129" s="5"/>
    </row>
    <row r="130" spans="1:16" ht="12.75" x14ac:dyDescent="0.2">
      <c r="A130" s="19"/>
      <c r="B130" s="14"/>
      <c r="C130" s="14"/>
      <c r="D130" s="14"/>
      <c r="E130" s="21"/>
      <c r="F130" s="14"/>
      <c r="G130" s="22"/>
      <c r="H130" s="23"/>
      <c r="I130" s="57"/>
      <c r="J130" s="5"/>
      <c r="K130" s="5"/>
      <c r="L130" s="5"/>
      <c r="M130" s="5"/>
      <c r="N130" s="5"/>
      <c r="O130" s="5"/>
      <c r="P130" s="5"/>
    </row>
    <row r="131" spans="1:16" ht="12.75" x14ac:dyDescent="0.2">
      <c r="A131" s="19"/>
      <c r="B131" s="14"/>
      <c r="C131" s="14"/>
      <c r="D131" s="14"/>
      <c r="E131" s="21"/>
      <c r="F131" s="14"/>
      <c r="G131" s="22"/>
      <c r="H131" s="23"/>
      <c r="I131" s="57"/>
      <c r="J131" s="5"/>
      <c r="K131" s="5"/>
      <c r="L131" s="5"/>
      <c r="M131" s="5"/>
      <c r="N131" s="5"/>
      <c r="O131" s="5"/>
      <c r="P131" s="5"/>
    </row>
    <row r="132" spans="1:16" ht="12.75" x14ac:dyDescent="0.2">
      <c r="A132" s="19"/>
      <c r="B132" s="14"/>
      <c r="C132" s="14"/>
      <c r="D132" s="14"/>
      <c r="E132" s="21"/>
      <c r="F132" s="14"/>
      <c r="G132" s="22"/>
      <c r="H132" s="23"/>
      <c r="I132" s="57"/>
      <c r="J132" s="5"/>
      <c r="K132" s="5"/>
      <c r="L132" s="5"/>
      <c r="M132" s="5"/>
      <c r="N132" s="5"/>
      <c r="O132" s="5"/>
      <c r="P132" s="5"/>
    </row>
    <row r="133" spans="1:16" ht="12.75" x14ac:dyDescent="0.2">
      <c r="A133" s="19"/>
      <c r="E133" s="21"/>
      <c r="G133" s="22"/>
      <c r="H133" s="23"/>
      <c r="I133" s="57"/>
      <c r="J133" s="5"/>
      <c r="K133" s="5"/>
      <c r="L133" s="5"/>
      <c r="M133" s="5"/>
      <c r="N133" s="5"/>
      <c r="O133" s="5"/>
      <c r="P133" s="5"/>
    </row>
    <row r="134" spans="1:16" ht="12.75" x14ac:dyDescent="0.2">
      <c r="A134" s="19"/>
      <c r="E134" s="21"/>
      <c r="G134" s="22"/>
      <c r="H134" s="23"/>
      <c r="I134" s="57"/>
      <c r="J134" s="5"/>
      <c r="K134" s="5"/>
      <c r="L134" s="5"/>
      <c r="M134" s="5"/>
      <c r="N134" s="5"/>
      <c r="O134" s="5"/>
      <c r="P134" s="5"/>
    </row>
    <row r="135" spans="1:16" ht="12.75" x14ac:dyDescent="0.2">
      <c r="A135" s="19"/>
      <c r="B135" s="14"/>
      <c r="C135" s="14"/>
      <c r="D135" s="14"/>
      <c r="E135" s="21"/>
      <c r="F135" s="14"/>
      <c r="G135" s="22"/>
      <c r="H135" s="23"/>
      <c r="I135" s="57"/>
      <c r="J135" s="5"/>
      <c r="K135" s="5"/>
      <c r="L135" s="5"/>
      <c r="M135" s="5"/>
      <c r="N135" s="5"/>
      <c r="O135" s="5"/>
      <c r="P135" s="5"/>
    </row>
    <row r="136" spans="1:16" ht="12.75" x14ac:dyDescent="0.2">
      <c r="A136" s="19"/>
      <c r="B136" s="14"/>
      <c r="C136" s="14"/>
      <c r="D136" s="14"/>
      <c r="E136" s="21"/>
      <c r="F136" s="14"/>
      <c r="G136" s="22"/>
      <c r="H136" s="23"/>
      <c r="J136" s="5"/>
      <c r="K136" s="5"/>
      <c r="L136" s="5"/>
      <c r="M136" s="5"/>
      <c r="N136" s="5"/>
      <c r="O136" s="5"/>
      <c r="P136" s="5"/>
    </row>
    <row r="137" spans="1:16" ht="12.75" x14ac:dyDescent="0.2">
      <c r="A137" s="5"/>
      <c r="B137" s="14"/>
      <c r="C137" s="14"/>
      <c r="D137" s="14"/>
      <c r="E137" s="21"/>
      <c r="F137" s="14"/>
      <c r="G137" s="22"/>
      <c r="H137" s="23"/>
      <c r="I137" s="5"/>
      <c r="J137" s="5"/>
      <c r="K137" s="5"/>
      <c r="L137" s="5"/>
      <c r="M137" s="5"/>
      <c r="N137" s="5"/>
      <c r="O137" s="5"/>
      <c r="P137" s="5"/>
    </row>
    <row r="138" spans="1:16" ht="12.75" x14ac:dyDescent="0.2">
      <c r="A138" s="5"/>
      <c r="B138" s="14"/>
      <c r="C138" s="14"/>
      <c r="D138" s="14"/>
      <c r="E138" s="21"/>
      <c r="F138" s="14"/>
      <c r="G138" s="22"/>
      <c r="H138" s="23"/>
      <c r="I138" s="5"/>
      <c r="J138" s="5"/>
      <c r="K138" s="5"/>
      <c r="L138" s="5"/>
      <c r="M138" s="5"/>
      <c r="N138" s="5"/>
      <c r="O138" s="5"/>
      <c r="P138" s="5"/>
    </row>
    <row r="139" spans="1:16" ht="12.75" x14ac:dyDescent="0.2">
      <c r="A139" s="5"/>
      <c r="E139" s="21"/>
      <c r="G139" s="22"/>
      <c r="H139" s="23"/>
      <c r="I139" s="5"/>
      <c r="J139" s="5"/>
      <c r="K139" s="5"/>
      <c r="L139" s="5"/>
      <c r="M139" s="5"/>
      <c r="N139" s="5"/>
      <c r="O139" s="5"/>
      <c r="P139" s="5"/>
    </row>
    <row r="140" spans="1:16" ht="12.75" x14ac:dyDescent="0.2">
      <c r="A140" s="19"/>
      <c r="B140" s="14"/>
      <c r="C140" s="14"/>
      <c r="D140" s="14"/>
      <c r="E140" s="21"/>
      <c r="F140" s="14"/>
      <c r="G140" s="22"/>
      <c r="H140" s="23"/>
      <c r="I140" s="5"/>
      <c r="J140" s="5"/>
      <c r="K140" s="5"/>
      <c r="L140" s="5"/>
      <c r="M140" s="5"/>
      <c r="N140" s="5"/>
      <c r="O140" s="5"/>
      <c r="P140" s="5"/>
    </row>
    <row r="141" spans="1:16" ht="12.75" x14ac:dyDescent="0.2">
      <c r="B141" s="14"/>
      <c r="C141" s="14"/>
      <c r="D141" s="14"/>
      <c r="E141" s="21"/>
      <c r="F141" s="14"/>
      <c r="G141" s="22"/>
      <c r="H141" s="23"/>
      <c r="I141" s="5"/>
      <c r="J141" s="5"/>
      <c r="K141" s="5"/>
      <c r="L141" s="5"/>
      <c r="M141" s="5"/>
      <c r="N141" s="5"/>
      <c r="O141" s="5"/>
      <c r="P141" s="5"/>
    </row>
    <row r="142" spans="1:16" ht="12.75" x14ac:dyDescent="0.2">
      <c r="A142" s="19"/>
      <c r="B142" s="14"/>
      <c r="C142" s="14"/>
      <c r="D142" s="14"/>
      <c r="E142" s="21"/>
      <c r="F142" s="14"/>
      <c r="G142" s="22"/>
      <c r="H142" s="23"/>
      <c r="I142" s="5"/>
      <c r="J142" s="5"/>
      <c r="K142" s="5"/>
      <c r="L142" s="5"/>
      <c r="M142" s="5"/>
      <c r="N142" s="5"/>
      <c r="O142" s="5"/>
      <c r="P142" s="5"/>
    </row>
    <row r="143" spans="1:16" ht="12.75" x14ac:dyDescent="0.2">
      <c r="A143" s="19"/>
      <c r="B143" s="14"/>
      <c r="C143" s="14"/>
      <c r="D143" s="14"/>
      <c r="E143" s="21"/>
      <c r="F143" s="14"/>
      <c r="G143" s="22"/>
      <c r="H143" s="23"/>
      <c r="I143" s="5"/>
      <c r="J143" s="5"/>
      <c r="K143" s="5"/>
      <c r="L143" s="5"/>
      <c r="M143" s="5"/>
      <c r="N143" s="5"/>
      <c r="O143" s="5"/>
      <c r="P143" s="5"/>
    </row>
    <row r="144" spans="1:16" ht="12.75" x14ac:dyDescent="0.2">
      <c r="A144" s="19"/>
      <c r="B144" s="14"/>
      <c r="C144" s="14"/>
      <c r="D144" s="14"/>
      <c r="E144" s="21"/>
      <c r="F144" s="14"/>
      <c r="G144" s="22"/>
      <c r="H144" s="23"/>
      <c r="I144" s="5"/>
      <c r="J144" s="5"/>
      <c r="K144" s="5"/>
      <c r="L144" s="5"/>
      <c r="M144" s="5"/>
      <c r="N144" s="5"/>
      <c r="O144" s="5"/>
      <c r="P144" s="5"/>
    </row>
    <row r="145" spans="1:16" ht="12.75" x14ac:dyDescent="0.2">
      <c r="A145" s="19"/>
      <c r="E145" s="21"/>
      <c r="G145" s="22"/>
      <c r="H145" s="23"/>
      <c r="I145" s="5"/>
      <c r="J145" s="5"/>
      <c r="K145" s="5"/>
      <c r="L145" s="5"/>
      <c r="M145" s="5"/>
      <c r="N145" s="5"/>
      <c r="O145" s="5"/>
      <c r="P145" s="5"/>
    </row>
    <row r="146" spans="1:16" ht="12.75" x14ac:dyDescent="0.2">
      <c r="A146" s="19"/>
      <c r="B146" s="14"/>
      <c r="C146" s="14"/>
      <c r="D146" s="20"/>
      <c r="E146" s="21"/>
      <c r="F146" s="22"/>
      <c r="G146" s="22"/>
      <c r="H146" s="23"/>
      <c r="I146" s="5"/>
      <c r="J146" s="5"/>
      <c r="K146" s="5"/>
      <c r="L146" s="5"/>
      <c r="M146" s="5"/>
      <c r="N146" s="5"/>
      <c r="O146" s="5"/>
      <c r="P146" s="5"/>
    </row>
    <row r="147" spans="1:16" ht="12.75" x14ac:dyDescent="0.2">
      <c r="A147" s="19"/>
      <c r="B147" s="14"/>
      <c r="C147" s="14"/>
      <c r="D147" s="20"/>
      <c r="E147" s="21"/>
      <c r="F147" s="22"/>
      <c r="G147" s="22"/>
      <c r="H147" s="23"/>
      <c r="I147" s="5"/>
      <c r="J147" s="5"/>
      <c r="K147" s="5"/>
      <c r="L147" s="5"/>
      <c r="M147" s="5"/>
      <c r="N147" s="5"/>
      <c r="O147" s="5"/>
      <c r="P147" s="5"/>
    </row>
    <row r="148" spans="1:16" ht="12.75" x14ac:dyDescent="0.2">
      <c r="A148" s="19"/>
      <c r="B148" s="14"/>
      <c r="C148" s="14"/>
      <c r="D148" s="14"/>
      <c r="E148" s="21"/>
      <c r="F148" s="22"/>
      <c r="G148" s="22"/>
      <c r="H148" s="23"/>
      <c r="I148" s="5"/>
      <c r="J148" s="5"/>
      <c r="K148" s="5"/>
      <c r="L148" s="5"/>
      <c r="M148" s="5"/>
      <c r="N148" s="5"/>
      <c r="O148" s="5"/>
      <c r="P148" s="5"/>
    </row>
    <row r="149" spans="1:16" ht="12.75" x14ac:dyDescent="0.2">
      <c r="A149" s="19"/>
      <c r="I149" s="57"/>
      <c r="J149" s="5"/>
      <c r="K149" s="5">
        <f>G149/7</f>
        <v>0</v>
      </c>
      <c r="L149" s="5">
        <f>K149/20</f>
        <v>0</v>
      </c>
      <c r="M149" s="5">
        <f>L149/12</f>
        <v>0</v>
      </c>
      <c r="N149" s="5"/>
      <c r="O149" s="5"/>
      <c r="P149" s="5"/>
    </row>
    <row r="150" spans="1:16" ht="12.75" x14ac:dyDescent="0.2">
      <c r="I150" s="5"/>
      <c r="J150" s="5"/>
      <c r="K150" s="5"/>
      <c r="L150" s="5"/>
      <c r="M150" s="5"/>
      <c r="N150" s="5"/>
      <c r="O150" s="5"/>
      <c r="P150" s="5"/>
    </row>
    <row r="151" spans="1:16" ht="12.75" x14ac:dyDescent="0.2">
      <c r="A151" s="5"/>
      <c r="B151" s="5"/>
      <c r="C151" s="5"/>
      <c r="D151" s="5"/>
      <c r="E151" s="21"/>
      <c r="F151" s="22"/>
      <c r="G151" s="22"/>
      <c r="H151" s="23"/>
      <c r="I151" s="5"/>
      <c r="J151" s="5"/>
      <c r="K151" s="5">
        <f>G151/7</f>
        <v>0</v>
      </c>
      <c r="L151" s="5">
        <f>K151/20</f>
        <v>0</v>
      </c>
      <c r="M151" s="5"/>
      <c r="N151" s="5"/>
      <c r="O151" s="5"/>
      <c r="P151" s="5"/>
    </row>
    <row r="152" spans="1:16" ht="12.75" x14ac:dyDescent="0.2">
      <c r="A152" s="5"/>
      <c r="B152" s="5"/>
      <c r="C152" s="5"/>
      <c r="D152" s="5"/>
      <c r="E152" s="21"/>
      <c r="F152" s="22"/>
      <c r="G152" s="22"/>
      <c r="H152" s="23"/>
      <c r="I152" s="5"/>
      <c r="J152" s="5"/>
      <c r="K152" s="5"/>
      <c r="L152" s="5"/>
      <c r="M152" s="5"/>
      <c r="N152" s="5"/>
      <c r="O152" s="5"/>
      <c r="P152" s="5"/>
    </row>
    <row r="153" spans="1:16" ht="12.75" x14ac:dyDescent="0.2">
      <c r="A153" s="5"/>
      <c r="B153" s="5"/>
      <c r="C153" s="5"/>
      <c r="D153" s="5"/>
      <c r="E153" s="21"/>
      <c r="F153" s="22"/>
      <c r="G153" s="22"/>
      <c r="H153" s="23"/>
      <c r="I153" s="5"/>
      <c r="J153" s="5"/>
      <c r="K153" s="5"/>
      <c r="L153" s="5"/>
      <c r="M153" s="5"/>
      <c r="N153" s="5"/>
      <c r="O153" s="5"/>
      <c r="P153" s="5"/>
    </row>
    <row r="154" spans="1:16" ht="12.75" x14ac:dyDescent="0.2">
      <c r="B154" s="5"/>
      <c r="C154" s="5"/>
      <c r="D154" s="5"/>
      <c r="E154" s="21"/>
      <c r="F154" s="22"/>
      <c r="G154" s="22"/>
      <c r="H154" s="23"/>
      <c r="I154" s="5"/>
      <c r="J154" s="5"/>
      <c r="K154" s="5"/>
      <c r="L154" s="5"/>
      <c r="M154" s="5"/>
      <c r="N154" s="5"/>
      <c r="O154" s="5"/>
      <c r="P154" s="5"/>
    </row>
    <row r="155" spans="1:16" ht="12.75" x14ac:dyDescent="0.2">
      <c r="B155" s="5"/>
      <c r="C155" s="5"/>
      <c r="D155" s="5"/>
      <c r="E155" s="21"/>
      <c r="F155" s="22"/>
      <c r="G155" s="22"/>
      <c r="H155" s="23"/>
      <c r="I155" s="5"/>
      <c r="J155" s="5"/>
      <c r="K155" s="5"/>
      <c r="L155" s="5"/>
      <c r="M155" s="5"/>
      <c r="N155" s="5"/>
      <c r="O155" s="5"/>
      <c r="P155" s="5"/>
    </row>
    <row r="156" spans="1:16" ht="12.75" x14ac:dyDescent="0.2">
      <c r="B156" s="5"/>
      <c r="C156" s="5"/>
      <c r="D156" s="5"/>
      <c r="E156" s="21"/>
      <c r="F156" s="22"/>
      <c r="G156" s="22"/>
      <c r="H156" s="23"/>
      <c r="I156" s="5"/>
      <c r="J156" s="5"/>
      <c r="K156" s="5"/>
      <c r="L156" s="5"/>
      <c r="M156" s="5"/>
      <c r="N156" s="5"/>
      <c r="O156" s="5"/>
      <c r="P156" s="5"/>
    </row>
    <row r="157" spans="1:16" ht="12.75" x14ac:dyDescent="0.2">
      <c r="B157" s="5"/>
      <c r="C157" s="5"/>
      <c r="D157" s="5"/>
      <c r="E157" s="21"/>
      <c r="F157" s="22"/>
      <c r="G157" s="22"/>
      <c r="H157" s="23"/>
      <c r="I157" s="5"/>
      <c r="J157" s="5"/>
      <c r="K157" s="5"/>
      <c r="L157" s="5"/>
      <c r="M157" s="5"/>
      <c r="N157" s="5"/>
      <c r="O157" s="5"/>
      <c r="P157" s="5"/>
    </row>
    <row r="158" spans="1:16" ht="12.75" x14ac:dyDescent="0.2">
      <c r="B158" s="5"/>
      <c r="C158" s="5"/>
      <c r="D158" s="5"/>
      <c r="E158" s="21"/>
      <c r="F158" s="22"/>
      <c r="G158" s="22"/>
      <c r="H158" s="23"/>
      <c r="I158" s="5"/>
      <c r="J158" s="5"/>
      <c r="K158" s="5"/>
      <c r="L158" s="5"/>
      <c r="M158" s="5"/>
      <c r="N158" s="5"/>
      <c r="O158" s="5"/>
      <c r="P158" s="5"/>
    </row>
    <row r="159" spans="1:16" ht="12.75" x14ac:dyDescent="0.2">
      <c r="B159" s="5"/>
      <c r="C159" s="5"/>
      <c r="D159" s="5"/>
      <c r="E159" s="21"/>
      <c r="F159" s="22"/>
      <c r="G159" s="22"/>
      <c r="H159" s="23"/>
      <c r="I159" s="5"/>
      <c r="J159" s="5"/>
      <c r="K159" s="5"/>
      <c r="L159" s="5"/>
      <c r="M159" s="5"/>
      <c r="N159" s="5"/>
      <c r="O159" s="5"/>
      <c r="P159" s="5"/>
    </row>
    <row r="160" spans="1:16" ht="12.75" x14ac:dyDescent="0.2">
      <c r="B160" s="5"/>
      <c r="C160" s="5"/>
      <c r="D160" s="5"/>
      <c r="E160" s="21"/>
      <c r="F160" s="22"/>
      <c r="G160" s="22"/>
      <c r="H160" s="23"/>
      <c r="I160" s="5"/>
      <c r="J160" s="5"/>
      <c r="K160" s="5"/>
      <c r="L160" s="5"/>
      <c r="M160" s="5"/>
      <c r="N160" s="5"/>
      <c r="O160" s="5"/>
      <c r="P160" s="5"/>
    </row>
    <row r="161" spans="2:16" ht="12.75" x14ac:dyDescent="0.2">
      <c r="B161" s="5"/>
      <c r="C161" s="5"/>
      <c r="D161" s="5"/>
      <c r="E161" s="21"/>
      <c r="F161" s="22"/>
      <c r="G161" s="22"/>
      <c r="H161" s="23"/>
      <c r="I161" s="5"/>
      <c r="J161" s="5"/>
      <c r="K161" s="5"/>
      <c r="L161" s="5"/>
      <c r="M161" s="5"/>
      <c r="N161" s="5"/>
      <c r="O161" s="5"/>
      <c r="P161" s="5"/>
    </row>
    <row r="162" spans="2:16" ht="12.75" x14ac:dyDescent="0.2">
      <c r="B162" s="5"/>
      <c r="C162" s="5"/>
      <c r="D162" s="5"/>
      <c r="E162" s="21"/>
      <c r="F162" s="22"/>
      <c r="G162" s="22"/>
      <c r="H162" s="23"/>
      <c r="I162" s="5"/>
      <c r="J162" s="5"/>
      <c r="K162" s="5"/>
      <c r="L162" s="5"/>
      <c r="M162" s="5"/>
      <c r="N162" s="5"/>
      <c r="O162" s="5"/>
      <c r="P162" s="5"/>
    </row>
    <row r="163" spans="2:16" ht="12.75" x14ac:dyDescent="0.2">
      <c r="B163" s="5"/>
      <c r="C163" s="5"/>
      <c r="D163" s="5"/>
      <c r="E163" s="21"/>
      <c r="F163" s="22"/>
      <c r="G163" s="22"/>
      <c r="H163" s="23"/>
      <c r="I163" s="5"/>
      <c r="J163" s="5"/>
      <c r="K163" s="5"/>
      <c r="L163" s="5"/>
      <c r="M163" s="5"/>
      <c r="N163" s="5"/>
      <c r="O163" s="5"/>
      <c r="P163" s="5"/>
    </row>
    <row r="164" spans="2:16" ht="12.75" x14ac:dyDescent="0.2">
      <c r="B164" s="5"/>
      <c r="C164" s="5"/>
      <c r="D164" s="5"/>
      <c r="E164" s="21"/>
      <c r="F164" s="22"/>
      <c r="G164" s="22"/>
      <c r="H164" s="23"/>
      <c r="I164" s="5"/>
      <c r="J164" s="5"/>
      <c r="K164" s="5"/>
      <c r="L164" s="5"/>
      <c r="M164" s="5"/>
      <c r="N164" s="5"/>
      <c r="O164" s="5"/>
      <c r="P164" s="5"/>
    </row>
    <row r="165" spans="2:16" ht="12.75" x14ac:dyDescent="0.2">
      <c r="B165" s="5"/>
      <c r="C165" s="5"/>
      <c r="D165" s="5"/>
      <c r="E165" s="21"/>
      <c r="F165" s="22"/>
      <c r="G165" s="22"/>
      <c r="H165" s="23"/>
      <c r="I165" s="5"/>
      <c r="J165" s="5"/>
      <c r="K165" s="5"/>
      <c r="L165" s="5"/>
      <c r="M165" s="5"/>
      <c r="N165" s="5"/>
      <c r="O165" s="5"/>
      <c r="P165" s="5"/>
    </row>
    <row r="166" spans="2:16" ht="12.75" x14ac:dyDescent="0.2">
      <c r="B166" s="5"/>
      <c r="C166" s="5"/>
      <c r="D166" s="5"/>
      <c r="E166" s="21"/>
      <c r="F166" s="22"/>
      <c r="G166" s="22"/>
      <c r="H166" s="23"/>
      <c r="I166" s="5"/>
      <c r="J166" s="5"/>
      <c r="K166" s="5"/>
      <c r="L166" s="5"/>
      <c r="M166" s="5"/>
      <c r="N166" s="5"/>
      <c r="O166" s="5"/>
      <c r="P166" s="5"/>
    </row>
    <row r="167" spans="2:16" ht="12.75" x14ac:dyDescent="0.2">
      <c r="B167" s="5"/>
      <c r="C167" s="5"/>
      <c r="D167" s="5"/>
      <c r="E167" s="21"/>
      <c r="F167" s="22"/>
      <c r="G167" s="22"/>
      <c r="H167" s="23"/>
      <c r="I167" s="5"/>
      <c r="J167" s="5"/>
      <c r="K167" s="5"/>
      <c r="L167" s="5"/>
      <c r="M167" s="5"/>
      <c r="N167" s="5"/>
      <c r="O167" s="5"/>
      <c r="P167" s="5"/>
    </row>
    <row r="168" spans="2:16" ht="12.75" x14ac:dyDescent="0.2">
      <c r="B168" s="5"/>
      <c r="C168" s="5"/>
      <c r="D168" s="5"/>
      <c r="E168" s="21"/>
      <c r="F168" s="22"/>
      <c r="G168" s="22"/>
      <c r="H168" s="23"/>
      <c r="I168" s="5"/>
      <c r="J168" s="5"/>
      <c r="K168" s="5"/>
      <c r="L168" s="5"/>
      <c r="M168" s="5"/>
      <c r="N168" s="5"/>
      <c r="O168" s="5"/>
      <c r="P168" s="5"/>
    </row>
    <row r="169" spans="2:16" ht="12.75" x14ac:dyDescent="0.2">
      <c r="B169" s="5"/>
      <c r="C169" s="5"/>
      <c r="D169" s="5"/>
      <c r="E169" s="21"/>
      <c r="F169" s="22"/>
      <c r="G169" s="22"/>
      <c r="H169" s="23"/>
      <c r="I169" s="5"/>
      <c r="J169" s="5"/>
      <c r="K169" s="5"/>
      <c r="L169" s="5"/>
      <c r="M169" s="5"/>
      <c r="N169" s="5"/>
      <c r="O169" s="5"/>
      <c r="P169" s="5"/>
    </row>
    <row r="170" spans="2:16" ht="12.75" x14ac:dyDescent="0.2">
      <c r="B170" s="5"/>
      <c r="C170" s="5"/>
      <c r="D170" s="5"/>
      <c r="E170" s="21"/>
      <c r="F170" s="22"/>
      <c r="G170" s="22"/>
      <c r="H170" s="23"/>
      <c r="I170" s="5"/>
      <c r="J170" s="5"/>
      <c r="K170" s="5"/>
      <c r="L170" s="5"/>
      <c r="M170" s="5"/>
      <c r="N170" s="5"/>
      <c r="O170" s="5"/>
      <c r="P170" s="5"/>
    </row>
    <row r="171" spans="2:16" ht="12.75" x14ac:dyDescent="0.2">
      <c r="B171" s="5"/>
      <c r="C171" s="5"/>
      <c r="D171" s="5"/>
      <c r="E171" s="21"/>
      <c r="F171" s="22"/>
      <c r="G171" s="22"/>
      <c r="H171" s="23"/>
      <c r="I171" s="5"/>
      <c r="J171" s="5"/>
      <c r="K171" s="5"/>
      <c r="L171" s="5"/>
      <c r="M171" s="5"/>
      <c r="N171" s="5"/>
      <c r="O171" s="5"/>
      <c r="P171" s="5"/>
    </row>
    <row r="172" spans="2:16" ht="12.75" x14ac:dyDescent="0.2">
      <c r="B172" s="5"/>
      <c r="C172" s="5"/>
      <c r="D172" s="5"/>
      <c r="E172" s="21"/>
      <c r="F172" s="22"/>
      <c r="G172" s="22"/>
      <c r="H172" s="23"/>
      <c r="I172" s="5"/>
      <c r="J172" s="5"/>
      <c r="K172" s="5"/>
      <c r="L172" s="5"/>
      <c r="M172" s="5"/>
      <c r="N172" s="5"/>
      <c r="O172" s="5"/>
      <c r="P172" s="5"/>
    </row>
    <row r="173" spans="2:16" ht="12.75" x14ac:dyDescent="0.2">
      <c r="B173" s="5"/>
      <c r="C173" s="5"/>
      <c r="D173" s="5"/>
      <c r="E173" s="21"/>
      <c r="F173" s="22"/>
      <c r="G173" s="22"/>
      <c r="H173" s="23"/>
      <c r="I173" s="5"/>
      <c r="J173" s="5"/>
      <c r="K173" s="5"/>
      <c r="L173" s="5"/>
      <c r="M173" s="5"/>
      <c r="N173" s="5"/>
      <c r="O173" s="5"/>
      <c r="P173" s="5"/>
    </row>
    <row r="174" spans="2:16" ht="12.75" x14ac:dyDescent="0.2">
      <c r="B174" s="5"/>
      <c r="C174" s="5"/>
      <c r="D174" s="5"/>
      <c r="E174" s="21"/>
      <c r="F174" s="22"/>
      <c r="G174" s="22"/>
      <c r="H174" s="23"/>
      <c r="I174" s="5"/>
      <c r="J174" s="5"/>
      <c r="K174" s="5"/>
      <c r="L174" s="5"/>
      <c r="M174" s="5"/>
      <c r="N174" s="5"/>
      <c r="O174" s="5"/>
      <c r="P174" s="5"/>
    </row>
    <row r="175" spans="2:16" ht="12.75" x14ac:dyDescent="0.2">
      <c r="B175" s="5"/>
      <c r="C175" s="5"/>
      <c r="D175" s="5"/>
      <c r="E175" s="21"/>
      <c r="F175" s="22"/>
      <c r="G175" s="22"/>
      <c r="H175" s="23"/>
      <c r="I175" s="5"/>
      <c r="J175" s="5"/>
      <c r="K175" s="5"/>
      <c r="L175" s="5"/>
      <c r="M175" s="5"/>
      <c r="N175" s="5"/>
      <c r="O175" s="5"/>
      <c r="P175" s="5"/>
    </row>
    <row r="176" spans="2:16" ht="12.75" x14ac:dyDescent="0.2">
      <c r="B176" s="5"/>
      <c r="C176" s="5"/>
      <c r="D176" s="5"/>
      <c r="E176" s="21"/>
      <c r="F176" s="22"/>
      <c r="G176" s="22"/>
      <c r="H176" s="23"/>
      <c r="I176" s="5"/>
      <c r="J176" s="5"/>
      <c r="K176" s="5"/>
      <c r="L176" s="5"/>
      <c r="M176" s="5"/>
      <c r="N176" s="5"/>
      <c r="O176" s="5"/>
      <c r="P176" s="5"/>
    </row>
    <row r="177" spans="2:16" ht="12.75" x14ac:dyDescent="0.2">
      <c r="B177" s="5"/>
      <c r="C177" s="5"/>
      <c r="D177" s="5"/>
      <c r="E177" s="21"/>
      <c r="F177" s="22"/>
      <c r="G177" s="22"/>
      <c r="H177" s="23"/>
      <c r="I177" s="5"/>
      <c r="J177" s="5"/>
      <c r="K177" s="5"/>
      <c r="L177" s="5"/>
      <c r="M177" s="5"/>
      <c r="N177" s="5"/>
      <c r="O177" s="5"/>
      <c r="P177" s="5"/>
    </row>
    <row r="178" spans="2:16" ht="12.75" x14ac:dyDescent="0.2">
      <c r="B178" s="5"/>
      <c r="C178" s="5"/>
      <c r="D178" s="5"/>
      <c r="E178" s="21"/>
      <c r="F178" s="22"/>
      <c r="G178" s="22"/>
      <c r="H178" s="23"/>
      <c r="I178" s="5"/>
      <c r="J178" s="5"/>
      <c r="K178" s="5"/>
      <c r="L178" s="5"/>
      <c r="M178" s="5"/>
      <c r="N178" s="5"/>
      <c r="O178" s="5"/>
      <c r="P178" s="5"/>
    </row>
    <row r="179" spans="2:16" ht="12.75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2:16" ht="12.75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2:16" ht="12.75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2:16" ht="12.75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2:16" ht="12.75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2:16" ht="12.75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</sheetData>
  <mergeCells count="6">
    <mergeCell ref="A71:I71"/>
    <mergeCell ref="A2:A7"/>
    <mergeCell ref="A9:A13"/>
    <mergeCell ref="A15:A23"/>
    <mergeCell ref="A25:A33"/>
    <mergeCell ref="A35:A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parametros</vt:lpstr>
      <vt:lpstr>Proyecto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estudiantes</cp:lastModifiedBy>
  <dcterms:modified xsi:type="dcterms:W3CDTF">2019-03-12T02:30:02Z</dcterms:modified>
</cp:coreProperties>
</file>