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op\Dropbox\ADP.IT\"/>
    </mc:Choice>
  </mc:AlternateContent>
  <xr:revisionPtr revIDLastSave="0" documentId="11_32440499DE4A10D19658EE4DD8708B31F79F8716" xr6:coauthVersionLast="39" xr6:coauthVersionMax="39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BIO" sheetId="1" r:id="rId1"/>
    <sheet name="Daily Task" sheetId="3" r:id="rId2"/>
    <sheet name="TIME SHEET" sheetId="2" r:id="rId3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3" l="1"/>
  <c r="F7" i="3"/>
  <c r="AM37" i="2"/>
  <c r="I37" i="2"/>
  <c r="AM36" i="2"/>
  <c r="I36" i="2"/>
  <c r="AM35" i="2"/>
  <c r="I35" i="2"/>
  <c r="AM34" i="2"/>
  <c r="I34" i="2"/>
  <c r="AM33" i="2"/>
  <c r="I33" i="2"/>
  <c r="AM32" i="2"/>
  <c r="I32" i="2"/>
  <c r="AM31" i="2"/>
  <c r="I31" i="2"/>
  <c r="AJ4" i="2"/>
  <c r="I23" i="2"/>
  <c r="I22" i="2"/>
  <c r="I21" i="2"/>
  <c r="I20" i="2"/>
  <c r="I19" i="2"/>
  <c r="I18" i="2"/>
  <c r="I17" i="2"/>
  <c r="AM4" i="2"/>
  <c r="I5" i="2"/>
  <c r="AJ5" i="2"/>
  <c r="AM5" i="2"/>
  <c r="AM11" i="2"/>
  <c r="AH9" i="2"/>
  <c r="AC9" i="2"/>
  <c r="X9" i="2"/>
  <c r="S9" i="2"/>
  <c r="N9" i="2"/>
  <c r="I9" i="2"/>
  <c r="AJ9" i="2"/>
  <c r="AM9" i="2"/>
  <c r="AE5" i="2"/>
  <c r="AE6" i="2"/>
  <c r="AE7" i="2"/>
  <c r="AE8" i="2"/>
  <c r="AE9" i="2"/>
  <c r="Z5" i="2"/>
  <c r="Z7" i="2"/>
  <c r="Z9" i="2"/>
  <c r="AH8" i="2"/>
  <c r="AC8" i="2"/>
  <c r="X8" i="2"/>
  <c r="S8" i="2"/>
  <c r="N8" i="2"/>
  <c r="G8" i="2"/>
  <c r="I8" i="2"/>
  <c r="AJ8" i="2"/>
  <c r="AM8" i="2"/>
  <c r="AH7" i="2"/>
  <c r="AC7" i="2"/>
  <c r="X7" i="2"/>
  <c r="S7" i="2"/>
  <c r="N7" i="2"/>
  <c r="G7" i="2"/>
  <c r="I7" i="2"/>
  <c r="AJ7" i="2"/>
  <c r="AM7" i="2"/>
  <c r="AH6" i="2"/>
  <c r="AC6" i="2"/>
  <c r="X6" i="2"/>
  <c r="S6" i="2"/>
  <c r="L6" i="2"/>
  <c r="N6" i="2"/>
  <c r="G6" i="2"/>
  <c r="I6" i="2"/>
  <c r="AJ6" i="2"/>
  <c r="AM6" i="2"/>
  <c r="AH5" i="2"/>
  <c r="AC5" i="2"/>
  <c r="X5" i="2"/>
  <c r="S5" i="2"/>
  <c r="N5" i="2"/>
  <c r="AH4" i="2"/>
  <c r="AC4" i="2"/>
  <c r="X4" i="2"/>
  <c r="S4" i="2"/>
  <c r="N4" i="2"/>
  <c r="G4" i="2"/>
  <c r="I4" i="2"/>
  <c r="AH3" i="2"/>
  <c r="AC3" i="2"/>
  <c r="X3" i="2"/>
  <c r="S3" i="2"/>
  <c r="N3" i="2"/>
  <c r="I3" i="2"/>
  <c r="AJ3" i="2"/>
  <c r="AM3" i="2"/>
  <c r="AM17" i="2"/>
  <c r="AM18" i="2"/>
  <c r="AM21" i="2"/>
  <c r="AM19" i="2"/>
  <c r="AM20" i="2"/>
  <c r="AM22" i="2"/>
  <c r="AM23" i="2"/>
  <c r="L8" i="3"/>
  <c r="J7" i="3"/>
  <c r="D7" i="3"/>
</calcChain>
</file>

<file path=xl/sharedStrings.xml><?xml version="1.0" encoding="utf-8"?>
<sst xmlns="http://schemas.openxmlformats.org/spreadsheetml/2006/main" count="378" uniqueCount="121">
  <si>
    <t>NAME</t>
  </si>
  <si>
    <t>POSITION</t>
  </si>
  <si>
    <t>Project</t>
  </si>
  <si>
    <t>CONTACT NUNBER</t>
  </si>
  <si>
    <t>EMAIL ADDRESS</t>
  </si>
  <si>
    <t>HOME ADDRESS</t>
  </si>
  <si>
    <t>CONTACT PERSON IN</t>
  </si>
  <si>
    <t>CASE OF EMERGENCY</t>
  </si>
  <si>
    <t>Ralph John D. Patinio</t>
  </si>
  <si>
    <t>Programmer</t>
  </si>
  <si>
    <t>PhilCAfe</t>
  </si>
  <si>
    <t>09212573283</t>
  </si>
  <si>
    <t>ralphjohn292@gmail.com</t>
  </si>
  <si>
    <t>33 Lirio St. Brgy BF Int'l Las Piñas City</t>
  </si>
  <si>
    <t>Khristallene Patinio</t>
  </si>
  <si>
    <t>09263417019</t>
  </si>
  <si>
    <t>Gerold E. Falcutela</t>
  </si>
  <si>
    <t>09563690748</t>
  </si>
  <si>
    <t>roy.falcutela@gmail.com</t>
  </si>
  <si>
    <t>6 teheran for-max cmpd. merville ext. Paranaque City</t>
  </si>
  <si>
    <t>Jonathan Falcutela</t>
  </si>
  <si>
    <t>Charisma A. Crisostomo</t>
  </si>
  <si>
    <t>Socket IO</t>
  </si>
  <si>
    <t>09551547008</t>
  </si>
  <si>
    <t>chrsxxx98@gmail.com</t>
  </si>
  <si>
    <t>414 Dulong Bayan Bacoor, Cavite</t>
  </si>
  <si>
    <t>Hernan Crisostomo</t>
  </si>
  <si>
    <t>Noel M. Guevarra</t>
  </si>
  <si>
    <t>09452787557</t>
  </si>
  <si>
    <t>kulantro014@gmail.com</t>
  </si>
  <si>
    <t>883 San Jose St. Brgy. Daniel Fernando, Las Pinas City</t>
  </si>
  <si>
    <t>Andrewneil Guevarra</t>
  </si>
  <si>
    <t>09268367797</t>
  </si>
  <si>
    <t>Reggie A. Frias</t>
  </si>
  <si>
    <t>09126949492</t>
  </si>
  <si>
    <t>reggie.frias1105@gmail.com</t>
  </si>
  <si>
    <t>248 Kaliwanagan ST. Anabu 1-C Imus, Cavite</t>
  </si>
  <si>
    <t>Maridel Coruna</t>
  </si>
  <si>
    <t>09278986797</t>
  </si>
  <si>
    <t>Audeen Donnel M.Grajo</t>
  </si>
  <si>
    <t>09367122793</t>
  </si>
  <si>
    <t>audeendonnel1@gmail.com</t>
  </si>
  <si>
    <t>B7 L31 Dasmarinas paliparan cavite</t>
  </si>
  <si>
    <t>Arnel S.Grajp</t>
  </si>
  <si>
    <t>09219849595</t>
  </si>
  <si>
    <t>Edhel M. Ycot</t>
  </si>
  <si>
    <t>Admin</t>
  </si>
  <si>
    <t>Recruitement</t>
  </si>
  <si>
    <t>09123907347</t>
  </si>
  <si>
    <t>eizhenvhiel@gmail.com</t>
  </si>
  <si>
    <t>B3 L2 Sampaguita St. Paramount Village, Talon III Las Pinas CIty</t>
  </si>
  <si>
    <t>Ivy Sotelo</t>
  </si>
  <si>
    <t>09071757768</t>
  </si>
  <si>
    <t>PROJECT</t>
  </si>
  <si>
    <t xml:space="preserve">D A I L Y    T A S K    R E M A R K S  /  S T A T U S </t>
  </si>
  <si>
    <t>Monday , October 1</t>
  </si>
  <si>
    <t>Tuesday, October 2</t>
  </si>
  <si>
    <t>Wednesday, October 3</t>
  </si>
  <si>
    <t>Thursday, October 4</t>
  </si>
  <si>
    <t>Friday, October 5</t>
  </si>
  <si>
    <t>Saturday, October 6</t>
  </si>
  <si>
    <t>PhilCAfe</t>
    <phoneticPr fontId="3" type="noConversion"/>
  </si>
  <si>
    <t>-Added Dashboard create post
	-Added count for new post on homepage
	-Added New tags on Homepage
	-Added new tags on Dashboard
	-Added login first on single content
	-Auto login for both website
	-Complete Phicafe to buynsell
	-Fix bugs transfering Both website 	
	-Fix login issues
	-Fix Post Creation ISSUE
	-Fix user redirect to single content after creation
	-Improve Dashboard Profile
	-Improve Buy and sell design on Philcafe Homepage	
	-Working on register page bugs</t>
  </si>
  <si>
    <t xml:space="preserve">
	-Added News Dynamic from main page
	-Added categories to Profile Dashboard
	-Added Dynamic Redirect to single Content
	-Added User Profile Pictures
	-Fetch News Dynamic on Main Page
	-Fix bug on EDIT post empty
	-Fix Profile Mobile Responsive
	-improve navigation main page design (Smaller)
	-Operation stop on Database connection due to Power Interruption.</t>
  </si>
  <si>
    <t>-Added new tags on profile
	-Added new tags on navigation content
	-Added view Count dynamically
	-Added delete button on profile
	-Added edit button on profile
	-Fix Cancel create button
	-Fix logout issue on philcafe buy
	-Fix News content mainpage
	-Fix navigation content(smaller)	
	-Fix Registration bugs
	-Fix database issue on creating content
	-Improve new tags design</t>
  </si>
  <si>
    <t>-Added All post function 
	-Added Count Pagination on Profile posts
	-Added Edit Post dynamically on Profile Page
	-Added limit Post string size to 50 on Profile page post
	-Added User fetch all post
	-Fix Product Page design
	-Fix Date time on single page
	-Fix fetch data on index
	-Fix Post edit on Profile
	-Improve Post single content
	-Improve user all post function on Views</t>
  </si>
  <si>
    <t xml:space="preserve">-Added Username on database
-Added Login function username can be use to login
-Added Username on register pages
-Fix fetch name change to username
-Fix Fetching old and new posts single page
	-Fix Authentication for old post to new Post
	-Fix edit post (Only user can edit his/her own post)
	-Fix comment function( Can fetch photos and username)
	-Fix image profile picture added more function
	-Improve choosing Date on register page
	-Improve comment styles show date
</t>
  </si>
  <si>
    <t>-Working on FilesDrag 
-Working on Hash URL id
-Working Code redundancy"</t>
  </si>
  <si>
    <t>Update Server and Real TIme Products</t>
  </si>
  <si>
    <t>Update Server and Philcafe websites</t>
  </si>
  <si>
    <t>Review Socket IO</t>
  </si>
  <si>
    <t>XXXXXXX</t>
  </si>
  <si>
    <t>Review Socket io</t>
  </si>
  <si>
    <t>Installing the visual studio,Studying Xamarin</t>
  </si>
  <si>
    <t>Studying c# in the xamarin platform</t>
  </si>
  <si>
    <t>Updating time sheet &amp; Company policy</t>
  </si>
  <si>
    <t>Monday , October 8</t>
  </si>
  <si>
    <t>Monday , October 9</t>
  </si>
  <si>
    <t>Monday , October 10</t>
  </si>
  <si>
    <t>Monday , October 11</t>
  </si>
  <si>
    <t>Monday , October 12</t>
  </si>
  <si>
    <t>Monday , October 13</t>
  </si>
  <si>
    <t>Monday , October 15</t>
  </si>
  <si>
    <t>Monday , October 16</t>
  </si>
  <si>
    <t>Monday , October 17</t>
  </si>
  <si>
    <t>Monday , October 18</t>
  </si>
  <si>
    <t>Monday , October 19</t>
  </si>
  <si>
    <t>Monday , October 20</t>
  </si>
  <si>
    <t>DATE COVERED:</t>
  </si>
  <si>
    <t>to</t>
  </si>
  <si>
    <t>Monday, Oct 1</t>
  </si>
  <si>
    <t>Saturday,October 6</t>
  </si>
  <si>
    <t>0.T</t>
  </si>
  <si>
    <t>TOTAL</t>
  </si>
  <si>
    <t>TAKE HOME</t>
  </si>
  <si>
    <t>IN</t>
  </si>
  <si>
    <t>OUT</t>
  </si>
  <si>
    <t>S</t>
  </si>
  <si>
    <t>L</t>
  </si>
  <si>
    <t>T</t>
  </si>
  <si>
    <t>HOURS</t>
  </si>
  <si>
    <t>PAY</t>
  </si>
  <si>
    <t>X</t>
  </si>
  <si>
    <t>HRS.</t>
  </si>
  <si>
    <t>ABSENT</t>
  </si>
  <si>
    <t>LATE</t>
  </si>
  <si>
    <t>HALFDAY</t>
  </si>
  <si>
    <t>OVERTIME</t>
  </si>
  <si>
    <t>EARLY OUT</t>
  </si>
  <si>
    <t>Monday, Oct 8</t>
  </si>
  <si>
    <t>Tuesday, October 9</t>
  </si>
  <si>
    <t>Wednesday, October 10</t>
  </si>
  <si>
    <t>Thursday, October 11</t>
  </si>
  <si>
    <t>Friday, October 12</t>
  </si>
  <si>
    <t>Saturday,October 13</t>
  </si>
  <si>
    <t>Monday, Oct 15</t>
  </si>
  <si>
    <t>Tuesday, October 16</t>
  </si>
  <si>
    <t>Wednesday, October 17</t>
  </si>
  <si>
    <t>Thursday, October 18</t>
  </si>
  <si>
    <t>Friday, October 19</t>
  </si>
  <si>
    <t>Saturday,October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</si>
</sst>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sz val="11"/>
      <color rgb="FFFFFFFF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10" xfId="0" applyFont="1" applyFill="1" applyBorder="1"/>
    <xf numFmtId="0" fontId="1" fillId="2" borderId="1" xfId="0" applyFont="1" applyFill="1" applyBorder="1"/>
    <xf numFmtId="16" fontId="1" fillId="2" borderId="1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" fontId="1" fillId="2" borderId="2" xfId="0" applyNumberFormat="1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4" xfId="0" applyFill="1" applyBorder="1" applyAlignment="1">
      <alignment horizontal="center"/>
    </xf>
    <xf numFmtId="20" fontId="0" fillId="7" borderId="6" xfId="0" applyNumberFormat="1" applyFill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11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3" xfId="0" applyNumberFormat="1" applyBorder="1" applyAlignment="1">
      <alignment horizontal="center"/>
    </xf>
    <xf numFmtId="0" fontId="0" fillId="7" borderId="13" xfId="0" applyFill="1" applyBorder="1" applyAlignment="1">
      <alignment horizontal="center"/>
    </xf>
    <xf numFmtId="20" fontId="0" fillId="7" borderId="13" xfId="0" applyNumberFormat="1" applyFill="1" applyBorder="1" applyAlignment="1">
      <alignment horizontal="center"/>
    </xf>
    <xf numFmtId="3" fontId="0" fillId="0" borderId="0" xfId="0" applyNumberFormat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0" fontId="2" fillId="7" borderId="6" xfId="0" applyNumberFormat="1" applyFont="1" applyFill="1" applyBorder="1" applyAlignment="1">
      <alignment horizontal="center"/>
    </xf>
    <xf numFmtId="20" fontId="2" fillId="7" borderId="13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13" xfId="0" applyBorder="1"/>
    <xf numFmtId="0" fontId="2" fillId="7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21" xfId="0" applyFill="1" applyBorder="1" applyAlignment="1">
      <alignment horizontal="center"/>
    </xf>
    <xf numFmtId="20" fontId="0" fillId="7" borderId="21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20" fontId="0" fillId="8" borderId="6" xfId="0" applyNumberFormat="1" applyFill="1" applyBorder="1" applyAlignment="1">
      <alignment horizontal="center"/>
    </xf>
    <xf numFmtId="20" fontId="0" fillId="2" borderId="6" xfId="0" applyNumberFormat="1" applyFill="1" applyBorder="1" applyAlignment="1">
      <alignment horizontal="center"/>
    </xf>
    <xf numFmtId="20" fontId="0" fillId="2" borderId="13" xfId="0" applyNumberFormat="1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20" fontId="0" fillId="9" borderId="6" xfId="0" applyNumberForma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7" borderId="0" xfId="0" applyFill="1"/>
    <xf numFmtId="0" fontId="0" fillId="7" borderId="6" xfId="0" applyFill="1" applyBorder="1"/>
    <xf numFmtId="0" fontId="0" fillId="7" borderId="6" xfId="0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0" fontId="1" fillId="2" borderId="26" xfId="0" applyFont="1" applyFill="1" applyBorder="1"/>
    <xf numFmtId="0" fontId="2" fillId="7" borderId="21" xfId="0" applyFont="1" applyFill="1" applyBorder="1" applyAlignment="1">
      <alignment horizontal="center"/>
    </xf>
    <xf numFmtId="0" fontId="0" fillId="7" borderId="21" xfId="0" applyFill="1" applyBorder="1"/>
    <xf numFmtId="0" fontId="0" fillId="7" borderId="16" xfId="0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2" fontId="0" fillId="7" borderId="13" xfId="0" applyNumberForma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3" xfId="0" applyFill="1" applyBorder="1"/>
    <xf numFmtId="20" fontId="0" fillId="2" borderId="12" xfId="0" applyNumberFormat="1" applyFill="1" applyBorder="1" applyAlignment="1">
      <alignment horizontal="center"/>
    </xf>
    <xf numFmtId="20" fontId="0" fillId="0" borderId="20" xfId="0" applyNumberFormat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20" fontId="0" fillId="7" borderId="12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8" borderId="1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4" fillId="7" borderId="0" xfId="0" applyFont="1" applyFill="1" applyAlignment="1">
      <alignment horizontal="center" vertical="center" wrapText="1"/>
    </xf>
    <xf numFmtId="20" fontId="0" fillId="7" borderId="20" xfId="0" applyNumberForma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/>
    </xf>
    <xf numFmtId="0" fontId="4" fillId="0" borderId="0" xfId="0" applyFont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11" xfId="0" applyBorder="1" applyAlignment="1"/>
    <xf numFmtId="0" fontId="0" fillId="0" borderId="6" xfId="0" applyBorder="1" applyAlignment="1"/>
    <xf numFmtId="0" fontId="0" fillId="0" borderId="16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14" xfId="0" applyBorder="1" applyAlignment="1"/>
    <xf numFmtId="0" fontId="0" fillId="0" borderId="19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opLeftCell="B1" workbookViewId="0" xr3:uid="{AEA406A1-0E4B-5B11-9CD5-51D6E497D94C}">
      <selection activeCell="H3" sqref="H3"/>
    </sheetView>
  </sheetViews>
  <sheetFormatPr defaultRowHeight="16.5"/>
  <cols>
    <col min="1" max="1" width="25.75" customWidth="1"/>
    <col min="2" max="3" width="15.75" customWidth="1"/>
    <col min="4" max="4" width="18.75" customWidth="1"/>
    <col min="5" max="5" width="25.75" customWidth="1"/>
    <col min="6" max="6" width="55.75" customWidth="1"/>
    <col min="7" max="8" width="20.75" customWidth="1"/>
  </cols>
  <sheetData>
    <row r="1" spans="1:8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4" t="s">
        <v>6</v>
      </c>
      <c r="H1" s="73" t="s">
        <v>3</v>
      </c>
    </row>
    <row r="2" spans="1:8">
      <c r="A2" s="73"/>
      <c r="B2" s="73"/>
      <c r="C2" s="73"/>
      <c r="D2" s="73"/>
      <c r="E2" s="73"/>
      <c r="F2" s="73"/>
      <c r="G2" s="4" t="s">
        <v>7</v>
      </c>
      <c r="H2" s="73"/>
    </row>
    <row r="3" spans="1:8">
      <c r="A3" t="s">
        <v>8</v>
      </c>
      <c r="B3" t="s">
        <v>9</v>
      </c>
      <c r="C3" t="s">
        <v>10</v>
      </c>
      <c r="D3" s="2" t="s">
        <v>11</v>
      </c>
      <c r="E3" t="s">
        <v>12</v>
      </c>
      <c r="F3" t="s">
        <v>13</v>
      </c>
      <c r="G3" t="s">
        <v>14</v>
      </c>
      <c r="H3" s="2" t="s">
        <v>15</v>
      </c>
    </row>
    <row r="4" spans="1:8">
      <c r="A4" t="s">
        <v>16</v>
      </c>
      <c r="B4" t="s">
        <v>9</v>
      </c>
      <c r="C4" t="s">
        <v>10</v>
      </c>
      <c r="D4" s="2" t="s">
        <v>17</v>
      </c>
      <c r="E4" t="s">
        <v>18</v>
      </c>
      <c r="F4" t="s">
        <v>19</v>
      </c>
      <c r="G4" t="s">
        <v>20</v>
      </c>
      <c r="H4" s="2"/>
    </row>
    <row r="5" spans="1:8">
      <c r="A5" t="s">
        <v>21</v>
      </c>
      <c r="B5" t="s">
        <v>9</v>
      </c>
      <c r="C5" t="s">
        <v>22</v>
      </c>
      <c r="D5" s="2" t="s">
        <v>23</v>
      </c>
      <c r="E5" t="s">
        <v>24</v>
      </c>
      <c r="F5" t="s">
        <v>25</v>
      </c>
      <c r="G5" t="s">
        <v>26</v>
      </c>
      <c r="H5" s="2"/>
    </row>
    <row r="6" spans="1:8">
      <c r="A6" t="s">
        <v>27</v>
      </c>
      <c r="B6" t="s">
        <v>9</v>
      </c>
      <c r="C6" t="s">
        <v>22</v>
      </c>
      <c r="D6" s="2" t="s">
        <v>28</v>
      </c>
      <c r="E6" t="s">
        <v>29</v>
      </c>
      <c r="F6" t="s">
        <v>30</v>
      </c>
      <c r="G6" t="s">
        <v>31</v>
      </c>
      <c r="H6" s="2" t="s">
        <v>32</v>
      </c>
    </row>
    <row r="7" spans="1:8">
      <c r="A7" t="s">
        <v>33</v>
      </c>
      <c r="B7" t="s">
        <v>9</v>
      </c>
      <c r="C7" t="s">
        <v>10</v>
      </c>
      <c r="D7" s="2" t="s">
        <v>34</v>
      </c>
      <c r="E7" t="s">
        <v>35</v>
      </c>
      <c r="F7" t="s">
        <v>36</v>
      </c>
      <c r="G7" t="s">
        <v>37</v>
      </c>
      <c r="H7" s="2" t="s">
        <v>38</v>
      </c>
    </row>
    <row r="8" spans="1:8">
      <c r="A8" t="s">
        <v>39</v>
      </c>
      <c r="B8" t="s">
        <v>9</v>
      </c>
      <c r="C8" t="s">
        <v>22</v>
      </c>
      <c r="D8" s="2" t="s">
        <v>40</v>
      </c>
      <c r="E8" t="s">
        <v>41</v>
      </c>
      <c r="F8" t="s">
        <v>42</v>
      </c>
      <c r="G8" t="s">
        <v>43</v>
      </c>
      <c r="H8" s="2" t="s">
        <v>44</v>
      </c>
    </row>
    <row r="9" spans="1:8">
      <c r="A9" t="s">
        <v>45</v>
      </c>
      <c r="B9" t="s">
        <v>46</v>
      </c>
      <c r="C9" t="s">
        <v>47</v>
      </c>
      <c r="D9" s="2" t="s">
        <v>48</v>
      </c>
      <c r="E9" t="s">
        <v>49</v>
      </c>
      <c r="F9" t="s">
        <v>50</v>
      </c>
      <c r="G9" t="s">
        <v>51</v>
      </c>
      <c r="H9" s="2" t="s">
        <v>52</v>
      </c>
    </row>
    <row r="22" spans="5:5">
      <c r="E22" s="3"/>
    </row>
  </sheetData>
  <mergeCells count="7">
    <mergeCell ref="H1:H2"/>
    <mergeCell ref="A1:A2"/>
    <mergeCell ref="B1:B2"/>
    <mergeCell ref="C1:C2"/>
    <mergeCell ref="D1:D2"/>
    <mergeCell ref="E1:E2"/>
    <mergeCell ref="F1:F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3"/>
  <sheetViews>
    <sheetView topLeftCell="A19" workbookViewId="0" xr3:uid="{842E5F09-E766-5B8D-85AF-A39847EA96FD}">
      <selection activeCell="D13" sqref="D13:O13"/>
    </sheetView>
  </sheetViews>
  <sheetFormatPr defaultRowHeight="16.5"/>
  <cols>
    <col min="1" max="1" width="25.75" customWidth="1"/>
    <col min="2" max="3" width="15.75" customWidth="1"/>
  </cols>
  <sheetData>
    <row r="1" spans="1:15" hidden="1">
      <c r="A1" s="86" t="s">
        <v>0</v>
      </c>
      <c r="B1" s="88" t="s">
        <v>1</v>
      </c>
      <c r="C1" s="86" t="s">
        <v>53</v>
      </c>
      <c r="D1" s="83" t="s">
        <v>54</v>
      </c>
      <c r="E1" s="83"/>
      <c r="F1" s="84"/>
      <c r="G1" s="84"/>
      <c r="H1" s="83"/>
      <c r="I1" s="83"/>
      <c r="J1" s="84"/>
      <c r="K1" s="84"/>
      <c r="L1" s="83"/>
      <c r="M1" s="83"/>
      <c r="N1" s="84"/>
      <c r="O1" s="85"/>
    </row>
    <row r="2" spans="1:15" hidden="1">
      <c r="A2" s="87"/>
      <c r="B2" s="89"/>
      <c r="C2" s="87"/>
      <c r="D2" s="80" t="s">
        <v>55</v>
      </c>
      <c r="E2" s="80"/>
      <c r="F2" s="81" t="s">
        <v>56</v>
      </c>
      <c r="G2" s="82"/>
      <c r="H2" s="80" t="s">
        <v>57</v>
      </c>
      <c r="I2" s="80"/>
      <c r="J2" s="81" t="s">
        <v>58</v>
      </c>
      <c r="K2" s="82"/>
      <c r="L2" s="80" t="s">
        <v>59</v>
      </c>
      <c r="M2" s="80"/>
      <c r="N2" s="81" t="s">
        <v>60</v>
      </c>
      <c r="O2" s="82"/>
    </row>
    <row r="3" spans="1:15" ht="112.5" hidden="1" customHeight="1">
      <c r="A3" t="s">
        <v>8</v>
      </c>
      <c r="B3" s="1" t="s">
        <v>9</v>
      </c>
      <c r="C3" s="1" t="s">
        <v>61</v>
      </c>
      <c r="D3" s="79" t="s">
        <v>62</v>
      </c>
      <c r="E3" s="79"/>
      <c r="F3" s="79" t="s">
        <v>63</v>
      </c>
      <c r="G3" s="79"/>
      <c r="H3" s="76" t="s">
        <v>64</v>
      </c>
      <c r="I3" s="103"/>
      <c r="J3" s="76" t="s">
        <v>65</v>
      </c>
      <c r="K3" s="103"/>
      <c r="L3" s="76" t="s">
        <v>66</v>
      </c>
      <c r="M3" s="103"/>
      <c r="N3" s="74" t="s">
        <v>67</v>
      </c>
      <c r="O3" s="75"/>
    </row>
    <row r="4" spans="1:15" ht="112.5" hidden="1" customHeight="1">
      <c r="A4" t="s">
        <v>16</v>
      </c>
      <c r="B4" s="1" t="s">
        <v>9</v>
      </c>
      <c r="C4" s="1" t="s">
        <v>10</v>
      </c>
      <c r="D4" s="76" t="s">
        <v>68</v>
      </c>
      <c r="E4" s="76"/>
      <c r="F4" s="77" t="s">
        <v>69</v>
      </c>
      <c r="G4" s="77"/>
      <c r="H4" s="77" t="s">
        <v>69</v>
      </c>
      <c r="I4" s="77"/>
      <c r="J4" s="77" t="s">
        <v>69</v>
      </c>
      <c r="K4" s="77"/>
      <c r="L4" s="77" t="s">
        <v>69</v>
      </c>
      <c r="M4" s="77"/>
      <c r="N4" s="77" t="s">
        <v>69</v>
      </c>
      <c r="O4" s="77"/>
    </row>
    <row r="5" spans="1:15" ht="112.5" hidden="1" customHeight="1">
      <c r="A5" t="s">
        <v>21</v>
      </c>
      <c r="B5" s="1" t="s">
        <v>9</v>
      </c>
      <c r="C5" s="1" t="s">
        <v>22</v>
      </c>
      <c r="D5" s="77" t="s">
        <v>70</v>
      </c>
      <c r="E5" s="77"/>
      <c r="F5" s="77" t="s">
        <v>70</v>
      </c>
      <c r="G5" s="77"/>
      <c r="H5" s="98" t="s">
        <v>71</v>
      </c>
      <c r="I5" s="98"/>
      <c r="J5" s="74" t="s">
        <v>72</v>
      </c>
      <c r="K5" s="74"/>
      <c r="L5" s="98" t="s">
        <v>71</v>
      </c>
      <c r="M5" s="98"/>
      <c r="N5" s="74" t="s">
        <v>72</v>
      </c>
      <c r="O5" s="74"/>
    </row>
    <row r="6" spans="1:15" ht="112.5" hidden="1" customHeight="1">
      <c r="A6" t="s">
        <v>27</v>
      </c>
      <c r="B6" s="1" t="s">
        <v>9</v>
      </c>
      <c r="C6" s="1" t="s">
        <v>22</v>
      </c>
      <c r="D6" s="74" t="s">
        <v>73</v>
      </c>
      <c r="E6" s="74"/>
      <c r="F6" s="74" t="s">
        <v>74</v>
      </c>
      <c r="G6" s="74"/>
      <c r="H6" s="74" t="s">
        <v>74</v>
      </c>
      <c r="I6" s="74"/>
      <c r="J6" s="74" t="s">
        <v>74</v>
      </c>
      <c r="K6" s="74"/>
      <c r="L6" s="74" t="s">
        <v>74</v>
      </c>
      <c r="M6" s="74"/>
      <c r="N6" s="74" t="s">
        <v>74</v>
      </c>
      <c r="O6" s="74"/>
    </row>
    <row r="7" spans="1:15" ht="112.5" hidden="1" customHeight="1">
      <c r="A7" t="s">
        <v>33</v>
      </c>
      <c r="B7" s="1" t="s">
        <v>9</v>
      </c>
      <c r="C7" s="1" t="s">
        <v>10</v>
      </c>
      <c r="D7" s="78" t="str">
        <f>D3</f>
        <v>-Added Dashboard create post
	-Added count for new post on homepage
	-Added New tags on Homepage
	-Added new tags on Dashboard
	-Added login first on single content
	-Auto login for both website
	-Complete Phicafe to buynsell
	-Fix bugs transfering Both website 	
	-Fix login issues
	-Fix Post Creation ISSUE
	-Fix user redirect to single content after creation
	-Improve Dashboard Profile
	-Improve Buy and sell design on Philcafe Homepage	
	-Working on register page bugs</v>
      </c>
      <c r="E7" s="78"/>
      <c r="F7" s="78" t="str">
        <f>F3</f>
        <v xml:space="preserve">
	-Added News Dynamic from main page
	-Added categories to Profile Dashboard
	-Added Dynamic Redirect to single Content
	-Added User Profile Pictures
	-Fetch News Dynamic on Main Page
	-Fix bug on EDIT post empty
	-Fix Profile Mobile Responsive
	-improve navigation main page design (Smaller)
	-Operation stop on Database connection due to Power Interruption.</v>
      </c>
      <c r="G7" s="78"/>
      <c r="H7" s="78" t="str">
        <f>H3</f>
        <v>-Added new tags on profile
	-Added new tags on navigation content
	-Added view Count dynamically
	-Added delete button on profile
	-Added edit button on profile
	-Fix Cancel create button
	-Fix logout issue on philcafe buy
	-Fix News content mainpage
	-Fix navigation content(smaller)	
	-Fix Registration bugs
	-Fix database issue on creating content
	-Improve new tags design</v>
      </c>
      <c r="I7" s="78"/>
      <c r="J7" s="78" t="str">
        <f>J3</f>
        <v>-Added All post function 
	-Added Count Pagination on Profile posts
	-Added Edit Post dynamically on Profile Page
	-Added limit Post string size to 50 on Profile page post
	-Added User fetch all post
	-Fix Product Page design
	-Fix Date time on single page
	-Fix fetch data on index
	-Fix Post edit on Profile
	-Improve Post single content
	-Improve user all post function on Views</v>
      </c>
      <c r="K7" s="78"/>
      <c r="L7" s="76" t="s">
        <v>66</v>
      </c>
      <c r="M7" s="103"/>
      <c r="N7" s="74" t="s">
        <v>67</v>
      </c>
      <c r="O7" s="75"/>
    </row>
    <row r="8" spans="1:15" ht="112.5" hidden="1" customHeight="1">
      <c r="A8" t="s">
        <v>39</v>
      </c>
      <c r="B8" s="1" t="s">
        <v>9</v>
      </c>
      <c r="C8" s="1" t="s">
        <v>22</v>
      </c>
      <c r="D8" s="77" t="s">
        <v>70</v>
      </c>
      <c r="E8" s="77"/>
      <c r="F8" s="75" t="s">
        <v>72</v>
      </c>
      <c r="G8" s="75"/>
      <c r="H8" s="75" t="s">
        <v>72</v>
      </c>
      <c r="I8" s="75"/>
      <c r="J8" s="98" t="s">
        <v>71</v>
      </c>
      <c r="K8" s="98"/>
      <c r="L8" s="75" t="str">
        <f>H8</f>
        <v>Review Socket io</v>
      </c>
      <c r="M8" s="75"/>
      <c r="N8" s="98" t="s">
        <v>71</v>
      </c>
      <c r="O8" s="98"/>
    </row>
    <row r="9" spans="1:15" ht="112.5" hidden="1" customHeight="1">
      <c r="A9" t="s">
        <v>45</v>
      </c>
      <c r="B9" s="1" t="s">
        <v>46</v>
      </c>
      <c r="C9" s="1" t="s">
        <v>47</v>
      </c>
      <c r="D9" s="98" t="s">
        <v>71</v>
      </c>
      <c r="E9" s="98"/>
      <c r="F9" s="76" t="s">
        <v>75</v>
      </c>
      <c r="G9" s="76"/>
      <c r="H9" s="98" t="s">
        <v>71</v>
      </c>
      <c r="I9" s="98"/>
      <c r="J9" s="98" t="s">
        <v>71</v>
      </c>
      <c r="K9" s="98"/>
      <c r="L9" s="98" t="s">
        <v>71</v>
      </c>
      <c r="M9" s="98"/>
      <c r="N9" s="98" t="s">
        <v>71</v>
      </c>
      <c r="O9" s="98"/>
    </row>
    <row r="13" spans="1:15">
      <c r="A13" s="86" t="s">
        <v>0</v>
      </c>
      <c r="B13" s="88" t="s">
        <v>1</v>
      </c>
      <c r="C13" s="101" t="s">
        <v>53</v>
      </c>
      <c r="D13" s="97" t="s">
        <v>54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100"/>
    </row>
    <row r="14" spans="1:15">
      <c r="A14" s="87"/>
      <c r="B14" s="89"/>
      <c r="C14" s="87"/>
      <c r="D14" s="80" t="s">
        <v>76</v>
      </c>
      <c r="E14" s="80"/>
      <c r="F14" s="80" t="s">
        <v>77</v>
      </c>
      <c r="G14" s="80"/>
      <c r="H14" s="80" t="s">
        <v>78</v>
      </c>
      <c r="I14" s="80"/>
      <c r="J14" s="80" t="s">
        <v>79</v>
      </c>
      <c r="K14" s="80"/>
      <c r="L14" s="80" t="s">
        <v>80</v>
      </c>
      <c r="M14" s="80"/>
      <c r="N14" s="80" t="s">
        <v>81</v>
      </c>
      <c r="O14" s="80"/>
    </row>
    <row r="15" spans="1:15" ht="112.5" customHeight="1">
      <c r="A15" t="s">
        <v>8</v>
      </c>
      <c r="B15" s="1" t="s">
        <v>9</v>
      </c>
      <c r="C15" s="1" t="s">
        <v>61</v>
      </c>
      <c r="D15" s="79"/>
      <c r="E15" s="79"/>
      <c r="F15" s="79"/>
      <c r="G15" s="79"/>
      <c r="H15" s="76"/>
      <c r="I15" s="103"/>
      <c r="J15" s="76"/>
      <c r="K15" s="103"/>
      <c r="L15" s="76"/>
      <c r="M15" s="103"/>
      <c r="N15" s="74"/>
      <c r="O15" s="75"/>
    </row>
    <row r="16" spans="1:15" ht="112.5" customHeight="1">
      <c r="A16" t="s">
        <v>16</v>
      </c>
      <c r="B16" s="1" t="s">
        <v>9</v>
      </c>
      <c r="C16" s="1" t="s">
        <v>10</v>
      </c>
      <c r="D16" s="76"/>
      <c r="E16" s="76"/>
      <c r="F16" s="77"/>
      <c r="G16" s="77"/>
      <c r="H16" s="74"/>
      <c r="I16" s="74"/>
      <c r="J16" s="77"/>
      <c r="K16" s="77"/>
      <c r="L16" s="76"/>
      <c r="M16" s="103"/>
      <c r="N16" s="77"/>
      <c r="O16" s="77"/>
    </row>
    <row r="17" spans="1:15" ht="112.5" customHeight="1">
      <c r="A17" t="s">
        <v>21</v>
      </c>
      <c r="B17" s="1" t="s">
        <v>9</v>
      </c>
      <c r="C17" s="1" t="s">
        <v>22</v>
      </c>
      <c r="D17" s="77"/>
      <c r="E17" s="77"/>
      <c r="F17" s="77"/>
      <c r="G17" s="77"/>
      <c r="H17" s="74"/>
      <c r="I17" s="74"/>
      <c r="J17" s="74"/>
      <c r="K17" s="74"/>
      <c r="L17" s="76"/>
      <c r="M17" s="103"/>
      <c r="N17" s="74"/>
      <c r="O17" s="74"/>
    </row>
    <row r="18" spans="1:15" ht="112.5" customHeight="1">
      <c r="A18" t="s">
        <v>27</v>
      </c>
      <c r="B18" s="1" t="s">
        <v>9</v>
      </c>
      <c r="C18" s="1" t="s">
        <v>22</v>
      </c>
      <c r="D18" s="74"/>
      <c r="E18" s="74"/>
      <c r="F18" s="74"/>
      <c r="G18" s="74"/>
      <c r="H18" s="74"/>
      <c r="I18" s="74"/>
      <c r="J18" s="74"/>
      <c r="K18" s="74"/>
      <c r="L18" s="76"/>
      <c r="M18" s="103"/>
      <c r="N18" s="74"/>
      <c r="O18" s="74"/>
    </row>
    <row r="19" spans="1:15" ht="112.5" customHeight="1">
      <c r="A19" t="s">
        <v>33</v>
      </c>
      <c r="B19" s="1" t="s">
        <v>9</v>
      </c>
      <c r="C19" s="1" t="s">
        <v>10</v>
      </c>
      <c r="D19" s="78"/>
      <c r="E19" s="78"/>
      <c r="F19" s="78"/>
      <c r="G19" s="78"/>
      <c r="H19" s="78"/>
      <c r="I19" s="78"/>
      <c r="J19" s="78"/>
      <c r="K19" s="78"/>
      <c r="L19" s="76"/>
      <c r="M19" s="103"/>
      <c r="N19" s="74"/>
      <c r="O19" s="75"/>
    </row>
    <row r="20" spans="1:15" ht="112.5" customHeight="1">
      <c r="A20" t="s">
        <v>39</v>
      </c>
      <c r="B20" s="1" t="s">
        <v>9</v>
      </c>
      <c r="C20" s="1" t="s">
        <v>22</v>
      </c>
      <c r="D20" s="78"/>
      <c r="E20" s="78"/>
      <c r="F20" s="74"/>
      <c r="G20" s="74"/>
      <c r="H20" s="78"/>
      <c r="I20" s="78"/>
      <c r="J20" s="78"/>
      <c r="K20" s="78"/>
      <c r="L20" s="76"/>
      <c r="M20" s="103"/>
      <c r="N20" s="74"/>
      <c r="O20" s="75"/>
    </row>
    <row r="21" spans="1:15" ht="112.5" customHeight="1">
      <c r="A21" t="s">
        <v>45</v>
      </c>
      <c r="B21" s="1" t="s">
        <v>46</v>
      </c>
      <c r="C21" s="1" t="s">
        <v>47</v>
      </c>
      <c r="D21" s="78"/>
      <c r="E21" s="78"/>
      <c r="F21" s="78"/>
      <c r="G21" s="78"/>
      <c r="H21" s="78"/>
      <c r="I21" s="78"/>
      <c r="J21" s="78"/>
      <c r="K21" s="78"/>
      <c r="L21" s="76"/>
      <c r="M21" s="103"/>
      <c r="N21" s="74"/>
      <c r="O21" s="75"/>
    </row>
    <row r="22" spans="1:15" ht="16.5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6.5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6.5" customHeigh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idden="1">
      <c r="A25" s="86" t="s">
        <v>0</v>
      </c>
      <c r="B25" s="88" t="s">
        <v>1</v>
      </c>
      <c r="C25" s="86" t="s">
        <v>53</v>
      </c>
      <c r="D25" s="83" t="s">
        <v>54</v>
      </c>
      <c r="E25" s="83"/>
      <c r="F25" s="84"/>
      <c r="G25" s="84"/>
      <c r="H25" s="83"/>
      <c r="I25" s="83"/>
      <c r="J25" s="84"/>
      <c r="K25" s="84"/>
      <c r="L25" s="83"/>
      <c r="M25" s="83"/>
      <c r="N25" s="84"/>
      <c r="O25" s="85"/>
    </row>
    <row r="26" spans="1:15" hidden="1">
      <c r="A26" s="87"/>
      <c r="B26" s="89"/>
      <c r="C26" s="87"/>
      <c r="D26" s="80" t="s">
        <v>82</v>
      </c>
      <c r="E26" s="80"/>
      <c r="F26" s="80" t="s">
        <v>83</v>
      </c>
      <c r="G26" s="80"/>
      <c r="H26" s="80" t="s">
        <v>84</v>
      </c>
      <c r="I26" s="80"/>
      <c r="J26" s="80" t="s">
        <v>85</v>
      </c>
      <c r="K26" s="80"/>
      <c r="L26" s="80" t="s">
        <v>86</v>
      </c>
      <c r="M26" s="80"/>
      <c r="N26" s="80" t="s">
        <v>87</v>
      </c>
      <c r="O26" s="80"/>
    </row>
    <row r="27" spans="1:15" ht="112.5" hidden="1" customHeight="1">
      <c r="A27" t="s">
        <v>8</v>
      </c>
      <c r="B27" s="1" t="s">
        <v>9</v>
      </c>
      <c r="C27" s="1" t="s">
        <v>61</v>
      </c>
      <c r="D27" s="79"/>
      <c r="E27" s="79"/>
      <c r="F27" s="79"/>
      <c r="G27" s="79"/>
      <c r="H27" s="76"/>
      <c r="I27" s="103"/>
      <c r="J27" s="76"/>
      <c r="K27" s="103"/>
      <c r="L27" s="76"/>
      <c r="M27" s="103"/>
      <c r="N27" s="74"/>
      <c r="O27" s="75"/>
    </row>
    <row r="28" spans="1:15" ht="112.5" hidden="1" customHeight="1">
      <c r="A28" t="s">
        <v>16</v>
      </c>
      <c r="B28" s="1" t="s">
        <v>9</v>
      </c>
      <c r="C28" s="1" t="s">
        <v>10</v>
      </c>
      <c r="D28" s="76"/>
      <c r="E28" s="76"/>
      <c r="F28" s="77"/>
      <c r="G28" s="77"/>
      <c r="H28" s="74"/>
      <c r="I28" s="74"/>
      <c r="J28" s="77"/>
      <c r="K28" s="77"/>
      <c r="L28" s="76"/>
      <c r="M28" s="103"/>
      <c r="N28" s="77"/>
      <c r="O28" s="77"/>
    </row>
    <row r="29" spans="1:15" ht="112.5" hidden="1" customHeight="1">
      <c r="A29" t="s">
        <v>21</v>
      </c>
      <c r="B29" s="1" t="s">
        <v>9</v>
      </c>
      <c r="C29" s="1" t="s">
        <v>22</v>
      </c>
      <c r="D29" s="77"/>
      <c r="E29" s="77"/>
      <c r="F29" s="77"/>
      <c r="G29" s="77"/>
      <c r="H29" s="74"/>
      <c r="I29" s="74"/>
      <c r="J29" s="74"/>
      <c r="K29" s="74"/>
      <c r="L29" s="76"/>
      <c r="M29" s="103"/>
      <c r="N29" s="74"/>
      <c r="O29" s="74"/>
    </row>
    <row r="30" spans="1:15" ht="112.5" hidden="1" customHeight="1">
      <c r="A30" t="s">
        <v>27</v>
      </c>
      <c r="B30" s="1" t="s">
        <v>9</v>
      </c>
      <c r="C30" s="1" t="s">
        <v>22</v>
      </c>
      <c r="D30" s="74"/>
      <c r="E30" s="74"/>
      <c r="F30" s="74"/>
      <c r="G30" s="74"/>
      <c r="H30" s="74"/>
      <c r="I30" s="74"/>
      <c r="J30" s="74"/>
      <c r="K30" s="74"/>
      <c r="L30" s="76"/>
      <c r="M30" s="103"/>
      <c r="N30" s="74"/>
      <c r="O30" s="74"/>
    </row>
    <row r="31" spans="1:15" ht="112.5" hidden="1" customHeight="1">
      <c r="A31" t="s">
        <v>33</v>
      </c>
      <c r="B31" s="1" t="s">
        <v>9</v>
      </c>
      <c r="C31" s="1" t="s">
        <v>10</v>
      </c>
      <c r="D31" s="78"/>
      <c r="E31" s="78"/>
      <c r="F31" s="78"/>
      <c r="G31" s="78"/>
      <c r="H31" s="78"/>
      <c r="I31" s="78"/>
      <c r="J31" s="78"/>
      <c r="K31" s="78"/>
      <c r="L31" s="76"/>
      <c r="M31" s="103"/>
      <c r="N31" s="74"/>
      <c r="O31" s="75"/>
    </row>
    <row r="32" spans="1:15" ht="112.5" hidden="1" customHeight="1">
      <c r="A32" t="s">
        <v>39</v>
      </c>
      <c r="B32" s="1" t="s">
        <v>9</v>
      </c>
      <c r="C32" s="1" t="s">
        <v>22</v>
      </c>
      <c r="D32" s="78"/>
      <c r="E32" s="78"/>
      <c r="F32" s="74"/>
      <c r="G32" s="74"/>
      <c r="H32" s="78"/>
      <c r="I32" s="78"/>
      <c r="J32" s="78"/>
      <c r="K32" s="78"/>
      <c r="L32" s="76"/>
      <c r="M32" s="103"/>
      <c r="N32" s="74"/>
      <c r="O32" s="75"/>
    </row>
    <row r="33" spans="1:15" ht="112.5" hidden="1" customHeight="1">
      <c r="A33" t="s">
        <v>45</v>
      </c>
      <c r="B33" s="1" t="s">
        <v>46</v>
      </c>
      <c r="C33" s="1" t="s">
        <v>47</v>
      </c>
      <c r="D33" s="78"/>
      <c r="E33" s="78"/>
      <c r="F33" s="78"/>
      <c r="G33" s="78"/>
      <c r="H33" s="78"/>
      <c r="I33" s="78"/>
      <c r="J33" s="78"/>
      <c r="K33" s="78"/>
      <c r="L33" s="76"/>
      <c r="M33" s="103"/>
      <c r="N33" s="74"/>
      <c r="O33" s="75"/>
    </row>
  </sheetData>
  <mergeCells count="156">
    <mergeCell ref="N27:O27"/>
    <mergeCell ref="A25:A26"/>
    <mergeCell ref="B25:B26"/>
    <mergeCell ref="C25:C26"/>
    <mergeCell ref="D25:O25"/>
    <mergeCell ref="D26:E26"/>
    <mergeCell ref="F26:G26"/>
    <mergeCell ref="H26:I26"/>
    <mergeCell ref="J26:K26"/>
    <mergeCell ref="L26:M26"/>
    <mergeCell ref="N26:O26"/>
    <mergeCell ref="D27:E27"/>
    <mergeCell ref="F27:G27"/>
    <mergeCell ref="H27:I27"/>
    <mergeCell ref="J27:K27"/>
    <mergeCell ref="L27:M27"/>
    <mergeCell ref="N32:O32"/>
    <mergeCell ref="D33:E33"/>
    <mergeCell ref="F33:G33"/>
    <mergeCell ref="H33:I33"/>
    <mergeCell ref="J33:K33"/>
    <mergeCell ref="L33:M33"/>
    <mergeCell ref="N33:O33"/>
    <mergeCell ref="D32:E32"/>
    <mergeCell ref="F32:G32"/>
    <mergeCell ref="H32:I32"/>
    <mergeCell ref="J32:K32"/>
    <mergeCell ref="L32:M32"/>
    <mergeCell ref="N30:O30"/>
    <mergeCell ref="D31:E31"/>
    <mergeCell ref="F31:G31"/>
    <mergeCell ref="H31:I31"/>
    <mergeCell ref="J31:K31"/>
    <mergeCell ref="L31:M31"/>
    <mergeCell ref="N31:O31"/>
    <mergeCell ref="D30:E30"/>
    <mergeCell ref="F30:G30"/>
    <mergeCell ref="H30:I30"/>
    <mergeCell ref="J30:K30"/>
    <mergeCell ref="L30:M30"/>
    <mergeCell ref="N28:O28"/>
    <mergeCell ref="D29:E29"/>
    <mergeCell ref="F29:G29"/>
    <mergeCell ref="H29:I29"/>
    <mergeCell ref="J29:K29"/>
    <mergeCell ref="L29:M29"/>
    <mergeCell ref="N29:O29"/>
    <mergeCell ref="D28:E28"/>
    <mergeCell ref="F28:G28"/>
    <mergeCell ref="H28:I28"/>
    <mergeCell ref="J28:K28"/>
    <mergeCell ref="L28:M28"/>
    <mergeCell ref="N21:O21"/>
    <mergeCell ref="D21:E21"/>
    <mergeCell ref="F21:G21"/>
    <mergeCell ref="H21:I21"/>
    <mergeCell ref="J21:K21"/>
    <mergeCell ref="L21:M21"/>
    <mergeCell ref="N19:O19"/>
    <mergeCell ref="D20:E20"/>
    <mergeCell ref="F20:G20"/>
    <mergeCell ref="H20:I20"/>
    <mergeCell ref="J20:K20"/>
    <mergeCell ref="L20:M20"/>
    <mergeCell ref="N20:O20"/>
    <mergeCell ref="D19:E19"/>
    <mergeCell ref="F19:G19"/>
    <mergeCell ref="H19:I19"/>
    <mergeCell ref="J19:K19"/>
    <mergeCell ref="L19:M19"/>
    <mergeCell ref="N17:O17"/>
    <mergeCell ref="D18:E18"/>
    <mergeCell ref="F18:G18"/>
    <mergeCell ref="H18:I18"/>
    <mergeCell ref="J18:K18"/>
    <mergeCell ref="L18:M18"/>
    <mergeCell ref="N18:O18"/>
    <mergeCell ref="D17:E17"/>
    <mergeCell ref="F17:G17"/>
    <mergeCell ref="H17:I17"/>
    <mergeCell ref="J17:K17"/>
    <mergeCell ref="L17:M17"/>
    <mergeCell ref="N15:O15"/>
    <mergeCell ref="D16:E16"/>
    <mergeCell ref="F16:G16"/>
    <mergeCell ref="H16:I16"/>
    <mergeCell ref="J16:K16"/>
    <mergeCell ref="L16:M16"/>
    <mergeCell ref="N16:O16"/>
    <mergeCell ref="D15:E15"/>
    <mergeCell ref="F15:G15"/>
    <mergeCell ref="H15:I15"/>
    <mergeCell ref="J15:K15"/>
    <mergeCell ref="L15:M15"/>
    <mergeCell ref="A13:A14"/>
    <mergeCell ref="B13:B14"/>
    <mergeCell ref="C13:C14"/>
    <mergeCell ref="D13:O13"/>
    <mergeCell ref="D14:E14"/>
    <mergeCell ref="F14:G14"/>
    <mergeCell ref="H14:I14"/>
    <mergeCell ref="J14:K14"/>
    <mergeCell ref="L14:M14"/>
    <mergeCell ref="N14:O14"/>
    <mergeCell ref="J5:K5"/>
    <mergeCell ref="A1:A2"/>
    <mergeCell ref="B1:B2"/>
    <mergeCell ref="C1:C2"/>
    <mergeCell ref="D2:E2"/>
    <mergeCell ref="F2:G2"/>
    <mergeCell ref="L2:M2"/>
    <mergeCell ref="N2:O2"/>
    <mergeCell ref="D1:O1"/>
    <mergeCell ref="D3:E3"/>
    <mergeCell ref="D5:E5"/>
    <mergeCell ref="H3:I3"/>
    <mergeCell ref="H4:I4"/>
    <mergeCell ref="H5:I5"/>
    <mergeCell ref="N3:O3"/>
    <mergeCell ref="N4:O4"/>
    <mergeCell ref="N5:O5"/>
    <mergeCell ref="D4:E4"/>
    <mergeCell ref="J3:K3"/>
    <mergeCell ref="J4:K4"/>
    <mergeCell ref="H2:I2"/>
    <mergeCell ref="J2:K2"/>
    <mergeCell ref="D6:E6"/>
    <mergeCell ref="D7:E7"/>
    <mergeCell ref="D8:E8"/>
    <mergeCell ref="D9:E9"/>
    <mergeCell ref="F8:G8"/>
    <mergeCell ref="F9:G9"/>
    <mergeCell ref="H6:I6"/>
    <mergeCell ref="H7:I7"/>
    <mergeCell ref="H8:I8"/>
    <mergeCell ref="H9:I9"/>
    <mergeCell ref="F3:G3"/>
    <mergeCell ref="F4:G4"/>
    <mergeCell ref="F6:G6"/>
    <mergeCell ref="F7:G7"/>
    <mergeCell ref="F5:G5"/>
    <mergeCell ref="J6:K6"/>
    <mergeCell ref="J7:K7"/>
    <mergeCell ref="J8:K8"/>
    <mergeCell ref="J9:K9"/>
    <mergeCell ref="L8:M8"/>
    <mergeCell ref="L9:M9"/>
    <mergeCell ref="N6:O6"/>
    <mergeCell ref="N7:O7"/>
    <mergeCell ref="N8:O8"/>
    <mergeCell ref="N9:O9"/>
    <mergeCell ref="L3:M3"/>
    <mergeCell ref="L4:M4"/>
    <mergeCell ref="L5:M5"/>
    <mergeCell ref="L6:M6"/>
    <mergeCell ref="L7:M7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38"/>
  <sheetViews>
    <sheetView tabSelected="1" topLeftCell="A18" workbookViewId="0" xr3:uid="{51F8DEE0-4D01-5F28-A812-FC0BD7CAC4A5}">
      <selection activeCell="J20" sqref="J20"/>
    </sheetView>
  </sheetViews>
  <sheetFormatPr defaultRowHeight="16.5"/>
  <cols>
    <col min="1" max="1" width="13.75" customWidth="1"/>
    <col min="3" max="3" width="3.75" customWidth="1"/>
    <col min="7" max="9" width="5.625" hidden="1" customWidth="1"/>
    <col min="12" max="14" width="5.625" hidden="1" customWidth="1"/>
    <col min="15" max="16" width="9.625" customWidth="1"/>
    <col min="17" max="19" width="5.625" hidden="1" customWidth="1"/>
    <col min="22" max="24" width="5.625" hidden="1" customWidth="1"/>
    <col min="27" max="29" width="5.625" hidden="1" customWidth="1"/>
    <col min="30" max="31" width="9" customWidth="1"/>
    <col min="32" max="34" width="5.625" hidden="1" customWidth="1"/>
    <col min="35" max="35" width="5.625" customWidth="1"/>
    <col min="36" max="36" width="3.75" customWidth="1"/>
    <col min="37" max="37" width="5.75" customWidth="1"/>
    <col min="38" max="38" width="10.625" customWidth="1"/>
    <col min="39" max="39" width="10.75" customWidth="1"/>
  </cols>
  <sheetData>
    <row r="1" spans="1:57" hidden="1">
      <c r="A1" s="9" t="s">
        <v>88</v>
      </c>
      <c r="B1" s="10">
        <v>43374</v>
      </c>
      <c r="C1" s="11" t="s">
        <v>89</v>
      </c>
      <c r="D1" s="12">
        <v>43379</v>
      </c>
      <c r="E1" s="90" t="s">
        <v>90</v>
      </c>
      <c r="F1" s="85"/>
      <c r="G1" s="6"/>
      <c r="H1" s="6"/>
      <c r="I1" s="5"/>
      <c r="J1" s="90" t="s">
        <v>56</v>
      </c>
      <c r="K1" s="85"/>
      <c r="L1" s="6"/>
      <c r="M1" s="6"/>
      <c r="N1" s="5"/>
      <c r="O1" s="90" t="s">
        <v>57</v>
      </c>
      <c r="P1" s="85"/>
      <c r="Q1" s="6"/>
      <c r="R1" s="6"/>
      <c r="S1" s="5"/>
      <c r="T1" s="90" t="s">
        <v>58</v>
      </c>
      <c r="U1" s="85"/>
      <c r="V1" s="6"/>
      <c r="W1" s="6"/>
      <c r="X1" s="5"/>
      <c r="Y1" s="91" t="s">
        <v>59</v>
      </c>
      <c r="Z1" s="85"/>
      <c r="AA1" s="6"/>
      <c r="AB1" s="6"/>
      <c r="AC1" s="5"/>
      <c r="AD1" s="90" t="s">
        <v>91</v>
      </c>
      <c r="AE1" s="85"/>
      <c r="AF1" s="6"/>
      <c r="AG1" s="6"/>
      <c r="AH1" s="5"/>
      <c r="AI1" s="96" t="s">
        <v>92</v>
      </c>
      <c r="AJ1" s="90" t="s">
        <v>93</v>
      </c>
      <c r="AK1" s="85"/>
      <c r="AM1" s="8" t="s">
        <v>94</v>
      </c>
    </row>
    <row r="2" spans="1:57" hidden="1">
      <c r="A2" s="90" t="s">
        <v>0</v>
      </c>
      <c r="B2" s="84"/>
      <c r="C2" s="84"/>
      <c r="D2" s="84"/>
      <c r="E2" s="20" t="s">
        <v>95</v>
      </c>
      <c r="F2" s="21" t="s">
        <v>96</v>
      </c>
      <c r="G2" s="42" t="s">
        <v>97</v>
      </c>
      <c r="H2" s="36" t="s">
        <v>98</v>
      </c>
      <c r="I2" s="37" t="s">
        <v>99</v>
      </c>
      <c r="J2" s="22" t="s">
        <v>95</v>
      </c>
      <c r="K2" s="21" t="s">
        <v>96</v>
      </c>
      <c r="L2" s="42" t="s">
        <v>97</v>
      </c>
      <c r="M2" s="36" t="s">
        <v>98</v>
      </c>
      <c r="N2" s="37" t="s">
        <v>99</v>
      </c>
      <c r="O2" s="22" t="s">
        <v>95</v>
      </c>
      <c r="P2" s="21" t="s">
        <v>96</v>
      </c>
      <c r="Q2" s="42" t="s">
        <v>97</v>
      </c>
      <c r="R2" s="36" t="s">
        <v>98</v>
      </c>
      <c r="S2" s="37" t="s">
        <v>99</v>
      </c>
      <c r="T2" s="22" t="s">
        <v>95</v>
      </c>
      <c r="U2" s="21" t="s">
        <v>96</v>
      </c>
      <c r="V2" s="42" t="s">
        <v>97</v>
      </c>
      <c r="W2" s="36" t="s">
        <v>98</v>
      </c>
      <c r="X2" s="37" t="s">
        <v>99</v>
      </c>
      <c r="Y2" s="22" t="s">
        <v>95</v>
      </c>
      <c r="Z2" s="21" t="s">
        <v>96</v>
      </c>
      <c r="AA2" s="42" t="s">
        <v>97</v>
      </c>
      <c r="AB2" s="36" t="s">
        <v>98</v>
      </c>
      <c r="AC2" s="37" t="s">
        <v>99</v>
      </c>
      <c r="AD2" s="22" t="s">
        <v>95</v>
      </c>
      <c r="AE2" s="21" t="s">
        <v>96</v>
      </c>
      <c r="AF2" s="42" t="s">
        <v>97</v>
      </c>
      <c r="AG2" s="36" t="s">
        <v>98</v>
      </c>
      <c r="AH2" s="37" t="s">
        <v>99</v>
      </c>
      <c r="AI2" s="96"/>
      <c r="AJ2" s="92" t="s">
        <v>100</v>
      </c>
      <c r="AK2" s="93"/>
      <c r="AM2" s="13" t="s">
        <v>101</v>
      </c>
    </row>
    <row r="3" spans="1:57" hidden="1">
      <c r="A3" s="104" t="s">
        <v>45</v>
      </c>
      <c r="B3" s="105"/>
      <c r="C3" s="105"/>
      <c r="D3" s="106"/>
      <c r="E3" s="99" t="s">
        <v>102</v>
      </c>
      <c r="F3" s="39" t="s">
        <v>102</v>
      </c>
      <c r="G3" s="38"/>
      <c r="H3" s="39"/>
      <c r="I3" s="40">
        <f>G3-H3</f>
        <v>0</v>
      </c>
      <c r="J3" s="23">
        <v>0.375</v>
      </c>
      <c r="K3" s="23">
        <v>0.60416666666666663</v>
      </c>
      <c r="L3" s="40">
        <v>8</v>
      </c>
      <c r="M3" s="38">
        <v>3.5</v>
      </c>
      <c r="N3" s="40">
        <f>L3-M3</f>
        <v>4.5</v>
      </c>
      <c r="O3" s="61" t="s">
        <v>102</v>
      </c>
      <c r="P3" s="38" t="s">
        <v>102</v>
      </c>
      <c r="Q3" s="38"/>
      <c r="R3" s="39"/>
      <c r="S3" s="38">
        <f>Q3-R3</f>
        <v>0</v>
      </c>
      <c r="T3" s="38" t="s">
        <v>102</v>
      </c>
      <c r="U3" s="38" t="s">
        <v>102</v>
      </c>
      <c r="V3" s="38"/>
      <c r="W3" s="39"/>
      <c r="X3" s="38">
        <f>V3-W3</f>
        <v>0</v>
      </c>
      <c r="Y3" s="39" t="s">
        <v>102</v>
      </c>
      <c r="Z3" s="39" t="s">
        <v>102</v>
      </c>
      <c r="AA3" s="38"/>
      <c r="AB3" s="39"/>
      <c r="AC3" s="38">
        <f>AA3-AB3</f>
        <v>0</v>
      </c>
      <c r="AD3" s="38" t="s">
        <v>102</v>
      </c>
      <c r="AE3" s="38" t="s">
        <v>102</v>
      </c>
      <c r="AF3" s="41"/>
      <c r="AG3" s="39"/>
      <c r="AH3" s="43">
        <f>AF3-AG3</f>
        <v>0</v>
      </c>
      <c r="AI3" s="40"/>
      <c r="AJ3" s="44">
        <f>AH3+AC3+X3+S3+N3+I3+AI3</f>
        <v>4.5</v>
      </c>
      <c r="AK3" s="45" t="s">
        <v>103</v>
      </c>
      <c r="AL3" s="14" t="s">
        <v>104</v>
      </c>
      <c r="AM3" s="29">
        <f>AJ3*93.0232558139534</f>
        <v>418.60465116279028</v>
      </c>
    </row>
    <row r="4" spans="1:57" hidden="1">
      <c r="A4" s="107" t="s">
        <v>8</v>
      </c>
      <c r="B4" s="108"/>
      <c r="C4" s="108"/>
      <c r="D4" s="109"/>
      <c r="E4" s="24">
        <v>0.375</v>
      </c>
      <c r="F4" s="19">
        <v>0.75</v>
      </c>
      <c r="G4" s="15">
        <f t="shared" ref="G4:G6" si="0">((IF(F4&lt;E4,F4+1,F4)-E4)*24) -1</f>
        <v>8</v>
      </c>
      <c r="H4" s="15"/>
      <c r="I4" s="15">
        <f>G4-H4</f>
        <v>8</v>
      </c>
      <c r="J4" s="19">
        <v>0.36874999999999997</v>
      </c>
      <c r="K4" s="48">
        <v>0.76458333333333339</v>
      </c>
      <c r="L4" s="15">
        <v>8.15</v>
      </c>
      <c r="M4" s="15"/>
      <c r="N4" s="15">
        <f>L4-M4</f>
        <v>8.15</v>
      </c>
      <c r="O4" s="32">
        <v>0.3611111111111111</v>
      </c>
      <c r="P4" s="18">
        <v>0.75</v>
      </c>
      <c r="Q4" s="15">
        <v>8.33</v>
      </c>
      <c r="R4" s="15"/>
      <c r="S4" s="15">
        <f>Q4-R4</f>
        <v>8.33</v>
      </c>
      <c r="T4" s="18">
        <v>0.375</v>
      </c>
      <c r="U4" s="18">
        <v>0.75</v>
      </c>
      <c r="V4" s="15">
        <v>8</v>
      </c>
      <c r="W4" s="15"/>
      <c r="X4" s="15">
        <f>V4-W4</f>
        <v>8</v>
      </c>
      <c r="Y4" s="18">
        <v>0.37152777777777773</v>
      </c>
      <c r="Z4" s="18">
        <v>0.75</v>
      </c>
      <c r="AA4" s="15">
        <v>8.08</v>
      </c>
      <c r="AB4" s="15"/>
      <c r="AC4" s="15">
        <f>AA4-AB4</f>
        <v>8.08</v>
      </c>
      <c r="AD4" s="18">
        <v>0.36805555555555558</v>
      </c>
      <c r="AE4" s="18">
        <v>0.5</v>
      </c>
      <c r="AF4" s="30">
        <v>3.17</v>
      </c>
      <c r="AG4" s="15"/>
      <c r="AH4" s="30">
        <f>AF4-AG4</f>
        <v>3.17</v>
      </c>
      <c r="AI4" s="15">
        <v>0.35</v>
      </c>
      <c r="AJ4" s="34">
        <f>AH4+AC4+X4+S4+N4+I4+AI4</f>
        <v>44.08</v>
      </c>
      <c r="AK4" s="46"/>
      <c r="AL4" s="6" t="s">
        <v>105</v>
      </c>
      <c r="AM4" s="29">
        <f t="shared" ref="AM4:AM9" si="1">AJ4*93.0232558139534</f>
        <v>4100.465116279066</v>
      </c>
    </row>
    <row r="5" spans="1:57" hidden="1">
      <c r="A5" s="107" t="s">
        <v>16</v>
      </c>
      <c r="B5" s="108"/>
      <c r="C5" s="108"/>
      <c r="D5" s="109"/>
      <c r="E5" s="24">
        <v>0.35416666666666669</v>
      </c>
      <c r="F5" s="19">
        <v>0.75</v>
      </c>
      <c r="G5" s="15">
        <v>8.5</v>
      </c>
      <c r="H5" s="19"/>
      <c r="I5" s="15">
        <f t="shared" ref="I5:I9" si="2">G5-H5</f>
        <v>8.5</v>
      </c>
      <c r="J5" s="19">
        <v>0.3527777777777778</v>
      </c>
      <c r="K5" s="48">
        <v>0.76458333333333339</v>
      </c>
      <c r="L5" s="15">
        <v>8.5299999999999994</v>
      </c>
      <c r="M5" s="15"/>
      <c r="N5" s="15">
        <f t="shared" ref="N5:N9" si="3">L5-M5</f>
        <v>8.5299999999999994</v>
      </c>
      <c r="O5" s="32">
        <v>0.34652777777777777</v>
      </c>
      <c r="P5" s="18">
        <v>0.75</v>
      </c>
      <c r="Q5" s="15">
        <v>8.68</v>
      </c>
      <c r="R5" s="19"/>
      <c r="S5" s="15">
        <f t="shared" ref="S5:S9" si="4">Q5-R5</f>
        <v>8.68</v>
      </c>
      <c r="T5" s="18">
        <v>0.34652777777777777</v>
      </c>
      <c r="U5" s="18">
        <v>0.75</v>
      </c>
      <c r="V5" s="15">
        <v>8.68</v>
      </c>
      <c r="W5" s="19"/>
      <c r="X5" s="15">
        <f t="shared" ref="X5:X9" si="5">V5-W5</f>
        <v>8.68</v>
      </c>
      <c r="Y5" s="18">
        <v>0.34722222222222227</v>
      </c>
      <c r="Z5" s="18">
        <f>Z4</f>
        <v>0.75</v>
      </c>
      <c r="AA5" s="15">
        <v>8.67</v>
      </c>
      <c r="AB5" s="19"/>
      <c r="AC5" s="15">
        <f t="shared" ref="AC5:AC9" si="6">AA5-AB5</f>
        <v>8.67</v>
      </c>
      <c r="AD5" s="18">
        <v>0.33333333333333331</v>
      </c>
      <c r="AE5" s="18">
        <f>AE4</f>
        <v>0.5</v>
      </c>
      <c r="AF5" s="30">
        <v>4</v>
      </c>
      <c r="AG5" s="19"/>
      <c r="AH5" s="30">
        <f t="shared" ref="AH5:AH9" si="7">AF5-AG5</f>
        <v>4</v>
      </c>
      <c r="AI5" s="15">
        <v>0.35</v>
      </c>
      <c r="AJ5" s="34">
        <f t="shared" ref="AJ4:AJ9" si="8">AH5+AC5+X5+S5+N5+I5+AI5</f>
        <v>47.410000000000004</v>
      </c>
      <c r="AK5" s="46"/>
      <c r="AL5" s="7" t="s">
        <v>106</v>
      </c>
      <c r="AM5" s="29">
        <f t="shared" si="1"/>
        <v>4410.2325581395307</v>
      </c>
    </row>
    <row r="6" spans="1:57" hidden="1">
      <c r="A6" s="107" t="s">
        <v>21</v>
      </c>
      <c r="B6" s="108"/>
      <c r="C6" s="108"/>
      <c r="D6" s="109"/>
      <c r="E6" s="24">
        <v>0.375</v>
      </c>
      <c r="F6" s="19">
        <v>0.75</v>
      </c>
      <c r="G6" s="15">
        <f t="shared" si="0"/>
        <v>8</v>
      </c>
      <c r="H6" s="19"/>
      <c r="I6" s="15">
        <f t="shared" si="2"/>
        <v>8</v>
      </c>
      <c r="J6" s="19">
        <v>0.36458333333333331</v>
      </c>
      <c r="K6" s="19">
        <v>0.75</v>
      </c>
      <c r="L6" s="15">
        <f t="shared" ref="L6" si="9">((IF(K6&lt;J6,K6+1,K6)-J6)*24) -1</f>
        <v>8.25</v>
      </c>
      <c r="M6" s="15"/>
      <c r="N6" s="15">
        <f t="shared" si="3"/>
        <v>8.25</v>
      </c>
      <c r="O6" s="64" t="s">
        <v>102</v>
      </c>
      <c r="P6" s="58" t="s">
        <v>102</v>
      </c>
      <c r="Q6" s="15"/>
      <c r="R6" s="19"/>
      <c r="S6" s="15">
        <f t="shared" si="4"/>
        <v>0</v>
      </c>
      <c r="T6" s="18">
        <v>0.3611111111111111</v>
      </c>
      <c r="U6" s="18">
        <v>0.75</v>
      </c>
      <c r="V6" s="15">
        <v>8.33</v>
      </c>
      <c r="W6" s="19"/>
      <c r="X6" s="15">
        <f t="shared" si="5"/>
        <v>8.33</v>
      </c>
      <c r="Y6" s="18" t="s">
        <v>102</v>
      </c>
      <c r="Z6" s="18" t="s">
        <v>102</v>
      </c>
      <c r="AA6" s="15"/>
      <c r="AB6" s="19"/>
      <c r="AC6" s="15">
        <f t="shared" si="6"/>
        <v>0</v>
      </c>
      <c r="AD6" s="18">
        <v>0.34722222222222227</v>
      </c>
      <c r="AE6" s="18">
        <f t="shared" ref="AE6:AE9" si="10">AE5</f>
        <v>0.5</v>
      </c>
      <c r="AF6" s="30">
        <v>3.67</v>
      </c>
      <c r="AG6" s="19"/>
      <c r="AH6" s="30">
        <f t="shared" si="7"/>
        <v>3.67</v>
      </c>
      <c r="AI6" s="15"/>
      <c r="AJ6" s="34">
        <f t="shared" si="8"/>
        <v>28.25</v>
      </c>
      <c r="AK6" s="46"/>
      <c r="AL6" s="51" t="s">
        <v>107</v>
      </c>
      <c r="AM6" s="29">
        <f t="shared" si="1"/>
        <v>2627.9069767441833</v>
      </c>
    </row>
    <row r="7" spans="1:57" hidden="1">
      <c r="A7" s="107" t="s">
        <v>27</v>
      </c>
      <c r="B7" s="108"/>
      <c r="C7" s="108"/>
      <c r="D7" s="109"/>
      <c r="E7" s="24">
        <v>0.36458333333333331</v>
      </c>
      <c r="F7" s="19">
        <v>0.75</v>
      </c>
      <c r="G7" s="15">
        <f>((IF(F7&lt;E7,F7+1,F7)-E7)*24) -1</f>
        <v>8.25</v>
      </c>
      <c r="H7" s="19"/>
      <c r="I7" s="15">
        <f t="shared" si="2"/>
        <v>8.25</v>
      </c>
      <c r="J7" s="19">
        <v>0.36180555555555555</v>
      </c>
      <c r="K7" s="19">
        <v>0.75</v>
      </c>
      <c r="L7" s="15">
        <v>8.32</v>
      </c>
      <c r="M7" s="15"/>
      <c r="N7" s="15">
        <f t="shared" si="3"/>
        <v>8.32</v>
      </c>
      <c r="O7" s="32">
        <v>0.3527777777777778</v>
      </c>
      <c r="P7" s="18">
        <v>0.75</v>
      </c>
      <c r="Q7" s="15">
        <v>8.5299999999999994</v>
      </c>
      <c r="R7" s="19"/>
      <c r="S7" s="15">
        <f t="shared" si="4"/>
        <v>8.5299999999999994</v>
      </c>
      <c r="T7" s="18">
        <v>0.3611111111111111</v>
      </c>
      <c r="U7" s="18">
        <v>0.75</v>
      </c>
      <c r="V7" s="15">
        <v>8.33</v>
      </c>
      <c r="W7" s="19"/>
      <c r="X7" s="15">
        <f t="shared" si="5"/>
        <v>8.33</v>
      </c>
      <c r="Y7" s="18">
        <v>0.3527777777777778</v>
      </c>
      <c r="Z7" s="18">
        <f>Z5</f>
        <v>0.75</v>
      </c>
      <c r="AA7" s="15">
        <v>8.5299999999999994</v>
      </c>
      <c r="AB7" s="19"/>
      <c r="AC7" s="15">
        <f t="shared" si="6"/>
        <v>8.5299999999999994</v>
      </c>
      <c r="AD7" s="18">
        <v>0.35347222222222219</v>
      </c>
      <c r="AE7" s="18">
        <f t="shared" si="10"/>
        <v>0.5</v>
      </c>
      <c r="AF7" s="30">
        <v>3.52</v>
      </c>
      <c r="AG7" s="19"/>
      <c r="AH7" s="30">
        <f t="shared" si="7"/>
        <v>3.52</v>
      </c>
      <c r="AI7" s="15"/>
      <c r="AJ7" s="34">
        <f t="shared" si="8"/>
        <v>45.48</v>
      </c>
      <c r="AK7" s="46"/>
      <c r="AL7" s="52" t="s">
        <v>108</v>
      </c>
      <c r="AM7" s="29">
        <f t="shared" si="1"/>
        <v>4230.6976744186004</v>
      </c>
    </row>
    <row r="8" spans="1:57" hidden="1">
      <c r="A8" s="107" t="s">
        <v>33</v>
      </c>
      <c r="B8" s="108"/>
      <c r="C8" s="108"/>
      <c r="D8" s="109"/>
      <c r="E8" s="24">
        <v>0.33333333333333331</v>
      </c>
      <c r="F8" s="19">
        <v>0.75</v>
      </c>
      <c r="G8" s="15">
        <f t="shared" ref="G8" si="11">((IF(F8&lt;E8,F8+1,F8)-E8)*24) -1</f>
        <v>9</v>
      </c>
      <c r="H8" s="19"/>
      <c r="I8" s="15">
        <f t="shared" si="2"/>
        <v>9</v>
      </c>
      <c r="J8" s="49">
        <v>0.39583333333333331</v>
      </c>
      <c r="K8" s="19">
        <v>0.75</v>
      </c>
      <c r="L8" s="15">
        <v>8</v>
      </c>
      <c r="M8" s="15">
        <v>0.25</v>
      </c>
      <c r="N8" s="15">
        <f t="shared" si="3"/>
        <v>7.75</v>
      </c>
      <c r="O8" s="32">
        <v>0.3666666666666667</v>
      </c>
      <c r="P8" s="18">
        <v>0.75</v>
      </c>
      <c r="Q8" s="15">
        <v>8.1999999999999993</v>
      </c>
      <c r="R8" s="19"/>
      <c r="S8" s="15">
        <f t="shared" si="4"/>
        <v>8.1999999999999993</v>
      </c>
      <c r="T8" s="18">
        <v>0.37291666666666662</v>
      </c>
      <c r="U8" s="18">
        <v>0.75</v>
      </c>
      <c r="V8" s="15">
        <v>8.0500000000000007</v>
      </c>
      <c r="W8" s="19"/>
      <c r="X8" s="15">
        <f t="shared" si="5"/>
        <v>8.0500000000000007</v>
      </c>
      <c r="Y8" s="18">
        <v>0.31944444444444448</v>
      </c>
      <c r="Z8" s="53">
        <v>0.70833333333333337</v>
      </c>
      <c r="AA8" s="15">
        <v>9.33</v>
      </c>
      <c r="AB8" s="55">
        <v>1</v>
      </c>
      <c r="AC8" s="15">
        <f t="shared" si="6"/>
        <v>8.33</v>
      </c>
      <c r="AD8" s="18">
        <v>0.35069444444444442</v>
      </c>
      <c r="AE8" s="18">
        <f t="shared" si="10"/>
        <v>0.5</v>
      </c>
      <c r="AF8" s="30">
        <v>3.58</v>
      </c>
      <c r="AG8" s="19"/>
      <c r="AH8" s="30">
        <f t="shared" si="7"/>
        <v>3.58</v>
      </c>
      <c r="AI8" s="15"/>
      <c r="AJ8" s="34">
        <f t="shared" si="8"/>
        <v>44.91</v>
      </c>
      <c r="AK8" s="46"/>
      <c r="AM8" s="29">
        <f t="shared" si="1"/>
        <v>4177.6744186046471</v>
      </c>
    </row>
    <row r="9" spans="1:57" hidden="1">
      <c r="A9" s="110" t="s">
        <v>39</v>
      </c>
      <c r="B9" s="111"/>
      <c r="C9" s="111"/>
      <c r="D9" s="112"/>
      <c r="E9" s="25">
        <v>0.3576388888888889</v>
      </c>
      <c r="F9" s="26">
        <v>0.75</v>
      </c>
      <c r="G9" s="16">
        <v>8.42</v>
      </c>
      <c r="H9" s="26"/>
      <c r="I9" s="16">
        <f t="shared" si="2"/>
        <v>8.42</v>
      </c>
      <c r="J9" s="26">
        <v>0.3743055555555555</v>
      </c>
      <c r="K9" s="26">
        <v>0.75</v>
      </c>
      <c r="L9" s="16">
        <v>8.02</v>
      </c>
      <c r="M9" s="16"/>
      <c r="N9" s="16">
        <f t="shared" si="3"/>
        <v>8.02</v>
      </c>
      <c r="O9" s="33">
        <v>0.37013888888888885</v>
      </c>
      <c r="P9" s="28">
        <v>0.75</v>
      </c>
      <c r="Q9" s="16">
        <v>8.1199999999999992</v>
      </c>
      <c r="R9" s="26"/>
      <c r="S9" s="16">
        <f t="shared" si="4"/>
        <v>8.1199999999999992</v>
      </c>
      <c r="T9" s="27" t="s">
        <v>102</v>
      </c>
      <c r="U9" s="27" t="s">
        <v>102</v>
      </c>
      <c r="V9" s="16"/>
      <c r="W9" s="26"/>
      <c r="X9" s="16">
        <f t="shared" si="5"/>
        <v>0</v>
      </c>
      <c r="Y9" s="50">
        <v>0.40972222222222227</v>
      </c>
      <c r="Z9" s="28">
        <f>Z7</f>
        <v>0.75</v>
      </c>
      <c r="AA9" s="16">
        <v>8</v>
      </c>
      <c r="AB9" s="54">
        <v>0.57999999999999996</v>
      </c>
      <c r="AC9" s="16">
        <f t="shared" si="6"/>
        <v>7.42</v>
      </c>
      <c r="AD9" s="28">
        <v>0.37013888888888885</v>
      </c>
      <c r="AE9" s="28">
        <f t="shared" si="10"/>
        <v>0.5</v>
      </c>
      <c r="AF9" s="31">
        <v>3.12</v>
      </c>
      <c r="AG9" s="26"/>
      <c r="AH9" s="31">
        <f t="shared" si="7"/>
        <v>3.12</v>
      </c>
      <c r="AI9" s="16"/>
      <c r="AJ9" s="35">
        <f t="shared" si="8"/>
        <v>35.099999999999994</v>
      </c>
      <c r="AK9" s="47"/>
      <c r="AM9" s="29">
        <f t="shared" si="1"/>
        <v>3265.1162790697636</v>
      </c>
    </row>
    <row r="10" spans="1:57" s="56" customFormat="1" hidden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</row>
    <row r="11" spans="1:57" s="56" customFormat="1" hidden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 s="29">
        <f>SUM(AM3:AM10)</f>
        <v>23230.697674418581</v>
      </c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</row>
    <row r="12" spans="1:57" s="56" customFormat="1" hidden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 s="29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</row>
    <row r="13" spans="1:57" s="56" customFormat="1" hidden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</row>
    <row r="14" spans="1:57" s="56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</row>
    <row r="15" spans="1:57">
      <c r="A15" s="9" t="s">
        <v>88</v>
      </c>
      <c r="B15" s="10">
        <v>43381</v>
      </c>
      <c r="C15" s="11" t="s">
        <v>89</v>
      </c>
      <c r="D15" s="12">
        <v>43386</v>
      </c>
      <c r="E15" s="90" t="s">
        <v>109</v>
      </c>
      <c r="F15" s="85"/>
      <c r="G15" s="6"/>
      <c r="H15" s="6"/>
      <c r="I15" s="5"/>
      <c r="J15" s="90" t="s">
        <v>110</v>
      </c>
      <c r="K15" s="85"/>
      <c r="L15" s="6"/>
      <c r="M15" s="6"/>
      <c r="N15" s="5"/>
      <c r="O15" s="90" t="s">
        <v>111</v>
      </c>
      <c r="P15" s="85"/>
      <c r="Q15" s="6"/>
      <c r="R15" s="6"/>
      <c r="S15" s="5"/>
      <c r="T15" s="90" t="s">
        <v>112</v>
      </c>
      <c r="U15" s="85"/>
      <c r="V15" s="6"/>
      <c r="W15" s="6"/>
      <c r="X15" s="5"/>
      <c r="Y15" s="91" t="s">
        <v>113</v>
      </c>
      <c r="Z15" s="85"/>
      <c r="AA15" s="6"/>
      <c r="AB15" s="6"/>
      <c r="AC15" s="5"/>
      <c r="AD15" s="90" t="s">
        <v>114</v>
      </c>
      <c r="AE15" s="85"/>
      <c r="AF15" s="6"/>
      <c r="AG15" s="6"/>
      <c r="AH15" s="5"/>
      <c r="AI15" s="94" t="s">
        <v>92</v>
      </c>
      <c r="AJ15" s="84"/>
      <c r="AK15" s="85"/>
      <c r="AM15" s="60" t="s">
        <v>94</v>
      </c>
    </row>
    <row r="16" spans="1:57">
      <c r="A16" s="97" t="s">
        <v>0</v>
      </c>
      <c r="B16" s="83"/>
      <c r="C16" s="83"/>
      <c r="D16" s="83"/>
      <c r="E16" s="20" t="s">
        <v>95</v>
      </c>
      <c r="F16" s="70" t="s">
        <v>96</v>
      </c>
      <c r="G16" s="36" t="s">
        <v>97</v>
      </c>
      <c r="H16" s="36" t="s">
        <v>98</v>
      </c>
      <c r="I16" s="37" t="s">
        <v>99</v>
      </c>
      <c r="J16" s="22" t="s">
        <v>95</v>
      </c>
      <c r="K16" s="21" t="s">
        <v>96</v>
      </c>
      <c r="L16" s="42" t="s">
        <v>97</v>
      </c>
      <c r="M16" s="36" t="s">
        <v>98</v>
      </c>
      <c r="N16" s="37" t="s">
        <v>99</v>
      </c>
      <c r="O16" s="22" t="s">
        <v>95</v>
      </c>
      <c r="P16" s="21" t="s">
        <v>96</v>
      </c>
      <c r="Q16" s="42" t="s">
        <v>97</v>
      </c>
      <c r="R16" s="36" t="s">
        <v>98</v>
      </c>
      <c r="S16" s="37" t="s">
        <v>99</v>
      </c>
      <c r="T16" s="22" t="s">
        <v>95</v>
      </c>
      <c r="U16" s="21" t="s">
        <v>96</v>
      </c>
      <c r="V16" s="42" t="s">
        <v>97</v>
      </c>
      <c r="W16" s="36" t="s">
        <v>98</v>
      </c>
      <c r="X16" s="37" t="s">
        <v>99</v>
      </c>
      <c r="Y16" s="22" t="s">
        <v>95</v>
      </c>
      <c r="Z16" s="21" t="s">
        <v>96</v>
      </c>
      <c r="AA16" s="42" t="s">
        <v>97</v>
      </c>
      <c r="AB16" s="36" t="s">
        <v>98</v>
      </c>
      <c r="AC16" s="37" t="s">
        <v>99</v>
      </c>
      <c r="AD16" s="22" t="s">
        <v>95</v>
      </c>
      <c r="AE16" s="21" t="s">
        <v>96</v>
      </c>
      <c r="AF16" s="42" t="s">
        <v>97</v>
      </c>
      <c r="AG16" s="36" t="s">
        <v>98</v>
      </c>
      <c r="AH16" s="71" t="s">
        <v>99</v>
      </c>
      <c r="AI16" s="95"/>
      <c r="AJ16" s="92" t="s">
        <v>100</v>
      </c>
      <c r="AK16" s="93"/>
      <c r="AM16" s="13" t="s">
        <v>101</v>
      </c>
    </row>
    <row r="17" spans="1:39">
      <c r="A17" s="113" t="s">
        <v>45</v>
      </c>
      <c r="B17" s="114"/>
      <c r="C17" s="114"/>
      <c r="D17" s="115"/>
      <c r="E17" s="69">
        <v>0.38194444444444442</v>
      </c>
      <c r="F17" s="39">
        <v>0.75</v>
      </c>
      <c r="G17" s="38">
        <v>8</v>
      </c>
      <c r="H17" s="39"/>
      <c r="I17" s="40">
        <f>G17-H17</f>
        <v>8</v>
      </c>
      <c r="J17" s="39">
        <v>0.36805555555555558</v>
      </c>
      <c r="K17" s="39"/>
      <c r="L17" s="38"/>
      <c r="M17" s="38"/>
      <c r="N17" s="38"/>
      <c r="O17" s="61"/>
      <c r="P17" s="38"/>
      <c r="Q17" s="38"/>
      <c r="R17" s="39"/>
      <c r="S17" s="38"/>
      <c r="T17" s="38"/>
      <c r="U17" s="38"/>
      <c r="V17" s="38"/>
      <c r="W17" s="39"/>
      <c r="X17" s="38"/>
      <c r="Y17" s="39"/>
      <c r="Z17" s="39"/>
      <c r="AA17" s="38"/>
      <c r="AB17" s="39"/>
      <c r="AC17" s="38"/>
      <c r="AD17" s="38"/>
      <c r="AE17" s="38"/>
      <c r="AF17" s="41"/>
      <c r="AG17" s="39"/>
      <c r="AH17" s="41"/>
      <c r="AI17" s="17"/>
      <c r="AJ17" s="62"/>
      <c r="AK17" s="45" t="s">
        <v>103</v>
      </c>
      <c r="AL17" s="14" t="s">
        <v>104</v>
      </c>
      <c r="AM17" s="29">
        <f>AJ17*93.0232558139534</f>
        <v>0</v>
      </c>
    </row>
    <row r="18" spans="1:39">
      <c r="A18" s="107" t="s">
        <v>8</v>
      </c>
      <c r="B18" s="108"/>
      <c r="C18" s="108"/>
      <c r="D18" s="109"/>
      <c r="E18" s="24">
        <v>0.37152777777777773</v>
      </c>
      <c r="F18" s="18">
        <v>0.75</v>
      </c>
      <c r="G18" s="15">
        <v>8</v>
      </c>
      <c r="H18" s="15"/>
      <c r="I18" s="15">
        <f>G18-H18</f>
        <v>8</v>
      </c>
      <c r="J18" s="18">
        <v>0.35972222222222222</v>
      </c>
      <c r="K18" s="18"/>
      <c r="L18" s="58"/>
      <c r="M18" s="58"/>
      <c r="N18" s="58"/>
      <c r="O18" s="32"/>
      <c r="P18" s="18"/>
      <c r="Q18" s="58"/>
      <c r="R18" s="58"/>
      <c r="S18" s="58"/>
      <c r="T18" s="18"/>
      <c r="U18" s="18"/>
      <c r="V18" s="58"/>
      <c r="W18" s="58"/>
      <c r="X18" s="58"/>
      <c r="Y18" s="18"/>
      <c r="Z18" s="18"/>
      <c r="AA18" s="58"/>
      <c r="AB18" s="58"/>
      <c r="AC18" s="58"/>
      <c r="AD18" s="18"/>
      <c r="AE18" s="18"/>
      <c r="AF18" s="63"/>
      <c r="AG18" s="58"/>
      <c r="AH18" s="63"/>
      <c r="AI18" s="58"/>
      <c r="AJ18" s="57"/>
      <c r="AK18" s="46"/>
      <c r="AL18" s="6" t="s">
        <v>105</v>
      </c>
      <c r="AM18" s="29">
        <f t="shared" ref="AM18:AM23" si="12">AJ18*93.0232558139534</f>
        <v>0</v>
      </c>
    </row>
    <row r="19" spans="1:39">
      <c r="A19" s="107" t="s">
        <v>16</v>
      </c>
      <c r="B19" s="108"/>
      <c r="C19" s="108"/>
      <c r="D19" s="109"/>
      <c r="E19" s="24">
        <v>0.34375</v>
      </c>
      <c r="F19" s="18">
        <v>0.75</v>
      </c>
      <c r="G19" s="15">
        <v>8</v>
      </c>
      <c r="H19" s="19"/>
      <c r="I19" s="15">
        <f t="shared" ref="I19:I23" si="13">G19-H19</f>
        <v>8</v>
      </c>
      <c r="J19" s="18">
        <v>0.33333333333333331</v>
      </c>
      <c r="K19" s="18"/>
      <c r="L19" s="58"/>
      <c r="M19" s="58"/>
      <c r="N19" s="58"/>
      <c r="O19" s="32"/>
      <c r="P19" s="18"/>
      <c r="Q19" s="58"/>
      <c r="R19" s="18"/>
      <c r="S19" s="58"/>
      <c r="T19" s="18"/>
      <c r="U19" s="18"/>
      <c r="V19" s="58"/>
      <c r="W19" s="18"/>
      <c r="X19" s="58"/>
      <c r="Y19" s="18"/>
      <c r="Z19" s="18"/>
      <c r="AA19" s="58"/>
      <c r="AB19" s="18"/>
      <c r="AC19" s="58"/>
      <c r="AD19" s="18"/>
      <c r="AE19" s="18"/>
      <c r="AF19" s="63"/>
      <c r="AG19" s="18"/>
      <c r="AH19" s="63"/>
      <c r="AI19" s="58"/>
      <c r="AJ19" s="57"/>
      <c r="AK19" s="46"/>
      <c r="AL19" s="7" t="s">
        <v>106</v>
      </c>
      <c r="AM19" s="29">
        <f t="shared" si="12"/>
        <v>0</v>
      </c>
    </row>
    <row r="20" spans="1:39">
      <c r="A20" s="107" t="s">
        <v>21</v>
      </c>
      <c r="B20" s="108"/>
      <c r="C20" s="108"/>
      <c r="D20" s="109"/>
      <c r="E20" s="24">
        <v>0.36805555555555558</v>
      </c>
      <c r="F20" s="53">
        <v>0.70833333333333337</v>
      </c>
      <c r="G20" s="15">
        <v>8</v>
      </c>
      <c r="H20" s="55">
        <v>1</v>
      </c>
      <c r="I20" s="15">
        <f t="shared" si="13"/>
        <v>7</v>
      </c>
      <c r="J20" s="102">
        <v>0.46458333333333335</v>
      </c>
      <c r="K20" s="18"/>
      <c r="L20" s="58"/>
      <c r="M20" s="58"/>
      <c r="N20" s="58"/>
      <c r="O20" s="64"/>
      <c r="P20" s="58"/>
      <c r="Q20" s="58"/>
      <c r="R20" s="18"/>
      <c r="S20" s="58"/>
      <c r="T20" s="18"/>
      <c r="U20" s="18"/>
      <c r="V20" s="58"/>
      <c r="W20" s="18"/>
      <c r="X20" s="58"/>
      <c r="Y20" s="18"/>
      <c r="Z20" s="18"/>
      <c r="AA20" s="58"/>
      <c r="AB20" s="18"/>
      <c r="AC20" s="58"/>
      <c r="AD20" s="18"/>
      <c r="AE20" s="18"/>
      <c r="AF20" s="63"/>
      <c r="AG20" s="18"/>
      <c r="AH20" s="63"/>
      <c r="AI20" s="58"/>
      <c r="AJ20" s="57"/>
      <c r="AK20" s="46"/>
      <c r="AL20" s="51" t="s">
        <v>107</v>
      </c>
      <c r="AM20" s="29">
        <f t="shared" si="12"/>
        <v>0</v>
      </c>
    </row>
    <row r="21" spans="1:39">
      <c r="A21" s="107" t="s">
        <v>27</v>
      </c>
      <c r="B21" s="108"/>
      <c r="C21" s="108"/>
      <c r="D21" s="109"/>
      <c r="E21" s="24">
        <v>0.3576388888888889</v>
      </c>
      <c r="F21" s="18">
        <v>0.75</v>
      </c>
      <c r="G21" s="15">
        <v>8</v>
      </c>
      <c r="H21" s="19"/>
      <c r="I21" s="15">
        <f t="shared" si="13"/>
        <v>8</v>
      </c>
      <c r="J21" s="18">
        <v>0.37222222222222223</v>
      </c>
      <c r="K21" s="18"/>
      <c r="L21" s="58"/>
      <c r="M21" s="58"/>
      <c r="N21" s="58"/>
      <c r="O21" s="32"/>
      <c r="P21" s="18"/>
      <c r="Q21" s="58"/>
      <c r="R21" s="18"/>
      <c r="S21" s="58"/>
      <c r="T21" s="18"/>
      <c r="U21" s="18"/>
      <c r="V21" s="58"/>
      <c r="W21" s="18"/>
      <c r="X21" s="58"/>
      <c r="Y21" s="18"/>
      <c r="Z21" s="18"/>
      <c r="AA21" s="58"/>
      <c r="AB21" s="18"/>
      <c r="AC21" s="58"/>
      <c r="AD21" s="18"/>
      <c r="AE21" s="18"/>
      <c r="AF21" s="63"/>
      <c r="AG21" s="18"/>
      <c r="AH21" s="63"/>
      <c r="AI21" s="58"/>
      <c r="AJ21" s="57"/>
      <c r="AK21" s="46"/>
      <c r="AL21" s="52" t="s">
        <v>108</v>
      </c>
      <c r="AM21" s="29">
        <f t="shared" si="12"/>
        <v>0</v>
      </c>
    </row>
    <row r="22" spans="1:39">
      <c r="A22" s="107" t="s">
        <v>33</v>
      </c>
      <c r="B22" s="108"/>
      <c r="C22" s="108"/>
      <c r="D22" s="109"/>
      <c r="E22" s="24">
        <v>0.33333333333333331</v>
      </c>
      <c r="F22" s="53">
        <v>0.73611111111111116</v>
      </c>
      <c r="G22" s="15">
        <v>8</v>
      </c>
      <c r="H22" s="19">
        <v>0.33</v>
      </c>
      <c r="I22" s="15">
        <f t="shared" si="13"/>
        <v>7.67</v>
      </c>
      <c r="J22" s="18">
        <v>0.3666666666666667</v>
      </c>
      <c r="K22" s="18"/>
      <c r="L22" s="58"/>
      <c r="M22" s="58"/>
      <c r="N22" s="58"/>
      <c r="O22" s="32"/>
      <c r="P22" s="18"/>
      <c r="Q22" s="58"/>
      <c r="R22" s="18"/>
      <c r="S22" s="58"/>
      <c r="T22" s="18"/>
      <c r="U22" s="18"/>
      <c r="V22" s="58"/>
      <c r="W22" s="18"/>
      <c r="X22" s="58"/>
      <c r="Y22" s="18"/>
      <c r="Z22" s="18"/>
      <c r="AA22" s="58"/>
      <c r="AB22" s="59"/>
      <c r="AC22" s="58"/>
      <c r="AD22" s="18"/>
      <c r="AE22" s="18"/>
      <c r="AF22" s="63"/>
      <c r="AG22" s="18"/>
      <c r="AH22" s="63"/>
      <c r="AI22" s="58"/>
      <c r="AJ22" s="57"/>
      <c r="AK22" s="46"/>
      <c r="AM22" s="29">
        <f t="shared" si="12"/>
        <v>0</v>
      </c>
    </row>
    <row r="23" spans="1:39">
      <c r="A23" s="110" t="s">
        <v>39</v>
      </c>
      <c r="B23" s="111"/>
      <c r="C23" s="111"/>
      <c r="D23" s="112"/>
      <c r="E23" s="68">
        <v>0.42291666666666666</v>
      </c>
      <c r="F23" s="28">
        <v>0.75</v>
      </c>
      <c r="G23" s="16">
        <v>8</v>
      </c>
      <c r="H23" s="54">
        <v>0.73</v>
      </c>
      <c r="I23" s="16">
        <f t="shared" si="13"/>
        <v>7.27</v>
      </c>
      <c r="J23" s="28">
        <v>0.35416666666666669</v>
      </c>
      <c r="K23" s="28"/>
      <c r="L23" s="27"/>
      <c r="M23" s="27"/>
      <c r="N23" s="27"/>
      <c r="O23" s="33"/>
      <c r="P23" s="28"/>
      <c r="Q23" s="27"/>
      <c r="R23" s="28"/>
      <c r="S23" s="27"/>
      <c r="T23" s="27"/>
      <c r="U23" s="27"/>
      <c r="V23" s="27"/>
      <c r="W23" s="28"/>
      <c r="X23" s="27"/>
      <c r="Y23" s="28"/>
      <c r="Z23" s="28"/>
      <c r="AA23" s="27"/>
      <c r="AB23" s="65"/>
      <c r="AC23" s="27"/>
      <c r="AD23" s="28"/>
      <c r="AE23" s="28"/>
      <c r="AF23" s="66"/>
      <c r="AG23" s="28"/>
      <c r="AH23" s="66"/>
      <c r="AI23" s="27"/>
      <c r="AJ23" s="67"/>
      <c r="AK23" s="47"/>
      <c r="AM23" s="29">
        <f t="shared" si="12"/>
        <v>0</v>
      </c>
    </row>
    <row r="27" spans="1:39">
      <c r="AM27" s="29"/>
    </row>
    <row r="29" spans="1:39" hidden="1">
      <c r="A29" s="9" t="s">
        <v>88</v>
      </c>
      <c r="B29" s="10">
        <v>43388</v>
      </c>
      <c r="C29" s="11" t="s">
        <v>89</v>
      </c>
      <c r="D29" s="12">
        <v>43393</v>
      </c>
      <c r="E29" s="90" t="s">
        <v>115</v>
      </c>
      <c r="F29" s="85"/>
      <c r="G29" s="6"/>
      <c r="H29" s="6"/>
      <c r="I29" s="5"/>
      <c r="J29" s="90" t="s">
        <v>116</v>
      </c>
      <c r="K29" s="85"/>
      <c r="L29" s="6"/>
      <c r="M29" s="6"/>
      <c r="N29" s="5"/>
      <c r="O29" s="90" t="s">
        <v>117</v>
      </c>
      <c r="P29" s="85"/>
      <c r="Q29" s="6"/>
      <c r="R29" s="6"/>
      <c r="S29" s="5"/>
      <c r="T29" s="90" t="s">
        <v>118</v>
      </c>
      <c r="U29" s="85"/>
      <c r="V29" s="6"/>
      <c r="W29" s="6"/>
      <c r="X29" s="5"/>
      <c r="Y29" s="91" t="s">
        <v>119</v>
      </c>
      <c r="Z29" s="85"/>
      <c r="AA29" s="6"/>
      <c r="AB29" s="6"/>
      <c r="AC29" s="5"/>
      <c r="AD29" s="90" t="s">
        <v>120</v>
      </c>
      <c r="AE29" s="85"/>
      <c r="AF29" s="6"/>
      <c r="AG29" s="6"/>
      <c r="AH29" s="5"/>
      <c r="AI29" s="94" t="s">
        <v>92</v>
      </c>
      <c r="AJ29" s="84"/>
      <c r="AK29" s="85"/>
      <c r="AM29" s="60" t="s">
        <v>94</v>
      </c>
    </row>
    <row r="30" spans="1:39" hidden="1">
      <c r="A30" s="97" t="s">
        <v>0</v>
      </c>
      <c r="B30" s="83"/>
      <c r="C30" s="83"/>
      <c r="D30" s="83"/>
      <c r="E30" s="20" t="s">
        <v>95</v>
      </c>
      <c r="F30" s="70" t="s">
        <v>96</v>
      </c>
      <c r="G30" s="36" t="s">
        <v>97</v>
      </c>
      <c r="H30" s="36" t="s">
        <v>98</v>
      </c>
      <c r="I30" s="37" t="s">
        <v>99</v>
      </c>
      <c r="J30" s="22" t="s">
        <v>95</v>
      </c>
      <c r="K30" s="21" t="s">
        <v>96</v>
      </c>
      <c r="L30" s="42" t="s">
        <v>97</v>
      </c>
      <c r="M30" s="36" t="s">
        <v>98</v>
      </c>
      <c r="N30" s="37" t="s">
        <v>99</v>
      </c>
      <c r="O30" s="22" t="s">
        <v>95</v>
      </c>
      <c r="P30" s="21" t="s">
        <v>96</v>
      </c>
      <c r="Q30" s="42" t="s">
        <v>97</v>
      </c>
      <c r="R30" s="36" t="s">
        <v>98</v>
      </c>
      <c r="S30" s="37" t="s">
        <v>99</v>
      </c>
      <c r="T30" s="22" t="s">
        <v>95</v>
      </c>
      <c r="U30" s="21" t="s">
        <v>96</v>
      </c>
      <c r="V30" s="42" t="s">
        <v>97</v>
      </c>
      <c r="W30" s="36" t="s">
        <v>98</v>
      </c>
      <c r="X30" s="37" t="s">
        <v>99</v>
      </c>
      <c r="Y30" s="22" t="s">
        <v>95</v>
      </c>
      <c r="Z30" s="21" t="s">
        <v>96</v>
      </c>
      <c r="AA30" s="42" t="s">
        <v>97</v>
      </c>
      <c r="AB30" s="36" t="s">
        <v>98</v>
      </c>
      <c r="AC30" s="37" t="s">
        <v>99</v>
      </c>
      <c r="AD30" s="22" t="s">
        <v>95</v>
      </c>
      <c r="AE30" s="21" t="s">
        <v>96</v>
      </c>
      <c r="AF30" s="42" t="s">
        <v>97</v>
      </c>
      <c r="AG30" s="36" t="s">
        <v>98</v>
      </c>
      <c r="AH30" s="71" t="s">
        <v>99</v>
      </c>
      <c r="AI30" s="95"/>
      <c r="AJ30" s="92" t="s">
        <v>100</v>
      </c>
      <c r="AK30" s="93"/>
      <c r="AM30" s="13" t="s">
        <v>101</v>
      </c>
    </row>
    <row r="31" spans="1:39" hidden="1">
      <c r="A31" s="113" t="s">
        <v>45</v>
      </c>
      <c r="B31" s="114"/>
      <c r="C31" s="114"/>
      <c r="D31" s="115"/>
      <c r="E31" s="69"/>
      <c r="F31" s="39"/>
      <c r="G31" s="38"/>
      <c r="H31" s="39"/>
      <c r="I31" s="40">
        <f>G31-H31</f>
        <v>0</v>
      </c>
      <c r="J31" s="39"/>
      <c r="K31" s="39"/>
      <c r="L31" s="38"/>
      <c r="M31" s="38"/>
      <c r="N31" s="38"/>
      <c r="O31" s="61"/>
      <c r="P31" s="38"/>
      <c r="Q31" s="38"/>
      <c r="R31" s="39"/>
      <c r="S31" s="38"/>
      <c r="T31" s="38"/>
      <c r="U31" s="38"/>
      <c r="V31" s="38"/>
      <c r="W31" s="39"/>
      <c r="X31" s="38"/>
      <c r="Y31" s="39"/>
      <c r="Z31" s="39"/>
      <c r="AA31" s="38"/>
      <c r="AB31" s="39"/>
      <c r="AC31" s="38"/>
      <c r="AD31" s="38"/>
      <c r="AE31" s="38"/>
      <c r="AF31" s="41"/>
      <c r="AG31" s="39"/>
      <c r="AH31" s="41"/>
      <c r="AI31" s="17"/>
      <c r="AJ31" s="62"/>
      <c r="AK31" s="45" t="s">
        <v>103</v>
      </c>
      <c r="AL31" s="14" t="s">
        <v>104</v>
      </c>
      <c r="AM31" s="29">
        <f>AJ31*93.0232558139534</f>
        <v>0</v>
      </c>
    </row>
    <row r="32" spans="1:39" hidden="1">
      <c r="A32" s="107" t="s">
        <v>8</v>
      </c>
      <c r="B32" s="108"/>
      <c r="C32" s="108"/>
      <c r="D32" s="109"/>
      <c r="E32" s="24"/>
      <c r="F32" s="18"/>
      <c r="G32" s="15"/>
      <c r="H32" s="15"/>
      <c r="I32" s="15">
        <f>G32-H32</f>
        <v>0</v>
      </c>
      <c r="J32" s="18"/>
      <c r="K32" s="18"/>
      <c r="L32" s="58"/>
      <c r="M32" s="58"/>
      <c r="N32" s="58"/>
      <c r="O32" s="32"/>
      <c r="P32" s="18"/>
      <c r="Q32" s="58"/>
      <c r="R32" s="58"/>
      <c r="S32" s="58"/>
      <c r="T32" s="18"/>
      <c r="U32" s="18"/>
      <c r="V32" s="58"/>
      <c r="W32" s="58"/>
      <c r="X32" s="58"/>
      <c r="Y32" s="18"/>
      <c r="Z32" s="18"/>
      <c r="AA32" s="58"/>
      <c r="AB32" s="58"/>
      <c r="AC32" s="58"/>
      <c r="AD32" s="18"/>
      <c r="AE32" s="18"/>
      <c r="AF32" s="63"/>
      <c r="AG32" s="58"/>
      <c r="AH32" s="63"/>
      <c r="AI32" s="58"/>
      <c r="AJ32" s="57"/>
      <c r="AK32" s="46"/>
      <c r="AL32" s="6" t="s">
        <v>105</v>
      </c>
      <c r="AM32" s="29">
        <f t="shared" ref="AM32:AM37" si="14">AJ32*93.0232558139534</f>
        <v>0</v>
      </c>
    </row>
    <row r="33" spans="1:39" hidden="1">
      <c r="A33" s="107" t="s">
        <v>16</v>
      </c>
      <c r="B33" s="108"/>
      <c r="C33" s="108"/>
      <c r="D33" s="109"/>
      <c r="E33" s="24"/>
      <c r="F33" s="18"/>
      <c r="G33" s="15"/>
      <c r="H33" s="19"/>
      <c r="I33" s="15">
        <f t="shared" ref="I33:I37" si="15">G33-H33</f>
        <v>0</v>
      </c>
      <c r="J33" s="18"/>
      <c r="K33" s="18"/>
      <c r="L33" s="58"/>
      <c r="M33" s="58"/>
      <c r="N33" s="58"/>
      <c r="O33" s="32"/>
      <c r="P33" s="18"/>
      <c r="Q33" s="58"/>
      <c r="R33" s="18"/>
      <c r="S33" s="58"/>
      <c r="T33" s="18"/>
      <c r="U33" s="18"/>
      <c r="V33" s="58"/>
      <c r="W33" s="18"/>
      <c r="X33" s="58"/>
      <c r="Y33" s="18"/>
      <c r="Z33" s="18"/>
      <c r="AA33" s="58"/>
      <c r="AB33" s="18"/>
      <c r="AC33" s="58"/>
      <c r="AD33" s="18"/>
      <c r="AE33" s="18"/>
      <c r="AF33" s="63"/>
      <c r="AG33" s="18"/>
      <c r="AH33" s="63"/>
      <c r="AI33" s="58"/>
      <c r="AJ33" s="57"/>
      <c r="AK33" s="46"/>
      <c r="AL33" s="7" t="s">
        <v>106</v>
      </c>
      <c r="AM33" s="29">
        <f t="shared" si="14"/>
        <v>0</v>
      </c>
    </row>
    <row r="34" spans="1:39" hidden="1">
      <c r="A34" s="107" t="s">
        <v>21</v>
      </c>
      <c r="B34" s="108"/>
      <c r="C34" s="108"/>
      <c r="D34" s="109"/>
      <c r="E34" s="24"/>
      <c r="F34" s="18"/>
      <c r="G34" s="15"/>
      <c r="H34" s="19"/>
      <c r="I34" s="15">
        <f t="shared" si="15"/>
        <v>0</v>
      </c>
      <c r="J34" s="18"/>
      <c r="K34" s="18"/>
      <c r="L34" s="58"/>
      <c r="M34" s="58"/>
      <c r="N34" s="58"/>
      <c r="O34" s="64"/>
      <c r="P34" s="58"/>
      <c r="Q34" s="58"/>
      <c r="R34" s="18"/>
      <c r="S34" s="58"/>
      <c r="T34" s="18"/>
      <c r="U34" s="18"/>
      <c r="V34" s="58"/>
      <c r="W34" s="18"/>
      <c r="X34" s="58"/>
      <c r="Y34" s="18"/>
      <c r="Z34" s="18"/>
      <c r="AA34" s="58"/>
      <c r="AB34" s="18"/>
      <c r="AC34" s="58"/>
      <c r="AD34" s="18"/>
      <c r="AE34" s="18"/>
      <c r="AF34" s="63"/>
      <c r="AG34" s="18"/>
      <c r="AH34" s="63"/>
      <c r="AI34" s="58"/>
      <c r="AJ34" s="57"/>
      <c r="AK34" s="46"/>
      <c r="AL34" s="51" t="s">
        <v>107</v>
      </c>
      <c r="AM34" s="29">
        <f t="shared" si="14"/>
        <v>0</v>
      </c>
    </row>
    <row r="35" spans="1:39" hidden="1">
      <c r="A35" s="107" t="s">
        <v>27</v>
      </c>
      <c r="B35" s="108"/>
      <c r="C35" s="108"/>
      <c r="D35" s="109"/>
      <c r="E35" s="24"/>
      <c r="F35" s="18"/>
      <c r="G35" s="15"/>
      <c r="H35" s="19"/>
      <c r="I35" s="15">
        <f t="shared" si="15"/>
        <v>0</v>
      </c>
      <c r="J35" s="18"/>
      <c r="K35" s="18"/>
      <c r="L35" s="58"/>
      <c r="M35" s="58"/>
      <c r="N35" s="58"/>
      <c r="O35" s="32"/>
      <c r="P35" s="18"/>
      <c r="Q35" s="58"/>
      <c r="R35" s="18"/>
      <c r="S35" s="58"/>
      <c r="T35" s="18"/>
      <c r="U35" s="18"/>
      <c r="V35" s="58"/>
      <c r="W35" s="18"/>
      <c r="X35" s="58"/>
      <c r="Y35" s="18"/>
      <c r="Z35" s="18"/>
      <c r="AA35" s="58"/>
      <c r="AB35" s="18"/>
      <c r="AC35" s="58"/>
      <c r="AD35" s="18"/>
      <c r="AE35" s="18"/>
      <c r="AF35" s="63"/>
      <c r="AG35" s="18"/>
      <c r="AH35" s="63"/>
      <c r="AI35" s="58"/>
      <c r="AJ35" s="57"/>
      <c r="AK35" s="46"/>
      <c r="AL35" s="52" t="s">
        <v>108</v>
      </c>
      <c r="AM35" s="29">
        <f t="shared" si="14"/>
        <v>0</v>
      </c>
    </row>
    <row r="36" spans="1:39" hidden="1">
      <c r="A36" s="107" t="s">
        <v>33</v>
      </c>
      <c r="B36" s="108"/>
      <c r="C36" s="108"/>
      <c r="D36" s="109"/>
      <c r="E36" s="24"/>
      <c r="F36" s="18"/>
      <c r="G36" s="15"/>
      <c r="H36" s="19"/>
      <c r="I36" s="15">
        <f t="shared" si="15"/>
        <v>0</v>
      </c>
      <c r="J36" s="18"/>
      <c r="K36" s="18"/>
      <c r="L36" s="58"/>
      <c r="M36" s="58"/>
      <c r="N36" s="58"/>
      <c r="O36" s="32"/>
      <c r="P36" s="18"/>
      <c r="Q36" s="58"/>
      <c r="R36" s="18"/>
      <c r="S36" s="58"/>
      <c r="T36" s="18"/>
      <c r="U36" s="18"/>
      <c r="V36" s="58"/>
      <c r="W36" s="18"/>
      <c r="X36" s="58"/>
      <c r="Y36" s="18"/>
      <c r="Z36" s="18"/>
      <c r="AA36" s="58"/>
      <c r="AB36" s="59"/>
      <c r="AC36" s="58"/>
      <c r="AD36" s="18"/>
      <c r="AE36" s="18"/>
      <c r="AF36" s="63"/>
      <c r="AG36" s="18"/>
      <c r="AH36" s="63"/>
      <c r="AI36" s="58"/>
      <c r="AJ36" s="57"/>
      <c r="AK36" s="46"/>
      <c r="AM36" s="29">
        <f t="shared" si="14"/>
        <v>0</v>
      </c>
    </row>
    <row r="37" spans="1:39" hidden="1">
      <c r="A37" s="110" t="s">
        <v>39</v>
      </c>
      <c r="B37" s="111"/>
      <c r="C37" s="111"/>
      <c r="D37" s="112"/>
      <c r="E37" s="72"/>
      <c r="F37" s="28"/>
      <c r="G37" s="16"/>
      <c r="H37" s="54">
        <v>0.73</v>
      </c>
      <c r="I37" s="16">
        <f t="shared" si="15"/>
        <v>-0.73</v>
      </c>
      <c r="J37" s="28"/>
      <c r="K37" s="28"/>
      <c r="L37" s="27"/>
      <c r="M37" s="27"/>
      <c r="N37" s="27"/>
      <c r="O37" s="33"/>
      <c r="P37" s="28"/>
      <c r="Q37" s="27"/>
      <c r="R37" s="28"/>
      <c r="S37" s="27"/>
      <c r="T37" s="27"/>
      <c r="U37" s="27"/>
      <c r="V37" s="27"/>
      <c r="W37" s="28"/>
      <c r="X37" s="27"/>
      <c r="Y37" s="28"/>
      <c r="Z37" s="28"/>
      <c r="AA37" s="27"/>
      <c r="AB37" s="65"/>
      <c r="AC37" s="27"/>
      <c r="AD37" s="28"/>
      <c r="AE37" s="28"/>
      <c r="AF37" s="66"/>
      <c r="AG37" s="28"/>
      <c r="AH37" s="66"/>
      <c r="AI37" s="27"/>
      <c r="AJ37" s="67"/>
      <c r="AK37" s="47"/>
      <c r="AM37" s="29">
        <f t="shared" si="14"/>
        <v>0</v>
      </c>
    </row>
    <row r="38" spans="1:39" hidden="1"/>
  </sheetData>
  <mergeCells count="51">
    <mergeCell ref="A34:D34"/>
    <mergeCell ref="A35:D35"/>
    <mergeCell ref="A36:D36"/>
    <mergeCell ref="A37:D37"/>
    <mergeCell ref="A30:D30"/>
    <mergeCell ref="AJ30:AK30"/>
    <mergeCell ref="A31:D31"/>
    <mergeCell ref="A32:D32"/>
    <mergeCell ref="A33:D33"/>
    <mergeCell ref="T29:U29"/>
    <mergeCell ref="Y29:Z29"/>
    <mergeCell ref="AD29:AE29"/>
    <mergeCell ref="AI29:AI30"/>
    <mergeCell ref="AJ29:AK29"/>
    <mergeCell ref="A8:D8"/>
    <mergeCell ref="A9:D9"/>
    <mergeCell ref="E29:F29"/>
    <mergeCell ref="J29:K29"/>
    <mergeCell ref="O29:P29"/>
    <mergeCell ref="A23:D23"/>
    <mergeCell ref="A16:D16"/>
    <mergeCell ref="E15:F15"/>
    <mergeCell ref="J15:K15"/>
    <mergeCell ref="O15:P15"/>
    <mergeCell ref="A17:D17"/>
    <mergeCell ref="A18:D18"/>
    <mergeCell ref="A19:D19"/>
    <mergeCell ref="A20:D20"/>
    <mergeCell ref="A21:D21"/>
    <mergeCell ref="A22:D22"/>
    <mergeCell ref="A3:D3"/>
    <mergeCell ref="A4:D4"/>
    <mergeCell ref="A5:D5"/>
    <mergeCell ref="A6:D6"/>
    <mergeCell ref="A7:D7"/>
    <mergeCell ref="AD1:AE1"/>
    <mergeCell ref="AI1:AI2"/>
    <mergeCell ref="AJ1:AK1"/>
    <mergeCell ref="A2:D2"/>
    <mergeCell ref="AJ2:AK2"/>
    <mergeCell ref="E1:F1"/>
    <mergeCell ref="J1:K1"/>
    <mergeCell ref="O1:P1"/>
    <mergeCell ref="T1:U1"/>
    <mergeCell ref="Y1:Z1"/>
    <mergeCell ref="T15:U15"/>
    <mergeCell ref="Y15:Z15"/>
    <mergeCell ref="AD15:AE15"/>
    <mergeCell ref="AJ15:AK15"/>
    <mergeCell ref="AJ16:AK16"/>
    <mergeCell ref="AI15:AI16"/>
  </mergeCells>
  <phoneticPr fontId="3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ADP, Inc - Asia Dream Kimchi</cp:lastModifiedBy>
  <cp:revision/>
  <dcterms:created xsi:type="dcterms:W3CDTF">2018-09-24T01:11:49Z</dcterms:created>
  <dcterms:modified xsi:type="dcterms:W3CDTF">2018-10-09T03:11:26Z</dcterms:modified>
  <cp:category/>
  <cp:contentStatus/>
</cp:coreProperties>
</file>