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7520" windowHeight="8070" activeTab="4"/>
  </bookViews>
  <sheets>
    <sheet name="Carmela" sheetId="5" r:id="rId1"/>
    <sheet name="OCTOBER SALES ." sheetId="7" r:id="rId2"/>
    <sheet name="NOVEMBER SALES .." sheetId="8" r:id="rId3"/>
    <sheet name="DECEMBER SALES ..." sheetId="9" r:id="rId4"/>
    <sheet name="재고관리" sheetId="1" r:id="rId5"/>
    <sheet name="입고내역" sheetId="2" r:id="rId6"/>
    <sheet name="TSR01" sheetId="3" r:id="rId7"/>
    <sheet name="업체별내역" sheetId="4" r:id="rId8"/>
  </sheets>
  <definedNames>
    <definedName name="_xlnm.Print_Area" localSheetId="0">Carmela!$A$1:$R$190</definedName>
    <definedName name="_xlnm.Print_Area" localSheetId="3">'DECEMBER SALES ...'!$A$1:$R$190</definedName>
    <definedName name="_xlnm.Print_Area" localSheetId="2">'NOVEMBER SALES ..'!$A$1:$R$190</definedName>
    <definedName name="_xlnm.Print_Area" localSheetId="1">'OCTOBER SALES .'!$A$1:$R$33</definedName>
  </definedNames>
  <calcPr calcId="125725"/>
</workbook>
</file>

<file path=xl/calcChain.xml><?xml version="1.0" encoding="utf-8"?>
<calcChain xmlns="http://schemas.openxmlformats.org/spreadsheetml/2006/main">
  <c r="R7" i="7"/>
  <c r="K5" i="1"/>
  <c r="U5" s="1"/>
  <c r="I247" i="9" l="1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F194"/>
  <c r="I194" s="1"/>
  <c r="F193"/>
  <c r="I193" s="1"/>
  <c r="F192"/>
  <c r="I192" s="1"/>
  <c r="F191"/>
  <c r="I191" s="1"/>
  <c r="F190"/>
  <c r="I190" s="1"/>
  <c r="F189"/>
  <c r="I189" s="1"/>
  <c r="F188"/>
  <c r="I188" s="1"/>
  <c r="F187"/>
  <c r="I187" s="1"/>
  <c r="F186"/>
  <c r="I186" s="1"/>
  <c r="F185"/>
  <c r="I185" s="1"/>
  <c r="F184"/>
  <c r="I184" s="1"/>
  <c r="F183"/>
  <c r="I183" s="1"/>
  <c r="F182"/>
  <c r="I182" s="1"/>
  <c r="F181"/>
  <c r="I181" s="1"/>
  <c r="F180"/>
  <c r="I180" s="1"/>
  <c r="F179"/>
  <c r="I179" s="1"/>
  <c r="F178"/>
  <c r="I178" s="1"/>
  <c r="F177"/>
  <c r="I177" s="1"/>
  <c r="F176"/>
  <c r="I176" s="1"/>
  <c r="F175"/>
  <c r="I175" s="1"/>
  <c r="F174"/>
  <c r="I174" s="1"/>
  <c r="F173"/>
  <c r="I173" s="1"/>
  <c r="F172"/>
  <c r="I172" s="1"/>
  <c r="F171"/>
  <c r="I171" s="1"/>
  <c r="F170"/>
  <c r="I170" s="1"/>
  <c r="F169"/>
  <c r="I169" s="1"/>
  <c r="F168"/>
  <c r="I168" s="1"/>
  <c r="F167"/>
  <c r="I167" s="1"/>
  <c r="F166"/>
  <c r="I166" s="1"/>
  <c r="F165"/>
  <c r="I165" s="1"/>
  <c r="F164"/>
  <c r="I164" s="1"/>
  <c r="F163"/>
  <c r="I163" s="1"/>
  <c r="F162"/>
  <c r="I162" s="1"/>
  <c r="F161"/>
  <c r="I161" s="1"/>
  <c r="F160"/>
  <c r="I160" s="1"/>
  <c r="F159"/>
  <c r="I159" s="1"/>
  <c r="F158"/>
  <c r="I158" s="1"/>
  <c r="F157"/>
  <c r="I157" s="1"/>
  <c r="F156"/>
  <c r="I156" s="1"/>
  <c r="F155"/>
  <c r="I155" s="1"/>
  <c r="F154"/>
  <c r="I154" s="1"/>
  <c r="F153"/>
  <c r="I153" s="1"/>
  <c r="F152"/>
  <c r="I152" s="1"/>
  <c r="F151"/>
  <c r="I151" s="1"/>
  <c r="F150"/>
  <c r="I150" s="1"/>
  <c r="F149"/>
  <c r="I149" s="1"/>
  <c r="F148"/>
  <c r="I148" s="1"/>
  <c r="F147"/>
  <c r="I147" s="1"/>
  <c r="F146"/>
  <c r="I146" s="1"/>
  <c r="F145"/>
  <c r="I145" s="1"/>
  <c r="F144"/>
  <c r="I144" s="1"/>
  <c r="F143"/>
  <c r="I143" s="1"/>
  <c r="F142"/>
  <c r="I142" s="1"/>
  <c r="F141"/>
  <c r="I141" s="1"/>
  <c r="F140"/>
  <c r="I140" s="1"/>
  <c r="F139"/>
  <c r="I139" s="1"/>
  <c r="F138"/>
  <c r="I138" s="1"/>
  <c r="F137"/>
  <c r="I137" s="1"/>
  <c r="F136"/>
  <c r="I136" s="1"/>
  <c r="F135"/>
  <c r="I135" s="1"/>
  <c r="F134"/>
  <c r="I134" s="1"/>
  <c r="F133"/>
  <c r="I133" s="1"/>
  <c r="F132"/>
  <c r="I132" s="1"/>
  <c r="F131"/>
  <c r="I131" s="1"/>
  <c r="F130"/>
  <c r="I130" s="1"/>
  <c r="F129"/>
  <c r="I129" s="1"/>
  <c r="F128"/>
  <c r="I128" s="1"/>
  <c r="F127"/>
  <c r="I127" s="1"/>
  <c r="F126"/>
  <c r="I126" s="1"/>
  <c r="F125"/>
  <c r="I125" s="1"/>
  <c r="F124"/>
  <c r="I124" s="1"/>
  <c r="F123"/>
  <c r="I123" s="1"/>
  <c r="F122"/>
  <c r="I122" s="1"/>
  <c r="F121"/>
  <c r="I121" s="1"/>
  <c r="F120"/>
  <c r="I120" s="1"/>
  <c r="F119"/>
  <c r="I119" s="1"/>
  <c r="F118"/>
  <c r="I118" s="1"/>
  <c r="F117"/>
  <c r="I117" s="1"/>
  <c r="F116"/>
  <c r="I116" s="1"/>
  <c r="F115"/>
  <c r="I115" s="1"/>
  <c r="F114"/>
  <c r="I114" s="1"/>
  <c r="F113"/>
  <c r="I113" s="1"/>
  <c r="F112"/>
  <c r="I112" s="1"/>
  <c r="F111"/>
  <c r="I111" s="1"/>
  <c r="F110"/>
  <c r="I110" s="1"/>
  <c r="F109"/>
  <c r="I109" s="1"/>
  <c r="F108"/>
  <c r="I108" s="1"/>
  <c r="F107"/>
  <c r="I107" s="1"/>
  <c r="F106"/>
  <c r="I106" s="1"/>
  <c r="F105"/>
  <c r="I105" s="1"/>
  <c r="F104"/>
  <c r="I104" s="1"/>
  <c r="F103"/>
  <c r="I103" s="1"/>
  <c r="F102"/>
  <c r="I102" s="1"/>
  <c r="F101"/>
  <c r="I101" s="1"/>
  <c r="F100"/>
  <c r="I100" s="1"/>
  <c r="F99"/>
  <c r="I99" s="1"/>
  <c r="F98"/>
  <c r="I98" s="1"/>
  <c r="F97"/>
  <c r="I97" s="1"/>
  <c r="F96"/>
  <c r="I96" s="1"/>
  <c r="F95"/>
  <c r="I95" s="1"/>
  <c r="F94"/>
  <c r="I94" s="1"/>
  <c r="F93"/>
  <c r="I93" s="1"/>
  <c r="F92"/>
  <c r="I92" s="1"/>
  <c r="F91"/>
  <c r="I91" s="1"/>
  <c r="F90"/>
  <c r="I90" s="1"/>
  <c r="F89"/>
  <c r="I89" s="1"/>
  <c r="F88"/>
  <c r="I88" s="1"/>
  <c r="F87"/>
  <c r="I87" s="1"/>
  <c r="F86"/>
  <c r="I86" s="1"/>
  <c r="F85"/>
  <c r="I85" s="1"/>
  <c r="F84"/>
  <c r="I84" s="1"/>
  <c r="F83"/>
  <c r="I83" s="1"/>
  <c r="F82"/>
  <c r="I82" s="1"/>
  <c r="F81"/>
  <c r="I81" s="1"/>
  <c r="F80"/>
  <c r="I80" s="1"/>
  <c r="F79"/>
  <c r="I79" s="1"/>
  <c r="F78"/>
  <c r="I78" s="1"/>
  <c r="F77"/>
  <c r="I77" s="1"/>
  <c r="F76"/>
  <c r="I76" s="1"/>
  <c r="F75"/>
  <c r="I75" s="1"/>
  <c r="F74"/>
  <c r="I74" s="1"/>
  <c r="F73"/>
  <c r="I73" s="1"/>
  <c r="F72"/>
  <c r="I72" s="1"/>
  <c r="F71"/>
  <c r="I71" s="1"/>
  <c r="F70"/>
  <c r="I70" s="1"/>
  <c r="F69"/>
  <c r="I69" s="1"/>
  <c r="F68"/>
  <c r="I68" s="1"/>
  <c r="F67"/>
  <c r="I67" s="1"/>
  <c r="F66"/>
  <c r="I66" s="1"/>
  <c r="I65"/>
  <c r="F64"/>
  <c r="I64" s="1"/>
  <c r="F63"/>
  <c r="I63" s="1"/>
  <c r="F62"/>
  <c r="I62" s="1"/>
  <c r="I61"/>
  <c r="F60"/>
  <c r="I60" s="1"/>
  <c r="F59"/>
  <c r="I59" s="1"/>
  <c r="I58"/>
  <c r="F57"/>
  <c r="I57" s="1"/>
  <c r="F56"/>
  <c r="I56" s="1"/>
  <c r="F55"/>
  <c r="I55" s="1"/>
  <c r="I54"/>
  <c r="F53"/>
  <c r="I53" s="1"/>
  <c r="F52"/>
  <c r="I52" s="1"/>
  <c r="F51"/>
  <c r="I51" s="1"/>
  <c r="F50"/>
  <c r="I50" s="1"/>
  <c r="F49"/>
  <c r="I49" s="1"/>
  <c r="F48"/>
  <c r="I48" s="1"/>
  <c r="F47"/>
  <c r="I47" s="1"/>
  <c r="F46"/>
  <c r="I46" s="1"/>
  <c r="F45"/>
  <c r="I45" s="1"/>
  <c r="F44"/>
  <c r="I44" s="1"/>
  <c r="F43"/>
  <c r="I43" s="1"/>
  <c r="F42"/>
  <c r="I41"/>
  <c r="F40"/>
  <c r="I40" s="1"/>
  <c r="F39"/>
  <c r="I39" s="1"/>
  <c r="F38"/>
  <c r="I38" s="1"/>
  <c r="F37"/>
  <c r="I37" s="1"/>
  <c r="F36"/>
  <c r="I36" s="1"/>
  <c r="F35"/>
  <c r="I35" s="1"/>
  <c r="F34"/>
  <c r="I34" s="1"/>
  <c r="I33"/>
  <c r="F32"/>
  <c r="I32" s="1"/>
  <c r="F31"/>
  <c r="I31" s="1"/>
  <c r="F30"/>
  <c r="I30" s="1"/>
  <c r="F29"/>
  <c r="I29" s="1"/>
  <c r="F28"/>
  <c r="I28" s="1"/>
  <c r="F27"/>
  <c r="I27" s="1"/>
  <c r="I26"/>
  <c r="F25"/>
  <c r="I25" s="1"/>
  <c r="F24"/>
  <c r="I24" s="1"/>
  <c r="F23"/>
  <c r="I23" s="1"/>
  <c r="F22"/>
  <c r="I22" s="1"/>
  <c r="I21"/>
  <c r="F20"/>
  <c r="I20" s="1"/>
  <c r="F19"/>
  <c r="I19" s="1"/>
  <c r="F18"/>
  <c r="I18" s="1"/>
  <c r="I17"/>
  <c r="F16"/>
  <c r="I16" s="1"/>
  <c r="F15"/>
  <c r="I15" s="1"/>
  <c r="F14"/>
  <c r="I14" s="1"/>
  <c r="I13"/>
  <c r="F12"/>
  <c r="I12" s="1"/>
  <c r="F11"/>
  <c r="I11" s="1"/>
  <c r="F10"/>
  <c r="I10" s="1"/>
  <c r="R9"/>
  <c r="F9"/>
  <c r="I9" s="1"/>
  <c r="I8"/>
  <c r="R7"/>
  <c r="F7"/>
  <c r="I7" s="1"/>
  <c r="F6"/>
  <c r="I6" s="1"/>
  <c r="F5"/>
  <c r="I5" s="1"/>
  <c r="F4"/>
  <c r="I4" s="1"/>
  <c r="R2"/>
  <c r="I247" i="8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F194"/>
  <c r="I194" s="1"/>
  <c r="F193"/>
  <c r="I193" s="1"/>
  <c r="F192"/>
  <c r="I192" s="1"/>
  <c r="F191"/>
  <c r="I191" s="1"/>
  <c r="F190"/>
  <c r="I190" s="1"/>
  <c r="F189"/>
  <c r="I189" s="1"/>
  <c r="F188"/>
  <c r="I188" s="1"/>
  <c r="F187"/>
  <c r="I187" s="1"/>
  <c r="F186"/>
  <c r="I186" s="1"/>
  <c r="F185"/>
  <c r="I185" s="1"/>
  <c r="F184"/>
  <c r="I184" s="1"/>
  <c r="F183"/>
  <c r="I183" s="1"/>
  <c r="F182"/>
  <c r="I182" s="1"/>
  <c r="F181"/>
  <c r="I181" s="1"/>
  <c r="F180"/>
  <c r="I180" s="1"/>
  <c r="F179"/>
  <c r="I179" s="1"/>
  <c r="F178"/>
  <c r="I178" s="1"/>
  <c r="F177"/>
  <c r="I177" s="1"/>
  <c r="F176"/>
  <c r="I176" s="1"/>
  <c r="F175"/>
  <c r="I175" s="1"/>
  <c r="F174"/>
  <c r="I174" s="1"/>
  <c r="F173"/>
  <c r="I173" s="1"/>
  <c r="F172"/>
  <c r="I172" s="1"/>
  <c r="F171"/>
  <c r="I171" s="1"/>
  <c r="F170"/>
  <c r="I170" s="1"/>
  <c r="F169"/>
  <c r="I169" s="1"/>
  <c r="F168"/>
  <c r="I168" s="1"/>
  <c r="F167"/>
  <c r="I167" s="1"/>
  <c r="F166"/>
  <c r="I166" s="1"/>
  <c r="F165"/>
  <c r="I165" s="1"/>
  <c r="F164"/>
  <c r="I164" s="1"/>
  <c r="F163"/>
  <c r="I163" s="1"/>
  <c r="F162"/>
  <c r="I162" s="1"/>
  <c r="F161"/>
  <c r="I161" s="1"/>
  <c r="F160"/>
  <c r="I160" s="1"/>
  <c r="F159"/>
  <c r="I159" s="1"/>
  <c r="F158"/>
  <c r="I158" s="1"/>
  <c r="F157"/>
  <c r="I157" s="1"/>
  <c r="F156"/>
  <c r="I156" s="1"/>
  <c r="F155"/>
  <c r="I155" s="1"/>
  <c r="F154"/>
  <c r="I154" s="1"/>
  <c r="F153"/>
  <c r="I153" s="1"/>
  <c r="F152"/>
  <c r="I152" s="1"/>
  <c r="F151"/>
  <c r="I151" s="1"/>
  <c r="F150"/>
  <c r="I150" s="1"/>
  <c r="F149"/>
  <c r="I149" s="1"/>
  <c r="F148"/>
  <c r="I148" s="1"/>
  <c r="F147"/>
  <c r="I147" s="1"/>
  <c r="F146"/>
  <c r="I146" s="1"/>
  <c r="F145"/>
  <c r="I145" s="1"/>
  <c r="F144"/>
  <c r="I144" s="1"/>
  <c r="F143"/>
  <c r="I143" s="1"/>
  <c r="F142"/>
  <c r="I142" s="1"/>
  <c r="F141"/>
  <c r="I141" s="1"/>
  <c r="F140"/>
  <c r="I140" s="1"/>
  <c r="F139"/>
  <c r="I139" s="1"/>
  <c r="F138"/>
  <c r="I138" s="1"/>
  <c r="F137"/>
  <c r="I137" s="1"/>
  <c r="F136"/>
  <c r="I136" s="1"/>
  <c r="F135"/>
  <c r="I135" s="1"/>
  <c r="F134"/>
  <c r="I134" s="1"/>
  <c r="F133"/>
  <c r="I133" s="1"/>
  <c r="F132"/>
  <c r="I132" s="1"/>
  <c r="F131"/>
  <c r="I131" s="1"/>
  <c r="F130"/>
  <c r="I130" s="1"/>
  <c r="F129"/>
  <c r="I129" s="1"/>
  <c r="F128"/>
  <c r="I128" s="1"/>
  <c r="F127"/>
  <c r="I127" s="1"/>
  <c r="F126"/>
  <c r="I126" s="1"/>
  <c r="F125"/>
  <c r="I125" s="1"/>
  <c r="F124"/>
  <c r="I124" s="1"/>
  <c r="F123"/>
  <c r="I123" s="1"/>
  <c r="F122"/>
  <c r="I122" s="1"/>
  <c r="F121"/>
  <c r="I121" s="1"/>
  <c r="F120"/>
  <c r="I120" s="1"/>
  <c r="F119"/>
  <c r="I119" s="1"/>
  <c r="F118"/>
  <c r="I118" s="1"/>
  <c r="F117"/>
  <c r="I117" s="1"/>
  <c r="F116"/>
  <c r="I116" s="1"/>
  <c r="F115"/>
  <c r="I115" s="1"/>
  <c r="F114"/>
  <c r="I114" s="1"/>
  <c r="F113"/>
  <c r="I113" s="1"/>
  <c r="F112"/>
  <c r="I112" s="1"/>
  <c r="F111"/>
  <c r="I111" s="1"/>
  <c r="F110"/>
  <c r="I110" s="1"/>
  <c r="F109"/>
  <c r="I109" s="1"/>
  <c r="F108"/>
  <c r="I108" s="1"/>
  <c r="F107"/>
  <c r="I107" s="1"/>
  <c r="F106"/>
  <c r="I106" s="1"/>
  <c r="F105"/>
  <c r="I105" s="1"/>
  <c r="F104"/>
  <c r="I104" s="1"/>
  <c r="F103"/>
  <c r="I103" s="1"/>
  <c r="F102"/>
  <c r="I102" s="1"/>
  <c r="F101"/>
  <c r="I101" s="1"/>
  <c r="F100"/>
  <c r="I100" s="1"/>
  <c r="F99"/>
  <c r="I99" s="1"/>
  <c r="F98"/>
  <c r="I98" s="1"/>
  <c r="F97"/>
  <c r="I97" s="1"/>
  <c r="F96"/>
  <c r="I96" s="1"/>
  <c r="F95"/>
  <c r="I95" s="1"/>
  <c r="F94"/>
  <c r="I94" s="1"/>
  <c r="F93"/>
  <c r="I93" s="1"/>
  <c r="F92"/>
  <c r="I92" s="1"/>
  <c r="F91"/>
  <c r="I91" s="1"/>
  <c r="F90"/>
  <c r="I90" s="1"/>
  <c r="F89"/>
  <c r="I89" s="1"/>
  <c r="F88"/>
  <c r="I88" s="1"/>
  <c r="F87"/>
  <c r="I87" s="1"/>
  <c r="F86"/>
  <c r="I86" s="1"/>
  <c r="F85"/>
  <c r="I85" s="1"/>
  <c r="F84"/>
  <c r="I84" s="1"/>
  <c r="F83"/>
  <c r="I83" s="1"/>
  <c r="F82"/>
  <c r="I82" s="1"/>
  <c r="F81"/>
  <c r="I81" s="1"/>
  <c r="F80"/>
  <c r="I80" s="1"/>
  <c r="F79"/>
  <c r="I79" s="1"/>
  <c r="F78"/>
  <c r="I78" s="1"/>
  <c r="F77"/>
  <c r="I77" s="1"/>
  <c r="F76"/>
  <c r="I76" s="1"/>
  <c r="F75"/>
  <c r="I75" s="1"/>
  <c r="F74"/>
  <c r="I74" s="1"/>
  <c r="F73"/>
  <c r="I73" s="1"/>
  <c r="F72"/>
  <c r="I72" s="1"/>
  <c r="F71"/>
  <c r="I71" s="1"/>
  <c r="F70"/>
  <c r="I70" s="1"/>
  <c r="F69"/>
  <c r="I69" s="1"/>
  <c r="F68"/>
  <c r="I68" s="1"/>
  <c r="F67"/>
  <c r="I67" s="1"/>
  <c r="F66"/>
  <c r="I66" s="1"/>
  <c r="I65"/>
  <c r="F64"/>
  <c r="I64" s="1"/>
  <c r="F63"/>
  <c r="I63" s="1"/>
  <c r="F62"/>
  <c r="I62" s="1"/>
  <c r="I61"/>
  <c r="F60"/>
  <c r="I60" s="1"/>
  <c r="F59"/>
  <c r="I59" s="1"/>
  <c r="I58"/>
  <c r="F57"/>
  <c r="I57" s="1"/>
  <c r="F56"/>
  <c r="I56" s="1"/>
  <c r="F55"/>
  <c r="I55" s="1"/>
  <c r="I54"/>
  <c r="F53"/>
  <c r="I53" s="1"/>
  <c r="F52"/>
  <c r="I52" s="1"/>
  <c r="F51"/>
  <c r="I51" s="1"/>
  <c r="F50"/>
  <c r="I50" s="1"/>
  <c r="F49"/>
  <c r="I49" s="1"/>
  <c r="F48"/>
  <c r="I48" s="1"/>
  <c r="F47"/>
  <c r="I47" s="1"/>
  <c r="F46"/>
  <c r="I46" s="1"/>
  <c r="F45"/>
  <c r="I45" s="1"/>
  <c r="F44"/>
  <c r="I44" s="1"/>
  <c r="F43"/>
  <c r="I43" s="1"/>
  <c r="F42"/>
  <c r="I41"/>
  <c r="F40"/>
  <c r="I40" s="1"/>
  <c r="F39"/>
  <c r="I39" s="1"/>
  <c r="F38"/>
  <c r="I38" s="1"/>
  <c r="F37"/>
  <c r="I37" s="1"/>
  <c r="F36"/>
  <c r="I36" s="1"/>
  <c r="F35"/>
  <c r="I35" s="1"/>
  <c r="F34"/>
  <c r="I34" s="1"/>
  <c r="I33"/>
  <c r="F32"/>
  <c r="I32" s="1"/>
  <c r="F31"/>
  <c r="I31" s="1"/>
  <c r="F30"/>
  <c r="I30" s="1"/>
  <c r="F29"/>
  <c r="I29" s="1"/>
  <c r="F28"/>
  <c r="I28" s="1"/>
  <c r="F27"/>
  <c r="I27" s="1"/>
  <c r="I26"/>
  <c r="F25"/>
  <c r="I25" s="1"/>
  <c r="F24"/>
  <c r="I24" s="1"/>
  <c r="F23"/>
  <c r="I23" s="1"/>
  <c r="F22"/>
  <c r="I22" s="1"/>
  <c r="I21"/>
  <c r="F20"/>
  <c r="I20" s="1"/>
  <c r="F19"/>
  <c r="I19" s="1"/>
  <c r="F18"/>
  <c r="I18" s="1"/>
  <c r="I17"/>
  <c r="F16"/>
  <c r="I16" s="1"/>
  <c r="F15"/>
  <c r="I15" s="1"/>
  <c r="F14"/>
  <c r="I14" s="1"/>
  <c r="I13"/>
  <c r="F12"/>
  <c r="I12" s="1"/>
  <c r="F11"/>
  <c r="I11" s="1"/>
  <c r="F10"/>
  <c r="I10" s="1"/>
  <c r="R9"/>
  <c r="F9"/>
  <c r="I9" s="1"/>
  <c r="I8"/>
  <c r="R7"/>
  <c r="F7"/>
  <c r="I7" s="1"/>
  <c r="F6"/>
  <c r="I6" s="1"/>
  <c r="F5"/>
  <c r="I5" s="1"/>
  <c r="F4"/>
  <c r="I4" s="1"/>
  <c r="R2"/>
  <c r="I247" i="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F194"/>
  <c r="I194" s="1"/>
  <c r="F193"/>
  <c r="I193" s="1"/>
  <c r="F192"/>
  <c r="I192" s="1"/>
  <c r="F191"/>
  <c r="I191" s="1"/>
  <c r="F190"/>
  <c r="I190" s="1"/>
  <c r="F189"/>
  <c r="I189" s="1"/>
  <c r="F188"/>
  <c r="I188" s="1"/>
  <c r="F187"/>
  <c r="I187" s="1"/>
  <c r="F186"/>
  <c r="I186" s="1"/>
  <c r="F185"/>
  <c r="I185" s="1"/>
  <c r="F184"/>
  <c r="I184" s="1"/>
  <c r="F183"/>
  <c r="I183" s="1"/>
  <c r="F182"/>
  <c r="I182" s="1"/>
  <c r="F181"/>
  <c r="I181" s="1"/>
  <c r="F180"/>
  <c r="I180" s="1"/>
  <c r="F179"/>
  <c r="I179" s="1"/>
  <c r="F178"/>
  <c r="I178" s="1"/>
  <c r="F177"/>
  <c r="I177" s="1"/>
  <c r="F176"/>
  <c r="I176" s="1"/>
  <c r="F175"/>
  <c r="I175" s="1"/>
  <c r="F174"/>
  <c r="I174" s="1"/>
  <c r="F173"/>
  <c r="I173" s="1"/>
  <c r="F172"/>
  <c r="I172" s="1"/>
  <c r="F171"/>
  <c r="I171" s="1"/>
  <c r="F170"/>
  <c r="I170" s="1"/>
  <c r="F169"/>
  <c r="I169" s="1"/>
  <c r="F168"/>
  <c r="I168" s="1"/>
  <c r="F167"/>
  <c r="I167" s="1"/>
  <c r="F166"/>
  <c r="I166" s="1"/>
  <c r="F165"/>
  <c r="I165" s="1"/>
  <c r="F164"/>
  <c r="I164" s="1"/>
  <c r="F163"/>
  <c r="I163" s="1"/>
  <c r="F162"/>
  <c r="I162" s="1"/>
  <c r="F161"/>
  <c r="I161" s="1"/>
  <c r="F160"/>
  <c r="I160" s="1"/>
  <c r="F159"/>
  <c r="I159" s="1"/>
  <c r="F158"/>
  <c r="I158" s="1"/>
  <c r="F157"/>
  <c r="I157" s="1"/>
  <c r="F156"/>
  <c r="I156" s="1"/>
  <c r="F155"/>
  <c r="I155" s="1"/>
  <c r="F154"/>
  <c r="I154" s="1"/>
  <c r="F153"/>
  <c r="I153" s="1"/>
  <c r="F152"/>
  <c r="I152" s="1"/>
  <c r="F151"/>
  <c r="I151" s="1"/>
  <c r="F150"/>
  <c r="I150" s="1"/>
  <c r="F149"/>
  <c r="I149" s="1"/>
  <c r="F148"/>
  <c r="I148" s="1"/>
  <c r="F147"/>
  <c r="I147" s="1"/>
  <c r="F146"/>
  <c r="I146" s="1"/>
  <c r="F145"/>
  <c r="I145" s="1"/>
  <c r="F144"/>
  <c r="I144" s="1"/>
  <c r="F143"/>
  <c r="I143" s="1"/>
  <c r="F142"/>
  <c r="I142" s="1"/>
  <c r="F141"/>
  <c r="I141" s="1"/>
  <c r="F140"/>
  <c r="I140" s="1"/>
  <c r="F139"/>
  <c r="I139" s="1"/>
  <c r="F138"/>
  <c r="I138" s="1"/>
  <c r="F137"/>
  <c r="I137" s="1"/>
  <c r="F136"/>
  <c r="I136" s="1"/>
  <c r="F135"/>
  <c r="I135" s="1"/>
  <c r="F134"/>
  <c r="I134" s="1"/>
  <c r="F133"/>
  <c r="I133" s="1"/>
  <c r="F132"/>
  <c r="I132" s="1"/>
  <c r="F131"/>
  <c r="I131" s="1"/>
  <c r="F130"/>
  <c r="I130" s="1"/>
  <c r="F129"/>
  <c r="I129" s="1"/>
  <c r="F128"/>
  <c r="I128" s="1"/>
  <c r="F127"/>
  <c r="I127" s="1"/>
  <c r="F126"/>
  <c r="I126" s="1"/>
  <c r="F125"/>
  <c r="I125" s="1"/>
  <c r="F124"/>
  <c r="I124" s="1"/>
  <c r="F123"/>
  <c r="I123" s="1"/>
  <c r="F122"/>
  <c r="I122" s="1"/>
  <c r="F121"/>
  <c r="I121" s="1"/>
  <c r="F120"/>
  <c r="I120" s="1"/>
  <c r="F119"/>
  <c r="I119" s="1"/>
  <c r="F118"/>
  <c r="I118" s="1"/>
  <c r="F117"/>
  <c r="I117" s="1"/>
  <c r="F116"/>
  <c r="I116" s="1"/>
  <c r="F115"/>
  <c r="I115" s="1"/>
  <c r="F114"/>
  <c r="I114" s="1"/>
  <c r="F113"/>
  <c r="I113" s="1"/>
  <c r="F112"/>
  <c r="I112" s="1"/>
  <c r="F111"/>
  <c r="I111" s="1"/>
  <c r="F110"/>
  <c r="I110" s="1"/>
  <c r="F109"/>
  <c r="I109" s="1"/>
  <c r="F108"/>
  <c r="I108" s="1"/>
  <c r="F107"/>
  <c r="I107" s="1"/>
  <c r="F106"/>
  <c r="I106" s="1"/>
  <c r="F105"/>
  <c r="I105" s="1"/>
  <c r="F104"/>
  <c r="I104" s="1"/>
  <c r="F103"/>
  <c r="I103" s="1"/>
  <c r="F102"/>
  <c r="I102" s="1"/>
  <c r="F101"/>
  <c r="I101" s="1"/>
  <c r="F100"/>
  <c r="I100" s="1"/>
  <c r="F99"/>
  <c r="I99" s="1"/>
  <c r="F98"/>
  <c r="I98" s="1"/>
  <c r="F97"/>
  <c r="I97" s="1"/>
  <c r="F96"/>
  <c r="I96" s="1"/>
  <c r="F95"/>
  <c r="I95" s="1"/>
  <c r="F94"/>
  <c r="I94" s="1"/>
  <c r="F93"/>
  <c r="I93" s="1"/>
  <c r="F92"/>
  <c r="I92" s="1"/>
  <c r="F91"/>
  <c r="I91" s="1"/>
  <c r="F90"/>
  <c r="I90" s="1"/>
  <c r="F89"/>
  <c r="I89" s="1"/>
  <c r="F88"/>
  <c r="I88" s="1"/>
  <c r="F87"/>
  <c r="I87" s="1"/>
  <c r="F86"/>
  <c r="I86" s="1"/>
  <c r="F85"/>
  <c r="I85" s="1"/>
  <c r="F84"/>
  <c r="I84" s="1"/>
  <c r="F83"/>
  <c r="I83" s="1"/>
  <c r="F82"/>
  <c r="I82" s="1"/>
  <c r="F81"/>
  <c r="I81" s="1"/>
  <c r="F80"/>
  <c r="I80" s="1"/>
  <c r="F79"/>
  <c r="I79" s="1"/>
  <c r="F78"/>
  <c r="I78" s="1"/>
  <c r="F77"/>
  <c r="I77" s="1"/>
  <c r="F76"/>
  <c r="I76" s="1"/>
  <c r="F75"/>
  <c r="I75" s="1"/>
  <c r="F74"/>
  <c r="I74" s="1"/>
  <c r="F73"/>
  <c r="I73" s="1"/>
  <c r="F72"/>
  <c r="I72" s="1"/>
  <c r="F71"/>
  <c r="I71" s="1"/>
  <c r="F70"/>
  <c r="I70" s="1"/>
  <c r="F69"/>
  <c r="I69" s="1"/>
  <c r="F68"/>
  <c r="I68" s="1"/>
  <c r="F67"/>
  <c r="I67" s="1"/>
  <c r="F66"/>
  <c r="I66" s="1"/>
  <c r="I65"/>
  <c r="F64"/>
  <c r="I64" s="1"/>
  <c r="F63"/>
  <c r="I63" s="1"/>
  <c r="F62"/>
  <c r="I62" s="1"/>
  <c r="I61"/>
  <c r="F60"/>
  <c r="I60" s="1"/>
  <c r="F59"/>
  <c r="I59" s="1"/>
  <c r="I58"/>
  <c r="F57"/>
  <c r="I57" s="1"/>
  <c r="F56"/>
  <c r="I56" s="1"/>
  <c r="F55"/>
  <c r="I55" s="1"/>
  <c r="I54"/>
  <c r="F53"/>
  <c r="I53" s="1"/>
  <c r="F52"/>
  <c r="I52" s="1"/>
  <c r="F51"/>
  <c r="I51" s="1"/>
  <c r="F50"/>
  <c r="I50" s="1"/>
  <c r="F49"/>
  <c r="I49" s="1"/>
  <c r="F48"/>
  <c r="I48" s="1"/>
  <c r="F47"/>
  <c r="I47" s="1"/>
  <c r="F46"/>
  <c r="I46" s="1"/>
  <c r="F45"/>
  <c r="I45" s="1"/>
  <c r="F44"/>
  <c r="I44" s="1"/>
  <c r="F43"/>
  <c r="I43" s="1"/>
  <c r="F42"/>
  <c r="I41"/>
  <c r="F40"/>
  <c r="I40" s="1"/>
  <c r="F39"/>
  <c r="I39" s="1"/>
  <c r="F38"/>
  <c r="I38" s="1"/>
  <c r="F37"/>
  <c r="I37" s="1"/>
  <c r="F36"/>
  <c r="I36" s="1"/>
  <c r="F35"/>
  <c r="I35" s="1"/>
  <c r="F34"/>
  <c r="I34" s="1"/>
  <c r="I33"/>
  <c r="F32"/>
  <c r="I32" s="1"/>
  <c r="F31"/>
  <c r="I31" s="1"/>
  <c r="F30"/>
  <c r="I30" s="1"/>
  <c r="F29"/>
  <c r="F28"/>
  <c r="I28" s="1"/>
  <c r="F27"/>
  <c r="I27" s="1"/>
  <c r="I26"/>
  <c r="I25"/>
  <c r="F24"/>
  <c r="I24" s="1"/>
  <c r="F23"/>
  <c r="I23" s="1"/>
  <c r="F22"/>
  <c r="I22" s="1"/>
  <c r="I21"/>
  <c r="F20"/>
  <c r="I20" s="1"/>
  <c r="F19"/>
  <c r="I19" s="1"/>
  <c r="F18"/>
  <c r="I18" s="1"/>
  <c r="I17"/>
  <c r="F16"/>
  <c r="I16" s="1"/>
  <c r="F15"/>
  <c r="I15" s="1"/>
  <c r="I14"/>
  <c r="I13"/>
  <c r="F12"/>
  <c r="I12" s="1"/>
  <c r="F11"/>
  <c r="I11" s="1"/>
  <c r="F10"/>
  <c r="I10" s="1"/>
  <c r="R9"/>
  <c r="F9"/>
  <c r="I9" s="1"/>
  <c r="I8"/>
  <c r="F7"/>
  <c r="I7" s="1"/>
  <c r="F6"/>
  <c r="I6" s="1"/>
  <c r="F5"/>
  <c r="I5" s="1"/>
  <c r="F4"/>
  <c r="I4" s="1"/>
  <c r="R2"/>
  <c r="F4" i="5"/>
  <c r="I4" s="1"/>
  <c r="R7"/>
  <c r="R9"/>
  <c r="R1" i="9" l="1"/>
  <c r="R3" s="1"/>
  <c r="R1" i="8"/>
  <c r="R3" s="1"/>
  <c r="R1" i="7"/>
  <c r="R2" i="5"/>
  <c r="F5"/>
  <c r="I5" s="1"/>
  <c r="F6"/>
  <c r="I6" s="1"/>
  <c r="F7"/>
  <c r="I7" s="1"/>
  <c r="I8"/>
  <c r="F9"/>
  <c r="I9" s="1"/>
  <c r="F10"/>
  <c r="I10" s="1"/>
  <c r="F11"/>
  <c r="I11" s="1"/>
  <c r="F12"/>
  <c r="I12" s="1"/>
  <c r="I13"/>
  <c r="F14"/>
  <c r="I14" s="1"/>
  <c r="F15"/>
  <c r="I15" s="1"/>
  <c r="F16"/>
  <c r="I16" s="1"/>
  <c r="I17"/>
  <c r="F18"/>
  <c r="I18" s="1"/>
  <c r="F19"/>
  <c r="I19" s="1"/>
  <c r="I20"/>
  <c r="I21"/>
  <c r="F22"/>
  <c r="I22" s="1"/>
  <c r="F23"/>
  <c r="I23" s="1"/>
  <c r="F24"/>
  <c r="I24" s="1"/>
  <c r="F25"/>
  <c r="I25" s="1"/>
  <c r="I26"/>
  <c r="F27"/>
  <c r="I27" s="1"/>
  <c r="F28"/>
  <c r="I28" s="1"/>
  <c r="F29"/>
  <c r="I29" s="1"/>
  <c r="F30"/>
  <c r="I30" s="1"/>
  <c r="F31"/>
  <c r="I31" s="1"/>
  <c r="F32"/>
  <c r="I32" s="1"/>
  <c r="I33"/>
  <c r="F34"/>
  <c r="I34" s="1"/>
  <c r="F35"/>
  <c r="I35" s="1"/>
  <c r="F36"/>
  <c r="I36" s="1"/>
  <c r="F37"/>
  <c r="I37" s="1"/>
  <c r="F38"/>
  <c r="I38" s="1"/>
  <c r="F39"/>
  <c r="I39" s="1"/>
  <c r="F40"/>
  <c r="I40" s="1"/>
  <c r="I41"/>
  <c r="F42"/>
  <c r="F43"/>
  <c r="I43" s="1"/>
  <c r="F44"/>
  <c r="I44" s="1"/>
  <c r="F45"/>
  <c r="I45" s="1"/>
  <c r="F46"/>
  <c r="I46" s="1"/>
  <c r="F47"/>
  <c r="I47" s="1"/>
  <c r="F48"/>
  <c r="I48" s="1"/>
  <c r="F49"/>
  <c r="I49" s="1"/>
  <c r="F50"/>
  <c r="I50" s="1"/>
  <c r="F51"/>
  <c r="I51" s="1"/>
  <c r="F52"/>
  <c r="I52" s="1"/>
  <c r="F53"/>
  <c r="I53" s="1"/>
  <c r="I54"/>
  <c r="F55"/>
  <c r="I55" s="1"/>
  <c r="F56"/>
  <c r="I56" s="1"/>
  <c r="F57"/>
  <c r="I57" s="1"/>
  <c r="I58"/>
  <c r="F59"/>
  <c r="I59" s="1"/>
  <c r="F60"/>
  <c r="I60" s="1"/>
  <c r="I61"/>
  <c r="F62"/>
  <c r="I62" s="1"/>
  <c r="F63"/>
  <c r="I63" s="1"/>
  <c r="F64"/>
  <c r="I64" s="1"/>
  <c r="I65"/>
  <c r="F66"/>
  <c r="I66" s="1"/>
  <c r="F67"/>
  <c r="I67" s="1"/>
  <c r="F68"/>
  <c r="I68" s="1"/>
  <c r="F69"/>
  <c r="I69" s="1"/>
  <c r="F70"/>
  <c r="I70" s="1"/>
  <c r="F71"/>
  <c r="I71" s="1"/>
  <c r="F72"/>
  <c r="I72" s="1"/>
  <c r="F73"/>
  <c r="I73" s="1"/>
  <c r="F74"/>
  <c r="I74" s="1"/>
  <c r="F75"/>
  <c r="I75" s="1"/>
  <c r="F76"/>
  <c r="I76" s="1"/>
  <c r="F77"/>
  <c r="I77" s="1"/>
  <c r="F78"/>
  <c r="I78" s="1"/>
  <c r="F79"/>
  <c r="I79" s="1"/>
  <c r="F80"/>
  <c r="I80" s="1"/>
  <c r="F81"/>
  <c r="I81" s="1"/>
  <c r="F82"/>
  <c r="I82" s="1"/>
  <c r="F83"/>
  <c r="I83" s="1"/>
  <c r="F84"/>
  <c r="I84" s="1"/>
  <c r="F85"/>
  <c r="I85" s="1"/>
  <c r="F86"/>
  <c r="I86" s="1"/>
  <c r="F87"/>
  <c r="I87" s="1"/>
  <c r="F88"/>
  <c r="I88" s="1"/>
  <c r="F89"/>
  <c r="I89" s="1"/>
  <c r="F90"/>
  <c r="I90" s="1"/>
  <c r="F91"/>
  <c r="I91" s="1"/>
  <c r="F92"/>
  <c r="I92" s="1"/>
  <c r="F93"/>
  <c r="I93" s="1"/>
  <c r="F94"/>
  <c r="I94" s="1"/>
  <c r="F95"/>
  <c r="I95" s="1"/>
  <c r="F96"/>
  <c r="I96" s="1"/>
  <c r="F97"/>
  <c r="I97" s="1"/>
  <c r="F98"/>
  <c r="I98" s="1"/>
  <c r="F99"/>
  <c r="I99" s="1"/>
  <c r="F100"/>
  <c r="I100" s="1"/>
  <c r="F101"/>
  <c r="I101" s="1"/>
  <c r="F102"/>
  <c r="I102" s="1"/>
  <c r="F103"/>
  <c r="I103" s="1"/>
  <c r="F104"/>
  <c r="I104" s="1"/>
  <c r="F105"/>
  <c r="I105" s="1"/>
  <c r="F106"/>
  <c r="I106" s="1"/>
  <c r="F107"/>
  <c r="I107" s="1"/>
  <c r="F108"/>
  <c r="I108" s="1"/>
  <c r="F109"/>
  <c r="I109" s="1"/>
  <c r="F110"/>
  <c r="I110" s="1"/>
  <c r="F111"/>
  <c r="I111" s="1"/>
  <c r="F112"/>
  <c r="I112" s="1"/>
  <c r="F113"/>
  <c r="I113" s="1"/>
  <c r="F114"/>
  <c r="I114" s="1"/>
  <c r="F115"/>
  <c r="I115" s="1"/>
  <c r="F116"/>
  <c r="I116" s="1"/>
  <c r="F117"/>
  <c r="I117" s="1"/>
  <c r="F118"/>
  <c r="I118" s="1"/>
  <c r="F119"/>
  <c r="I119" s="1"/>
  <c r="F120"/>
  <c r="I120" s="1"/>
  <c r="F121"/>
  <c r="I121" s="1"/>
  <c r="F122"/>
  <c r="I122" s="1"/>
  <c r="F123"/>
  <c r="I123" s="1"/>
  <c r="F124"/>
  <c r="I124" s="1"/>
  <c r="F125"/>
  <c r="I125" s="1"/>
  <c r="F126"/>
  <c r="I126" s="1"/>
  <c r="F127"/>
  <c r="I127" s="1"/>
  <c r="F128"/>
  <c r="I128" s="1"/>
  <c r="F129"/>
  <c r="I129" s="1"/>
  <c r="F130"/>
  <c r="I130" s="1"/>
  <c r="F131"/>
  <c r="I131" s="1"/>
  <c r="F132"/>
  <c r="I132" s="1"/>
  <c r="F133"/>
  <c r="I133" s="1"/>
  <c r="F134"/>
  <c r="I134" s="1"/>
  <c r="F135"/>
  <c r="I135" s="1"/>
  <c r="F136"/>
  <c r="I136" s="1"/>
  <c r="F137"/>
  <c r="I137" s="1"/>
  <c r="F138"/>
  <c r="I138" s="1"/>
  <c r="F139"/>
  <c r="I139" s="1"/>
  <c r="F140"/>
  <c r="I140" s="1"/>
  <c r="F141"/>
  <c r="I141" s="1"/>
  <c r="F142"/>
  <c r="I142" s="1"/>
  <c r="F143"/>
  <c r="I143" s="1"/>
  <c r="F144"/>
  <c r="I144" s="1"/>
  <c r="F145"/>
  <c r="I145" s="1"/>
  <c r="F146"/>
  <c r="I146" s="1"/>
  <c r="F147"/>
  <c r="I147" s="1"/>
  <c r="F148"/>
  <c r="I148" s="1"/>
  <c r="F149"/>
  <c r="I149" s="1"/>
  <c r="F150"/>
  <c r="I150" s="1"/>
  <c r="F151"/>
  <c r="I151" s="1"/>
  <c r="F152"/>
  <c r="I152" s="1"/>
  <c r="F153"/>
  <c r="I153" s="1"/>
  <c r="F154"/>
  <c r="I154" s="1"/>
  <c r="F155"/>
  <c r="I155" s="1"/>
  <c r="F156"/>
  <c r="I156" s="1"/>
  <c r="F157"/>
  <c r="I157" s="1"/>
  <c r="F158"/>
  <c r="I158" s="1"/>
  <c r="F159"/>
  <c r="I159" s="1"/>
  <c r="F160"/>
  <c r="I160" s="1"/>
  <c r="F161"/>
  <c r="I161" s="1"/>
  <c r="F162"/>
  <c r="I162" s="1"/>
  <c r="F163"/>
  <c r="I163" s="1"/>
  <c r="F164"/>
  <c r="I164" s="1"/>
  <c r="F165"/>
  <c r="I165" s="1"/>
  <c r="F166"/>
  <c r="I166" s="1"/>
  <c r="F167"/>
  <c r="I167" s="1"/>
  <c r="F168"/>
  <c r="I168" s="1"/>
  <c r="F169"/>
  <c r="I169" s="1"/>
  <c r="F170"/>
  <c r="I170" s="1"/>
  <c r="F171"/>
  <c r="I171" s="1"/>
  <c r="F172"/>
  <c r="I172" s="1"/>
  <c r="F173"/>
  <c r="I173" s="1"/>
  <c r="F174"/>
  <c r="I174" s="1"/>
  <c r="F175"/>
  <c r="I175" s="1"/>
  <c r="F176"/>
  <c r="I176" s="1"/>
  <c r="F177"/>
  <c r="I177" s="1"/>
  <c r="F178"/>
  <c r="I178" s="1"/>
  <c r="F179"/>
  <c r="I179" s="1"/>
  <c r="F180"/>
  <c r="I180" s="1"/>
  <c r="F181"/>
  <c r="I181" s="1"/>
  <c r="F182"/>
  <c r="I182" s="1"/>
  <c r="F183"/>
  <c r="I183" s="1"/>
  <c r="F184"/>
  <c r="I184" s="1"/>
  <c r="F185"/>
  <c r="I185" s="1"/>
  <c r="F186"/>
  <c r="I186" s="1"/>
  <c r="F187"/>
  <c r="I187" s="1"/>
  <c r="F188"/>
  <c r="I188" s="1"/>
  <c r="F189"/>
  <c r="I189" s="1"/>
  <c r="F190"/>
  <c r="I190" s="1"/>
  <c r="F191"/>
  <c r="I191" s="1"/>
  <c r="F192"/>
  <c r="I192" s="1"/>
  <c r="F193"/>
  <c r="I193" s="1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R1" l="1"/>
  <c r="R3" s="1"/>
  <c r="G44" i="3"/>
  <c r="J44" s="1"/>
  <c r="G45"/>
  <c r="J45" s="1"/>
  <c r="G46"/>
  <c r="J46" s="1"/>
  <c r="G47"/>
  <c r="J47" s="1"/>
  <c r="G48"/>
  <c r="J48" s="1"/>
  <c r="G49"/>
  <c r="J49" s="1"/>
  <c r="G50"/>
  <c r="J50" s="1"/>
  <c r="G51"/>
  <c r="J51" s="1"/>
  <c r="G52"/>
  <c r="J52" s="1"/>
  <c r="G53"/>
  <c r="J53" s="1"/>
  <c r="G54"/>
  <c r="J54" s="1"/>
  <c r="G55"/>
  <c r="J55" s="1"/>
  <c r="G56"/>
  <c r="J56" s="1"/>
  <c r="G57"/>
  <c r="J57" s="1"/>
  <c r="G58"/>
  <c r="J58" s="1"/>
  <c r="G59"/>
  <c r="J59" s="1"/>
  <c r="G60"/>
  <c r="J60" s="1"/>
  <c r="G9"/>
  <c r="J9" s="1"/>
  <c r="G10"/>
  <c r="J10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J19" s="1"/>
  <c r="G20"/>
  <c r="J20" s="1"/>
  <c r="G21"/>
  <c r="J21" s="1"/>
  <c r="G22"/>
  <c r="J22" s="1"/>
  <c r="G23"/>
  <c r="J23" s="1"/>
  <c r="G24"/>
  <c r="J24" s="1"/>
  <c r="G25"/>
  <c r="J25" s="1"/>
  <c r="G26"/>
  <c r="J26" s="1"/>
  <c r="G27"/>
  <c r="J27" s="1"/>
  <c r="G28"/>
  <c r="J28" s="1"/>
  <c r="G29"/>
  <c r="J29" s="1"/>
  <c r="G30"/>
  <c r="J30" s="1"/>
  <c r="G31"/>
  <c r="J31" s="1"/>
  <c r="G32"/>
  <c r="J32" s="1"/>
  <c r="G33"/>
  <c r="J33" s="1"/>
  <c r="G34"/>
  <c r="J34" s="1"/>
  <c r="G35"/>
  <c r="J35" s="1"/>
  <c r="G36"/>
  <c r="J36" s="1"/>
  <c r="G37"/>
  <c r="J37" s="1"/>
  <c r="G38"/>
  <c r="J38" s="1"/>
  <c r="G39"/>
  <c r="J39" s="1"/>
  <c r="G40"/>
  <c r="J40" s="1"/>
  <c r="G41"/>
  <c r="J41" s="1"/>
  <c r="G42"/>
  <c r="J42" s="1"/>
  <c r="F28" i="2" l="1"/>
  <c r="F29" s="1"/>
  <c r="I5"/>
  <c r="I26" i="4"/>
  <c r="H26"/>
  <c r="E26"/>
  <c r="D26"/>
  <c r="K25" i="2"/>
  <c r="D25"/>
  <c r="F24"/>
  <c r="F23"/>
  <c r="F22"/>
  <c r="F21"/>
  <c r="F20"/>
  <c r="F19"/>
  <c r="F18"/>
  <c r="F17"/>
  <c r="F16"/>
  <c r="F15"/>
  <c r="F14"/>
  <c r="F13"/>
  <c r="F12"/>
  <c r="F11"/>
  <c r="F10"/>
  <c r="F9"/>
  <c r="F8"/>
  <c r="G43" i="3"/>
  <c r="J43" s="1"/>
  <c r="G8"/>
  <c r="J8" s="1"/>
  <c r="G7"/>
  <c r="I61"/>
  <c r="E61"/>
  <c r="M5" i="2" s="1"/>
  <c r="L25"/>
  <c r="E5" l="1"/>
  <c r="F5" s="1"/>
  <c r="E25" s="1"/>
  <c r="F33"/>
  <c r="J7" i="3"/>
  <c r="J61" s="1"/>
  <c r="F61"/>
</calcChain>
</file>

<file path=xl/comments1.xml><?xml version="1.0" encoding="utf-8"?>
<comments xmlns="http://schemas.openxmlformats.org/spreadsheetml/2006/main">
  <authors>
    <author>ADP SERVER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ADP SERVER: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<sst xmlns="http://schemas.openxmlformats.org/spreadsheetml/2006/main" count="518" uniqueCount="209">
  <si>
    <t>no</t>
    <phoneticPr fontId="2" type="noConversion"/>
  </si>
  <si>
    <t>Customer</t>
    <phoneticPr fontId="2" type="noConversion"/>
  </si>
  <si>
    <t>DR#</t>
    <phoneticPr fontId="2" type="noConversion"/>
  </si>
  <si>
    <t>Box</t>
    <phoneticPr fontId="2" type="noConversion"/>
  </si>
  <si>
    <t>Amount</t>
    <phoneticPr fontId="2" type="noConversion"/>
  </si>
  <si>
    <t>Balance</t>
    <phoneticPr fontId="2" type="noConversion"/>
  </si>
  <si>
    <t>Date</t>
    <phoneticPr fontId="2" type="noConversion"/>
  </si>
  <si>
    <t>Q-ty</t>
    <phoneticPr fontId="2" type="noConversion"/>
  </si>
  <si>
    <t>Unit-P</t>
    <phoneticPr fontId="2" type="noConversion"/>
  </si>
  <si>
    <t>Payment</t>
    <phoneticPr fontId="2" type="noConversion"/>
  </si>
  <si>
    <t>CHK #</t>
    <phoneticPr fontId="2" type="noConversion"/>
  </si>
  <si>
    <t>Bank</t>
    <phoneticPr fontId="2" type="noConversion"/>
  </si>
  <si>
    <t>Deposit</t>
    <phoneticPr fontId="2" type="noConversion"/>
  </si>
  <si>
    <t>Clear</t>
    <phoneticPr fontId="2" type="noConversion"/>
  </si>
  <si>
    <t>Remark</t>
    <phoneticPr fontId="2" type="noConversion"/>
  </si>
  <si>
    <t>Paid</t>
    <phoneticPr fontId="2" type="noConversion"/>
  </si>
  <si>
    <t>check</t>
    <phoneticPr fontId="2" type="noConversion"/>
  </si>
  <si>
    <t xml:space="preserve"> </t>
    <phoneticPr fontId="2" type="noConversion"/>
  </si>
  <si>
    <t>Sub Total</t>
    <phoneticPr fontId="2" type="noConversion"/>
  </si>
  <si>
    <t>Total</t>
    <phoneticPr fontId="2" type="noConversion"/>
  </si>
  <si>
    <t xml:space="preserve">Customer : LPIO </t>
    <phoneticPr fontId="2" type="noConversion"/>
  </si>
  <si>
    <t xml:space="preserve">Mr. Kim /  0916-383-78263 </t>
    <phoneticPr fontId="2" type="noConversion"/>
  </si>
  <si>
    <t>Angeles</t>
    <phoneticPr fontId="2" type="noConversion"/>
  </si>
  <si>
    <t xml:space="preserve">Code # : </t>
    <phoneticPr fontId="2" type="noConversion"/>
  </si>
  <si>
    <t>Stock</t>
    <phoneticPr fontId="2" type="noConversion"/>
  </si>
  <si>
    <t>Glacier</t>
    <phoneticPr fontId="2" type="noConversion"/>
  </si>
  <si>
    <t>Ofs</t>
    <phoneticPr fontId="2" type="noConversion"/>
  </si>
  <si>
    <t xml:space="preserve"> </t>
    <phoneticPr fontId="2" type="noConversion"/>
  </si>
  <si>
    <t>물품대</t>
    <phoneticPr fontId="2" type="noConversion"/>
  </si>
  <si>
    <t>통관료</t>
    <phoneticPr fontId="2" type="noConversion"/>
  </si>
  <si>
    <t>창고료</t>
    <phoneticPr fontId="2" type="noConversion"/>
  </si>
  <si>
    <t>6.3$*54</t>
    <phoneticPr fontId="2" type="noConversion"/>
  </si>
  <si>
    <t xml:space="preserve"> </t>
    <phoneticPr fontId="2" type="noConversion"/>
  </si>
  <si>
    <t>LPIO Angeles</t>
  </si>
  <si>
    <t>MORNING SMILE HANARO</t>
  </si>
  <si>
    <t>OK</t>
    <phoneticPr fontId="2" type="noConversion"/>
  </si>
  <si>
    <t>Date</t>
    <phoneticPr fontId="2" type="noConversion"/>
  </si>
  <si>
    <t>no</t>
    <phoneticPr fontId="2" type="noConversion"/>
  </si>
  <si>
    <t>DR#</t>
    <phoneticPr fontId="2" type="noConversion"/>
  </si>
  <si>
    <t>Q-ty</t>
    <phoneticPr fontId="2" type="noConversion"/>
  </si>
  <si>
    <t>Box</t>
    <phoneticPr fontId="2" type="noConversion"/>
  </si>
  <si>
    <t>Unit-P</t>
    <phoneticPr fontId="2" type="noConversion"/>
  </si>
  <si>
    <t>Amount</t>
    <phoneticPr fontId="2" type="noConversion"/>
  </si>
  <si>
    <t>Balance</t>
    <phoneticPr fontId="2" type="noConversion"/>
  </si>
  <si>
    <t>CHK #</t>
    <phoneticPr fontId="2" type="noConversion"/>
  </si>
  <si>
    <t>Bank</t>
    <phoneticPr fontId="2" type="noConversion"/>
  </si>
  <si>
    <t>Due</t>
    <phoneticPr fontId="2" type="noConversion"/>
  </si>
  <si>
    <t>Clear</t>
    <phoneticPr fontId="2" type="noConversion"/>
  </si>
  <si>
    <t>Remark</t>
    <phoneticPr fontId="2" type="noConversion"/>
  </si>
  <si>
    <t>Paid</t>
    <phoneticPr fontId="2" type="noConversion"/>
  </si>
  <si>
    <t>입고내역</t>
    <phoneticPr fontId="2" type="noConversion"/>
  </si>
  <si>
    <t>출고내역</t>
    <phoneticPr fontId="2" type="noConversion"/>
  </si>
  <si>
    <t xml:space="preserve"> 9/1</t>
    <phoneticPr fontId="2" type="noConversion"/>
  </si>
  <si>
    <t>**  Pls write only a yellow background.</t>
    <phoneticPr fontId="2" type="noConversion"/>
  </si>
  <si>
    <t>*** Do not write blue backgrounds.</t>
    <phoneticPr fontId="2" type="noConversion"/>
  </si>
  <si>
    <t>Total Sales:</t>
  </si>
  <si>
    <t>DATE</t>
  </si>
  <si>
    <t>DR#</t>
  </si>
  <si>
    <t>CUSTOMER</t>
  </si>
  <si>
    <t>AMOUNT</t>
  </si>
  <si>
    <t xml:space="preserve">Date </t>
    <phoneticPr fontId="16" type="noConversion"/>
  </si>
  <si>
    <t>Amount Paid</t>
  </si>
  <si>
    <t>BALANCE</t>
  </si>
  <si>
    <t>Cash/Check</t>
  </si>
  <si>
    <t>Check #</t>
  </si>
  <si>
    <t>BANK</t>
  </si>
  <si>
    <t>Clear</t>
  </si>
  <si>
    <t>Deposit</t>
    <phoneticPr fontId="10" type="noConversion"/>
  </si>
  <si>
    <t>REMARKS</t>
  </si>
  <si>
    <t>Paid</t>
    <phoneticPr fontId="16" type="noConversion"/>
  </si>
  <si>
    <t>Total Balance</t>
  </si>
  <si>
    <t>BONG CHU JJIMDAK</t>
  </si>
  <si>
    <t>LG25</t>
  </si>
  <si>
    <t>SEOUL MART</t>
  </si>
  <si>
    <t>TEPPEN</t>
  </si>
  <si>
    <t xml:space="preserve"> </t>
    <phoneticPr fontId="12" type="noConversion"/>
  </si>
  <si>
    <t>Date</t>
    <phoneticPr fontId="12" type="noConversion"/>
  </si>
  <si>
    <t>Sep</t>
    <phoneticPr fontId="12" type="noConversion"/>
  </si>
  <si>
    <t>Unit</t>
    <phoneticPr fontId="12" type="noConversion"/>
  </si>
  <si>
    <t>Q-ty</t>
    <phoneticPr fontId="12" type="noConversion"/>
  </si>
  <si>
    <t>Box</t>
    <phoneticPr fontId="12" type="noConversion"/>
  </si>
  <si>
    <t>CAFÉ CHUSON</t>
  </si>
  <si>
    <t>SILANG EVERY MART</t>
  </si>
  <si>
    <t>DON DAY</t>
  </si>
  <si>
    <t>CHANEL TAN</t>
  </si>
  <si>
    <t>BAO NE KOREAN RESTAURANT</t>
  </si>
  <si>
    <t>JEONG SUN TAE</t>
  </si>
  <si>
    <t>LOTTE ICE CREAM</t>
  </si>
  <si>
    <t>DE JANG GUM</t>
  </si>
  <si>
    <t>THE RANCH FOOD PARK</t>
  </si>
  <si>
    <t>ADP MARK</t>
  </si>
  <si>
    <t>RADIMI BUFFET</t>
  </si>
  <si>
    <t>WHA RHANG</t>
  </si>
  <si>
    <t>AYALA ALABANG</t>
  </si>
  <si>
    <t>9-1</t>
  </si>
  <si>
    <t>MR/CHOI BULACAN</t>
  </si>
  <si>
    <t>79088</t>
  </si>
  <si>
    <t>BDO</t>
  </si>
  <si>
    <t>9-8</t>
  </si>
  <si>
    <t>SHINE MART</t>
  </si>
  <si>
    <t>9-3</t>
  </si>
  <si>
    <t>LPIO/ANGELES</t>
  </si>
  <si>
    <t>11237</t>
  </si>
  <si>
    <t>EAST WEST</t>
  </si>
  <si>
    <t>9-4</t>
  </si>
  <si>
    <t>JIN/JOAN</t>
  </si>
  <si>
    <t>DOKKAN</t>
  </si>
  <si>
    <t>A JHM KOREAN BBQ HOUSE</t>
  </si>
  <si>
    <t>6242</t>
  </si>
  <si>
    <t>30</t>
  </si>
  <si>
    <t>9-5</t>
  </si>
  <si>
    <t>METRO BANK</t>
  </si>
  <si>
    <t>6245</t>
  </si>
  <si>
    <t>1</t>
  </si>
  <si>
    <t>HWANG JEA TOUR</t>
  </si>
  <si>
    <t>60K DEPOSIT IN THE OF BDO</t>
  </si>
  <si>
    <t>CANCELLED</t>
  </si>
  <si>
    <t>MS CARMEN</t>
  </si>
  <si>
    <t>MICAELA/ATOMY</t>
  </si>
  <si>
    <t>SAMPLE/SANGYUBZAL MASARAP</t>
  </si>
  <si>
    <t>OFFICE SAMLPE</t>
  </si>
  <si>
    <t>9-7</t>
  </si>
  <si>
    <t>11245</t>
  </si>
  <si>
    <t>9-10</t>
  </si>
  <si>
    <t>1732810438</t>
  </si>
  <si>
    <t>9-19</t>
  </si>
  <si>
    <t>CANCELLED/SILANG EVERY MART DR</t>
  </si>
  <si>
    <t>9-6</t>
  </si>
  <si>
    <t>6257</t>
  </si>
  <si>
    <t>100</t>
  </si>
  <si>
    <t>BULACAN/CHOI</t>
  </si>
  <si>
    <t>CAFÉ CHOSUN</t>
  </si>
  <si>
    <t>22626</t>
  </si>
  <si>
    <t>PREMIER THE SANGYUBZAL</t>
  </si>
  <si>
    <t>TEN THOUDSND PESO</t>
  </si>
  <si>
    <t>MR.JEONG WAN SOO</t>
  </si>
  <si>
    <t>6272</t>
  </si>
  <si>
    <t>4</t>
  </si>
  <si>
    <t>9-11</t>
  </si>
  <si>
    <t>BOA NE KOREAN RESTAURANT</t>
  </si>
  <si>
    <t>AUB</t>
  </si>
  <si>
    <t>9-27</t>
  </si>
  <si>
    <t xml:space="preserve">TEN THOUSAND PESO </t>
  </si>
  <si>
    <t>9-12</t>
  </si>
  <si>
    <t>6277</t>
  </si>
  <si>
    <t>TEN THOUSAND PESO PAYMET TO ICE</t>
  </si>
  <si>
    <t>9-13</t>
  </si>
  <si>
    <t>6281</t>
  </si>
  <si>
    <t>9-14</t>
  </si>
  <si>
    <t>KOREAN BBQ RESTAURANT</t>
  </si>
  <si>
    <t>PHI EXPORT</t>
  </si>
  <si>
    <t>700</t>
  </si>
  <si>
    <t>9-17</t>
  </si>
  <si>
    <t>NP</t>
  </si>
  <si>
    <t>5</t>
  </si>
  <si>
    <t>9-21</t>
  </si>
  <si>
    <t>1732810435</t>
  </si>
  <si>
    <t>NOVEMBER</t>
  </si>
  <si>
    <t>OCTOBER</t>
  </si>
  <si>
    <t>DECEMBER</t>
  </si>
  <si>
    <t>1732810468</t>
  </si>
  <si>
    <t>10-2</t>
  </si>
  <si>
    <t>DONU</t>
  </si>
  <si>
    <t>MR.CHOI</t>
  </si>
  <si>
    <t>THE MAGIC POP KOREAN CRUSINE</t>
  </si>
  <si>
    <t>6297</t>
  </si>
  <si>
    <t>DON DAY RESTAURANT</t>
  </si>
  <si>
    <t>10</t>
  </si>
  <si>
    <t>6301</t>
  </si>
  <si>
    <t>MR.CHIE</t>
  </si>
  <si>
    <t>11334</t>
  </si>
  <si>
    <t>EASTWEST</t>
  </si>
  <si>
    <t>10-3</t>
  </si>
  <si>
    <t>DEPOSIT IN THE BANK  BDO LP</t>
  </si>
  <si>
    <t>0</t>
  </si>
  <si>
    <t>WATANABI</t>
  </si>
  <si>
    <t>CANCELLED/SIR JIN</t>
    <phoneticPr fontId="12" type="noConversion"/>
  </si>
  <si>
    <r>
      <t>1</t>
    </r>
    <r>
      <rPr>
        <sz val="10"/>
        <color theme="1"/>
        <rFont val="Trebuchet MS"/>
        <family val="2"/>
      </rPr>
      <t>0</t>
    </r>
    <phoneticPr fontId="12" type="noConversion"/>
  </si>
  <si>
    <t>1732837835</t>
    <phoneticPr fontId="12" type="noConversion"/>
  </si>
  <si>
    <t>METRO BANK</t>
    <phoneticPr fontId="12" type="noConversion"/>
  </si>
  <si>
    <t>10-5</t>
    <phoneticPr fontId="12" type="noConversion"/>
  </si>
  <si>
    <t>SHINE MART</t>
    <phoneticPr fontId="12" type="noConversion"/>
  </si>
  <si>
    <t>SHINE MART</t>
    <phoneticPr fontId="12" type="noConversion"/>
  </si>
  <si>
    <t>MORNING SMILE HANARO</t>
    <phoneticPr fontId="12" type="noConversion"/>
  </si>
  <si>
    <t>DOKKAN</t>
    <phoneticPr fontId="12" type="noConversion"/>
  </si>
  <si>
    <t>SILANG EVERY MART</t>
    <phoneticPr fontId="12" type="noConversion"/>
  </si>
  <si>
    <t>5</t>
    <phoneticPr fontId="12" type="noConversion"/>
  </si>
  <si>
    <t>10-5</t>
  </si>
  <si>
    <t>10-4</t>
  </si>
  <si>
    <t>10-1</t>
  </si>
  <si>
    <t>6295</t>
  </si>
  <si>
    <t>DEPOSIT IN THE BANK</t>
  </si>
  <si>
    <t>BDO ROCKWELL</t>
  </si>
  <si>
    <t>9-28</t>
  </si>
  <si>
    <t>DEPOSIT IN EASTWEST/ STYRO&amp; DRY ICE</t>
  </si>
  <si>
    <t>ADDITIONAL 5135 FOR AIR FARE BOSS CARGO</t>
  </si>
  <si>
    <t>HONG SUB KIM/DAVAO</t>
  </si>
  <si>
    <t>6208</t>
    <phoneticPr fontId="12" type="noConversion"/>
  </si>
  <si>
    <t>TEPPEN</t>
    <phoneticPr fontId="12" type="noConversion"/>
  </si>
  <si>
    <t>10-6</t>
    <phoneticPr fontId="12" type="noConversion"/>
  </si>
  <si>
    <t>check</t>
    <phoneticPr fontId="12" type="noConversion"/>
  </si>
  <si>
    <t>sterling</t>
    <phoneticPr fontId="12" type="noConversion"/>
  </si>
  <si>
    <t xml:space="preserve"> </t>
    <phoneticPr fontId="12" type="noConversion"/>
  </si>
  <si>
    <t>10-8</t>
    <phoneticPr fontId="12" type="noConversion"/>
  </si>
  <si>
    <t xml:space="preserve"> </t>
    <phoneticPr fontId="12" type="noConversion"/>
  </si>
  <si>
    <t xml:space="preserve">   </t>
    <phoneticPr fontId="12" type="noConversion"/>
  </si>
  <si>
    <t>10-12</t>
    <phoneticPr fontId="12" type="noConversion"/>
  </si>
  <si>
    <t>재고수량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</si>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</sst>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43" formatCode="_-* #,##0.00_-;\-* #,##0.00_-;_-* &quot;-&quot;??_-;_-@_-"/>
    <numFmt numFmtId="176" formatCode="_(* #,##0_);_(* \(#,##0\);_(* &quot;-&quot;_);_(@_)"/>
    <numFmt numFmtId="177" formatCode="_(* #,##0.00_);_(* \(#,##0.00\);_(* &quot;-&quot;??_);_(@_)"/>
    <numFmt numFmtId="178" formatCode="yy&quot;-&quot;m&quot;-&quot;d;@"/>
    <numFmt numFmtId="179" formatCode="0;[Red]0"/>
    <numFmt numFmtId="180" formatCode="_-* #,##0.0000_-;\-* #,##0.0000_-;_-* &quot;-&quot;_-;_-@_-"/>
    <numFmt numFmtId="181" formatCode="0.0000%"/>
    <numFmt numFmtId="182" formatCode="m&quot;/&quot;d;@"/>
    <numFmt numFmtId="183" formatCode="#,##0_ "/>
  </numFmts>
  <fonts count="4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Trebuchet MS"/>
      <family val="2"/>
    </font>
    <font>
      <sz val="8"/>
      <name val="맑은 고딕"/>
      <family val="3"/>
      <charset val="129"/>
      <scheme val="minor"/>
    </font>
    <font>
      <sz val="10"/>
      <color theme="1"/>
      <name val="Trebuchet MS"/>
      <family val="2"/>
    </font>
    <font>
      <b/>
      <sz val="10"/>
      <color rgb="FFFF0000"/>
      <name val="Trebuchet MS"/>
      <family val="2"/>
    </font>
    <font>
      <b/>
      <sz val="14"/>
      <color theme="1"/>
      <name val="Trebuchet MS"/>
      <family val="2"/>
    </font>
    <font>
      <sz val="11"/>
      <color indexed="8"/>
      <name val="Calibri"/>
      <family val="2"/>
    </font>
    <font>
      <b/>
      <sz val="11"/>
      <color theme="1"/>
      <name val="Trebuchet MS"/>
      <family val="2"/>
    </font>
    <font>
      <b/>
      <sz val="9"/>
      <color theme="1"/>
      <name val="Trebuchet MS"/>
      <family val="2"/>
    </font>
    <font>
      <sz val="12"/>
      <color theme="1"/>
      <name val="Trebuchet MS"/>
      <family val="2"/>
    </font>
    <font>
      <sz val="12"/>
      <name val="Trebuchet MS"/>
      <family val="2"/>
    </font>
    <font>
      <b/>
      <sz val="12"/>
      <color rgb="FFFF0000"/>
      <name val="Trebuchet MS"/>
      <family val="2"/>
    </font>
    <font>
      <b/>
      <sz val="12"/>
      <color rgb="FFFF0000"/>
      <name val="Calibri"/>
      <family val="2"/>
    </font>
    <font>
      <sz val="12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2"/>
      <color theme="1"/>
      <name val="Trebuchet MS"/>
      <family val="2"/>
    </font>
    <font>
      <sz val="10"/>
      <name val="Trebuchet MS"/>
      <family val="2"/>
    </font>
    <font>
      <sz val="8"/>
      <color theme="1"/>
      <name val="맑은 고딕"/>
      <family val="2"/>
      <scheme val="minor"/>
    </font>
    <font>
      <b/>
      <sz val="10"/>
      <name val="Trebuchet MS"/>
      <family val="2"/>
    </font>
    <font>
      <sz val="10"/>
      <color theme="1"/>
      <name val="Trebuchet MS"/>
      <family val="2"/>
    </font>
    <font>
      <sz val="12"/>
      <color rgb="FFFFFF99"/>
      <name val="Trebuchet MS"/>
      <family val="2"/>
    </font>
    <font>
      <sz val="11"/>
      <color theme="1"/>
      <name val="맑은 고딕"/>
      <family val="2"/>
      <scheme val="minor"/>
    </font>
    <font>
      <b/>
      <sz val="10"/>
      <color rgb="FFFF0000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empus Sans ITC"/>
      <family val="5"/>
    </font>
    <font>
      <b/>
      <sz val="12"/>
      <name val="Tempus Sans ITC"/>
      <family val="5"/>
    </font>
    <font>
      <b/>
      <sz val="10"/>
      <color theme="1"/>
      <name val="Tempus Sans ITC"/>
      <family val="5"/>
    </font>
    <font>
      <b/>
      <sz val="11"/>
      <color theme="1"/>
      <name val="Tempus Sans ITC"/>
      <family val="5"/>
    </font>
    <font>
      <sz val="12"/>
      <name val="Tempus Sans ITC"/>
      <family val="5"/>
    </font>
    <font>
      <sz val="12"/>
      <color theme="1"/>
      <name val="Tempus Sans ITC"/>
      <family val="5"/>
    </font>
    <font>
      <sz val="11"/>
      <color theme="1"/>
      <name val="맑은 고딕"/>
      <family val="3"/>
      <charset val="129"/>
      <scheme val="minor"/>
    </font>
    <font>
      <sz val="11"/>
      <color theme="1"/>
      <name val="Trebuchet MS"/>
      <family val="2"/>
    </font>
    <font>
      <sz val="12"/>
      <color theme="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3" fillId="0" borderId="0" applyFont="0" applyFill="0" applyBorder="0" applyAlignment="0" applyProtection="0"/>
  </cellStyleXfs>
  <cellXfs count="368">
    <xf numFmtId="0" fontId="0" fillId="0" borderId="0" xfId="0">
      <alignment vertical="center"/>
    </xf>
    <xf numFmtId="41" fontId="4" fillId="2" borderId="1" xfId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178" fontId="4" fillId="2" borderId="2" xfId="1" applyNumberFormat="1" applyFont="1" applyFill="1" applyBorder="1" applyAlignment="1">
      <alignment horizontal="center" vertical="center"/>
    </xf>
    <xf numFmtId="41" fontId="3" fillId="0" borderId="3" xfId="1" applyFont="1" applyBorder="1">
      <alignment vertical="center"/>
    </xf>
    <xf numFmtId="178" fontId="3" fillId="0" borderId="4" xfId="1" applyNumberFormat="1" applyFont="1" applyBorder="1">
      <alignment vertical="center"/>
    </xf>
    <xf numFmtId="179" fontId="3" fillId="0" borderId="4" xfId="1" applyNumberFormat="1" applyFont="1" applyBorder="1">
      <alignment vertical="center"/>
    </xf>
    <xf numFmtId="41" fontId="3" fillId="0" borderId="4" xfId="1" applyFont="1" applyBorder="1">
      <alignment vertical="center"/>
    </xf>
    <xf numFmtId="41" fontId="3" fillId="0" borderId="5" xfId="1" applyFont="1" applyBorder="1">
      <alignment vertical="center"/>
    </xf>
    <xf numFmtId="41" fontId="3" fillId="0" borderId="6" xfId="1" applyFont="1" applyBorder="1">
      <alignment vertical="center"/>
    </xf>
    <xf numFmtId="178" fontId="3" fillId="0" borderId="7" xfId="1" applyNumberFormat="1" applyFont="1" applyBorder="1">
      <alignment vertical="center"/>
    </xf>
    <xf numFmtId="179" fontId="3" fillId="0" borderId="7" xfId="1" applyNumberFormat="1" applyFont="1" applyBorder="1">
      <alignment vertical="center"/>
    </xf>
    <xf numFmtId="41" fontId="3" fillId="0" borderId="7" xfId="1" applyFont="1" applyBorder="1">
      <alignment vertical="center"/>
    </xf>
    <xf numFmtId="41" fontId="3" fillId="0" borderId="8" xfId="1" applyFont="1" applyBorder="1">
      <alignment vertical="center"/>
    </xf>
    <xf numFmtId="178" fontId="3" fillId="0" borderId="9" xfId="1" applyNumberFormat="1" applyFont="1" applyBorder="1">
      <alignment vertical="center"/>
    </xf>
    <xf numFmtId="41" fontId="3" fillId="0" borderId="9" xfId="1" applyFont="1" applyBorder="1">
      <alignment vertical="center"/>
    </xf>
    <xf numFmtId="41" fontId="3" fillId="0" borderId="10" xfId="1" applyFont="1" applyBorder="1">
      <alignment vertical="center"/>
    </xf>
    <xf numFmtId="41" fontId="5" fillId="0" borderId="11" xfId="1" applyFont="1" applyBorder="1" applyAlignment="1">
      <alignment horizontal="center" vertical="center"/>
    </xf>
    <xf numFmtId="41" fontId="6" fillId="0" borderId="12" xfId="1" applyFont="1" applyBorder="1" applyAlignment="1">
      <alignment horizontal="center" vertical="center"/>
    </xf>
    <xf numFmtId="41" fontId="4" fillId="0" borderId="0" xfId="1" applyFont="1" applyAlignment="1">
      <alignment vertical="center"/>
    </xf>
    <xf numFmtId="178" fontId="4" fillId="0" borderId="0" xfId="1" applyNumberFormat="1" applyFont="1" applyAlignment="1">
      <alignment vertical="center"/>
    </xf>
    <xf numFmtId="41" fontId="3" fillId="0" borderId="0" xfId="1" applyFont="1">
      <alignment vertical="center"/>
    </xf>
    <xf numFmtId="178" fontId="3" fillId="0" borderId="0" xfId="1" applyNumberFormat="1" applyFont="1">
      <alignment vertical="center"/>
    </xf>
    <xf numFmtId="179" fontId="3" fillId="0" borderId="0" xfId="1" applyNumberFormat="1" applyFont="1">
      <alignment vertical="center"/>
    </xf>
    <xf numFmtId="41" fontId="3" fillId="0" borderId="11" xfId="1" applyFont="1" applyBorder="1" applyAlignment="1">
      <alignment horizontal="center" vertical="center"/>
    </xf>
    <xf numFmtId="41" fontId="3" fillId="0" borderId="13" xfId="1" applyFont="1" applyBorder="1" applyAlignment="1">
      <alignment horizontal="center" vertical="center"/>
    </xf>
    <xf numFmtId="178" fontId="4" fillId="3" borderId="1" xfId="1" applyNumberFormat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178" fontId="4" fillId="3" borderId="2" xfId="1" applyNumberFormat="1" applyFont="1" applyFill="1" applyBorder="1" applyAlignment="1">
      <alignment horizontal="center" vertical="center"/>
    </xf>
    <xf numFmtId="41" fontId="4" fillId="3" borderId="2" xfId="1" applyFont="1" applyFill="1" applyBorder="1" applyAlignment="1">
      <alignment horizontal="center" vertical="center"/>
    </xf>
    <xf numFmtId="178" fontId="3" fillId="3" borderId="4" xfId="1" applyNumberFormat="1" applyFont="1" applyFill="1" applyBorder="1">
      <alignment vertical="center"/>
    </xf>
    <xf numFmtId="41" fontId="3" fillId="3" borderId="4" xfId="1" applyFont="1" applyFill="1" applyBorder="1">
      <alignment vertical="center"/>
    </xf>
    <xf numFmtId="178" fontId="3" fillId="3" borderId="7" xfId="1" applyNumberFormat="1" applyFont="1" applyFill="1" applyBorder="1">
      <alignment vertical="center"/>
    </xf>
    <xf numFmtId="41" fontId="3" fillId="3" borderId="7" xfId="1" applyFont="1" applyFill="1" applyBorder="1">
      <alignment vertical="center"/>
    </xf>
    <xf numFmtId="178" fontId="3" fillId="3" borderId="9" xfId="1" applyNumberFormat="1" applyFont="1" applyFill="1" applyBorder="1">
      <alignment vertical="center"/>
    </xf>
    <xf numFmtId="41" fontId="3" fillId="3" borderId="9" xfId="1" applyFont="1" applyFill="1" applyBorder="1">
      <alignment vertical="center"/>
    </xf>
    <xf numFmtId="41" fontId="0" fillId="0" borderId="0" xfId="0" applyNumberFormat="1">
      <alignment vertical="center"/>
    </xf>
    <xf numFmtId="180" fontId="3" fillId="0" borderId="0" xfId="1" applyNumberFormat="1" applyFont="1">
      <alignment vertical="center"/>
    </xf>
    <xf numFmtId="181" fontId="3" fillId="0" borderId="0" xfId="1" applyNumberFormat="1" applyFont="1">
      <alignment vertical="center"/>
    </xf>
    <xf numFmtId="43" fontId="0" fillId="0" borderId="0" xfId="0" applyNumberFormat="1">
      <alignment vertical="center"/>
    </xf>
    <xf numFmtId="41" fontId="8" fillId="0" borderId="3" xfId="1" applyFont="1" applyBorder="1">
      <alignment vertical="center"/>
    </xf>
    <xf numFmtId="0" fontId="8" fillId="0" borderId="0" xfId="0" applyFont="1">
      <alignment vertical="center"/>
    </xf>
    <xf numFmtId="41" fontId="8" fillId="0" borderId="6" xfId="1" applyFont="1" applyBorder="1">
      <alignment vertical="center"/>
    </xf>
    <xf numFmtId="41" fontId="8" fillId="0" borderId="7" xfId="1" applyFont="1" applyBorder="1">
      <alignment vertical="center"/>
    </xf>
    <xf numFmtId="182" fontId="0" fillId="0" borderId="0" xfId="0" applyNumberFormat="1">
      <alignment vertical="center"/>
    </xf>
    <xf numFmtId="182" fontId="3" fillId="0" borderId="7" xfId="1" applyNumberFormat="1" applyFont="1" applyBorder="1">
      <alignment vertical="center"/>
    </xf>
    <xf numFmtId="182" fontId="3" fillId="0" borderId="9" xfId="1" applyNumberFormat="1" applyFont="1" applyBorder="1">
      <alignment vertical="center"/>
    </xf>
    <xf numFmtId="182" fontId="5" fillId="4" borderId="1" xfId="1" applyNumberFormat="1" applyFont="1" applyFill="1" applyBorder="1" applyAlignment="1">
      <alignment horizontal="center" vertical="center"/>
    </xf>
    <xf numFmtId="182" fontId="5" fillId="4" borderId="2" xfId="1" applyNumberFormat="1" applyFont="1" applyFill="1" applyBorder="1" applyAlignment="1">
      <alignment horizontal="center" vertical="center"/>
    </xf>
    <xf numFmtId="41" fontId="8" fillId="4" borderId="4" xfId="1" applyFont="1" applyFill="1" applyBorder="1">
      <alignment vertical="center"/>
    </xf>
    <xf numFmtId="182" fontId="8" fillId="4" borderId="4" xfId="1" applyNumberFormat="1" applyFont="1" applyFill="1" applyBorder="1">
      <alignment vertical="center"/>
    </xf>
    <xf numFmtId="41" fontId="8" fillId="4" borderId="5" xfId="1" applyFont="1" applyFill="1" applyBorder="1">
      <alignment vertical="center"/>
    </xf>
    <xf numFmtId="41" fontId="8" fillId="4" borderId="7" xfId="1" applyFont="1" applyFill="1" applyBorder="1">
      <alignment vertical="center"/>
    </xf>
    <xf numFmtId="182" fontId="8" fillId="4" borderId="7" xfId="1" applyNumberFormat="1" applyFont="1" applyFill="1" applyBorder="1">
      <alignment vertical="center"/>
    </xf>
    <xf numFmtId="41" fontId="8" fillId="4" borderId="8" xfId="1" applyFont="1" applyFill="1" applyBorder="1">
      <alignment vertical="center"/>
    </xf>
    <xf numFmtId="41" fontId="5" fillId="4" borderId="1" xfId="1" applyFont="1" applyFill="1" applyBorder="1" applyAlignment="1">
      <alignment horizontal="center" vertical="center"/>
    </xf>
    <xf numFmtId="41" fontId="5" fillId="4" borderId="2" xfId="1" applyFont="1" applyFill="1" applyBorder="1" applyAlignment="1">
      <alignment horizontal="center" vertical="center"/>
    </xf>
    <xf numFmtId="179" fontId="8" fillId="4" borderId="4" xfId="1" applyNumberFormat="1" applyFont="1" applyFill="1" applyBorder="1">
      <alignment vertical="center"/>
    </xf>
    <xf numFmtId="0" fontId="8" fillId="4" borderId="7" xfId="0" applyFont="1" applyFill="1" applyBorder="1" applyAlignment="1">
      <alignment horizontal="center" vertical="center"/>
    </xf>
    <xf numFmtId="179" fontId="8" fillId="4" borderId="7" xfId="1" applyNumberFormat="1" applyFont="1" applyFill="1" applyBorder="1">
      <alignment vertical="center"/>
    </xf>
    <xf numFmtId="41" fontId="8" fillId="5" borderId="4" xfId="1" applyFont="1" applyFill="1" applyBorder="1">
      <alignment vertical="center"/>
    </xf>
    <xf numFmtId="41" fontId="8" fillId="5" borderId="7" xfId="1" applyFont="1" applyFill="1" applyBorder="1">
      <alignment vertical="center"/>
    </xf>
    <xf numFmtId="182" fontId="8" fillId="4" borderId="4" xfId="1" applyNumberFormat="1" applyFont="1" applyFill="1" applyBorder="1" applyAlignment="1">
      <alignment vertical="center"/>
    </xf>
    <xf numFmtId="182" fontId="8" fillId="4" borderId="7" xfId="1" applyNumberFormat="1" applyFont="1" applyFill="1" applyBorder="1" applyAlignment="1">
      <alignment vertical="center"/>
    </xf>
    <xf numFmtId="40" fontId="13" fillId="0" borderId="0" xfId="2" applyNumberFormat="1" applyFont="1" applyFill="1" applyAlignment="1">
      <alignment vertical="center" shrinkToFit="1"/>
    </xf>
    <xf numFmtId="43" fontId="14" fillId="0" borderId="0" xfId="3" applyNumberFormat="1" applyFont="1" applyFill="1" applyAlignment="1">
      <alignment vertical="center" shrinkToFit="1"/>
    </xf>
    <xf numFmtId="40" fontId="15" fillId="6" borderId="0" xfId="2" applyNumberFormat="1" applyFont="1" applyFill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0" fillId="0" borderId="0" xfId="2" applyAlignment="1">
      <alignment vertical="center"/>
    </xf>
    <xf numFmtId="43" fontId="14" fillId="0" borderId="0" xfId="3" applyNumberFormat="1" applyFont="1" applyFill="1" applyAlignment="1">
      <alignment horizontal="center" vertical="center" shrinkToFit="1"/>
    </xf>
    <xf numFmtId="40" fontId="19" fillId="0" borderId="0" xfId="2" applyNumberFormat="1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center" vertical="center"/>
    </xf>
    <xf numFmtId="0" fontId="10" fillId="0" borderId="0" xfId="2" applyAlignment="1">
      <alignment horizontal="center" vertical="center"/>
    </xf>
    <xf numFmtId="43" fontId="19" fillId="0" borderId="0" xfId="2" applyNumberFormat="1" applyFont="1" applyFill="1" applyBorder="1" applyAlignment="1">
      <alignment horizontal="center" vertical="center"/>
    </xf>
    <xf numFmtId="40" fontId="19" fillId="0" borderId="7" xfId="4" applyNumberFormat="1" applyFont="1" applyFill="1" applyBorder="1" applyAlignment="1">
      <alignment vertical="center" shrinkToFit="1"/>
    </xf>
    <xf numFmtId="43" fontId="21" fillId="0" borderId="7" xfId="3" applyNumberFormat="1" applyFont="1" applyFill="1" applyBorder="1" applyAlignment="1">
      <alignment vertical="center" shrinkToFit="1"/>
    </xf>
    <xf numFmtId="0" fontId="22" fillId="0" borderId="7" xfId="2" applyNumberFormat="1" applyFont="1" applyFill="1" applyBorder="1" applyAlignment="1">
      <alignment horizontal="center" vertical="center" shrinkToFit="1"/>
    </xf>
    <xf numFmtId="0" fontId="23" fillId="0" borderId="7" xfId="2" applyFont="1" applyBorder="1" applyAlignment="1">
      <alignment vertical="center"/>
    </xf>
    <xf numFmtId="0" fontId="23" fillId="0" borderId="7" xfId="2" applyFont="1" applyBorder="1" applyAlignment="1">
      <alignment horizontal="left" vertical="center"/>
    </xf>
    <xf numFmtId="0" fontId="23" fillId="0" borderId="0" xfId="2" applyFont="1" applyAlignment="1">
      <alignment vertical="center"/>
    </xf>
    <xf numFmtId="0" fontId="19" fillId="0" borderId="7" xfId="2" applyFont="1" applyFill="1" applyBorder="1" applyAlignment="1">
      <alignment horizontal="left" vertical="center"/>
    </xf>
    <xf numFmtId="0" fontId="19" fillId="0" borderId="7" xfId="2" applyFont="1" applyFill="1" applyBorder="1" applyAlignment="1">
      <alignment vertical="center"/>
    </xf>
    <xf numFmtId="0" fontId="19" fillId="0" borderId="0" xfId="2" applyFont="1" applyFill="1" applyBorder="1" applyAlignment="1">
      <alignment vertical="center"/>
    </xf>
    <xf numFmtId="0" fontId="10" fillId="0" borderId="0" xfId="2" applyAlignment="1">
      <alignment horizontal="left" vertical="center"/>
    </xf>
    <xf numFmtId="177" fontId="13" fillId="0" borderId="0" xfId="4" applyFont="1" applyFill="1" applyAlignment="1">
      <alignment vertical="center" shrinkToFit="1"/>
    </xf>
    <xf numFmtId="0" fontId="13" fillId="0" borderId="0" xfId="2" applyFont="1" applyFill="1" applyBorder="1" applyAlignment="1">
      <alignment horizontal="left" vertical="center"/>
    </xf>
    <xf numFmtId="177" fontId="13" fillId="0" borderId="0" xfId="4" applyFont="1" applyFill="1" applyBorder="1" applyAlignment="1">
      <alignment vertical="center" shrinkToFit="1"/>
    </xf>
    <xf numFmtId="40" fontId="13" fillId="0" borderId="0" xfId="4" applyNumberFormat="1" applyFont="1" applyFill="1" applyAlignment="1">
      <alignment vertical="center" shrinkToFit="1"/>
    </xf>
    <xf numFmtId="40" fontId="13" fillId="0" borderId="0" xfId="2" applyNumberFormat="1" applyFont="1" applyFill="1" applyBorder="1" applyAlignment="1">
      <alignment vertical="center" shrinkToFit="1"/>
    </xf>
    <xf numFmtId="0" fontId="10" fillId="0" borderId="0" xfId="2" applyFill="1" applyAlignment="1">
      <alignment vertical="center"/>
    </xf>
    <xf numFmtId="43" fontId="14" fillId="0" borderId="0" xfId="0" applyNumberFormat="1" applyFont="1" applyFill="1" applyBorder="1" applyAlignment="1" applyProtection="1">
      <alignment vertical="center" shrinkToFit="1"/>
    </xf>
    <xf numFmtId="41" fontId="23" fillId="0" borderId="7" xfId="1" applyFont="1" applyBorder="1" applyAlignment="1">
      <alignment horizontal="left" vertical="center"/>
    </xf>
    <xf numFmtId="41" fontId="27" fillId="0" borderId="7" xfId="1" applyFont="1" applyBorder="1" applyAlignment="1">
      <alignment horizontal="left" vertical="center"/>
    </xf>
    <xf numFmtId="41" fontId="19" fillId="0" borderId="7" xfId="1" applyFont="1" applyFill="1" applyBorder="1" applyAlignment="1">
      <alignment horizontal="right" vertical="center"/>
    </xf>
    <xf numFmtId="41" fontId="27" fillId="0" borderId="7" xfId="1" applyFont="1" applyBorder="1" applyAlignment="1">
      <alignment horizontal="right" vertical="center"/>
    </xf>
    <xf numFmtId="41" fontId="19" fillId="0" borderId="7" xfId="1" applyFont="1" applyFill="1" applyBorder="1" applyAlignment="1">
      <alignment horizontal="left" vertical="center"/>
    </xf>
    <xf numFmtId="49" fontId="11" fillId="4" borderId="0" xfId="2" applyNumberFormat="1" applyFont="1" applyFill="1" applyAlignment="1">
      <alignment horizontal="center" vertical="center"/>
    </xf>
    <xf numFmtId="0" fontId="11" fillId="4" borderId="0" xfId="2" applyFont="1" applyFill="1" applyAlignment="1">
      <alignment horizontal="left" vertical="center" shrinkToFit="1"/>
    </xf>
    <xf numFmtId="41" fontId="11" fillId="4" borderId="0" xfId="1" applyFont="1" applyFill="1" applyAlignment="1">
      <alignment horizontal="center" vertical="center" shrinkToFit="1"/>
    </xf>
    <xf numFmtId="49" fontId="19" fillId="4" borderId="7" xfId="2" applyNumberFormat="1" applyFont="1" applyFill="1" applyBorder="1" applyAlignment="1">
      <alignment horizontal="center" vertical="center"/>
    </xf>
    <xf numFmtId="0" fontId="20" fillId="4" borderId="7" xfId="2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0" fillId="4" borderId="7" xfId="2" quotePrefix="1" applyFont="1" applyFill="1" applyBorder="1" applyAlignment="1">
      <alignment horizontal="center" vertical="center"/>
    </xf>
    <xf numFmtId="49" fontId="20" fillId="4" borderId="7" xfId="2" applyNumberFormat="1" applyFont="1" applyFill="1" applyBorder="1" applyAlignment="1">
      <alignment horizontal="center" vertical="center"/>
    </xf>
    <xf numFmtId="49" fontId="13" fillId="4" borderId="7" xfId="2" applyNumberFormat="1" applyFont="1" applyFill="1" applyBorder="1" applyAlignment="1">
      <alignment horizontal="center" vertical="center"/>
    </xf>
    <xf numFmtId="0" fontId="19" fillId="4" borderId="7" xfId="2" applyFont="1" applyFill="1" applyBorder="1" applyAlignment="1">
      <alignment horizontal="left" vertical="center" shrinkToFit="1"/>
    </xf>
    <xf numFmtId="41" fontId="19" fillId="4" borderId="7" xfId="1" applyFont="1" applyFill="1" applyBorder="1" applyAlignment="1">
      <alignment horizontal="left" vertical="center" shrinkToFit="1"/>
    </xf>
    <xf numFmtId="0" fontId="13" fillId="4" borderId="7" xfId="2" applyFont="1" applyFill="1" applyBorder="1" applyAlignment="1">
      <alignment horizontal="left" vertical="center" shrinkToFit="1"/>
    </xf>
    <xf numFmtId="41" fontId="13" fillId="4" borderId="7" xfId="1" applyFont="1" applyFill="1" applyBorder="1" applyAlignment="1">
      <alignment horizontal="left" vertical="center" shrinkToFit="1"/>
    </xf>
    <xf numFmtId="41" fontId="19" fillId="4" borderId="0" xfId="1" applyFont="1" applyFill="1" applyBorder="1" applyAlignment="1">
      <alignment horizontal="left" vertical="center" shrinkToFit="1"/>
    </xf>
    <xf numFmtId="0" fontId="10" fillId="4" borderId="0" xfId="2" applyFill="1" applyAlignment="1">
      <alignment horizontal="left"/>
    </xf>
    <xf numFmtId="41" fontId="10" fillId="4" borderId="0" xfId="1" applyFont="1" applyFill="1" applyAlignment="1"/>
    <xf numFmtId="0" fontId="24" fillId="4" borderId="0" xfId="2" applyFont="1" applyFill="1" applyAlignment="1">
      <alignment horizontal="left"/>
    </xf>
    <xf numFmtId="41" fontId="24" fillId="4" borderId="0" xfId="1" applyFont="1" applyFill="1" applyAlignment="1"/>
    <xf numFmtId="49" fontId="26" fillId="4" borderId="0" xfId="2" applyNumberFormat="1" applyFont="1" applyFill="1" applyBorder="1" applyAlignment="1">
      <alignment horizontal="center" vertical="center"/>
    </xf>
    <xf numFmtId="0" fontId="26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Alignment="1">
      <alignment horizontal="left" vertical="center" shrinkToFit="1"/>
    </xf>
    <xf numFmtId="41" fontId="13" fillId="4" borderId="0" xfId="1" applyFont="1" applyFill="1" applyAlignment="1">
      <alignment horizontal="left" vertical="center" shrinkToFit="1"/>
    </xf>
    <xf numFmtId="0" fontId="13" fillId="4" borderId="0" xfId="2" applyFont="1" applyFill="1" applyBorder="1" applyAlignment="1">
      <alignment horizontal="left" vertical="center" shrinkToFit="1"/>
    </xf>
    <xf numFmtId="41" fontId="13" fillId="4" borderId="0" xfId="1" applyFont="1" applyFill="1" applyBorder="1" applyAlignment="1">
      <alignment horizontal="left" vertical="center" shrinkToFit="1"/>
    </xf>
    <xf numFmtId="49" fontId="26" fillId="4" borderId="0" xfId="2" quotePrefix="1" applyNumberFormat="1" applyFont="1" applyFill="1" applyAlignment="1">
      <alignment horizontal="center" vertical="center"/>
    </xf>
    <xf numFmtId="49" fontId="13" fillId="4" borderId="0" xfId="2" applyNumberFormat="1" applyFont="1" applyFill="1" applyBorder="1" applyAlignment="1">
      <alignment horizontal="center" vertical="center"/>
    </xf>
    <xf numFmtId="49" fontId="13" fillId="4" borderId="0" xfId="2" quotePrefix="1" applyNumberFormat="1" applyFont="1" applyFill="1" applyAlignment="1">
      <alignment horizontal="center" vertical="center"/>
    </xf>
    <xf numFmtId="49" fontId="13" fillId="4" borderId="0" xfId="2" applyNumberFormat="1" applyFont="1" applyFill="1" applyBorder="1" applyAlignment="1">
      <alignment vertical="center"/>
    </xf>
    <xf numFmtId="49" fontId="13" fillId="4" borderId="0" xfId="0" applyNumberFormat="1" applyFont="1" applyFill="1" applyBorder="1" applyAlignment="1" applyProtection="1">
      <alignment horizontal="center" vertical="center"/>
    </xf>
    <xf numFmtId="0" fontId="13" fillId="4" borderId="0" xfId="0" applyNumberFormat="1" applyFont="1" applyFill="1" applyBorder="1" applyAlignment="1" applyProtection="1">
      <alignment horizontal="left" vertical="center" shrinkToFit="1"/>
    </xf>
    <xf numFmtId="41" fontId="13" fillId="4" borderId="0" xfId="0" applyNumberFormat="1" applyFont="1" applyFill="1" applyBorder="1" applyAlignment="1" applyProtection="1">
      <alignment horizontal="left" vertical="center" shrinkToFit="1"/>
    </xf>
    <xf numFmtId="0" fontId="10" fillId="4" borderId="0" xfId="2" applyFill="1" applyAlignment="1">
      <alignment vertical="center"/>
    </xf>
    <xf numFmtId="49" fontId="13" fillId="4" borderId="0" xfId="2" applyNumberFormat="1" applyFont="1" applyFill="1" applyAlignment="1">
      <alignment horizontal="left" vertical="center"/>
    </xf>
    <xf numFmtId="49" fontId="13" fillId="4" borderId="0" xfId="2" applyNumberFormat="1" applyFont="1" applyFill="1" applyAlignment="1">
      <alignment horizontal="center" vertical="center"/>
    </xf>
    <xf numFmtId="0" fontId="10" fillId="4" borderId="0" xfId="2" applyFill="1" applyAlignment="1">
      <alignment horizontal="left" vertical="center"/>
    </xf>
    <xf numFmtId="41" fontId="10" fillId="4" borderId="0" xfId="1" applyFont="1" applyFill="1" applyAlignment="1">
      <alignment vertical="center"/>
    </xf>
    <xf numFmtId="40" fontId="13" fillId="4" borderId="0" xfId="2" applyNumberFormat="1" applyFont="1" applyFill="1" applyAlignment="1">
      <alignment vertical="center" shrinkToFit="1"/>
    </xf>
    <xf numFmtId="49" fontId="19" fillId="4" borderId="7" xfId="4" applyNumberFormat="1" applyFont="1" applyFill="1" applyBorder="1" applyAlignment="1">
      <alignment horizontal="center" vertical="center"/>
    </xf>
    <xf numFmtId="49" fontId="13" fillId="4" borderId="7" xfId="4" applyNumberFormat="1" applyFont="1" applyFill="1" applyBorder="1" applyAlignment="1">
      <alignment horizontal="center" vertical="center"/>
    </xf>
    <xf numFmtId="49" fontId="13" fillId="4" borderId="0" xfId="4" applyNumberFormat="1" applyFont="1" applyFill="1" applyAlignment="1">
      <alignment horizontal="center" vertical="center"/>
    </xf>
    <xf numFmtId="177" fontId="13" fillId="4" borderId="0" xfId="4" applyFont="1" applyFill="1" applyAlignment="1">
      <alignment vertical="center" shrinkToFit="1"/>
    </xf>
    <xf numFmtId="49" fontId="13" fillId="4" borderId="0" xfId="4" applyNumberFormat="1" applyFont="1" applyFill="1" applyBorder="1" applyAlignment="1">
      <alignment horizontal="center" vertical="center"/>
    </xf>
    <xf numFmtId="177" fontId="13" fillId="4" borderId="0" xfId="4" applyFont="1" applyFill="1" applyBorder="1" applyAlignment="1">
      <alignment vertical="center" shrinkToFit="1"/>
    </xf>
    <xf numFmtId="40" fontId="13" fillId="4" borderId="0" xfId="4" applyNumberFormat="1" applyFont="1" applyFill="1" applyAlignment="1">
      <alignment vertical="center" shrinkToFit="1"/>
    </xf>
    <xf numFmtId="40" fontId="13" fillId="4" borderId="0" xfId="2" applyNumberFormat="1" applyFont="1" applyFill="1" applyBorder="1" applyAlignment="1">
      <alignment vertical="center" shrinkToFit="1"/>
    </xf>
    <xf numFmtId="177" fontId="13" fillId="4" borderId="0" xfId="0" applyNumberFormat="1" applyFont="1" applyFill="1" applyBorder="1" applyAlignment="1" applyProtection="1">
      <alignment vertical="center" shrinkToFit="1"/>
    </xf>
    <xf numFmtId="177" fontId="13" fillId="4" borderId="0" xfId="4" applyFont="1" applyFill="1" applyAlignment="1">
      <alignment horizontal="center" vertical="center"/>
    </xf>
    <xf numFmtId="0" fontId="13" fillId="7" borderId="0" xfId="2" applyFont="1" applyFill="1" applyAlignment="1">
      <alignment horizontal="center" vertical="center" shrinkToFit="1"/>
    </xf>
    <xf numFmtId="49" fontId="13" fillId="7" borderId="0" xfId="2" applyNumberFormat="1" applyFont="1" applyFill="1" applyAlignment="1">
      <alignment horizontal="left" vertical="center" shrinkToFit="1"/>
    </xf>
    <xf numFmtId="49" fontId="13" fillId="7" borderId="0" xfId="2" applyNumberFormat="1" applyFont="1" applyFill="1" applyAlignment="1">
      <alignment horizontal="center" vertical="center" shrinkToFit="1"/>
    </xf>
    <xf numFmtId="0" fontId="17" fillId="7" borderId="0" xfId="2" applyFont="1" applyFill="1" applyAlignment="1">
      <alignment horizontal="center" vertical="center" shrinkToFit="1"/>
    </xf>
    <xf numFmtId="49" fontId="11" fillId="7" borderId="0" xfId="2" applyNumberFormat="1" applyFont="1" applyFill="1" applyAlignment="1">
      <alignment horizontal="center" vertical="center" shrinkToFit="1"/>
    </xf>
    <xf numFmtId="0" fontId="11" fillId="7" borderId="0" xfId="2" applyFont="1" applyFill="1" applyAlignment="1">
      <alignment horizontal="center" vertical="center" shrinkToFit="1"/>
    </xf>
    <xf numFmtId="0" fontId="18" fillId="7" borderId="0" xfId="2" applyFont="1" applyFill="1" applyAlignment="1">
      <alignment horizontal="center" vertical="center" shrinkToFit="1"/>
    </xf>
    <xf numFmtId="0" fontId="11" fillId="7" borderId="0" xfId="2" applyNumberFormat="1" applyFont="1" applyFill="1" applyAlignment="1">
      <alignment horizontal="center" vertical="center" shrinkToFit="1"/>
    </xf>
    <xf numFmtId="0" fontId="19" fillId="7" borderId="7" xfId="2" applyFont="1" applyFill="1" applyBorder="1" applyAlignment="1">
      <alignment horizontal="center" vertical="center" shrinkToFit="1"/>
    </xf>
    <xf numFmtId="49" fontId="19" fillId="7" borderId="7" xfId="2" applyNumberFormat="1" applyFont="1" applyFill="1" applyBorder="1" applyAlignment="1">
      <alignment horizontal="center" vertical="center" shrinkToFit="1"/>
    </xf>
    <xf numFmtId="49" fontId="19" fillId="7" borderId="7" xfId="4" applyNumberFormat="1" applyFont="1" applyFill="1" applyBorder="1" applyAlignment="1">
      <alignment horizontal="center" vertical="center"/>
    </xf>
    <xf numFmtId="0" fontId="22" fillId="7" borderId="7" xfId="2" applyNumberFormat="1" applyFont="1" applyFill="1" applyBorder="1" applyAlignment="1">
      <alignment horizontal="center" vertical="center" shrinkToFit="1"/>
    </xf>
    <xf numFmtId="49" fontId="19" fillId="7" borderId="7" xfId="2" quotePrefix="1" applyNumberFormat="1" applyFont="1" applyFill="1" applyBorder="1" applyAlignment="1">
      <alignment horizontal="center" vertical="center" shrinkToFit="1"/>
    </xf>
    <xf numFmtId="43" fontId="19" fillId="7" borderId="7" xfId="2" applyNumberFormat="1" applyFont="1" applyFill="1" applyBorder="1" applyAlignment="1">
      <alignment horizontal="right" vertical="center" shrinkToFit="1"/>
    </xf>
    <xf numFmtId="0" fontId="19" fillId="7" borderId="7" xfId="2" applyNumberFormat="1" applyFont="1" applyFill="1" applyBorder="1" applyAlignment="1">
      <alignment horizontal="center" vertical="center" shrinkToFit="1"/>
    </xf>
    <xf numFmtId="0" fontId="13" fillId="7" borderId="7" xfId="2" applyFont="1" applyFill="1" applyBorder="1" applyAlignment="1">
      <alignment horizontal="center" vertical="center" shrinkToFit="1"/>
    </xf>
    <xf numFmtId="43" fontId="13" fillId="7" borderId="7" xfId="2" applyNumberFormat="1" applyFont="1" applyFill="1" applyBorder="1" applyAlignment="1">
      <alignment horizontal="right" vertical="center" shrinkToFit="1"/>
    </xf>
    <xf numFmtId="0" fontId="13" fillId="7" borderId="7" xfId="2" applyNumberFormat="1" applyFont="1" applyFill="1" applyBorder="1" applyAlignment="1">
      <alignment horizontal="center" vertical="center" shrinkToFit="1"/>
    </xf>
    <xf numFmtId="49" fontId="13" fillId="7" borderId="7" xfId="2" applyNumberFormat="1" applyFont="1" applyFill="1" applyBorder="1" applyAlignment="1">
      <alignment horizontal="center" vertical="center" shrinkToFit="1"/>
    </xf>
    <xf numFmtId="49" fontId="13" fillId="7" borderId="7" xfId="4" applyNumberFormat="1" applyFont="1" applyFill="1" applyBorder="1" applyAlignment="1">
      <alignment horizontal="center" vertical="center" shrinkToFit="1"/>
    </xf>
    <xf numFmtId="0" fontId="11" fillId="7" borderId="7" xfId="2" applyNumberFormat="1" applyFont="1" applyFill="1" applyBorder="1" applyAlignment="1">
      <alignment horizontal="center" vertical="center" shrinkToFit="1"/>
    </xf>
    <xf numFmtId="43" fontId="19" fillId="7" borderId="7" xfId="2" quotePrefix="1" applyNumberFormat="1" applyFont="1" applyFill="1" applyBorder="1" applyAlignment="1">
      <alignment horizontal="right" vertical="center" shrinkToFit="1"/>
    </xf>
    <xf numFmtId="49" fontId="19" fillId="7" borderId="7" xfId="4" applyNumberFormat="1" applyFont="1" applyFill="1" applyBorder="1" applyAlignment="1">
      <alignment horizontal="center" vertical="center" shrinkToFit="1"/>
    </xf>
    <xf numFmtId="16" fontId="19" fillId="7" borderId="7" xfId="2" applyNumberFormat="1" applyFont="1" applyFill="1" applyBorder="1" applyAlignment="1">
      <alignment horizontal="center" vertical="center" shrinkToFit="1"/>
    </xf>
    <xf numFmtId="0" fontId="23" fillId="7" borderId="7" xfId="2" quotePrefix="1" applyFont="1" applyFill="1" applyBorder="1" applyAlignment="1">
      <alignment horizontal="center" vertical="center"/>
    </xf>
    <xf numFmtId="0" fontId="19" fillId="7" borderId="7" xfId="2" quotePrefix="1" applyFont="1" applyFill="1" applyBorder="1" applyAlignment="1">
      <alignment horizontal="center" vertical="center" shrinkToFit="1"/>
    </xf>
    <xf numFmtId="0" fontId="25" fillId="7" borderId="7" xfId="2" applyNumberFormat="1" applyFont="1" applyFill="1" applyBorder="1" applyAlignment="1">
      <alignment horizontal="center" vertical="center" shrinkToFit="1"/>
    </xf>
    <xf numFmtId="43" fontId="13" fillId="7" borderId="0" xfId="2" applyNumberFormat="1" applyFont="1" applyFill="1" applyAlignment="1">
      <alignment horizontal="center" vertical="center" shrinkToFit="1"/>
    </xf>
    <xf numFmtId="43" fontId="13" fillId="7" borderId="0" xfId="2" quotePrefix="1" applyNumberFormat="1" applyFont="1" applyFill="1" applyAlignment="1">
      <alignment horizontal="center" vertical="center" shrinkToFit="1"/>
    </xf>
    <xf numFmtId="0" fontId="13" fillId="7" borderId="0" xfId="2" applyFont="1" applyFill="1" applyBorder="1" applyAlignment="1">
      <alignment horizontal="center" vertical="center" shrinkToFit="1"/>
    </xf>
    <xf numFmtId="43" fontId="13" fillId="7" borderId="0" xfId="2" applyNumberFormat="1" applyFont="1" applyFill="1" applyBorder="1" applyAlignment="1">
      <alignment horizontal="center" vertical="center" shrinkToFit="1"/>
    </xf>
    <xf numFmtId="49" fontId="13" fillId="7" borderId="0" xfId="2" applyNumberFormat="1" applyFont="1" applyFill="1" applyBorder="1" applyAlignment="1">
      <alignment horizontal="center" vertical="center" shrinkToFit="1"/>
    </xf>
    <xf numFmtId="0" fontId="11" fillId="7" borderId="0" xfId="2" applyNumberFormat="1" applyFont="1" applyFill="1" applyBorder="1" applyAlignment="1">
      <alignment horizontal="center" vertical="center" shrinkToFit="1"/>
    </xf>
    <xf numFmtId="43" fontId="13" fillId="7" borderId="0" xfId="2" applyNumberFormat="1" applyFont="1" applyFill="1" applyAlignment="1">
      <alignment horizontal="right" vertical="center" shrinkToFit="1"/>
    </xf>
    <xf numFmtId="43" fontId="13" fillId="7" borderId="0" xfId="2" quotePrefix="1" applyNumberFormat="1" applyFont="1" applyFill="1" applyAlignment="1">
      <alignment horizontal="right" vertical="center" shrinkToFit="1"/>
    </xf>
    <xf numFmtId="43" fontId="13" fillId="7" borderId="0" xfId="2" applyNumberFormat="1" applyFont="1" applyFill="1" applyBorder="1" applyAlignment="1">
      <alignment horizontal="right" vertical="center" shrinkToFit="1"/>
    </xf>
    <xf numFmtId="0" fontId="13" fillId="7" borderId="0" xfId="2" applyNumberFormat="1" applyFont="1" applyFill="1" applyAlignment="1">
      <alignment horizontal="center" vertical="center" shrinkToFit="1"/>
    </xf>
    <xf numFmtId="0" fontId="13" fillId="7" borderId="0" xfId="2" applyNumberFormat="1" applyFont="1" applyFill="1" applyBorder="1" applyAlignment="1">
      <alignment horizontal="center" vertical="center" shrinkToFit="1"/>
    </xf>
    <xf numFmtId="43" fontId="13" fillId="7" borderId="0" xfId="2" quotePrefix="1" applyNumberFormat="1" applyFont="1" applyFill="1" applyBorder="1" applyAlignment="1">
      <alignment horizontal="right" vertical="center" shrinkToFit="1"/>
    </xf>
    <xf numFmtId="0" fontId="13" fillId="7" borderId="0" xfId="0" applyNumberFormat="1" applyFont="1" applyFill="1" applyBorder="1" applyAlignment="1" applyProtection="1">
      <alignment horizontal="center" vertical="center" shrinkToFit="1"/>
    </xf>
    <xf numFmtId="43" fontId="13" fillId="7" borderId="0" xfId="0" applyNumberFormat="1" applyFont="1" applyFill="1" applyBorder="1" applyAlignment="1" applyProtection="1">
      <alignment horizontal="center" vertical="center" shrinkToFit="1"/>
    </xf>
    <xf numFmtId="49" fontId="13" fillId="7" borderId="0" xfId="0" applyNumberFormat="1" applyFont="1" applyFill="1" applyBorder="1" applyAlignment="1" applyProtection="1">
      <alignment horizontal="left" vertical="center" shrinkToFit="1"/>
    </xf>
    <xf numFmtId="49" fontId="13" fillId="7" borderId="0" xfId="0" applyNumberFormat="1" applyFont="1" applyFill="1" applyBorder="1" applyAlignment="1" applyProtection="1">
      <alignment horizontal="center" vertical="center" shrinkToFit="1"/>
    </xf>
    <xf numFmtId="0" fontId="13" fillId="7" borderId="0" xfId="0" applyNumberFormat="1" applyFont="1" applyFill="1" applyBorder="1" applyAlignment="1" applyProtection="1">
      <alignment vertical="center"/>
    </xf>
    <xf numFmtId="0" fontId="10" fillId="7" borderId="0" xfId="2" applyFill="1" applyAlignment="1">
      <alignment vertical="center"/>
    </xf>
    <xf numFmtId="40" fontId="26" fillId="7" borderId="0" xfId="2" applyNumberFormat="1" applyFont="1" applyFill="1" applyAlignment="1">
      <alignment vertical="center" shrinkToFit="1"/>
    </xf>
    <xf numFmtId="40" fontId="28" fillId="7" borderId="0" xfId="2" applyNumberFormat="1" applyFont="1" applyFill="1" applyAlignment="1">
      <alignment horizontal="center" vertical="center" shrinkToFit="1"/>
    </xf>
    <xf numFmtId="40" fontId="20" fillId="7" borderId="7" xfId="4" applyNumberFormat="1" applyFont="1" applyFill="1" applyBorder="1" applyAlignment="1">
      <alignment vertical="center" shrinkToFit="1"/>
    </xf>
    <xf numFmtId="177" fontId="20" fillId="7" borderId="7" xfId="4" applyFont="1" applyFill="1" applyBorder="1" applyAlignment="1">
      <alignment vertical="center" shrinkToFit="1"/>
    </xf>
    <xf numFmtId="40" fontId="26" fillId="7" borderId="7" xfId="4" applyNumberFormat="1" applyFont="1" applyFill="1" applyBorder="1" applyAlignment="1">
      <alignment vertical="center" shrinkToFit="1"/>
    </xf>
    <xf numFmtId="40" fontId="20" fillId="7" borderId="7" xfId="2" applyNumberFormat="1" applyFont="1" applyFill="1" applyBorder="1" applyAlignment="1">
      <alignment vertical="center" shrinkToFit="1"/>
    </xf>
    <xf numFmtId="40" fontId="26" fillId="7" borderId="7" xfId="2" applyNumberFormat="1" applyFont="1" applyFill="1" applyBorder="1" applyAlignment="1">
      <alignment vertical="center" shrinkToFit="1"/>
    </xf>
    <xf numFmtId="41" fontId="11" fillId="8" borderId="0" xfId="1" applyFont="1" applyFill="1" applyAlignment="1">
      <alignment horizontal="center" vertical="center"/>
    </xf>
    <xf numFmtId="40" fontId="13" fillId="8" borderId="0" xfId="2" applyNumberFormat="1" applyFont="1" applyFill="1" applyAlignment="1">
      <alignment vertical="center" shrinkToFit="1"/>
    </xf>
    <xf numFmtId="49" fontId="13" fillId="8" borderId="0" xfId="2" applyNumberFormat="1" applyFont="1" applyFill="1" applyAlignment="1">
      <alignment horizontal="center" vertical="center"/>
    </xf>
    <xf numFmtId="40" fontId="26" fillId="8" borderId="0" xfId="2" applyNumberFormat="1" applyFont="1" applyFill="1" applyAlignment="1">
      <alignment vertical="center" shrinkToFit="1"/>
    </xf>
    <xf numFmtId="43" fontId="14" fillId="8" borderId="0" xfId="3" applyNumberFormat="1" applyFont="1" applyFill="1" applyAlignment="1">
      <alignment vertical="center" shrinkToFit="1"/>
    </xf>
    <xf numFmtId="0" fontId="13" fillId="8" borderId="0" xfId="2" applyFont="1" applyFill="1" applyAlignment="1">
      <alignment horizontal="center" vertical="center" shrinkToFit="1"/>
    </xf>
    <xf numFmtId="49" fontId="13" fillId="8" borderId="0" xfId="2" applyNumberFormat="1" applyFont="1" applyFill="1" applyAlignment="1">
      <alignment horizontal="left" vertical="center" shrinkToFit="1"/>
    </xf>
    <xf numFmtId="49" fontId="13" fillId="8" borderId="0" xfId="2" applyNumberFormat="1" applyFont="1" applyFill="1" applyAlignment="1">
      <alignment horizontal="center" vertical="center" shrinkToFit="1"/>
    </xf>
    <xf numFmtId="49" fontId="19" fillId="4" borderId="7" xfId="0" applyNumberFormat="1" applyFont="1" applyFill="1" applyBorder="1" applyAlignment="1">
      <alignment horizontal="center" vertical="center"/>
    </xf>
    <xf numFmtId="0" fontId="20" fillId="4" borderId="7" xfId="0" quotePrefix="1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left" vertical="center" shrinkToFit="1"/>
    </xf>
    <xf numFmtId="49" fontId="20" fillId="4" borderId="7" xfId="0" applyNumberFormat="1" applyFont="1" applyFill="1" applyBorder="1" applyAlignment="1">
      <alignment horizontal="center" vertical="center"/>
    </xf>
    <xf numFmtId="49" fontId="29" fillId="4" borderId="7" xfId="0" applyNumberFormat="1" applyFont="1" applyFill="1" applyBorder="1" applyAlignment="1">
      <alignment horizontal="center" vertical="center"/>
    </xf>
    <xf numFmtId="49" fontId="29" fillId="4" borderId="7" xfId="0" quotePrefix="1" applyNumberFormat="1" applyFont="1" applyFill="1" applyBorder="1" applyAlignment="1">
      <alignment vertical="center"/>
    </xf>
    <xf numFmtId="0" fontId="29" fillId="4" borderId="7" xfId="0" applyFont="1" applyFill="1" applyBorder="1" applyAlignment="1">
      <alignment horizontal="left" vertical="center" shrinkToFit="1"/>
    </xf>
    <xf numFmtId="49" fontId="11" fillId="4" borderId="7" xfId="0" applyNumberFormat="1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vertical="center" shrinkToFit="1"/>
    </xf>
    <xf numFmtId="0" fontId="24" fillId="4" borderId="0" xfId="0" applyFont="1" applyFill="1" applyAlignment="1"/>
    <xf numFmtId="0" fontId="20" fillId="4" borderId="0" xfId="0" quotePrefix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left" vertical="center" shrinkToFit="1"/>
    </xf>
    <xf numFmtId="49" fontId="13" fillId="4" borderId="7" xfId="0" applyNumberFormat="1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40" fontId="19" fillId="4" borderId="7" xfId="4" applyNumberFormat="1" applyFont="1" applyFill="1" applyBorder="1" applyAlignment="1">
      <alignment vertical="center" shrinkToFit="1"/>
    </xf>
    <xf numFmtId="40" fontId="30" fillId="4" borderId="7" xfId="4" applyNumberFormat="1" applyFont="1" applyFill="1" applyBorder="1" applyAlignment="1">
      <alignment vertical="center" shrinkToFit="1"/>
    </xf>
    <xf numFmtId="40" fontId="11" fillId="4" borderId="0" xfId="2" applyNumberFormat="1" applyFont="1" applyFill="1" applyAlignment="1">
      <alignment horizontal="center" vertical="center" shrinkToFit="1"/>
    </xf>
    <xf numFmtId="177" fontId="1" fillId="0" borderId="0" xfId="0" applyNumberFormat="1" applyFont="1" applyFill="1" applyBorder="1" applyAlignment="1" applyProtection="1">
      <alignment vertical="center" shrinkToFit="1"/>
    </xf>
    <xf numFmtId="49" fontId="19" fillId="7" borderId="7" xfId="0" applyNumberFormat="1" applyFont="1" applyFill="1" applyBorder="1" applyAlignment="1">
      <alignment horizontal="center" vertical="center" shrinkToFit="1"/>
    </xf>
    <xf numFmtId="0" fontId="19" fillId="7" borderId="7" xfId="0" applyFont="1" applyFill="1" applyBorder="1" applyAlignment="1">
      <alignment horizontal="center" vertical="center" shrinkToFit="1"/>
    </xf>
    <xf numFmtId="49" fontId="19" fillId="7" borderId="7" xfId="5" applyNumberFormat="1" applyFont="1" applyFill="1" applyBorder="1" applyAlignment="1">
      <alignment horizontal="center" vertical="center"/>
    </xf>
    <xf numFmtId="49" fontId="19" fillId="7" borderId="7" xfId="0" quotePrefix="1" applyNumberFormat="1" applyFont="1" applyFill="1" applyBorder="1" applyAlignment="1">
      <alignment horizontal="center" vertical="center" shrinkToFit="1"/>
    </xf>
    <xf numFmtId="43" fontId="13" fillId="7" borderId="7" xfId="0" applyNumberFormat="1" applyFont="1" applyFill="1" applyBorder="1" applyAlignment="1">
      <alignment horizontal="right" vertical="center" shrinkToFit="1"/>
    </xf>
    <xf numFmtId="0" fontId="13" fillId="7" borderId="7" xfId="0" applyNumberFormat="1" applyFont="1" applyFill="1" applyBorder="1" applyAlignment="1">
      <alignment horizontal="center" vertical="center" shrinkToFit="1"/>
    </xf>
    <xf numFmtId="49" fontId="13" fillId="7" borderId="7" xfId="0" applyNumberFormat="1" applyFont="1" applyFill="1" applyBorder="1" applyAlignment="1">
      <alignment horizontal="center" vertical="center" shrinkToFit="1"/>
    </xf>
    <xf numFmtId="49" fontId="13" fillId="7" borderId="7" xfId="5" applyNumberFormat="1" applyFont="1" applyFill="1" applyBorder="1" applyAlignment="1">
      <alignment horizontal="center" vertical="center" shrinkToFit="1"/>
    </xf>
    <xf numFmtId="0" fontId="22" fillId="7" borderId="7" xfId="0" applyNumberFormat="1" applyFont="1" applyFill="1" applyBorder="1" applyAlignment="1">
      <alignment horizontal="center" vertical="center" shrinkToFit="1"/>
    </xf>
    <xf numFmtId="43" fontId="19" fillId="7" borderId="7" xfId="0" applyNumberFormat="1" applyFont="1" applyFill="1" applyBorder="1" applyAlignment="1">
      <alignment horizontal="right" vertical="center" shrinkToFit="1"/>
    </xf>
    <xf numFmtId="0" fontId="19" fillId="7" borderId="7" xfId="0" applyNumberFormat="1" applyFont="1" applyFill="1" applyBorder="1" applyAlignment="1">
      <alignment horizontal="center" vertical="center" shrinkToFit="1"/>
    </xf>
    <xf numFmtId="0" fontId="11" fillId="7" borderId="7" xfId="0" applyNumberFormat="1" applyFont="1" applyFill="1" applyBorder="1" applyAlignment="1">
      <alignment horizontal="center" vertical="center" shrinkToFit="1"/>
    </xf>
    <xf numFmtId="43" fontId="19" fillId="7" borderId="7" xfId="0" quotePrefix="1" applyNumberFormat="1" applyFont="1" applyFill="1" applyBorder="1" applyAlignment="1">
      <alignment horizontal="right" vertical="center" shrinkToFit="1"/>
    </xf>
    <xf numFmtId="49" fontId="19" fillId="7" borderId="7" xfId="5" applyNumberFormat="1" applyFont="1" applyFill="1" applyBorder="1" applyAlignment="1">
      <alignment horizontal="center" vertical="center" shrinkToFit="1"/>
    </xf>
    <xf numFmtId="0" fontId="13" fillId="4" borderId="7" xfId="0" applyFont="1" applyFill="1" applyBorder="1" applyAlignment="1">
      <alignment horizontal="left" vertical="center" shrinkToFit="1"/>
    </xf>
    <xf numFmtId="49" fontId="29" fillId="4" borderId="0" xfId="0" applyNumberFormat="1" applyFont="1" applyFill="1" applyBorder="1" applyAlignment="1" applyProtection="1">
      <alignment horizontal="center" vertical="center"/>
    </xf>
    <xf numFmtId="0" fontId="29" fillId="4" borderId="0" xfId="0" applyNumberFormat="1" applyFont="1" applyFill="1" applyBorder="1" applyAlignment="1" applyProtection="1">
      <alignment horizontal="left" vertical="center" shrinkToFit="1"/>
    </xf>
    <xf numFmtId="41" fontId="29" fillId="4" borderId="0" xfId="0" applyNumberFormat="1" applyFont="1" applyFill="1" applyBorder="1" applyAlignment="1" applyProtection="1">
      <alignment horizontal="left" vertical="center" shrinkToFit="1"/>
    </xf>
    <xf numFmtId="177" fontId="31" fillId="0" borderId="0" xfId="0" applyNumberFormat="1" applyFont="1" applyFill="1" applyBorder="1" applyAlignment="1" applyProtection="1">
      <alignment vertical="center" shrinkToFit="1"/>
    </xf>
    <xf numFmtId="177" fontId="29" fillId="4" borderId="0" xfId="0" applyNumberFormat="1" applyFont="1" applyFill="1" applyBorder="1" applyAlignment="1" applyProtection="1">
      <alignment vertical="center" shrinkToFit="1"/>
    </xf>
    <xf numFmtId="43" fontId="32" fillId="0" borderId="0" xfId="0" applyNumberFormat="1" applyFont="1" applyFill="1" applyBorder="1" applyAlignment="1" applyProtection="1">
      <alignment vertical="center" shrinkToFit="1"/>
    </xf>
    <xf numFmtId="0" fontId="29" fillId="7" borderId="0" xfId="0" applyNumberFormat="1" applyFont="1" applyFill="1" applyBorder="1" applyAlignment="1" applyProtection="1">
      <alignment horizontal="center" vertical="center" shrinkToFit="1"/>
    </xf>
    <xf numFmtId="43" fontId="29" fillId="7" borderId="0" xfId="0" applyNumberFormat="1" applyFont="1" applyFill="1" applyBorder="1" applyAlignment="1" applyProtection="1">
      <alignment horizontal="center" vertical="center" shrinkToFit="1"/>
    </xf>
    <xf numFmtId="49" fontId="29" fillId="7" borderId="0" xfId="0" applyNumberFormat="1" applyFont="1" applyFill="1" applyBorder="1" applyAlignment="1" applyProtection="1">
      <alignment horizontal="left" vertical="center" shrinkToFit="1"/>
    </xf>
    <xf numFmtId="49" fontId="29" fillId="7" borderId="0" xfId="0" applyNumberFormat="1" applyFont="1" applyFill="1" applyBorder="1" applyAlignment="1" applyProtection="1">
      <alignment horizontal="center" vertical="center" shrinkToFit="1"/>
    </xf>
    <xf numFmtId="0" fontId="29" fillId="7" borderId="0" xfId="0" applyNumberFormat="1" applyFont="1" applyFill="1" applyBorder="1" applyAlignment="1" applyProtection="1">
      <alignment vertical="center"/>
    </xf>
    <xf numFmtId="49" fontId="35" fillId="4" borderId="7" xfId="0" applyNumberFormat="1" applyFont="1" applyFill="1" applyBorder="1" applyAlignment="1">
      <alignment horizontal="center" vertical="center"/>
    </xf>
    <xf numFmtId="0" fontId="36" fillId="4" borderId="7" xfId="0" quotePrefix="1" applyFont="1" applyFill="1" applyBorder="1" applyAlignment="1">
      <alignment horizontal="center" vertical="center"/>
    </xf>
    <xf numFmtId="0" fontId="35" fillId="4" borderId="7" xfId="0" applyFont="1" applyFill="1" applyBorder="1" applyAlignment="1">
      <alignment horizontal="left" vertical="center" shrinkToFit="1"/>
    </xf>
    <xf numFmtId="49" fontId="36" fillId="4" borderId="7" xfId="0" applyNumberFormat="1" applyFont="1" applyFill="1" applyBorder="1" applyAlignment="1">
      <alignment horizontal="center" vertical="center"/>
    </xf>
    <xf numFmtId="49" fontId="37" fillId="4" borderId="7" xfId="0" applyNumberFormat="1" applyFont="1" applyFill="1" applyBorder="1" applyAlignment="1">
      <alignment horizontal="center" vertical="center"/>
    </xf>
    <xf numFmtId="49" fontId="37" fillId="4" borderId="7" xfId="0" quotePrefix="1" applyNumberFormat="1" applyFont="1" applyFill="1" applyBorder="1" applyAlignment="1">
      <alignment vertical="center"/>
    </xf>
    <xf numFmtId="0" fontId="37" fillId="4" borderId="7" xfId="0" applyFont="1" applyFill="1" applyBorder="1" applyAlignment="1">
      <alignment horizontal="left" vertical="center" shrinkToFit="1"/>
    </xf>
    <xf numFmtId="0" fontId="37" fillId="4" borderId="7" xfId="0" applyFont="1" applyFill="1" applyBorder="1" applyAlignment="1">
      <alignment vertical="center" shrinkToFit="1"/>
    </xf>
    <xf numFmtId="0" fontId="38" fillId="4" borderId="0" xfId="0" applyFont="1" applyFill="1" applyAlignment="1"/>
    <xf numFmtId="0" fontId="36" fillId="4" borderId="7" xfId="0" applyFont="1" applyFill="1" applyBorder="1" applyAlignment="1">
      <alignment horizontal="center" vertical="center"/>
    </xf>
    <xf numFmtId="49" fontId="39" fillId="4" borderId="7" xfId="2" applyNumberFormat="1" applyFont="1" applyFill="1" applyBorder="1" applyAlignment="1">
      <alignment horizontal="center" vertical="center"/>
    </xf>
    <xf numFmtId="0" fontId="39" fillId="4" borderId="7" xfId="2" quotePrefix="1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left" vertical="center" shrinkToFit="1"/>
    </xf>
    <xf numFmtId="0" fontId="24" fillId="4" borderId="7" xfId="0" applyFont="1" applyFill="1" applyBorder="1" applyAlignment="1"/>
    <xf numFmtId="177" fontId="41" fillId="0" borderId="0" xfId="0" applyNumberFormat="1" applyFont="1" applyFill="1" applyBorder="1" applyAlignment="1" applyProtection="1">
      <alignment vertical="center" shrinkToFit="1"/>
    </xf>
    <xf numFmtId="177" fontId="20" fillId="7" borderId="7" xfId="4" applyFont="1" applyFill="1" applyBorder="1" applyAlignment="1">
      <alignment horizontal="left" vertical="center" shrinkToFit="1"/>
    </xf>
    <xf numFmtId="49" fontId="20" fillId="9" borderId="7" xfId="0" applyNumberFormat="1" applyFont="1" applyFill="1" applyBorder="1" applyAlignment="1">
      <alignment horizontal="center" vertical="center"/>
    </xf>
    <xf numFmtId="0" fontId="20" fillId="9" borderId="7" xfId="0" quotePrefix="1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left" vertical="center" shrinkToFit="1"/>
    </xf>
    <xf numFmtId="0" fontId="0" fillId="9" borderId="7" xfId="0" applyFill="1" applyBorder="1" applyAlignment="1">
      <alignment horizontal="center" vertical="center"/>
    </xf>
    <xf numFmtId="40" fontId="19" fillId="9" borderId="7" xfId="4" applyNumberFormat="1" applyFont="1" applyFill="1" applyBorder="1" applyAlignment="1">
      <alignment vertical="center" shrinkToFit="1"/>
    </xf>
    <xf numFmtId="49" fontId="19" fillId="9" borderId="7" xfId="4" applyNumberFormat="1" applyFont="1" applyFill="1" applyBorder="1" applyAlignment="1">
      <alignment horizontal="center" vertical="center"/>
    </xf>
    <xf numFmtId="40" fontId="20" fillId="9" borderId="7" xfId="4" applyNumberFormat="1" applyFont="1" applyFill="1" applyBorder="1" applyAlignment="1">
      <alignment vertical="center" shrinkToFit="1"/>
    </xf>
    <xf numFmtId="43" fontId="21" fillId="9" borderId="7" xfId="3" applyNumberFormat="1" applyFont="1" applyFill="1" applyBorder="1" applyAlignment="1">
      <alignment vertical="center" shrinkToFit="1"/>
    </xf>
    <xf numFmtId="0" fontId="19" fillId="9" borderId="7" xfId="2" applyFont="1" applyFill="1" applyBorder="1" applyAlignment="1">
      <alignment horizontal="center" vertical="center" shrinkToFit="1"/>
    </xf>
    <xf numFmtId="49" fontId="19" fillId="9" borderId="7" xfId="0" applyNumberFormat="1" applyFont="1" applyFill="1" applyBorder="1" applyAlignment="1">
      <alignment horizontal="center" vertical="center" shrinkToFit="1"/>
    </xf>
    <xf numFmtId="0" fontId="19" fillId="9" borderId="7" xfId="0" applyNumberFormat="1" applyFont="1" applyFill="1" applyBorder="1" applyAlignment="1">
      <alignment horizontal="center" vertical="center" shrinkToFit="1"/>
    </xf>
    <xf numFmtId="0" fontId="22" fillId="9" borderId="7" xfId="0" applyNumberFormat="1" applyFont="1" applyFill="1" applyBorder="1" applyAlignment="1">
      <alignment horizontal="center" vertical="center" shrinkToFit="1"/>
    </xf>
    <xf numFmtId="0" fontId="23" fillId="9" borderId="7" xfId="2" applyFont="1" applyFill="1" applyBorder="1" applyAlignment="1">
      <alignment vertical="center"/>
    </xf>
    <xf numFmtId="41" fontId="19" fillId="9" borderId="7" xfId="1" applyFont="1" applyFill="1" applyBorder="1" applyAlignment="1">
      <alignment horizontal="right" vertical="center"/>
    </xf>
    <xf numFmtId="0" fontId="23" fillId="9" borderId="0" xfId="2" applyFont="1" applyFill="1" applyAlignment="1">
      <alignment vertical="center"/>
    </xf>
    <xf numFmtId="49" fontId="42" fillId="9" borderId="7" xfId="0" applyNumberFormat="1" applyFont="1" applyFill="1" applyBorder="1" applyAlignment="1">
      <alignment horizontal="center" vertical="center"/>
    </xf>
    <xf numFmtId="0" fontId="42" fillId="9" borderId="7" xfId="0" applyFont="1" applyFill="1" applyBorder="1" applyAlignment="1">
      <alignment horizontal="left" vertical="center" shrinkToFit="1"/>
    </xf>
    <xf numFmtId="49" fontId="13" fillId="9" borderId="7" xfId="0" applyNumberFormat="1" applyFont="1" applyFill="1" applyBorder="1" applyAlignment="1">
      <alignment horizontal="center" vertical="center"/>
    </xf>
    <xf numFmtId="0" fontId="13" fillId="9" borderId="7" xfId="0" applyNumberFormat="1" applyFont="1" applyFill="1" applyBorder="1" applyAlignment="1">
      <alignment horizontal="center" vertical="center" shrinkToFit="1"/>
    </xf>
    <xf numFmtId="49" fontId="13" fillId="9" borderId="7" xfId="0" applyNumberFormat="1" applyFont="1" applyFill="1" applyBorder="1" applyAlignment="1">
      <alignment horizontal="center" vertical="center" shrinkToFit="1"/>
    </xf>
    <xf numFmtId="49" fontId="13" fillId="9" borderId="7" xfId="5" applyNumberFormat="1" applyFont="1" applyFill="1" applyBorder="1" applyAlignment="1">
      <alignment horizontal="center" vertical="center" shrinkToFit="1"/>
    </xf>
    <xf numFmtId="0" fontId="11" fillId="9" borderId="7" xfId="0" applyNumberFormat="1" applyFont="1" applyFill="1" applyBorder="1" applyAlignment="1">
      <alignment horizontal="center" vertical="center" shrinkToFit="1"/>
    </xf>
    <xf numFmtId="0" fontId="19" fillId="9" borderId="7" xfId="2" applyFont="1" applyFill="1" applyBorder="1" applyAlignment="1">
      <alignment vertical="center"/>
    </xf>
    <xf numFmtId="0" fontId="19" fillId="9" borderId="7" xfId="2" applyFont="1" applyFill="1" applyBorder="1" applyAlignment="1">
      <alignment horizontal="left" vertical="center"/>
    </xf>
    <xf numFmtId="0" fontId="19" fillId="9" borderId="0" xfId="2" applyFont="1" applyFill="1" applyBorder="1" applyAlignment="1">
      <alignment vertical="center"/>
    </xf>
    <xf numFmtId="49" fontId="42" fillId="9" borderId="7" xfId="0" quotePrefix="1" applyNumberFormat="1" applyFont="1" applyFill="1" applyBorder="1" applyAlignment="1">
      <alignment horizontal="center" vertical="center"/>
    </xf>
    <xf numFmtId="49" fontId="19" fillId="9" borderId="7" xfId="0" applyNumberFormat="1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 shrinkToFit="1"/>
    </xf>
    <xf numFmtId="49" fontId="19" fillId="9" borderId="7" xfId="5" applyNumberFormat="1" applyFont="1" applyFill="1" applyBorder="1" applyAlignment="1">
      <alignment horizontal="center" vertical="center"/>
    </xf>
    <xf numFmtId="0" fontId="43" fillId="7" borderId="7" xfId="2" applyFont="1" applyFill="1" applyBorder="1" applyAlignment="1">
      <alignment horizontal="center" vertical="center" shrinkToFit="1"/>
    </xf>
    <xf numFmtId="183" fontId="13" fillId="8" borderId="0" xfId="1" applyNumberFormat="1" applyFont="1" applyFill="1" applyAlignment="1">
      <alignment horizontal="left" vertical="center" shrinkToFit="1"/>
    </xf>
    <xf numFmtId="183" fontId="11" fillId="7" borderId="0" xfId="1" applyNumberFormat="1" applyFont="1" applyFill="1" applyAlignment="1">
      <alignment horizontal="center" vertical="center" shrinkToFit="1"/>
    </xf>
    <xf numFmtId="183" fontId="19" fillId="7" borderId="7" xfId="1" applyNumberFormat="1" applyFont="1" applyFill="1" applyBorder="1" applyAlignment="1">
      <alignment horizontal="center" vertical="center" shrinkToFit="1"/>
    </xf>
    <xf numFmtId="183" fontId="19" fillId="9" borderId="7" xfId="1" applyNumberFormat="1" applyFont="1" applyFill="1" applyBorder="1" applyAlignment="1">
      <alignment horizontal="center" vertical="center" shrinkToFit="1"/>
    </xf>
    <xf numFmtId="183" fontId="19" fillId="7" borderId="7" xfId="1" applyNumberFormat="1" applyFont="1" applyFill="1" applyBorder="1" applyAlignment="1">
      <alignment horizontal="right" vertical="center" shrinkToFit="1"/>
    </xf>
    <xf numFmtId="183" fontId="13" fillId="7" borderId="7" xfId="1" applyNumberFormat="1" applyFont="1" applyFill="1" applyBorder="1" applyAlignment="1">
      <alignment horizontal="right" vertical="center" shrinkToFit="1"/>
    </xf>
    <xf numFmtId="183" fontId="19" fillId="7" borderId="7" xfId="1" quotePrefix="1" applyNumberFormat="1" applyFont="1" applyFill="1" applyBorder="1" applyAlignment="1">
      <alignment horizontal="right" vertical="center" shrinkToFit="1"/>
    </xf>
    <xf numFmtId="183" fontId="19" fillId="7" borderId="7" xfId="1" quotePrefix="1" applyNumberFormat="1" applyFont="1" applyFill="1" applyBorder="1" applyAlignment="1">
      <alignment horizontal="center" vertical="center" shrinkToFit="1"/>
    </xf>
    <xf numFmtId="183" fontId="23" fillId="7" borderId="7" xfId="1" quotePrefix="1" applyNumberFormat="1" applyFont="1" applyFill="1" applyBorder="1" applyAlignment="1">
      <alignment horizontal="center" vertical="center"/>
    </xf>
    <xf numFmtId="183" fontId="13" fillId="7" borderId="0" xfId="1" applyNumberFormat="1" applyFont="1" applyFill="1" applyAlignment="1">
      <alignment horizontal="center" vertical="center" shrinkToFit="1"/>
    </xf>
    <xf numFmtId="183" fontId="13" fillId="7" borderId="0" xfId="1" quotePrefix="1" applyNumberFormat="1" applyFont="1" applyFill="1" applyAlignment="1">
      <alignment horizontal="center" vertical="center" shrinkToFit="1"/>
    </xf>
    <xf numFmtId="183" fontId="13" fillId="7" borderId="0" xfId="1" applyNumberFormat="1" applyFont="1" applyFill="1" applyBorder="1" applyAlignment="1">
      <alignment horizontal="center" vertical="center" shrinkToFit="1"/>
    </xf>
    <xf numFmtId="183" fontId="13" fillId="7" borderId="0" xfId="1" applyNumberFormat="1" applyFont="1" applyFill="1" applyAlignment="1">
      <alignment horizontal="right" vertical="center" shrinkToFit="1"/>
    </xf>
    <xf numFmtId="183" fontId="13" fillId="7" borderId="0" xfId="1" quotePrefix="1" applyNumberFormat="1" applyFont="1" applyFill="1" applyAlignment="1">
      <alignment horizontal="right" vertical="center" shrinkToFit="1"/>
    </xf>
    <xf numFmtId="183" fontId="13" fillId="7" borderId="0" xfId="1" applyNumberFormat="1" applyFont="1" applyFill="1" applyBorder="1" applyAlignment="1">
      <alignment horizontal="right" vertical="center" shrinkToFit="1"/>
    </xf>
    <xf numFmtId="183" fontId="13" fillId="7" borderId="0" xfId="1" quotePrefix="1" applyNumberFormat="1" applyFont="1" applyFill="1" applyBorder="1" applyAlignment="1">
      <alignment horizontal="right" vertical="center" shrinkToFit="1"/>
    </xf>
    <xf numFmtId="183" fontId="13" fillId="7" borderId="0" xfId="1" applyNumberFormat="1" applyFont="1" applyFill="1" applyBorder="1" applyAlignment="1" applyProtection="1">
      <alignment horizontal="center" vertical="center" shrinkToFit="1"/>
    </xf>
    <xf numFmtId="183" fontId="13" fillId="7" borderId="0" xfId="1" applyNumberFormat="1" applyFont="1" applyFill="1" applyAlignment="1">
      <alignment horizontal="left" vertical="center" shrinkToFit="1"/>
    </xf>
    <xf numFmtId="183" fontId="10" fillId="7" borderId="0" xfId="1" applyNumberFormat="1" applyFont="1" applyFill="1" applyAlignment="1">
      <alignment vertical="center"/>
    </xf>
    <xf numFmtId="0" fontId="19" fillId="7" borderId="7" xfId="1" applyNumberFormat="1" applyFont="1" applyFill="1" applyBorder="1" applyAlignment="1">
      <alignment horizontal="right" vertical="center" shrinkToFit="1"/>
    </xf>
    <xf numFmtId="0" fontId="19" fillId="7" borderId="7" xfId="1" applyNumberFormat="1" applyFont="1" applyFill="1" applyBorder="1" applyAlignment="1">
      <alignment horizontal="center" vertical="center" shrinkToFit="1"/>
    </xf>
    <xf numFmtId="0" fontId="13" fillId="7" borderId="7" xfId="1" applyNumberFormat="1" applyFont="1" applyFill="1" applyBorder="1" applyAlignment="1">
      <alignment horizontal="right" vertical="center" shrinkToFit="1"/>
    </xf>
    <xf numFmtId="0" fontId="19" fillId="7" borderId="7" xfId="1" quotePrefix="1" applyNumberFormat="1" applyFont="1" applyFill="1" applyBorder="1" applyAlignment="1">
      <alignment horizontal="right" vertical="center" shrinkToFit="1"/>
    </xf>
    <xf numFmtId="0" fontId="42" fillId="7" borderId="7" xfId="1" applyNumberFormat="1" applyFont="1" applyFill="1" applyBorder="1" applyAlignment="1">
      <alignment horizontal="center" vertical="center" shrinkToFit="1"/>
    </xf>
    <xf numFmtId="0" fontId="13" fillId="9" borderId="7" xfId="1" applyNumberFormat="1" applyFont="1" applyFill="1" applyBorder="1" applyAlignment="1">
      <alignment horizontal="right" vertical="center" shrinkToFit="1"/>
    </xf>
    <xf numFmtId="0" fontId="19" fillId="7" borderId="7" xfId="1" quotePrefix="1" applyNumberFormat="1" applyFont="1" applyFill="1" applyBorder="1" applyAlignment="1">
      <alignment horizontal="center" vertical="center" shrinkToFit="1"/>
    </xf>
    <xf numFmtId="0" fontId="19" fillId="9" borderId="7" xfId="1" quotePrefix="1" applyNumberFormat="1" applyFont="1" applyFill="1" applyBorder="1" applyAlignment="1">
      <alignment horizontal="center" vertical="center" shrinkToFit="1"/>
    </xf>
    <xf numFmtId="49" fontId="11" fillId="8" borderId="0" xfId="2" applyNumberFormat="1" applyFont="1" applyFill="1" applyAlignment="1">
      <alignment horizontal="center" vertical="center"/>
    </xf>
    <xf numFmtId="0" fontId="15" fillId="6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5" fillId="0" borderId="14" xfId="1" applyFont="1" applyBorder="1" applyAlignment="1">
      <alignment horizontal="center" vertical="center"/>
    </xf>
    <xf numFmtId="41" fontId="5" fillId="0" borderId="15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3" fillId="0" borderId="16" xfId="1" applyFont="1" applyBorder="1" applyAlignment="1">
      <alignment horizontal="center" vertical="center"/>
    </xf>
    <xf numFmtId="41" fontId="3" fillId="0" borderId="11" xfId="1" applyFont="1" applyBorder="1" applyAlignment="1">
      <alignment horizontal="center" vertical="center"/>
    </xf>
    <xf numFmtId="41" fontId="6" fillId="0" borderId="17" xfId="1" applyFont="1" applyBorder="1" applyAlignment="1">
      <alignment horizontal="center" vertical="center"/>
    </xf>
    <xf numFmtId="41" fontId="6" fillId="0" borderId="12" xfId="1" applyFont="1" applyBorder="1" applyAlignment="1">
      <alignment horizontal="center" vertical="center"/>
    </xf>
    <xf numFmtId="41" fontId="6" fillId="0" borderId="13" xfId="1" applyFont="1" applyBorder="1" applyAlignment="1">
      <alignment horizontal="center" vertical="center"/>
    </xf>
    <xf numFmtId="41" fontId="3" fillId="0" borderId="18" xfId="1" applyFont="1" applyBorder="1" applyAlignment="1">
      <alignment horizontal="center" vertical="center"/>
    </xf>
    <xf numFmtId="41" fontId="3" fillId="0" borderId="12" xfId="1" applyFont="1" applyBorder="1" applyAlignment="1">
      <alignment horizontal="center" vertical="center"/>
    </xf>
    <xf numFmtId="41" fontId="3" fillId="0" borderId="13" xfId="1" applyFont="1" applyBorder="1" applyAlignment="1">
      <alignment horizontal="center" vertical="center"/>
    </xf>
    <xf numFmtId="41" fontId="4" fillId="2" borderId="19" xfId="1" applyFont="1" applyFill="1" applyBorder="1" applyAlignment="1">
      <alignment horizontal="center" vertical="center"/>
    </xf>
    <xf numFmtId="41" fontId="4" fillId="2" borderId="20" xfId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horizontal="center" vertical="center"/>
    </xf>
    <xf numFmtId="178" fontId="4" fillId="2" borderId="2" xfId="1" applyNumberFormat="1" applyFont="1" applyFill="1" applyBorder="1" applyAlignment="1">
      <alignment horizontal="center" vertical="center"/>
    </xf>
    <xf numFmtId="179" fontId="4" fillId="2" borderId="1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 applyAlignment="1">
      <alignment horizontal="center" vertical="center"/>
    </xf>
    <xf numFmtId="14" fontId="0" fillId="4" borderId="21" xfId="0" applyNumberFormat="1" applyFill="1" applyBorder="1" applyAlignment="1">
      <alignment horizontal="center" vertical="center"/>
    </xf>
    <xf numFmtId="41" fontId="5" fillId="4" borderId="1" xfId="1" applyFont="1" applyFill="1" applyBorder="1" applyAlignment="1">
      <alignment horizontal="center" vertical="center"/>
    </xf>
    <xf numFmtId="41" fontId="5" fillId="4" borderId="2" xfId="1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center" vertical="center"/>
    </xf>
    <xf numFmtId="41" fontId="9" fillId="4" borderId="2" xfId="1" applyFont="1" applyFill="1" applyBorder="1" applyAlignment="1">
      <alignment horizontal="center" vertical="center"/>
    </xf>
    <xf numFmtId="41" fontId="5" fillId="4" borderId="22" xfId="1" applyFont="1" applyFill="1" applyBorder="1" applyAlignment="1">
      <alignment horizontal="center" vertical="center"/>
    </xf>
    <xf numFmtId="41" fontId="5" fillId="4" borderId="23" xfId="1" applyFont="1" applyFill="1" applyBorder="1" applyAlignment="1">
      <alignment horizontal="center" vertical="center"/>
    </xf>
    <xf numFmtId="0" fontId="5" fillId="4" borderId="0" xfId="0" applyNumberFormat="1" applyFont="1" applyFill="1" applyAlignment="1">
      <alignment horizontal="left" vertical="center"/>
    </xf>
    <xf numFmtId="0" fontId="5" fillId="5" borderId="0" xfId="0" applyNumberFormat="1" applyFont="1" applyFill="1" applyAlignment="1">
      <alignment horizontal="left" vertical="center"/>
    </xf>
    <xf numFmtId="179" fontId="4" fillId="4" borderId="1" xfId="1" applyNumberFormat="1" applyFont="1" applyFill="1" applyBorder="1" applyAlignment="1">
      <alignment horizontal="center" vertical="center"/>
    </xf>
    <xf numFmtId="179" fontId="4" fillId="4" borderId="2" xfId="1" applyNumberFormat="1" applyFont="1" applyFill="1" applyBorder="1" applyAlignment="1">
      <alignment horizontal="center" vertical="center"/>
    </xf>
    <xf numFmtId="41" fontId="5" fillId="0" borderId="19" xfId="1" applyFont="1" applyFill="1" applyBorder="1" applyAlignment="1">
      <alignment horizontal="center" vertical="center"/>
    </xf>
    <xf numFmtId="41" fontId="5" fillId="0" borderId="20" xfId="1" applyFont="1" applyFill="1" applyBorder="1" applyAlignment="1">
      <alignment horizontal="center" vertical="center"/>
    </xf>
    <xf numFmtId="182" fontId="9" fillId="4" borderId="1" xfId="1" applyNumberFormat="1" applyFont="1" applyFill="1" applyBorder="1" applyAlignment="1">
      <alignment horizontal="center" vertical="center"/>
    </xf>
    <xf numFmtId="182" fontId="9" fillId="4" borderId="2" xfId="1" applyNumberFormat="1" applyFont="1" applyFill="1" applyBorder="1" applyAlignment="1">
      <alignment horizontal="center" vertical="center"/>
    </xf>
    <xf numFmtId="179" fontId="5" fillId="4" borderId="1" xfId="1" applyNumberFormat="1" applyFont="1" applyFill="1" applyBorder="1" applyAlignment="1">
      <alignment horizontal="center" vertical="center"/>
    </xf>
    <xf numFmtId="179" fontId="5" fillId="4" borderId="2" xfId="1" applyNumberFormat="1" applyFont="1" applyFill="1" applyBorder="1" applyAlignment="1">
      <alignment horizontal="center" vertical="center"/>
    </xf>
    <xf numFmtId="41" fontId="5" fillId="5" borderId="1" xfId="1" applyFont="1" applyFill="1" applyBorder="1" applyAlignment="1">
      <alignment horizontal="center" vertical="center"/>
    </xf>
    <xf numFmtId="41" fontId="5" fillId="5" borderId="2" xfId="1" applyFont="1" applyFill="1" applyBorder="1" applyAlignment="1">
      <alignment horizontal="center" vertical="center"/>
    </xf>
    <xf numFmtId="41" fontId="4" fillId="2" borderId="22" xfId="1" applyFont="1" applyFill="1" applyBorder="1" applyAlignment="1">
      <alignment horizontal="center" vertical="center"/>
    </xf>
    <xf numFmtId="41" fontId="4" fillId="2" borderId="23" xfId="1" applyFont="1" applyFill="1" applyBorder="1" applyAlignment="1">
      <alignment horizontal="center" vertical="center"/>
    </xf>
    <xf numFmtId="41" fontId="7" fillId="0" borderId="0" xfId="1" applyFont="1" applyAlignment="1">
      <alignment horizontal="left" vertical="center"/>
    </xf>
    <xf numFmtId="41" fontId="4" fillId="0" borderId="0" xfId="1" applyFont="1" applyAlignment="1">
      <alignment horizontal="left" vertical="center"/>
    </xf>
    <xf numFmtId="178" fontId="4" fillId="0" borderId="0" xfId="1" applyNumberFormat="1" applyFont="1" applyAlignment="1">
      <alignment horizontal="left" vertical="center"/>
    </xf>
    <xf numFmtId="14" fontId="3" fillId="0" borderId="21" xfId="1" applyNumberFormat="1" applyFont="1" applyBorder="1" applyAlignment="1">
      <alignment horizontal="right" vertical="center"/>
    </xf>
  </cellXfs>
  <cellStyles count="6">
    <cellStyle name="쉼표" xfId="5" builtinId="3"/>
    <cellStyle name="쉼표 [0]" xfId="1" builtinId="6"/>
    <cellStyle name="쉼표 [0] 2" xfId="3"/>
    <cellStyle name="쉼표 2" xfId="4"/>
    <cellStyle name="표준" xfId="0" builtinId="0"/>
    <cellStyle name="표준 2" xfId="2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general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left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83" formatCode="#,##0_ 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77" formatCode="_(* #,##0.00_);_(* \(#,##0.00\);_(* &quot;-&quot;??_);_(@_)"/>
      <fill>
        <patternFill patternType="solid">
          <fgColor indexed="64"/>
          <bgColor rgb="FFFFFF99"/>
        </patternFill>
      </fill>
      <alignment horizontal="general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3" formatCode="_-* #,##0_-;\-* #,##0_-;_-* &quot;-&quot;_-;_-@_-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3" formatCode="_-* #,##0_-;\-* #,##0_-;_-* &quot;-&quot;_-;_-@_-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general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5" formatCode="_-* #,##0.00_-;\-* #,##0.00_-;_-* &quot;-&quot;??_-;_-@_-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5" formatCode="_-* #,##0.00_-;\-* #,##0.00_-;_-* &quot;-&quot;??_-;_-@_-"/>
      <fill>
        <patternFill patternType="solid">
          <fgColor indexed="64"/>
          <bgColor rgb="FFFFCCFF"/>
        </patternFill>
      </fill>
      <alignment horizontal="right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77" formatCode="_(* #,##0.00_);_(* \(#,##0.00\);_(* &quot;-&quot;??_);_(@_)"/>
      <fill>
        <patternFill patternType="solid">
          <fgColor indexed="64"/>
          <bgColor rgb="FFFFFF99"/>
        </patternFill>
      </fill>
      <alignment horizontal="general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8" formatCode="#,##0.00;[Red]\-#,##0.00"/>
      <fill>
        <patternFill patternType="solid">
          <fgColor indexed="64"/>
          <bgColor rgb="FFFFFF99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7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3" formatCode="_-* #,##0_-;\-* #,##0_-;_-* &quot;-&quot;_-;_-@_-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3" formatCode="_-* #,##0_-;\-* #,##0_-;_-* &quot;-&quot;_-;_-@_-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rgb="FFFFFF99"/>
        </patternFill>
      </fill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general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5" formatCode="_-* #,##0.00_-;\-* #,##0.00_-;_-* &quot;-&quot;??_-;_-@_-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5" formatCode="_-* #,##0.00_-;\-* #,##0.00_-;_-* &quot;-&quot;??_-;_-@_-"/>
      <fill>
        <patternFill patternType="solid">
          <fgColor indexed="64"/>
          <bgColor rgb="FFFFCCFF"/>
        </patternFill>
      </fill>
      <alignment horizontal="right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77" formatCode="_(* #,##0.00_);_(* \(#,##0.00\);_(* &quot;-&quot;??_);_(@_)"/>
      <fill>
        <patternFill patternType="solid">
          <fgColor indexed="64"/>
          <bgColor rgb="FFFFFF99"/>
        </patternFill>
      </fill>
      <alignment horizontal="general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8" formatCode="#,##0.00;[Red]\-#,##0.00"/>
      <fill>
        <patternFill patternType="solid">
          <fgColor indexed="64"/>
          <bgColor rgb="FFFFFF99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7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3" formatCode="_-* #,##0_-;\-* #,##0_-;_-* &quot;-&quot;_-;_-@_-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3" formatCode="_-* #,##0_-;\-* #,##0_-;_-* &quot;-&quot;_-;_-@_-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rgb="FFFFFF99"/>
        </patternFill>
      </fill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83" formatCode="#,##0_ "/>
      <fill>
        <patternFill patternType="solid">
          <fgColor indexed="64"/>
          <bgColor rgb="FFFFCCFF"/>
        </patternFill>
      </fill>
      <alignment horizontal="right" vertical="center" textRotation="0" wrapText="0" indent="0" relativeIndent="255" justifyLastLine="0" shrinkToFit="1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8" formatCode="#,##0.00;[Red]\-#,##0.00"/>
      <fill>
        <patternFill patternType="solid">
          <fgColor indexed="64"/>
          <bgColor rgb="FFFFFF99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rgb="FFFFFF99"/>
        </patternFill>
      </fill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general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CCFF"/>
        </patternFill>
      </fill>
      <alignment horizontal="center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5" formatCode="_-* #,##0.00_-;\-* #,##0.00_-;_-* &quot;-&quot;??_-;_-@_-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5" formatCode="_-* #,##0.00_-;\-* #,##0.00_-;_-* &quot;-&quot;??_-;_-@_-"/>
      <fill>
        <patternFill patternType="solid">
          <fgColor indexed="64"/>
          <bgColor rgb="FFFFCCFF"/>
        </patternFill>
      </fill>
      <alignment horizontal="right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relative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177" formatCode="_(* #,##0.00_);_(* \(#,##0.00\);_(* &quot;-&quot;??_);_(@_)"/>
      <fill>
        <patternFill patternType="solid">
          <fgColor indexed="64"/>
          <bgColor rgb="FFFFFF99"/>
        </patternFill>
      </fill>
      <alignment horizontal="general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8" formatCode="#,##0.00;[Red]\-#,##0.00"/>
      <fill>
        <patternFill patternType="solid">
          <fgColor indexed="64"/>
          <bgColor rgb="FFFFFF99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7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3" formatCode="_-* #,##0_-;\-* #,##0_-;_-* &quot;-&quot;_-;_-@_-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3" formatCode="_-* #,##0_-;\-* #,##0_-;_-* &quot;-&quot;_-;_-@_-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fill>
        <patternFill patternType="solid">
          <fgColor indexed="64"/>
          <bgColor rgb="FFFFFF99"/>
        </patternFill>
      </fill>
      <alignment horizontal="lef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fill>
        <patternFill patternType="none">
          <fgColor indexed="64"/>
          <bgColor rgb="FFFFFF99"/>
        </patternFill>
      </fill>
      <alignment horizontal="left" vertical="center" textRotation="0" wrapText="0" indent="0" relativeIndent="255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rgb="FFFFFF99"/>
        </patternFill>
      </fill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rgb="FFFFFF99"/>
        </patternFill>
      </fill>
      <alignment horizontal="center" vertical="center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1" readingOrder="0"/>
    </dxf>
  </dxfs>
  <tableStyles count="0" defaultTableStyle="TableStyleMedium9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2356789101112345306331344366375503" displayName="Table32356789101112345306331344366375503" ref="A2:O253" totalsRowCount="1" headerRowDxfId="123">
  <autoFilter ref="A2:O252"/>
  <sortState ref="A3:M251">
    <sortCondition descending="1" ref="C2:C251"/>
  </sortState>
  <tableColumns count="15">
    <tableColumn id="1" name="DATE" dataDxfId="122" totalsRowDxfId="121"/>
    <tableColumn id="2" name="DR#" dataDxfId="120" totalsRowDxfId="119"/>
    <tableColumn id="3" name="CUSTOMER" dataDxfId="118" totalsRowDxfId="117"/>
    <tableColumn id="16" name="Q-ty" dataDxfId="116" totalsRowDxfId="115"/>
    <tableColumn id="15" name="Unit" dataDxfId="114" totalsRowDxfId="113"/>
    <tableColumn id="4" name="AMOUNT" dataDxfId="112" totalsRowDxfId="111"/>
    <tableColumn id="5" name="Date " dataDxfId="110" totalsRowDxfId="109"/>
    <tableColumn id="6" name="Amount Paid" dataDxfId="108" totalsRowDxfId="107"/>
    <tableColumn id="7" name="BALANCE" dataDxfId="106" totalsRowDxfId="105"/>
    <tableColumn id="8" name="Cash/Check" dataDxfId="104" totalsRowDxfId="103"/>
    <tableColumn id="9" name="Check #" dataDxfId="102" totalsRowDxfId="101"/>
    <tableColumn id="10" name="BANK" dataDxfId="100" totalsRowDxfId="99"/>
    <tableColumn id="11" name="Clear" dataDxfId="98" totalsRowDxfId="97"/>
    <tableColumn id="12" name="Deposit" dataDxfId="96" totalsRowDxfId="95"/>
    <tableColumn id="13" name="REMARKS" dataDxfId="94" totalsRowDxfId="9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23567891011123453063313443663755034" displayName="Table323567891011123453063313443663755034" ref="A2:O254" totalsRowCount="1" headerRowDxfId="92">
  <autoFilter ref="A2:O253"/>
  <sortState ref="A3:M251">
    <sortCondition descending="1" ref="C2:C251"/>
  </sortState>
  <tableColumns count="15">
    <tableColumn id="1" name="DATE" dataDxfId="91" totalsRowDxfId="14"/>
    <tableColumn id="2" name="DR#" dataDxfId="90" totalsRowDxfId="13"/>
    <tableColumn id="3" name="CUSTOMER" dataDxfId="89" totalsRowDxfId="12"/>
    <tableColumn id="16" name="Q-ty" dataDxfId="88" totalsRowDxfId="11"/>
    <tableColumn id="15" name="Unit" dataDxfId="87" totalsRowDxfId="10"/>
    <tableColumn id="4" name="AMOUNT" dataDxfId="86" totalsRowDxfId="9"/>
    <tableColumn id="5" name="Date " dataDxfId="85" totalsRowDxfId="8"/>
    <tableColumn id="6" name="Amount Paid" dataDxfId="84" totalsRowDxfId="7"/>
    <tableColumn id="7" name="BALANCE" dataDxfId="83" totalsRowDxfId="6"/>
    <tableColumn id="8" name="Cash/Check" dataDxfId="82" totalsRowDxfId="5"/>
    <tableColumn id="9" name="Check #" dataDxfId="81" totalsRowDxfId="4" dataCellStyle="쉼표 [0]"/>
    <tableColumn id="10" name="BANK" dataDxfId="80" totalsRowDxfId="3"/>
    <tableColumn id="11" name="Clear" dataDxfId="79" totalsRowDxfId="2"/>
    <tableColumn id="12" name="Deposit" dataDxfId="78" totalsRowDxfId="1"/>
    <tableColumn id="13" name="REMARKS" dataDxfId="77" totalsRow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3235678910111234530633134436637550345" displayName="Table3235678910111234530633134436637550345" ref="A2:O254" totalsRowCount="1" headerRowDxfId="76">
  <autoFilter ref="A2:O253"/>
  <sortState ref="A3:M251">
    <sortCondition descending="1" ref="C2:C251"/>
  </sortState>
  <tableColumns count="15">
    <tableColumn id="1" name="DATE" dataDxfId="75" totalsRowDxfId="74"/>
    <tableColumn id="2" name="DR#" dataDxfId="73" totalsRowDxfId="72"/>
    <tableColumn id="3" name="CUSTOMER" dataDxfId="71" totalsRowDxfId="70"/>
    <tableColumn id="16" name="Q-ty" dataDxfId="69" totalsRowDxfId="68"/>
    <tableColumn id="15" name="Unit" dataDxfId="67" totalsRowDxfId="66"/>
    <tableColumn id="4" name="AMOUNT" dataDxfId="65" totalsRowDxfId="64"/>
    <tableColumn id="5" name="Date " dataDxfId="63" totalsRowDxfId="62"/>
    <tableColumn id="6" name="Amount Paid" dataDxfId="61" totalsRowDxfId="60"/>
    <tableColumn id="7" name="BALANCE" dataDxfId="59" totalsRowDxfId="58"/>
    <tableColumn id="8" name="Cash/Check" dataDxfId="57" totalsRowDxfId="56"/>
    <tableColumn id="9" name="Check #" dataDxfId="55" totalsRowDxfId="54"/>
    <tableColumn id="10" name="BANK" dataDxfId="53" totalsRowDxfId="52"/>
    <tableColumn id="11" name="Clear" dataDxfId="51" totalsRowDxfId="50"/>
    <tableColumn id="12" name="Deposit" dataDxfId="49" totalsRowDxfId="48"/>
    <tableColumn id="13" name="REMARKS" dataDxfId="47" totalsRowDxfId="4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32356789101112345306331344366375503456" displayName="Table32356789101112345306331344366375503456" ref="A2:O254" totalsRowCount="1" headerRowDxfId="45">
  <autoFilter ref="A2:O253"/>
  <sortState ref="A3:M251">
    <sortCondition descending="1" ref="C2:C251"/>
  </sortState>
  <tableColumns count="15">
    <tableColumn id="1" name="DATE" dataDxfId="44" totalsRowDxfId="43"/>
    <tableColumn id="2" name="DR#" dataDxfId="42" totalsRowDxfId="41"/>
    <tableColumn id="3" name="CUSTOMER" dataDxfId="40" totalsRowDxfId="39"/>
    <tableColumn id="16" name="Q-ty" dataDxfId="38" totalsRowDxfId="37"/>
    <tableColumn id="15" name="Unit" dataDxfId="36" totalsRowDxfId="35"/>
    <tableColumn id="4" name="AMOUNT" dataDxfId="34" totalsRowDxfId="33"/>
    <tableColumn id="5" name="Date " dataDxfId="32" totalsRowDxfId="31"/>
    <tableColumn id="6" name="Amount Paid" dataDxfId="30" totalsRowDxfId="29"/>
    <tableColumn id="7" name="BALANCE" dataDxfId="28" totalsRowDxfId="27"/>
    <tableColumn id="8" name="Cash/Check" dataDxfId="26" totalsRowDxfId="25"/>
    <tableColumn id="9" name="Check #" dataDxfId="24" totalsRowDxfId="23"/>
    <tableColumn id="10" name="BANK" dataDxfId="22" totalsRowDxfId="21"/>
    <tableColumn id="11" name="Clear" dataDxfId="20" totalsRowDxfId="19"/>
    <tableColumn id="12" name="Deposit" dataDxfId="18" totalsRowDxfId="17"/>
    <tableColumn id="13" name="REMARKS" dataDxfId="16" totalsRow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31"/>
  <sheetViews>
    <sheetView view="pageBreakPreview" topLeftCell="D1" zoomScale="110" zoomScaleNormal="120" zoomScaleSheetLayoutView="110" workbookViewId="0">
      <pane ySplit="3" topLeftCell="A51" activePane="bottomLeft" state="frozen"/>
      <selection pane="bottomLeft" activeCell="A4" sqref="A4:O71"/>
    </sheetView>
  </sheetViews>
  <sheetFormatPr defaultColWidth="9.125" defaultRowHeight="16.5"/>
  <cols>
    <col min="1" max="1" width="5.75" style="130" customWidth="1"/>
    <col min="2" max="2" width="8.375" style="129" customWidth="1"/>
    <col min="3" max="3" width="28.375" style="117" customWidth="1"/>
    <col min="4" max="4" width="9.25" style="118" customWidth="1"/>
    <col min="5" max="5" width="9.125" style="118" customWidth="1"/>
    <col min="6" max="6" width="11.375" style="65" customWidth="1"/>
    <col min="7" max="7" width="8" style="130" customWidth="1"/>
    <col min="8" max="8" width="10.375" style="133" customWidth="1"/>
    <col min="9" max="9" width="15" style="66" bestFit="1" customWidth="1"/>
    <col min="10" max="10" width="6.25" style="144" customWidth="1"/>
    <col min="11" max="11" width="10.625" style="145" customWidth="1"/>
    <col min="12" max="12" width="8.875" style="144" customWidth="1"/>
    <col min="13" max="13" width="7.875" style="145" customWidth="1"/>
    <col min="14" max="14" width="7.375" style="146" customWidth="1"/>
    <col min="15" max="15" width="25.625" style="144" customWidth="1"/>
    <col min="16" max="16" width="7" style="68" customWidth="1"/>
    <col min="17" max="17" width="8.125" style="68" customWidth="1"/>
    <col min="18" max="18" width="26.25" style="68" customWidth="1"/>
    <col min="19" max="19" width="9.125" style="68"/>
    <col min="20" max="258" width="9.125" style="69"/>
    <col min="259" max="259" width="9.75" style="69" customWidth="1"/>
    <col min="260" max="260" width="13.875" style="69" customWidth="1"/>
    <col min="261" max="261" width="22.125" style="69" customWidth="1"/>
    <col min="262" max="262" width="12.25" style="69" customWidth="1"/>
    <col min="263" max="263" width="9.125" style="69"/>
    <col min="264" max="264" width="12.625" style="69" customWidth="1"/>
    <col min="265" max="265" width="15" style="69" bestFit="1" customWidth="1"/>
    <col min="266" max="266" width="11" style="69" customWidth="1"/>
    <col min="267" max="267" width="12.75" style="69" customWidth="1"/>
    <col min="268" max="268" width="10.75" style="69" customWidth="1"/>
    <col min="269" max="269" width="9.125" style="69"/>
    <col min="270" max="271" width="7.125" style="69" customWidth="1"/>
    <col min="272" max="272" width="7" style="69" customWidth="1"/>
    <col min="273" max="273" width="8.125" style="69" customWidth="1"/>
    <col min="274" max="274" width="26.25" style="69" customWidth="1"/>
    <col min="275" max="514" width="9.125" style="69"/>
    <col min="515" max="515" width="9.75" style="69" customWidth="1"/>
    <col min="516" max="516" width="13.875" style="69" customWidth="1"/>
    <col min="517" max="517" width="22.125" style="69" customWidth="1"/>
    <col min="518" max="518" width="12.25" style="69" customWidth="1"/>
    <col min="519" max="519" width="9.125" style="69"/>
    <col min="520" max="520" width="12.625" style="69" customWidth="1"/>
    <col min="521" max="521" width="15" style="69" bestFit="1" customWidth="1"/>
    <col min="522" max="522" width="11" style="69" customWidth="1"/>
    <col min="523" max="523" width="12.75" style="69" customWidth="1"/>
    <col min="524" max="524" width="10.75" style="69" customWidth="1"/>
    <col min="525" max="525" width="9.125" style="69"/>
    <col min="526" max="527" width="7.125" style="69" customWidth="1"/>
    <col min="528" max="528" width="7" style="69" customWidth="1"/>
    <col min="529" max="529" width="8.125" style="69" customWidth="1"/>
    <col min="530" max="530" width="26.25" style="69" customWidth="1"/>
    <col min="531" max="770" width="9.125" style="69"/>
    <col min="771" max="771" width="9.75" style="69" customWidth="1"/>
    <col min="772" max="772" width="13.875" style="69" customWidth="1"/>
    <col min="773" max="773" width="22.125" style="69" customWidth="1"/>
    <col min="774" max="774" width="12.25" style="69" customWidth="1"/>
    <col min="775" max="775" width="9.125" style="69"/>
    <col min="776" max="776" width="12.625" style="69" customWidth="1"/>
    <col min="777" max="777" width="15" style="69" bestFit="1" customWidth="1"/>
    <col min="778" max="778" width="11" style="69" customWidth="1"/>
    <col min="779" max="779" width="12.75" style="69" customWidth="1"/>
    <col min="780" max="780" width="10.75" style="69" customWidth="1"/>
    <col min="781" max="781" width="9.125" style="69"/>
    <col min="782" max="783" width="7.125" style="69" customWidth="1"/>
    <col min="784" max="784" width="7" style="69" customWidth="1"/>
    <col min="785" max="785" width="8.125" style="69" customWidth="1"/>
    <col min="786" max="786" width="26.25" style="69" customWidth="1"/>
    <col min="787" max="1026" width="9.125" style="69"/>
    <col min="1027" max="1027" width="9.75" style="69" customWidth="1"/>
    <col min="1028" max="1028" width="13.875" style="69" customWidth="1"/>
    <col min="1029" max="1029" width="22.125" style="69" customWidth="1"/>
    <col min="1030" max="1030" width="12.25" style="69" customWidth="1"/>
    <col min="1031" max="1031" width="9.125" style="69"/>
    <col min="1032" max="1032" width="12.625" style="69" customWidth="1"/>
    <col min="1033" max="1033" width="15" style="69" bestFit="1" customWidth="1"/>
    <col min="1034" max="1034" width="11" style="69" customWidth="1"/>
    <col min="1035" max="1035" width="12.75" style="69" customWidth="1"/>
    <col min="1036" max="1036" width="10.75" style="69" customWidth="1"/>
    <col min="1037" max="1037" width="9.125" style="69"/>
    <col min="1038" max="1039" width="7.125" style="69" customWidth="1"/>
    <col min="1040" max="1040" width="7" style="69" customWidth="1"/>
    <col min="1041" max="1041" width="8.125" style="69" customWidth="1"/>
    <col min="1042" max="1042" width="26.25" style="69" customWidth="1"/>
    <col min="1043" max="1282" width="9.125" style="69"/>
    <col min="1283" max="1283" width="9.75" style="69" customWidth="1"/>
    <col min="1284" max="1284" width="13.875" style="69" customWidth="1"/>
    <col min="1285" max="1285" width="22.125" style="69" customWidth="1"/>
    <col min="1286" max="1286" width="12.25" style="69" customWidth="1"/>
    <col min="1287" max="1287" width="9.125" style="69"/>
    <col min="1288" max="1288" width="12.625" style="69" customWidth="1"/>
    <col min="1289" max="1289" width="15" style="69" bestFit="1" customWidth="1"/>
    <col min="1290" max="1290" width="11" style="69" customWidth="1"/>
    <col min="1291" max="1291" width="12.75" style="69" customWidth="1"/>
    <col min="1292" max="1292" width="10.75" style="69" customWidth="1"/>
    <col min="1293" max="1293" width="9.125" style="69"/>
    <col min="1294" max="1295" width="7.125" style="69" customWidth="1"/>
    <col min="1296" max="1296" width="7" style="69" customWidth="1"/>
    <col min="1297" max="1297" width="8.125" style="69" customWidth="1"/>
    <col min="1298" max="1298" width="26.25" style="69" customWidth="1"/>
    <col min="1299" max="1538" width="9.125" style="69"/>
    <col min="1539" max="1539" width="9.75" style="69" customWidth="1"/>
    <col min="1540" max="1540" width="13.875" style="69" customWidth="1"/>
    <col min="1541" max="1541" width="22.125" style="69" customWidth="1"/>
    <col min="1542" max="1542" width="12.25" style="69" customWidth="1"/>
    <col min="1543" max="1543" width="9.125" style="69"/>
    <col min="1544" max="1544" width="12.625" style="69" customWidth="1"/>
    <col min="1545" max="1545" width="15" style="69" bestFit="1" customWidth="1"/>
    <col min="1546" max="1546" width="11" style="69" customWidth="1"/>
    <col min="1547" max="1547" width="12.75" style="69" customWidth="1"/>
    <col min="1548" max="1548" width="10.75" style="69" customWidth="1"/>
    <col min="1549" max="1549" width="9.125" style="69"/>
    <col min="1550" max="1551" width="7.125" style="69" customWidth="1"/>
    <col min="1552" max="1552" width="7" style="69" customWidth="1"/>
    <col min="1553" max="1553" width="8.125" style="69" customWidth="1"/>
    <col min="1554" max="1554" width="26.25" style="69" customWidth="1"/>
    <col min="1555" max="1794" width="9.125" style="69"/>
    <col min="1795" max="1795" width="9.75" style="69" customWidth="1"/>
    <col min="1796" max="1796" width="13.875" style="69" customWidth="1"/>
    <col min="1797" max="1797" width="22.125" style="69" customWidth="1"/>
    <col min="1798" max="1798" width="12.25" style="69" customWidth="1"/>
    <col min="1799" max="1799" width="9.125" style="69"/>
    <col min="1800" max="1800" width="12.625" style="69" customWidth="1"/>
    <col min="1801" max="1801" width="15" style="69" bestFit="1" customWidth="1"/>
    <col min="1802" max="1802" width="11" style="69" customWidth="1"/>
    <col min="1803" max="1803" width="12.75" style="69" customWidth="1"/>
    <col min="1804" max="1804" width="10.75" style="69" customWidth="1"/>
    <col min="1805" max="1805" width="9.125" style="69"/>
    <col min="1806" max="1807" width="7.125" style="69" customWidth="1"/>
    <col min="1808" max="1808" width="7" style="69" customWidth="1"/>
    <col min="1809" max="1809" width="8.125" style="69" customWidth="1"/>
    <col min="1810" max="1810" width="26.25" style="69" customWidth="1"/>
    <col min="1811" max="2050" width="9.125" style="69"/>
    <col min="2051" max="2051" width="9.75" style="69" customWidth="1"/>
    <col min="2052" max="2052" width="13.875" style="69" customWidth="1"/>
    <col min="2053" max="2053" width="22.125" style="69" customWidth="1"/>
    <col min="2054" max="2054" width="12.25" style="69" customWidth="1"/>
    <col min="2055" max="2055" width="9.125" style="69"/>
    <col min="2056" max="2056" width="12.625" style="69" customWidth="1"/>
    <col min="2057" max="2057" width="15" style="69" bestFit="1" customWidth="1"/>
    <col min="2058" max="2058" width="11" style="69" customWidth="1"/>
    <col min="2059" max="2059" width="12.75" style="69" customWidth="1"/>
    <col min="2060" max="2060" width="10.75" style="69" customWidth="1"/>
    <col min="2061" max="2061" width="9.125" style="69"/>
    <col min="2062" max="2063" width="7.125" style="69" customWidth="1"/>
    <col min="2064" max="2064" width="7" style="69" customWidth="1"/>
    <col min="2065" max="2065" width="8.125" style="69" customWidth="1"/>
    <col min="2066" max="2066" width="26.25" style="69" customWidth="1"/>
    <col min="2067" max="2306" width="9.125" style="69"/>
    <col min="2307" max="2307" width="9.75" style="69" customWidth="1"/>
    <col min="2308" max="2308" width="13.875" style="69" customWidth="1"/>
    <col min="2309" max="2309" width="22.125" style="69" customWidth="1"/>
    <col min="2310" max="2310" width="12.25" style="69" customWidth="1"/>
    <col min="2311" max="2311" width="9.125" style="69"/>
    <col min="2312" max="2312" width="12.625" style="69" customWidth="1"/>
    <col min="2313" max="2313" width="15" style="69" bestFit="1" customWidth="1"/>
    <col min="2314" max="2314" width="11" style="69" customWidth="1"/>
    <col min="2315" max="2315" width="12.75" style="69" customWidth="1"/>
    <col min="2316" max="2316" width="10.75" style="69" customWidth="1"/>
    <col min="2317" max="2317" width="9.125" style="69"/>
    <col min="2318" max="2319" width="7.125" style="69" customWidth="1"/>
    <col min="2320" max="2320" width="7" style="69" customWidth="1"/>
    <col min="2321" max="2321" width="8.125" style="69" customWidth="1"/>
    <col min="2322" max="2322" width="26.25" style="69" customWidth="1"/>
    <col min="2323" max="2562" width="9.125" style="69"/>
    <col min="2563" max="2563" width="9.75" style="69" customWidth="1"/>
    <col min="2564" max="2564" width="13.875" style="69" customWidth="1"/>
    <col min="2565" max="2565" width="22.125" style="69" customWidth="1"/>
    <col min="2566" max="2566" width="12.25" style="69" customWidth="1"/>
    <col min="2567" max="2567" width="9.125" style="69"/>
    <col min="2568" max="2568" width="12.625" style="69" customWidth="1"/>
    <col min="2569" max="2569" width="15" style="69" bestFit="1" customWidth="1"/>
    <col min="2570" max="2570" width="11" style="69" customWidth="1"/>
    <col min="2571" max="2571" width="12.75" style="69" customWidth="1"/>
    <col min="2572" max="2572" width="10.75" style="69" customWidth="1"/>
    <col min="2573" max="2573" width="9.125" style="69"/>
    <col min="2574" max="2575" width="7.125" style="69" customWidth="1"/>
    <col min="2576" max="2576" width="7" style="69" customWidth="1"/>
    <col min="2577" max="2577" width="8.125" style="69" customWidth="1"/>
    <col min="2578" max="2578" width="26.25" style="69" customWidth="1"/>
    <col min="2579" max="2818" width="9.125" style="69"/>
    <col min="2819" max="2819" width="9.75" style="69" customWidth="1"/>
    <col min="2820" max="2820" width="13.875" style="69" customWidth="1"/>
    <col min="2821" max="2821" width="22.125" style="69" customWidth="1"/>
    <col min="2822" max="2822" width="12.25" style="69" customWidth="1"/>
    <col min="2823" max="2823" width="9.125" style="69"/>
    <col min="2824" max="2824" width="12.625" style="69" customWidth="1"/>
    <col min="2825" max="2825" width="15" style="69" bestFit="1" customWidth="1"/>
    <col min="2826" max="2826" width="11" style="69" customWidth="1"/>
    <col min="2827" max="2827" width="12.75" style="69" customWidth="1"/>
    <col min="2828" max="2828" width="10.75" style="69" customWidth="1"/>
    <col min="2829" max="2829" width="9.125" style="69"/>
    <col min="2830" max="2831" width="7.125" style="69" customWidth="1"/>
    <col min="2832" max="2832" width="7" style="69" customWidth="1"/>
    <col min="2833" max="2833" width="8.125" style="69" customWidth="1"/>
    <col min="2834" max="2834" width="26.25" style="69" customWidth="1"/>
    <col min="2835" max="3074" width="9.125" style="69"/>
    <col min="3075" max="3075" width="9.75" style="69" customWidth="1"/>
    <col min="3076" max="3076" width="13.875" style="69" customWidth="1"/>
    <col min="3077" max="3077" width="22.125" style="69" customWidth="1"/>
    <col min="3078" max="3078" width="12.25" style="69" customWidth="1"/>
    <col min="3079" max="3079" width="9.125" style="69"/>
    <col min="3080" max="3080" width="12.625" style="69" customWidth="1"/>
    <col min="3081" max="3081" width="15" style="69" bestFit="1" customWidth="1"/>
    <col min="3082" max="3082" width="11" style="69" customWidth="1"/>
    <col min="3083" max="3083" width="12.75" style="69" customWidth="1"/>
    <col min="3084" max="3084" width="10.75" style="69" customWidth="1"/>
    <col min="3085" max="3085" width="9.125" style="69"/>
    <col min="3086" max="3087" width="7.125" style="69" customWidth="1"/>
    <col min="3088" max="3088" width="7" style="69" customWidth="1"/>
    <col min="3089" max="3089" width="8.125" style="69" customWidth="1"/>
    <col min="3090" max="3090" width="26.25" style="69" customWidth="1"/>
    <col min="3091" max="3330" width="9.125" style="69"/>
    <col min="3331" max="3331" width="9.75" style="69" customWidth="1"/>
    <col min="3332" max="3332" width="13.875" style="69" customWidth="1"/>
    <col min="3333" max="3333" width="22.125" style="69" customWidth="1"/>
    <col min="3334" max="3334" width="12.25" style="69" customWidth="1"/>
    <col min="3335" max="3335" width="9.125" style="69"/>
    <col min="3336" max="3336" width="12.625" style="69" customWidth="1"/>
    <col min="3337" max="3337" width="15" style="69" bestFit="1" customWidth="1"/>
    <col min="3338" max="3338" width="11" style="69" customWidth="1"/>
    <col min="3339" max="3339" width="12.75" style="69" customWidth="1"/>
    <col min="3340" max="3340" width="10.75" style="69" customWidth="1"/>
    <col min="3341" max="3341" width="9.125" style="69"/>
    <col min="3342" max="3343" width="7.125" style="69" customWidth="1"/>
    <col min="3344" max="3344" width="7" style="69" customWidth="1"/>
    <col min="3345" max="3345" width="8.125" style="69" customWidth="1"/>
    <col min="3346" max="3346" width="26.25" style="69" customWidth="1"/>
    <col min="3347" max="3586" width="9.125" style="69"/>
    <col min="3587" max="3587" width="9.75" style="69" customWidth="1"/>
    <col min="3588" max="3588" width="13.875" style="69" customWidth="1"/>
    <col min="3589" max="3589" width="22.125" style="69" customWidth="1"/>
    <col min="3590" max="3590" width="12.25" style="69" customWidth="1"/>
    <col min="3591" max="3591" width="9.125" style="69"/>
    <col min="3592" max="3592" width="12.625" style="69" customWidth="1"/>
    <col min="3593" max="3593" width="15" style="69" bestFit="1" customWidth="1"/>
    <col min="3594" max="3594" width="11" style="69" customWidth="1"/>
    <col min="3595" max="3595" width="12.75" style="69" customWidth="1"/>
    <col min="3596" max="3596" width="10.75" style="69" customWidth="1"/>
    <col min="3597" max="3597" width="9.125" style="69"/>
    <col min="3598" max="3599" width="7.125" style="69" customWidth="1"/>
    <col min="3600" max="3600" width="7" style="69" customWidth="1"/>
    <col min="3601" max="3601" width="8.125" style="69" customWidth="1"/>
    <col min="3602" max="3602" width="26.25" style="69" customWidth="1"/>
    <col min="3603" max="3842" width="9.125" style="69"/>
    <col min="3843" max="3843" width="9.75" style="69" customWidth="1"/>
    <col min="3844" max="3844" width="13.875" style="69" customWidth="1"/>
    <col min="3845" max="3845" width="22.125" style="69" customWidth="1"/>
    <col min="3846" max="3846" width="12.25" style="69" customWidth="1"/>
    <col min="3847" max="3847" width="9.125" style="69"/>
    <col min="3848" max="3848" width="12.625" style="69" customWidth="1"/>
    <col min="3849" max="3849" width="15" style="69" bestFit="1" customWidth="1"/>
    <col min="3850" max="3850" width="11" style="69" customWidth="1"/>
    <col min="3851" max="3851" width="12.75" style="69" customWidth="1"/>
    <col min="3852" max="3852" width="10.75" style="69" customWidth="1"/>
    <col min="3853" max="3853" width="9.125" style="69"/>
    <col min="3854" max="3855" width="7.125" style="69" customWidth="1"/>
    <col min="3856" max="3856" width="7" style="69" customWidth="1"/>
    <col min="3857" max="3857" width="8.125" style="69" customWidth="1"/>
    <col min="3858" max="3858" width="26.25" style="69" customWidth="1"/>
    <col min="3859" max="4098" width="9.125" style="69"/>
    <col min="4099" max="4099" width="9.75" style="69" customWidth="1"/>
    <col min="4100" max="4100" width="13.875" style="69" customWidth="1"/>
    <col min="4101" max="4101" width="22.125" style="69" customWidth="1"/>
    <col min="4102" max="4102" width="12.25" style="69" customWidth="1"/>
    <col min="4103" max="4103" width="9.125" style="69"/>
    <col min="4104" max="4104" width="12.625" style="69" customWidth="1"/>
    <col min="4105" max="4105" width="15" style="69" bestFit="1" customWidth="1"/>
    <col min="4106" max="4106" width="11" style="69" customWidth="1"/>
    <col min="4107" max="4107" width="12.75" style="69" customWidth="1"/>
    <col min="4108" max="4108" width="10.75" style="69" customWidth="1"/>
    <col min="4109" max="4109" width="9.125" style="69"/>
    <col min="4110" max="4111" width="7.125" style="69" customWidth="1"/>
    <col min="4112" max="4112" width="7" style="69" customWidth="1"/>
    <col min="4113" max="4113" width="8.125" style="69" customWidth="1"/>
    <col min="4114" max="4114" width="26.25" style="69" customWidth="1"/>
    <col min="4115" max="4354" width="9.125" style="69"/>
    <col min="4355" max="4355" width="9.75" style="69" customWidth="1"/>
    <col min="4356" max="4356" width="13.875" style="69" customWidth="1"/>
    <col min="4357" max="4357" width="22.125" style="69" customWidth="1"/>
    <col min="4358" max="4358" width="12.25" style="69" customWidth="1"/>
    <col min="4359" max="4359" width="9.125" style="69"/>
    <col min="4360" max="4360" width="12.625" style="69" customWidth="1"/>
    <col min="4361" max="4361" width="15" style="69" bestFit="1" customWidth="1"/>
    <col min="4362" max="4362" width="11" style="69" customWidth="1"/>
    <col min="4363" max="4363" width="12.75" style="69" customWidth="1"/>
    <col min="4364" max="4364" width="10.75" style="69" customWidth="1"/>
    <col min="4365" max="4365" width="9.125" style="69"/>
    <col min="4366" max="4367" width="7.125" style="69" customWidth="1"/>
    <col min="4368" max="4368" width="7" style="69" customWidth="1"/>
    <col min="4369" max="4369" width="8.125" style="69" customWidth="1"/>
    <col min="4370" max="4370" width="26.25" style="69" customWidth="1"/>
    <col min="4371" max="4610" width="9.125" style="69"/>
    <col min="4611" max="4611" width="9.75" style="69" customWidth="1"/>
    <col min="4612" max="4612" width="13.875" style="69" customWidth="1"/>
    <col min="4613" max="4613" width="22.125" style="69" customWidth="1"/>
    <col min="4614" max="4614" width="12.25" style="69" customWidth="1"/>
    <col min="4615" max="4615" width="9.125" style="69"/>
    <col min="4616" max="4616" width="12.625" style="69" customWidth="1"/>
    <col min="4617" max="4617" width="15" style="69" bestFit="1" customWidth="1"/>
    <col min="4618" max="4618" width="11" style="69" customWidth="1"/>
    <col min="4619" max="4619" width="12.75" style="69" customWidth="1"/>
    <col min="4620" max="4620" width="10.75" style="69" customWidth="1"/>
    <col min="4621" max="4621" width="9.125" style="69"/>
    <col min="4622" max="4623" width="7.125" style="69" customWidth="1"/>
    <col min="4624" max="4624" width="7" style="69" customWidth="1"/>
    <col min="4625" max="4625" width="8.125" style="69" customWidth="1"/>
    <col min="4626" max="4626" width="26.25" style="69" customWidth="1"/>
    <col min="4627" max="4866" width="9.125" style="69"/>
    <col min="4867" max="4867" width="9.75" style="69" customWidth="1"/>
    <col min="4868" max="4868" width="13.875" style="69" customWidth="1"/>
    <col min="4869" max="4869" width="22.125" style="69" customWidth="1"/>
    <col min="4870" max="4870" width="12.25" style="69" customWidth="1"/>
    <col min="4871" max="4871" width="9.125" style="69"/>
    <col min="4872" max="4872" width="12.625" style="69" customWidth="1"/>
    <col min="4873" max="4873" width="15" style="69" bestFit="1" customWidth="1"/>
    <col min="4874" max="4874" width="11" style="69" customWidth="1"/>
    <col min="4875" max="4875" width="12.75" style="69" customWidth="1"/>
    <col min="4876" max="4876" width="10.75" style="69" customWidth="1"/>
    <col min="4877" max="4877" width="9.125" style="69"/>
    <col min="4878" max="4879" width="7.125" style="69" customWidth="1"/>
    <col min="4880" max="4880" width="7" style="69" customWidth="1"/>
    <col min="4881" max="4881" width="8.125" style="69" customWidth="1"/>
    <col min="4882" max="4882" width="26.25" style="69" customWidth="1"/>
    <col min="4883" max="5122" width="9.125" style="69"/>
    <col min="5123" max="5123" width="9.75" style="69" customWidth="1"/>
    <col min="5124" max="5124" width="13.875" style="69" customWidth="1"/>
    <col min="5125" max="5125" width="22.125" style="69" customWidth="1"/>
    <col min="5126" max="5126" width="12.25" style="69" customWidth="1"/>
    <col min="5127" max="5127" width="9.125" style="69"/>
    <col min="5128" max="5128" width="12.625" style="69" customWidth="1"/>
    <col min="5129" max="5129" width="15" style="69" bestFit="1" customWidth="1"/>
    <col min="5130" max="5130" width="11" style="69" customWidth="1"/>
    <col min="5131" max="5131" width="12.75" style="69" customWidth="1"/>
    <col min="5132" max="5132" width="10.75" style="69" customWidth="1"/>
    <col min="5133" max="5133" width="9.125" style="69"/>
    <col min="5134" max="5135" width="7.125" style="69" customWidth="1"/>
    <col min="5136" max="5136" width="7" style="69" customWidth="1"/>
    <col min="5137" max="5137" width="8.125" style="69" customWidth="1"/>
    <col min="5138" max="5138" width="26.25" style="69" customWidth="1"/>
    <col min="5139" max="5378" width="9.125" style="69"/>
    <col min="5379" max="5379" width="9.75" style="69" customWidth="1"/>
    <col min="5380" max="5380" width="13.875" style="69" customWidth="1"/>
    <col min="5381" max="5381" width="22.125" style="69" customWidth="1"/>
    <col min="5382" max="5382" width="12.25" style="69" customWidth="1"/>
    <col min="5383" max="5383" width="9.125" style="69"/>
    <col min="5384" max="5384" width="12.625" style="69" customWidth="1"/>
    <col min="5385" max="5385" width="15" style="69" bestFit="1" customWidth="1"/>
    <col min="5386" max="5386" width="11" style="69" customWidth="1"/>
    <col min="5387" max="5387" width="12.75" style="69" customWidth="1"/>
    <col min="5388" max="5388" width="10.75" style="69" customWidth="1"/>
    <col min="5389" max="5389" width="9.125" style="69"/>
    <col min="5390" max="5391" width="7.125" style="69" customWidth="1"/>
    <col min="5392" max="5392" width="7" style="69" customWidth="1"/>
    <col min="5393" max="5393" width="8.125" style="69" customWidth="1"/>
    <col min="5394" max="5394" width="26.25" style="69" customWidth="1"/>
    <col min="5395" max="5634" width="9.125" style="69"/>
    <col min="5635" max="5635" width="9.75" style="69" customWidth="1"/>
    <col min="5636" max="5636" width="13.875" style="69" customWidth="1"/>
    <col min="5637" max="5637" width="22.125" style="69" customWidth="1"/>
    <col min="5638" max="5638" width="12.25" style="69" customWidth="1"/>
    <col min="5639" max="5639" width="9.125" style="69"/>
    <col min="5640" max="5640" width="12.625" style="69" customWidth="1"/>
    <col min="5641" max="5641" width="15" style="69" bestFit="1" customWidth="1"/>
    <col min="5642" max="5642" width="11" style="69" customWidth="1"/>
    <col min="5643" max="5643" width="12.75" style="69" customWidth="1"/>
    <col min="5644" max="5644" width="10.75" style="69" customWidth="1"/>
    <col min="5645" max="5645" width="9.125" style="69"/>
    <col min="5646" max="5647" width="7.125" style="69" customWidth="1"/>
    <col min="5648" max="5648" width="7" style="69" customWidth="1"/>
    <col min="5649" max="5649" width="8.125" style="69" customWidth="1"/>
    <col min="5650" max="5650" width="26.25" style="69" customWidth="1"/>
    <col min="5651" max="5890" width="9.125" style="69"/>
    <col min="5891" max="5891" width="9.75" style="69" customWidth="1"/>
    <col min="5892" max="5892" width="13.875" style="69" customWidth="1"/>
    <col min="5893" max="5893" width="22.125" style="69" customWidth="1"/>
    <col min="5894" max="5894" width="12.25" style="69" customWidth="1"/>
    <col min="5895" max="5895" width="9.125" style="69"/>
    <col min="5896" max="5896" width="12.625" style="69" customWidth="1"/>
    <col min="5897" max="5897" width="15" style="69" bestFit="1" customWidth="1"/>
    <col min="5898" max="5898" width="11" style="69" customWidth="1"/>
    <col min="5899" max="5899" width="12.75" style="69" customWidth="1"/>
    <col min="5900" max="5900" width="10.75" style="69" customWidth="1"/>
    <col min="5901" max="5901" width="9.125" style="69"/>
    <col min="5902" max="5903" width="7.125" style="69" customWidth="1"/>
    <col min="5904" max="5904" width="7" style="69" customWidth="1"/>
    <col min="5905" max="5905" width="8.125" style="69" customWidth="1"/>
    <col min="5906" max="5906" width="26.25" style="69" customWidth="1"/>
    <col min="5907" max="6146" width="9.125" style="69"/>
    <col min="6147" max="6147" width="9.75" style="69" customWidth="1"/>
    <col min="6148" max="6148" width="13.875" style="69" customWidth="1"/>
    <col min="6149" max="6149" width="22.125" style="69" customWidth="1"/>
    <col min="6150" max="6150" width="12.25" style="69" customWidth="1"/>
    <col min="6151" max="6151" width="9.125" style="69"/>
    <col min="6152" max="6152" width="12.625" style="69" customWidth="1"/>
    <col min="6153" max="6153" width="15" style="69" bestFit="1" customWidth="1"/>
    <col min="6154" max="6154" width="11" style="69" customWidth="1"/>
    <col min="6155" max="6155" width="12.75" style="69" customWidth="1"/>
    <col min="6156" max="6156" width="10.75" style="69" customWidth="1"/>
    <col min="6157" max="6157" width="9.125" style="69"/>
    <col min="6158" max="6159" width="7.125" style="69" customWidth="1"/>
    <col min="6160" max="6160" width="7" style="69" customWidth="1"/>
    <col min="6161" max="6161" width="8.125" style="69" customWidth="1"/>
    <col min="6162" max="6162" width="26.25" style="69" customWidth="1"/>
    <col min="6163" max="6402" width="9.125" style="69"/>
    <col min="6403" max="6403" width="9.75" style="69" customWidth="1"/>
    <col min="6404" max="6404" width="13.875" style="69" customWidth="1"/>
    <col min="6405" max="6405" width="22.125" style="69" customWidth="1"/>
    <col min="6406" max="6406" width="12.25" style="69" customWidth="1"/>
    <col min="6407" max="6407" width="9.125" style="69"/>
    <col min="6408" max="6408" width="12.625" style="69" customWidth="1"/>
    <col min="6409" max="6409" width="15" style="69" bestFit="1" customWidth="1"/>
    <col min="6410" max="6410" width="11" style="69" customWidth="1"/>
    <col min="6411" max="6411" width="12.75" style="69" customWidth="1"/>
    <col min="6412" max="6412" width="10.75" style="69" customWidth="1"/>
    <col min="6413" max="6413" width="9.125" style="69"/>
    <col min="6414" max="6415" width="7.125" style="69" customWidth="1"/>
    <col min="6416" max="6416" width="7" style="69" customWidth="1"/>
    <col min="6417" max="6417" width="8.125" style="69" customWidth="1"/>
    <col min="6418" max="6418" width="26.25" style="69" customWidth="1"/>
    <col min="6419" max="6658" width="9.125" style="69"/>
    <col min="6659" max="6659" width="9.75" style="69" customWidth="1"/>
    <col min="6660" max="6660" width="13.875" style="69" customWidth="1"/>
    <col min="6661" max="6661" width="22.125" style="69" customWidth="1"/>
    <col min="6662" max="6662" width="12.25" style="69" customWidth="1"/>
    <col min="6663" max="6663" width="9.125" style="69"/>
    <col min="6664" max="6664" width="12.625" style="69" customWidth="1"/>
    <col min="6665" max="6665" width="15" style="69" bestFit="1" customWidth="1"/>
    <col min="6666" max="6666" width="11" style="69" customWidth="1"/>
    <col min="6667" max="6667" width="12.75" style="69" customWidth="1"/>
    <col min="6668" max="6668" width="10.75" style="69" customWidth="1"/>
    <col min="6669" max="6669" width="9.125" style="69"/>
    <col min="6670" max="6671" width="7.125" style="69" customWidth="1"/>
    <col min="6672" max="6672" width="7" style="69" customWidth="1"/>
    <col min="6673" max="6673" width="8.125" style="69" customWidth="1"/>
    <col min="6674" max="6674" width="26.25" style="69" customWidth="1"/>
    <col min="6675" max="6914" width="9.125" style="69"/>
    <col min="6915" max="6915" width="9.75" style="69" customWidth="1"/>
    <col min="6916" max="6916" width="13.875" style="69" customWidth="1"/>
    <col min="6917" max="6917" width="22.125" style="69" customWidth="1"/>
    <col min="6918" max="6918" width="12.25" style="69" customWidth="1"/>
    <col min="6919" max="6919" width="9.125" style="69"/>
    <col min="6920" max="6920" width="12.625" style="69" customWidth="1"/>
    <col min="6921" max="6921" width="15" style="69" bestFit="1" customWidth="1"/>
    <col min="6922" max="6922" width="11" style="69" customWidth="1"/>
    <col min="6923" max="6923" width="12.75" style="69" customWidth="1"/>
    <col min="6924" max="6924" width="10.75" style="69" customWidth="1"/>
    <col min="6925" max="6925" width="9.125" style="69"/>
    <col min="6926" max="6927" width="7.125" style="69" customWidth="1"/>
    <col min="6928" max="6928" width="7" style="69" customWidth="1"/>
    <col min="6929" max="6929" width="8.125" style="69" customWidth="1"/>
    <col min="6930" max="6930" width="26.25" style="69" customWidth="1"/>
    <col min="6931" max="7170" width="9.125" style="69"/>
    <col min="7171" max="7171" width="9.75" style="69" customWidth="1"/>
    <col min="7172" max="7172" width="13.875" style="69" customWidth="1"/>
    <col min="7173" max="7173" width="22.125" style="69" customWidth="1"/>
    <col min="7174" max="7174" width="12.25" style="69" customWidth="1"/>
    <col min="7175" max="7175" width="9.125" style="69"/>
    <col min="7176" max="7176" width="12.625" style="69" customWidth="1"/>
    <col min="7177" max="7177" width="15" style="69" bestFit="1" customWidth="1"/>
    <col min="7178" max="7178" width="11" style="69" customWidth="1"/>
    <col min="7179" max="7179" width="12.75" style="69" customWidth="1"/>
    <col min="7180" max="7180" width="10.75" style="69" customWidth="1"/>
    <col min="7181" max="7181" width="9.125" style="69"/>
    <col min="7182" max="7183" width="7.125" style="69" customWidth="1"/>
    <col min="7184" max="7184" width="7" style="69" customWidth="1"/>
    <col min="7185" max="7185" width="8.125" style="69" customWidth="1"/>
    <col min="7186" max="7186" width="26.25" style="69" customWidth="1"/>
    <col min="7187" max="7426" width="9.125" style="69"/>
    <col min="7427" max="7427" width="9.75" style="69" customWidth="1"/>
    <col min="7428" max="7428" width="13.875" style="69" customWidth="1"/>
    <col min="7429" max="7429" width="22.125" style="69" customWidth="1"/>
    <col min="7430" max="7430" width="12.25" style="69" customWidth="1"/>
    <col min="7431" max="7431" width="9.125" style="69"/>
    <col min="7432" max="7432" width="12.625" style="69" customWidth="1"/>
    <col min="7433" max="7433" width="15" style="69" bestFit="1" customWidth="1"/>
    <col min="7434" max="7434" width="11" style="69" customWidth="1"/>
    <col min="7435" max="7435" width="12.75" style="69" customWidth="1"/>
    <col min="7436" max="7436" width="10.75" style="69" customWidth="1"/>
    <col min="7437" max="7437" width="9.125" style="69"/>
    <col min="7438" max="7439" width="7.125" style="69" customWidth="1"/>
    <col min="7440" max="7440" width="7" style="69" customWidth="1"/>
    <col min="7441" max="7441" width="8.125" style="69" customWidth="1"/>
    <col min="7442" max="7442" width="26.25" style="69" customWidth="1"/>
    <col min="7443" max="7682" width="9.125" style="69"/>
    <col min="7683" max="7683" width="9.75" style="69" customWidth="1"/>
    <col min="7684" max="7684" width="13.875" style="69" customWidth="1"/>
    <col min="7685" max="7685" width="22.125" style="69" customWidth="1"/>
    <col min="7686" max="7686" width="12.25" style="69" customWidth="1"/>
    <col min="7687" max="7687" width="9.125" style="69"/>
    <col min="7688" max="7688" width="12.625" style="69" customWidth="1"/>
    <col min="7689" max="7689" width="15" style="69" bestFit="1" customWidth="1"/>
    <col min="7690" max="7690" width="11" style="69" customWidth="1"/>
    <col min="7691" max="7691" width="12.75" style="69" customWidth="1"/>
    <col min="7692" max="7692" width="10.75" style="69" customWidth="1"/>
    <col min="7693" max="7693" width="9.125" style="69"/>
    <col min="7694" max="7695" width="7.125" style="69" customWidth="1"/>
    <col min="7696" max="7696" width="7" style="69" customWidth="1"/>
    <col min="7697" max="7697" width="8.125" style="69" customWidth="1"/>
    <col min="7698" max="7698" width="26.25" style="69" customWidth="1"/>
    <col min="7699" max="7938" width="9.125" style="69"/>
    <col min="7939" max="7939" width="9.75" style="69" customWidth="1"/>
    <col min="7940" max="7940" width="13.875" style="69" customWidth="1"/>
    <col min="7941" max="7941" width="22.125" style="69" customWidth="1"/>
    <col min="7942" max="7942" width="12.25" style="69" customWidth="1"/>
    <col min="7943" max="7943" width="9.125" style="69"/>
    <col min="7944" max="7944" width="12.625" style="69" customWidth="1"/>
    <col min="7945" max="7945" width="15" style="69" bestFit="1" customWidth="1"/>
    <col min="7946" max="7946" width="11" style="69" customWidth="1"/>
    <col min="7947" max="7947" width="12.75" style="69" customWidth="1"/>
    <col min="7948" max="7948" width="10.75" style="69" customWidth="1"/>
    <col min="7949" max="7949" width="9.125" style="69"/>
    <col min="7950" max="7951" width="7.125" style="69" customWidth="1"/>
    <col min="7952" max="7952" width="7" style="69" customWidth="1"/>
    <col min="7953" max="7953" width="8.125" style="69" customWidth="1"/>
    <col min="7954" max="7954" width="26.25" style="69" customWidth="1"/>
    <col min="7955" max="8194" width="9.125" style="69"/>
    <col min="8195" max="8195" width="9.75" style="69" customWidth="1"/>
    <col min="8196" max="8196" width="13.875" style="69" customWidth="1"/>
    <col min="8197" max="8197" width="22.125" style="69" customWidth="1"/>
    <col min="8198" max="8198" width="12.25" style="69" customWidth="1"/>
    <col min="8199" max="8199" width="9.125" style="69"/>
    <col min="8200" max="8200" width="12.625" style="69" customWidth="1"/>
    <col min="8201" max="8201" width="15" style="69" bestFit="1" customWidth="1"/>
    <col min="8202" max="8202" width="11" style="69" customWidth="1"/>
    <col min="8203" max="8203" width="12.75" style="69" customWidth="1"/>
    <col min="8204" max="8204" width="10.75" style="69" customWidth="1"/>
    <col min="8205" max="8205" width="9.125" style="69"/>
    <col min="8206" max="8207" width="7.125" style="69" customWidth="1"/>
    <col min="8208" max="8208" width="7" style="69" customWidth="1"/>
    <col min="8209" max="8209" width="8.125" style="69" customWidth="1"/>
    <col min="8210" max="8210" width="26.25" style="69" customWidth="1"/>
    <col min="8211" max="8450" width="9.125" style="69"/>
    <col min="8451" max="8451" width="9.75" style="69" customWidth="1"/>
    <col min="8452" max="8452" width="13.875" style="69" customWidth="1"/>
    <col min="8453" max="8453" width="22.125" style="69" customWidth="1"/>
    <col min="8454" max="8454" width="12.25" style="69" customWidth="1"/>
    <col min="8455" max="8455" width="9.125" style="69"/>
    <col min="8456" max="8456" width="12.625" style="69" customWidth="1"/>
    <col min="8457" max="8457" width="15" style="69" bestFit="1" customWidth="1"/>
    <col min="8458" max="8458" width="11" style="69" customWidth="1"/>
    <col min="8459" max="8459" width="12.75" style="69" customWidth="1"/>
    <col min="8460" max="8460" width="10.75" style="69" customWidth="1"/>
    <col min="8461" max="8461" width="9.125" style="69"/>
    <col min="8462" max="8463" width="7.125" style="69" customWidth="1"/>
    <col min="8464" max="8464" width="7" style="69" customWidth="1"/>
    <col min="8465" max="8465" width="8.125" style="69" customWidth="1"/>
    <col min="8466" max="8466" width="26.25" style="69" customWidth="1"/>
    <col min="8467" max="8706" width="9.125" style="69"/>
    <col min="8707" max="8707" width="9.75" style="69" customWidth="1"/>
    <col min="8708" max="8708" width="13.875" style="69" customWidth="1"/>
    <col min="8709" max="8709" width="22.125" style="69" customWidth="1"/>
    <col min="8710" max="8710" width="12.25" style="69" customWidth="1"/>
    <col min="8711" max="8711" width="9.125" style="69"/>
    <col min="8712" max="8712" width="12.625" style="69" customWidth="1"/>
    <col min="8713" max="8713" width="15" style="69" bestFit="1" customWidth="1"/>
    <col min="8714" max="8714" width="11" style="69" customWidth="1"/>
    <col min="8715" max="8715" width="12.75" style="69" customWidth="1"/>
    <col min="8716" max="8716" width="10.75" style="69" customWidth="1"/>
    <col min="8717" max="8717" width="9.125" style="69"/>
    <col min="8718" max="8719" width="7.125" style="69" customWidth="1"/>
    <col min="8720" max="8720" width="7" style="69" customWidth="1"/>
    <col min="8721" max="8721" width="8.125" style="69" customWidth="1"/>
    <col min="8722" max="8722" width="26.25" style="69" customWidth="1"/>
    <col min="8723" max="8962" width="9.125" style="69"/>
    <col min="8963" max="8963" width="9.75" style="69" customWidth="1"/>
    <col min="8964" max="8964" width="13.875" style="69" customWidth="1"/>
    <col min="8965" max="8965" width="22.125" style="69" customWidth="1"/>
    <col min="8966" max="8966" width="12.25" style="69" customWidth="1"/>
    <col min="8967" max="8967" width="9.125" style="69"/>
    <col min="8968" max="8968" width="12.625" style="69" customWidth="1"/>
    <col min="8969" max="8969" width="15" style="69" bestFit="1" customWidth="1"/>
    <col min="8970" max="8970" width="11" style="69" customWidth="1"/>
    <col min="8971" max="8971" width="12.75" style="69" customWidth="1"/>
    <col min="8972" max="8972" width="10.75" style="69" customWidth="1"/>
    <col min="8973" max="8973" width="9.125" style="69"/>
    <col min="8974" max="8975" width="7.125" style="69" customWidth="1"/>
    <col min="8976" max="8976" width="7" style="69" customWidth="1"/>
    <col min="8977" max="8977" width="8.125" style="69" customWidth="1"/>
    <col min="8978" max="8978" width="26.25" style="69" customWidth="1"/>
    <col min="8979" max="9218" width="9.125" style="69"/>
    <col min="9219" max="9219" width="9.75" style="69" customWidth="1"/>
    <col min="9220" max="9220" width="13.875" style="69" customWidth="1"/>
    <col min="9221" max="9221" width="22.125" style="69" customWidth="1"/>
    <col min="9222" max="9222" width="12.25" style="69" customWidth="1"/>
    <col min="9223" max="9223" width="9.125" style="69"/>
    <col min="9224" max="9224" width="12.625" style="69" customWidth="1"/>
    <col min="9225" max="9225" width="15" style="69" bestFit="1" customWidth="1"/>
    <col min="9226" max="9226" width="11" style="69" customWidth="1"/>
    <col min="9227" max="9227" width="12.75" style="69" customWidth="1"/>
    <col min="9228" max="9228" width="10.75" style="69" customWidth="1"/>
    <col min="9229" max="9229" width="9.125" style="69"/>
    <col min="9230" max="9231" width="7.125" style="69" customWidth="1"/>
    <col min="9232" max="9232" width="7" style="69" customWidth="1"/>
    <col min="9233" max="9233" width="8.125" style="69" customWidth="1"/>
    <col min="9234" max="9234" width="26.25" style="69" customWidth="1"/>
    <col min="9235" max="9474" width="9.125" style="69"/>
    <col min="9475" max="9475" width="9.75" style="69" customWidth="1"/>
    <col min="9476" max="9476" width="13.875" style="69" customWidth="1"/>
    <col min="9477" max="9477" width="22.125" style="69" customWidth="1"/>
    <col min="9478" max="9478" width="12.25" style="69" customWidth="1"/>
    <col min="9479" max="9479" width="9.125" style="69"/>
    <col min="9480" max="9480" width="12.625" style="69" customWidth="1"/>
    <col min="9481" max="9481" width="15" style="69" bestFit="1" customWidth="1"/>
    <col min="9482" max="9482" width="11" style="69" customWidth="1"/>
    <col min="9483" max="9483" width="12.75" style="69" customWidth="1"/>
    <col min="9484" max="9484" width="10.75" style="69" customWidth="1"/>
    <col min="9485" max="9485" width="9.125" style="69"/>
    <col min="9486" max="9487" width="7.125" style="69" customWidth="1"/>
    <col min="9488" max="9488" width="7" style="69" customWidth="1"/>
    <col min="9489" max="9489" width="8.125" style="69" customWidth="1"/>
    <col min="9490" max="9490" width="26.25" style="69" customWidth="1"/>
    <col min="9491" max="9730" width="9.125" style="69"/>
    <col min="9731" max="9731" width="9.75" style="69" customWidth="1"/>
    <col min="9732" max="9732" width="13.875" style="69" customWidth="1"/>
    <col min="9733" max="9733" width="22.125" style="69" customWidth="1"/>
    <col min="9734" max="9734" width="12.25" style="69" customWidth="1"/>
    <col min="9735" max="9735" width="9.125" style="69"/>
    <col min="9736" max="9736" width="12.625" style="69" customWidth="1"/>
    <col min="9737" max="9737" width="15" style="69" bestFit="1" customWidth="1"/>
    <col min="9738" max="9738" width="11" style="69" customWidth="1"/>
    <col min="9739" max="9739" width="12.75" style="69" customWidth="1"/>
    <col min="9740" max="9740" width="10.75" style="69" customWidth="1"/>
    <col min="9741" max="9741" width="9.125" style="69"/>
    <col min="9742" max="9743" width="7.125" style="69" customWidth="1"/>
    <col min="9744" max="9744" width="7" style="69" customWidth="1"/>
    <col min="9745" max="9745" width="8.125" style="69" customWidth="1"/>
    <col min="9746" max="9746" width="26.25" style="69" customWidth="1"/>
    <col min="9747" max="9986" width="9.125" style="69"/>
    <col min="9987" max="9987" width="9.75" style="69" customWidth="1"/>
    <col min="9988" max="9988" width="13.875" style="69" customWidth="1"/>
    <col min="9989" max="9989" width="22.125" style="69" customWidth="1"/>
    <col min="9990" max="9990" width="12.25" style="69" customWidth="1"/>
    <col min="9991" max="9991" width="9.125" style="69"/>
    <col min="9992" max="9992" width="12.625" style="69" customWidth="1"/>
    <col min="9993" max="9993" width="15" style="69" bestFit="1" customWidth="1"/>
    <col min="9994" max="9994" width="11" style="69" customWidth="1"/>
    <col min="9995" max="9995" width="12.75" style="69" customWidth="1"/>
    <col min="9996" max="9996" width="10.75" style="69" customWidth="1"/>
    <col min="9997" max="9997" width="9.125" style="69"/>
    <col min="9998" max="9999" width="7.125" style="69" customWidth="1"/>
    <col min="10000" max="10000" width="7" style="69" customWidth="1"/>
    <col min="10001" max="10001" width="8.125" style="69" customWidth="1"/>
    <col min="10002" max="10002" width="26.25" style="69" customWidth="1"/>
    <col min="10003" max="10242" width="9.125" style="69"/>
    <col min="10243" max="10243" width="9.75" style="69" customWidth="1"/>
    <col min="10244" max="10244" width="13.875" style="69" customWidth="1"/>
    <col min="10245" max="10245" width="22.125" style="69" customWidth="1"/>
    <col min="10246" max="10246" width="12.25" style="69" customWidth="1"/>
    <col min="10247" max="10247" width="9.125" style="69"/>
    <col min="10248" max="10248" width="12.625" style="69" customWidth="1"/>
    <col min="10249" max="10249" width="15" style="69" bestFit="1" customWidth="1"/>
    <col min="10250" max="10250" width="11" style="69" customWidth="1"/>
    <col min="10251" max="10251" width="12.75" style="69" customWidth="1"/>
    <col min="10252" max="10252" width="10.75" style="69" customWidth="1"/>
    <col min="10253" max="10253" width="9.125" style="69"/>
    <col min="10254" max="10255" width="7.125" style="69" customWidth="1"/>
    <col min="10256" max="10256" width="7" style="69" customWidth="1"/>
    <col min="10257" max="10257" width="8.125" style="69" customWidth="1"/>
    <col min="10258" max="10258" width="26.25" style="69" customWidth="1"/>
    <col min="10259" max="10498" width="9.125" style="69"/>
    <col min="10499" max="10499" width="9.75" style="69" customWidth="1"/>
    <col min="10500" max="10500" width="13.875" style="69" customWidth="1"/>
    <col min="10501" max="10501" width="22.125" style="69" customWidth="1"/>
    <col min="10502" max="10502" width="12.25" style="69" customWidth="1"/>
    <col min="10503" max="10503" width="9.125" style="69"/>
    <col min="10504" max="10504" width="12.625" style="69" customWidth="1"/>
    <col min="10505" max="10505" width="15" style="69" bestFit="1" customWidth="1"/>
    <col min="10506" max="10506" width="11" style="69" customWidth="1"/>
    <col min="10507" max="10507" width="12.75" style="69" customWidth="1"/>
    <col min="10508" max="10508" width="10.75" style="69" customWidth="1"/>
    <col min="10509" max="10509" width="9.125" style="69"/>
    <col min="10510" max="10511" width="7.125" style="69" customWidth="1"/>
    <col min="10512" max="10512" width="7" style="69" customWidth="1"/>
    <col min="10513" max="10513" width="8.125" style="69" customWidth="1"/>
    <col min="10514" max="10514" width="26.25" style="69" customWidth="1"/>
    <col min="10515" max="10754" width="9.125" style="69"/>
    <col min="10755" max="10755" width="9.75" style="69" customWidth="1"/>
    <col min="10756" max="10756" width="13.875" style="69" customWidth="1"/>
    <col min="10757" max="10757" width="22.125" style="69" customWidth="1"/>
    <col min="10758" max="10758" width="12.25" style="69" customWidth="1"/>
    <col min="10759" max="10759" width="9.125" style="69"/>
    <col min="10760" max="10760" width="12.625" style="69" customWidth="1"/>
    <col min="10761" max="10761" width="15" style="69" bestFit="1" customWidth="1"/>
    <col min="10762" max="10762" width="11" style="69" customWidth="1"/>
    <col min="10763" max="10763" width="12.75" style="69" customWidth="1"/>
    <col min="10764" max="10764" width="10.75" style="69" customWidth="1"/>
    <col min="10765" max="10765" width="9.125" style="69"/>
    <col min="10766" max="10767" width="7.125" style="69" customWidth="1"/>
    <col min="10768" max="10768" width="7" style="69" customWidth="1"/>
    <col min="10769" max="10769" width="8.125" style="69" customWidth="1"/>
    <col min="10770" max="10770" width="26.25" style="69" customWidth="1"/>
    <col min="10771" max="11010" width="9.125" style="69"/>
    <col min="11011" max="11011" width="9.75" style="69" customWidth="1"/>
    <col min="11012" max="11012" width="13.875" style="69" customWidth="1"/>
    <col min="11013" max="11013" width="22.125" style="69" customWidth="1"/>
    <col min="11014" max="11014" width="12.25" style="69" customWidth="1"/>
    <col min="11015" max="11015" width="9.125" style="69"/>
    <col min="11016" max="11016" width="12.625" style="69" customWidth="1"/>
    <col min="11017" max="11017" width="15" style="69" bestFit="1" customWidth="1"/>
    <col min="11018" max="11018" width="11" style="69" customWidth="1"/>
    <col min="11019" max="11019" width="12.75" style="69" customWidth="1"/>
    <col min="11020" max="11020" width="10.75" style="69" customWidth="1"/>
    <col min="11021" max="11021" width="9.125" style="69"/>
    <col min="11022" max="11023" width="7.125" style="69" customWidth="1"/>
    <col min="11024" max="11024" width="7" style="69" customWidth="1"/>
    <col min="11025" max="11025" width="8.125" style="69" customWidth="1"/>
    <col min="11026" max="11026" width="26.25" style="69" customWidth="1"/>
    <col min="11027" max="11266" width="9.125" style="69"/>
    <col min="11267" max="11267" width="9.75" style="69" customWidth="1"/>
    <col min="11268" max="11268" width="13.875" style="69" customWidth="1"/>
    <col min="11269" max="11269" width="22.125" style="69" customWidth="1"/>
    <col min="11270" max="11270" width="12.25" style="69" customWidth="1"/>
    <col min="11271" max="11271" width="9.125" style="69"/>
    <col min="11272" max="11272" width="12.625" style="69" customWidth="1"/>
    <col min="11273" max="11273" width="15" style="69" bestFit="1" customWidth="1"/>
    <col min="11274" max="11274" width="11" style="69" customWidth="1"/>
    <col min="11275" max="11275" width="12.75" style="69" customWidth="1"/>
    <col min="11276" max="11276" width="10.75" style="69" customWidth="1"/>
    <col min="11277" max="11277" width="9.125" style="69"/>
    <col min="11278" max="11279" width="7.125" style="69" customWidth="1"/>
    <col min="11280" max="11280" width="7" style="69" customWidth="1"/>
    <col min="11281" max="11281" width="8.125" style="69" customWidth="1"/>
    <col min="11282" max="11282" width="26.25" style="69" customWidth="1"/>
    <col min="11283" max="11522" width="9.125" style="69"/>
    <col min="11523" max="11523" width="9.75" style="69" customWidth="1"/>
    <col min="11524" max="11524" width="13.875" style="69" customWidth="1"/>
    <col min="11525" max="11525" width="22.125" style="69" customWidth="1"/>
    <col min="11526" max="11526" width="12.25" style="69" customWidth="1"/>
    <col min="11527" max="11527" width="9.125" style="69"/>
    <col min="11528" max="11528" width="12.625" style="69" customWidth="1"/>
    <col min="11529" max="11529" width="15" style="69" bestFit="1" customWidth="1"/>
    <col min="11530" max="11530" width="11" style="69" customWidth="1"/>
    <col min="11531" max="11531" width="12.75" style="69" customWidth="1"/>
    <col min="11532" max="11532" width="10.75" style="69" customWidth="1"/>
    <col min="11533" max="11533" width="9.125" style="69"/>
    <col min="11534" max="11535" width="7.125" style="69" customWidth="1"/>
    <col min="11536" max="11536" width="7" style="69" customWidth="1"/>
    <col min="11537" max="11537" width="8.125" style="69" customWidth="1"/>
    <col min="11538" max="11538" width="26.25" style="69" customWidth="1"/>
    <col min="11539" max="11778" width="9.125" style="69"/>
    <col min="11779" max="11779" width="9.75" style="69" customWidth="1"/>
    <col min="11780" max="11780" width="13.875" style="69" customWidth="1"/>
    <col min="11781" max="11781" width="22.125" style="69" customWidth="1"/>
    <col min="11782" max="11782" width="12.25" style="69" customWidth="1"/>
    <col min="11783" max="11783" width="9.125" style="69"/>
    <col min="11784" max="11784" width="12.625" style="69" customWidth="1"/>
    <col min="11785" max="11785" width="15" style="69" bestFit="1" customWidth="1"/>
    <col min="11786" max="11786" width="11" style="69" customWidth="1"/>
    <col min="11787" max="11787" width="12.75" style="69" customWidth="1"/>
    <col min="11788" max="11788" width="10.75" style="69" customWidth="1"/>
    <col min="11789" max="11789" width="9.125" style="69"/>
    <col min="11790" max="11791" width="7.125" style="69" customWidth="1"/>
    <col min="11792" max="11792" width="7" style="69" customWidth="1"/>
    <col min="11793" max="11793" width="8.125" style="69" customWidth="1"/>
    <col min="11794" max="11794" width="26.25" style="69" customWidth="1"/>
    <col min="11795" max="12034" width="9.125" style="69"/>
    <col min="12035" max="12035" width="9.75" style="69" customWidth="1"/>
    <col min="12036" max="12036" width="13.875" style="69" customWidth="1"/>
    <col min="12037" max="12037" width="22.125" style="69" customWidth="1"/>
    <col min="12038" max="12038" width="12.25" style="69" customWidth="1"/>
    <col min="12039" max="12039" width="9.125" style="69"/>
    <col min="12040" max="12040" width="12.625" style="69" customWidth="1"/>
    <col min="12041" max="12041" width="15" style="69" bestFit="1" customWidth="1"/>
    <col min="12042" max="12042" width="11" style="69" customWidth="1"/>
    <col min="12043" max="12043" width="12.75" style="69" customWidth="1"/>
    <col min="12044" max="12044" width="10.75" style="69" customWidth="1"/>
    <col min="12045" max="12045" width="9.125" style="69"/>
    <col min="12046" max="12047" width="7.125" style="69" customWidth="1"/>
    <col min="12048" max="12048" width="7" style="69" customWidth="1"/>
    <col min="12049" max="12049" width="8.125" style="69" customWidth="1"/>
    <col min="12050" max="12050" width="26.25" style="69" customWidth="1"/>
    <col min="12051" max="12290" width="9.125" style="69"/>
    <col min="12291" max="12291" width="9.75" style="69" customWidth="1"/>
    <col min="12292" max="12292" width="13.875" style="69" customWidth="1"/>
    <col min="12293" max="12293" width="22.125" style="69" customWidth="1"/>
    <col min="12294" max="12294" width="12.25" style="69" customWidth="1"/>
    <col min="12295" max="12295" width="9.125" style="69"/>
    <col min="12296" max="12296" width="12.625" style="69" customWidth="1"/>
    <col min="12297" max="12297" width="15" style="69" bestFit="1" customWidth="1"/>
    <col min="12298" max="12298" width="11" style="69" customWidth="1"/>
    <col min="12299" max="12299" width="12.75" style="69" customWidth="1"/>
    <col min="12300" max="12300" width="10.75" style="69" customWidth="1"/>
    <col min="12301" max="12301" width="9.125" style="69"/>
    <col min="12302" max="12303" width="7.125" style="69" customWidth="1"/>
    <col min="12304" max="12304" width="7" style="69" customWidth="1"/>
    <col min="12305" max="12305" width="8.125" style="69" customWidth="1"/>
    <col min="12306" max="12306" width="26.25" style="69" customWidth="1"/>
    <col min="12307" max="12546" width="9.125" style="69"/>
    <col min="12547" max="12547" width="9.75" style="69" customWidth="1"/>
    <col min="12548" max="12548" width="13.875" style="69" customWidth="1"/>
    <col min="12549" max="12549" width="22.125" style="69" customWidth="1"/>
    <col min="12550" max="12550" width="12.25" style="69" customWidth="1"/>
    <col min="12551" max="12551" width="9.125" style="69"/>
    <col min="12552" max="12552" width="12.625" style="69" customWidth="1"/>
    <col min="12553" max="12553" width="15" style="69" bestFit="1" customWidth="1"/>
    <col min="12554" max="12554" width="11" style="69" customWidth="1"/>
    <col min="12555" max="12555" width="12.75" style="69" customWidth="1"/>
    <col min="12556" max="12556" width="10.75" style="69" customWidth="1"/>
    <col min="12557" max="12557" width="9.125" style="69"/>
    <col min="12558" max="12559" width="7.125" style="69" customWidth="1"/>
    <col min="12560" max="12560" width="7" style="69" customWidth="1"/>
    <col min="12561" max="12561" width="8.125" style="69" customWidth="1"/>
    <col min="12562" max="12562" width="26.25" style="69" customWidth="1"/>
    <col min="12563" max="12802" width="9.125" style="69"/>
    <col min="12803" max="12803" width="9.75" style="69" customWidth="1"/>
    <col min="12804" max="12804" width="13.875" style="69" customWidth="1"/>
    <col min="12805" max="12805" width="22.125" style="69" customWidth="1"/>
    <col min="12806" max="12806" width="12.25" style="69" customWidth="1"/>
    <col min="12807" max="12807" width="9.125" style="69"/>
    <col min="12808" max="12808" width="12.625" style="69" customWidth="1"/>
    <col min="12809" max="12809" width="15" style="69" bestFit="1" customWidth="1"/>
    <col min="12810" max="12810" width="11" style="69" customWidth="1"/>
    <col min="12811" max="12811" width="12.75" style="69" customWidth="1"/>
    <col min="12812" max="12812" width="10.75" style="69" customWidth="1"/>
    <col min="12813" max="12813" width="9.125" style="69"/>
    <col min="12814" max="12815" width="7.125" style="69" customWidth="1"/>
    <col min="12816" max="12816" width="7" style="69" customWidth="1"/>
    <col min="12817" max="12817" width="8.125" style="69" customWidth="1"/>
    <col min="12818" max="12818" width="26.25" style="69" customWidth="1"/>
    <col min="12819" max="13058" width="9.125" style="69"/>
    <col min="13059" max="13059" width="9.75" style="69" customWidth="1"/>
    <col min="13060" max="13060" width="13.875" style="69" customWidth="1"/>
    <col min="13061" max="13061" width="22.125" style="69" customWidth="1"/>
    <col min="13062" max="13062" width="12.25" style="69" customWidth="1"/>
    <col min="13063" max="13063" width="9.125" style="69"/>
    <col min="13064" max="13064" width="12.625" style="69" customWidth="1"/>
    <col min="13065" max="13065" width="15" style="69" bestFit="1" customWidth="1"/>
    <col min="13066" max="13066" width="11" style="69" customWidth="1"/>
    <col min="13067" max="13067" width="12.75" style="69" customWidth="1"/>
    <col min="13068" max="13068" width="10.75" style="69" customWidth="1"/>
    <col min="13069" max="13069" width="9.125" style="69"/>
    <col min="13070" max="13071" width="7.125" style="69" customWidth="1"/>
    <col min="13072" max="13072" width="7" style="69" customWidth="1"/>
    <col min="13073" max="13073" width="8.125" style="69" customWidth="1"/>
    <col min="13074" max="13074" width="26.25" style="69" customWidth="1"/>
    <col min="13075" max="13314" width="9.125" style="69"/>
    <col min="13315" max="13315" width="9.75" style="69" customWidth="1"/>
    <col min="13316" max="13316" width="13.875" style="69" customWidth="1"/>
    <col min="13317" max="13317" width="22.125" style="69" customWidth="1"/>
    <col min="13318" max="13318" width="12.25" style="69" customWidth="1"/>
    <col min="13319" max="13319" width="9.125" style="69"/>
    <col min="13320" max="13320" width="12.625" style="69" customWidth="1"/>
    <col min="13321" max="13321" width="15" style="69" bestFit="1" customWidth="1"/>
    <col min="13322" max="13322" width="11" style="69" customWidth="1"/>
    <col min="13323" max="13323" width="12.75" style="69" customWidth="1"/>
    <col min="13324" max="13324" width="10.75" style="69" customWidth="1"/>
    <col min="13325" max="13325" width="9.125" style="69"/>
    <col min="13326" max="13327" width="7.125" style="69" customWidth="1"/>
    <col min="13328" max="13328" width="7" style="69" customWidth="1"/>
    <col min="13329" max="13329" width="8.125" style="69" customWidth="1"/>
    <col min="13330" max="13330" width="26.25" style="69" customWidth="1"/>
    <col min="13331" max="13570" width="9.125" style="69"/>
    <col min="13571" max="13571" width="9.75" style="69" customWidth="1"/>
    <col min="13572" max="13572" width="13.875" style="69" customWidth="1"/>
    <col min="13573" max="13573" width="22.125" style="69" customWidth="1"/>
    <col min="13574" max="13574" width="12.25" style="69" customWidth="1"/>
    <col min="13575" max="13575" width="9.125" style="69"/>
    <col min="13576" max="13576" width="12.625" style="69" customWidth="1"/>
    <col min="13577" max="13577" width="15" style="69" bestFit="1" customWidth="1"/>
    <col min="13578" max="13578" width="11" style="69" customWidth="1"/>
    <col min="13579" max="13579" width="12.75" style="69" customWidth="1"/>
    <col min="13580" max="13580" width="10.75" style="69" customWidth="1"/>
    <col min="13581" max="13581" width="9.125" style="69"/>
    <col min="13582" max="13583" width="7.125" style="69" customWidth="1"/>
    <col min="13584" max="13584" width="7" style="69" customWidth="1"/>
    <col min="13585" max="13585" width="8.125" style="69" customWidth="1"/>
    <col min="13586" max="13586" width="26.25" style="69" customWidth="1"/>
    <col min="13587" max="13826" width="9.125" style="69"/>
    <col min="13827" max="13827" width="9.75" style="69" customWidth="1"/>
    <col min="13828" max="13828" width="13.875" style="69" customWidth="1"/>
    <col min="13829" max="13829" width="22.125" style="69" customWidth="1"/>
    <col min="13830" max="13830" width="12.25" style="69" customWidth="1"/>
    <col min="13831" max="13831" width="9.125" style="69"/>
    <col min="13832" max="13832" width="12.625" style="69" customWidth="1"/>
    <col min="13833" max="13833" width="15" style="69" bestFit="1" customWidth="1"/>
    <col min="13834" max="13834" width="11" style="69" customWidth="1"/>
    <col min="13835" max="13835" width="12.75" style="69" customWidth="1"/>
    <col min="13836" max="13836" width="10.75" style="69" customWidth="1"/>
    <col min="13837" max="13837" width="9.125" style="69"/>
    <col min="13838" max="13839" width="7.125" style="69" customWidth="1"/>
    <col min="13840" max="13840" width="7" style="69" customWidth="1"/>
    <col min="13841" max="13841" width="8.125" style="69" customWidth="1"/>
    <col min="13842" max="13842" width="26.25" style="69" customWidth="1"/>
    <col min="13843" max="14082" width="9.125" style="69"/>
    <col min="14083" max="14083" width="9.75" style="69" customWidth="1"/>
    <col min="14084" max="14084" width="13.875" style="69" customWidth="1"/>
    <col min="14085" max="14085" width="22.125" style="69" customWidth="1"/>
    <col min="14086" max="14086" width="12.25" style="69" customWidth="1"/>
    <col min="14087" max="14087" width="9.125" style="69"/>
    <col min="14088" max="14088" width="12.625" style="69" customWidth="1"/>
    <col min="14089" max="14089" width="15" style="69" bestFit="1" customWidth="1"/>
    <col min="14090" max="14090" width="11" style="69" customWidth="1"/>
    <col min="14091" max="14091" width="12.75" style="69" customWidth="1"/>
    <col min="14092" max="14092" width="10.75" style="69" customWidth="1"/>
    <col min="14093" max="14093" width="9.125" style="69"/>
    <col min="14094" max="14095" width="7.125" style="69" customWidth="1"/>
    <col min="14096" max="14096" width="7" style="69" customWidth="1"/>
    <col min="14097" max="14097" width="8.125" style="69" customWidth="1"/>
    <col min="14098" max="14098" width="26.25" style="69" customWidth="1"/>
    <col min="14099" max="14338" width="9.125" style="69"/>
    <col min="14339" max="14339" width="9.75" style="69" customWidth="1"/>
    <col min="14340" max="14340" width="13.875" style="69" customWidth="1"/>
    <col min="14341" max="14341" width="22.125" style="69" customWidth="1"/>
    <col min="14342" max="14342" width="12.25" style="69" customWidth="1"/>
    <col min="14343" max="14343" width="9.125" style="69"/>
    <col min="14344" max="14344" width="12.625" style="69" customWidth="1"/>
    <col min="14345" max="14345" width="15" style="69" bestFit="1" customWidth="1"/>
    <col min="14346" max="14346" width="11" style="69" customWidth="1"/>
    <col min="14347" max="14347" width="12.75" style="69" customWidth="1"/>
    <col min="14348" max="14348" width="10.75" style="69" customWidth="1"/>
    <col min="14349" max="14349" width="9.125" style="69"/>
    <col min="14350" max="14351" width="7.125" style="69" customWidth="1"/>
    <col min="14352" max="14352" width="7" style="69" customWidth="1"/>
    <col min="14353" max="14353" width="8.125" style="69" customWidth="1"/>
    <col min="14354" max="14354" width="26.25" style="69" customWidth="1"/>
    <col min="14355" max="14594" width="9.125" style="69"/>
    <col min="14595" max="14595" width="9.75" style="69" customWidth="1"/>
    <col min="14596" max="14596" width="13.875" style="69" customWidth="1"/>
    <col min="14597" max="14597" width="22.125" style="69" customWidth="1"/>
    <col min="14598" max="14598" width="12.25" style="69" customWidth="1"/>
    <col min="14599" max="14599" width="9.125" style="69"/>
    <col min="14600" max="14600" width="12.625" style="69" customWidth="1"/>
    <col min="14601" max="14601" width="15" style="69" bestFit="1" customWidth="1"/>
    <col min="14602" max="14602" width="11" style="69" customWidth="1"/>
    <col min="14603" max="14603" width="12.75" style="69" customWidth="1"/>
    <col min="14604" max="14604" width="10.75" style="69" customWidth="1"/>
    <col min="14605" max="14605" width="9.125" style="69"/>
    <col min="14606" max="14607" width="7.125" style="69" customWidth="1"/>
    <col min="14608" max="14608" width="7" style="69" customWidth="1"/>
    <col min="14609" max="14609" width="8.125" style="69" customWidth="1"/>
    <col min="14610" max="14610" width="26.25" style="69" customWidth="1"/>
    <col min="14611" max="14850" width="9.125" style="69"/>
    <col min="14851" max="14851" width="9.75" style="69" customWidth="1"/>
    <col min="14852" max="14852" width="13.875" style="69" customWidth="1"/>
    <col min="14853" max="14853" width="22.125" style="69" customWidth="1"/>
    <col min="14854" max="14854" width="12.25" style="69" customWidth="1"/>
    <col min="14855" max="14855" width="9.125" style="69"/>
    <col min="14856" max="14856" width="12.625" style="69" customWidth="1"/>
    <col min="14857" max="14857" width="15" style="69" bestFit="1" customWidth="1"/>
    <col min="14858" max="14858" width="11" style="69" customWidth="1"/>
    <col min="14859" max="14859" width="12.75" style="69" customWidth="1"/>
    <col min="14860" max="14860" width="10.75" style="69" customWidth="1"/>
    <col min="14861" max="14861" width="9.125" style="69"/>
    <col min="14862" max="14863" width="7.125" style="69" customWidth="1"/>
    <col min="14864" max="14864" width="7" style="69" customWidth="1"/>
    <col min="14865" max="14865" width="8.125" style="69" customWidth="1"/>
    <col min="14866" max="14866" width="26.25" style="69" customWidth="1"/>
    <col min="14867" max="15106" width="9.125" style="69"/>
    <col min="15107" max="15107" width="9.75" style="69" customWidth="1"/>
    <col min="15108" max="15108" width="13.875" style="69" customWidth="1"/>
    <col min="15109" max="15109" width="22.125" style="69" customWidth="1"/>
    <col min="15110" max="15110" width="12.25" style="69" customWidth="1"/>
    <col min="15111" max="15111" width="9.125" style="69"/>
    <col min="15112" max="15112" width="12.625" style="69" customWidth="1"/>
    <col min="15113" max="15113" width="15" style="69" bestFit="1" customWidth="1"/>
    <col min="15114" max="15114" width="11" style="69" customWidth="1"/>
    <col min="15115" max="15115" width="12.75" style="69" customWidth="1"/>
    <col min="15116" max="15116" width="10.75" style="69" customWidth="1"/>
    <col min="15117" max="15117" width="9.125" style="69"/>
    <col min="15118" max="15119" width="7.125" style="69" customWidth="1"/>
    <col min="15120" max="15120" width="7" style="69" customWidth="1"/>
    <col min="15121" max="15121" width="8.125" style="69" customWidth="1"/>
    <col min="15122" max="15122" width="26.25" style="69" customWidth="1"/>
    <col min="15123" max="15362" width="9.125" style="69"/>
    <col min="15363" max="15363" width="9.75" style="69" customWidth="1"/>
    <col min="15364" max="15364" width="13.875" style="69" customWidth="1"/>
    <col min="15365" max="15365" width="22.125" style="69" customWidth="1"/>
    <col min="15366" max="15366" width="12.25" style="69" customWidth="1"/>
    <col min="15367" max="15367" width="9.125" style="69"/>
    <col min="15368" max="15368" width="12.625" style="69" customWidth="1"/>
    <col min="15369" max="15369" width="15" style="69" bestFit="1" customWidth="1"/>
    <col min="15370" max="15370" width="11" style="69" customWidth="1"/>
    <col min="15371" max="15371" width="12.75" style="69" customWidth="1"/>
    <col min="15372" max="15372" width="10.75" style="69" customWidth="1"/>
    <col min="15373" max="15373" width="9.125" style="69"/>
    <col min="15374" max="15375" width="7.125" style="69" customWidth="1"/>
    <col min="15376" max="15376" width="7" style="69" customWidth="1"/>
    <col min="15377" max="15377" width="8.125" style="69" customWidth="1"/>
    <col min="15378" max="15378" width="26.25" style="69" customWidth="1"/>
    <col min="15379" max="15618" width="9.125" style="69"/>
    <col min="15619" max="15619" width="9.75" style="69" customWidth="1"/>
    <col min="15620" max="15620" width="13.875" style="69" customWidth="1"/>
    <col min="15621" max="15621" width="22.125" style="69" customWidth="1"/>
    <col min="15622" max="15622" width="12.25" style="69" customWidth="1"/>
    <col min="15623" max="15623" width="9.125" style="69"/>
    <col min="15624" max="15624" width="12.625" style="69" customWidth="1"/>
    <col min="15625" max="15625" width="15" style="69" bestFit="1" customWidth="1"/>
    <col min="15626" max="15626" width="11" style="69" customWidth="1"/>
    <col min="15627" max="15627" width="12.75" style="69" customWidth="1"/>
    <col min="15628" max="15628" width="10.75" style="69" customWidth="1"/>
    <col min="15629" max="15629" width="9.125" style="69"/>
    <col min="15630" max="15631" width="7.125" style="69" customWidth="1"/>
    <col min="15632" max="15632" width="7" style="69" customWidth="1"/>
    <col min="15633" max="15633" width="8.125" style="69" customWidth="1"/>
    <col min="15634" max="15634" width="26.25" style="69" customWidth="1"/>
    <col min="15635" max="15874" width="9.125" style="69"/>
    <col min="15875" max="15875" width="9.75" style="69" customWidth="1"/>
    <col min="15876" max="15876" width="13.875" style="69" customWidth="1"/>
    <col min="15877" max="15877" width="22.125" style="69" customWidth="1"/>
    <col min="15878" max="15878" width="12.25" style="69" customWidth="1"/>
    <col min="15879" max="15879" width="9.125" style="69"/>
    <col min="15880" max="15880" width="12.625" style="69" customWidth="1"/>
    <col min="15881" max="15881" width="15" style="69" bestFit="1" customWidth="1"/>
    <col min="15882" max="15882" width="11" style="69" customWidth="1"/>
    <col min="15883" max="15883" width="12.75" style="69" customWidth="1"/>
    <col min="15884" max="15884" width="10.75" style="69" customWidth="1"/>
    <col min="15885" max="15885" width="9.125" style="69"/>
    <col min="15886" max="15887" width="7.125" style="69" customWidth="1"/>
    <col min="15888" max="15888" width="7" style="69" customWidth="1"/>
    <col min="15889" max="15889" width="8.125" style="69" customWidth="1"/>
    <col min="15890" max="15890" width="26.25" style="69" customWidth="1"/>
    <col min="15891" max="16130" width="9.125" style="69"/>
    <col min="16131" max="16131" width="9.75" style="69" customWidth="1"/>
    <col min="16132" max="16132" width="13.875" style="69" customWidth="1"/>
    <col min="16133" max="16133" width="22.125" style="69" customWidth="1"/>
    <col min="16134" max="16134" width="12.25" style="69" customWidth="1"/>
    <col min="16135" max="16135" width="9.125" style="69"/>
    <col min="16136" max="16136" width="12.625" style="69" customWidth="1"/>
    <col min="16137" max="16137" width="15" style="69" bestFit="1" customWidth="1"/>
    <col min="16138" max="16138" width="11" style="69" customWidth="1"/>
    <col min="16139" max="16139" width="12.75" style="69" customWidth="1"/>
    <col min="16140" max="16140" width="10.75" style="69" customWidth="1"/>
    <col min="16141" max="16141" width="9.125" style="69"/>
    <col min="16142" max="16143" width="7.125" style="69" customWidth="1"/>
    <col min="16144" max="16144" width="7" style="69" customWidth="1"/>
    <col min="16145" max="16145" width="8.125" style="69" customWidth="1"/>
    <col min="16146" max="16146" width="26.25" style="69" customWidth="1"/>
    <col min="16147" max="16384" width="9.125" style="69"/>
  </cols>
  <sheetData>
    <row r="1" spans="1:19" ht="18.75">
      <c r="A1" s="321" t="s">
        <v>77</v>
      </c>
      <c r="B1" s="321"/>
      <c r="C1" s="321"/>
      <c r="D1" s="196"/>
      <c r="E1" s="196"/>
      <c r="F1" s="197"/>
      <c r="G1" s="198"/>
      <c r="H1" s="199"/>
      <c r="I1" s="200"/>
      <c r="J1" s="201"/>
      <c r="K1" s="202"/>
      <c r="L1" s="201"/>
      <c r="M1" s="202"/>
      <c r="N1" s="203"/>
      <c r="O1" s="201"/>
      <c r="P1" s="322" t="s">
        <v>55</v>
      </c>
      <c r="Q1" s="322"/>
      <c r="R1" s="67">
        <f>SUM(F4:F193)</f>
        <v>812580</v>
      </c>
    </row>
    <row r="2" spans="1:19" s="73" customFormat="1" ht="18">
      <c r="A2" s="97" t="s">
        <v>56</v>
      </c>
      <c r="B2" s="97" t="s">
        <v>57</v>
      </c>
      <c r="C2" s="98" t="s">
        <v>58</v>
      </c>
      <c r="D2" s="99" t="s">
        <v>79</v>
      </c>
      <c r="E2" s="99" t="s">
        <v>78</v>
      </c>
      <c r="F2" s="220" t="s">
        <v>59</v>
      </c>
      <c r="G2" s="97" t="s">
        <v>60</v>
      </c>
      <c r="H2" s="190" t="s">
        <v>61</v>
      </c>
      <c r="I2" s="70" t="s">
        <v>62</v>
      </c>
      <c r="J2" s="147" t="s">
        <v>63</v>
      </c>
      <c r="K2" s="148" t="s">
        <v>64</v>
      </c>
      <c r="L2" s="149" t="s">
        <v>65</v>
      </c>
      <c r="M2" s="148" t="s">
        <v>66</v>
      </c>
      <c r="N2" s="148" t="s">
        <v>67</v>
      </c>
      <c r="O2" s="150" t="s">
        <v>68</v>
      </c>
      <c r="P2" s="323" t="s">
        <v>61</v>
      </c>
      <c r="Q2" s="323"/>
      <c r="R2" s="71">
        <f>SUM(H4:H193)</f>
        <v>660080</v>
      </c>
      <c r="S2" s="72"/>
    </row>
    <row r="3" spans="1:19" s="73" customFormat="1" ht="18">
      <c r="A3" s="97"/>
      <c r="B3" s="97"/>
      <c r="C3" s="98"/>
      <c r="D3" s="99" t="s">
        <v>80</v>
      </c>
      <c r="E3" s="99"/>
      <c r="F3" s="220"/>
      <c r="G3" s="97" t="s">
        <v>69</v>
      </c>
      <c r="H3" s="190"/>
      <c r="I3" s="70"/>
      <c r="J3" s="149"/>
      <c r="K3" s="148"/>
      <c r="L3" s="149"/>
      <c r="M3" s="148" t="s">
        <v>76</v>
      </c>
      <c r="N3" s="148"/>
      <c r="O3" s="151"/>
      <c r="P3" s="323" t="s">
        <v>70</v>
      </c>
      <c r="Q3" s="323"/>
      <c r="R3" s="74">
        <f>R1-R2</f>
        <v>152500</v>
      </c>
      <c r="S3" s="72"/>
    </row>
    <row r="4" spans="1:19" s="80" customFormat="1" ht="15" customHeight="1">
      <c r="A4" s="248" t="s">
        <v>94</v>
      </c>
      <c r="B4" s="249">
        <v>6233</v>
      </c>
      <c r="C4" s="250" t="s">
        <v>95</v>
      </c>
      <c r="D4" s="205">
        <v>22</v>
      </c>
      <c r="E4" s="102">
        <v>670</v>
      </c>
      <c r="F4" s="218">
        <f>Table32356789101112345306331344366375503[[#This Row],[Q-ty]]*Table32356789101112345306331344366375503[[#This Row],[Unit]]</f>
        <v>14740</v>
      </c>
      <c r="G4" s="134" t="s">
        <v>104</v>
      </c>
      <c r="H4" s="191">
        <v>14740</v>
      </c>
      <c r="I4" s="76">
        <f>Table32356789101112345306331344366375503[[#This Row],[AMOUNT]]-Table32356789101112345306331344366375503[[#This Row],[Amount Paid]]</f>
        <v>0</v>
      </c>
      <c r="J4" s="152"/>
      <c r="K4" s="222"/>
      <c r="L4" s="223"/>
      <c r="M4" s="222"/>
      <c r="N4" s="224"/>
      <c r="O4" s="230"/>
      <c r="P4" s="78"/>
      <c r="Q4" s="78"/>
      <c r="R4" s="79"/>
    </row>
    <row r="5" spans="1:19" s="80" customFormat="1" ht="15" customHeight="1">
      <c r="A5" s="248" t="s">
        <v>94</v>
      </c>
      <c r="B5" s="249">
        <v>6234</v>
      </c>
      <c r="C5" s="250" t="s">
        <v>73</v>
      </c>
      <c r="D5" s="205">
        <v>50</v>
      </c>
      <c r="E5" s="102">
        <v>700</v>
      </c>
      <c r="F5" s="218">
        <f>Table32356789101112345306331344366375503[[#This Row],[Q-ty]]*Table32356789101112345306331344366375503[[#This Row],[Unit]]</f>
        <v>35000</v>
      </c>
      <c r="G5" s="134" t="s">
        <v>123</v>
      </c>
      <c r="H5" s="191">
        <v>35000</v>
      </c>
      <c r="I5" s="76">
        <f>Table32356789101112345306331344366375503[[#This Row],[AMOUNT]]-Table32356789101112345306331344366375503[[#This Row],[Amount Paid]]</f>
        <v>0</v>
      </c>
      <c r="J5" s="152"/>
      <c r="K5" s="222" t="s">
        <v>96</v>
      </c>
      <c r="L5" s="223" t="s">
        <v>97</v>
      </c>
      <c r="M5" s="222" t="s">
        <v>98</v>
      </c>
      <c r="N5" s="224"/>
      <c r="O5" s="230"/>
      <c r="P5" s="78"/>
      <c r="Q5" s="78"/>
      <c r="R5" s="92"/>
    </row>
    <row r="6" spans="1:19" s="80" customFormat="1" ht="15" customHeight="1">
      <c r="A6" s="248" t="s">
        <v>94</v>
      </c>
      <c r="B6" s="249">
        <v>6235</v>
      </c>
      <c r="C6" s="250" t="s">
        <v>89</v>
      </c>
      <c r="D6" s="205">
        <v>13</v>
      </c>
      <c r="E6" s="102">
        <v>750</v>
      </c>
      <c r="F6" s="218">
        <f>Table32356789101112345306331344366375503[[#This Row],[Q-ty]]*Table32356789101112345306331344366375503[[#This Row],[Unit]]</f>
        <v>9750</v>
      </c>
      <c r="G6" s="134" t="s">
        <v>104</v>
      </c>
      <c r="H6" s="191">
        <v>9750</v>
      </c>
      <c r="I6" s="76">
        <f>Table32356789101112345306331344366375503[[#This Row],[AMOUNT]]-Table32356789101112345306331344366375503[[#This Row],[Amount Paid]]</f>
        <v>0</v>
      </c>
      <c r="J6" s="152" t="s">
        <v>75</v>
      </c>
      <c r="K6" s="225"/>
      <c r="L6" s="223"/>
      <c r="M6" s="222"/>
      <c r="N6" s="224"/>
      <c r="O6" s="230"/>
      <c r="P6" s="78"/>
      <c r="Q6" s="78"/>
      <c r="R6" s="92" t="s">
        <v>75</v>
      </c>
    </row>
    <row r="7" spans="1:19" s="80" customFormat="1" ht="15" customHeight="1">
      <c r="A7" s="251" t="s">
        <v>94</v>
      </c>
      <c r="B7" s="249">
        <v>6236</v>
      </c>
      <c r="C7" s="250" t="s">
        <v>99</v>
      </c>
      <c r="D7" s="205">
        <v>75</v>
      </c>
      <c r="E7" s="102">
        <v>670</v>
      </c>
      <c r="F7" s="218">
        <f>Table32356789101112345306331344366375503[[#This Row],[Q-ty]]*Table32356789101112345306331344366375503[[#This Row],[Unit]]</f>
        <v>50250</v>
      </c>
      <c r="G7" s="134" t="s">
        <v>104</v>
      </c>
      <c r="H7" s="191">
        <v>50250</v>
      </c>
      <c r="I7" s="76">
        <f>Table32356789101112345306331344366375503[[#This Row],[AMOUNT]]-Table32356789101112345306331344366375503[[#This Row],[Amount Paid]]</f>
        <v>0</v>
      </c>
      <c r="J7" s="152"/>
      <c r="K7" s="231"/>
      <c r="L7" s="232"/>
      <c r="M7" s="222"/>
      <c r="N7" s="222"/>
      <c r="O7" s="230"/>
      <c r="P7" s="78"/>
      <c r="Q7" s="78"/>
      <c r="R7" s="93">
        <f>SUM(D4:D193)</f>
        <v>1129</v>
      </c>
    </row>
    <row r="8" spans="1:19" s="80" customFormat="1" ht="15" customHeight="1">
      <c r="A8" s="251"/>
      <c r="B8" s="249"/>
      <c r="C8" s="250"/>
      <c r="D8" s="205"/>
      <c r="E8" s="102"/>
      <c r="F8" s="218"/>
      <c r="G8" s="134"/>
      <c r="H8" s="191"/>
      <c r="I8" s="76">
        <f>Table32356789101112345306331344366375503[[#This Row],[AMOUNT]]-Table32356789101112345306331344366375503[[#This Row],[Amount Paid]]</f>
        <v>0</v>
      </c>
      <c r="J8" s="152"/>
      <c r="K8" s="222"/>
      <c r="L8" s="232"/>
      <c r="M8" s="222"/>
      <c r="N8" s="222"/>
      <c r="O8" s="230"/>
      <c r="P8" s="78"/>
      <c r="Q8" s="78"/>
      <c r="R8" s="94"/>
    </row>
    <row r="9" spans="1:19" s="80" customFormat="1" ht="15" customHeight="1">
      <c r="A9" s="251" t="s">
        <v>100</v>
      </c>
      <c r="B9" s="249">
        <v>6237</v>
      </c>
      <c r="C9" s="250" t="s">
        <v>101</v>
      </c>
      <c r="D9" s="205">
        <v>70</v>
      </c>
      <c r="E9" s="102">
        <v>670</v>
      </c>
      <c r="F9" s="218">
        <f>Table32356789101112345306331344366375503[[#This Row],[Q-ty]]*Table32356789101112345306331344366375503[[#This Row],[Unit]]</f>
        <v>46900</v>
      </c>
      <c r="G9" s="134" t="s">
        <v>110</v>
      </c>
      <c r="H9" s="192">
        <v>46900</v>
      </c>
      <c r="I9" s="76">
        <f>Table32356789101112345306331344366375503[[#This Row],[AMOUNT]]-Table32356789101112345306331344366375503[[#This Row],[Amount Paid]]</f>
        <v>0</v>
      </c>
      <c r="J9" s="152"/>
      <c r="K9" s="222" t="s">
        <v>102</v>
      </c>
      <c r="L9" s="232" t="s">
        <v>103</v>
      </c>
      <c r="M9" s="222" t="s">
        <v>104</v>
      </c>
      <c r="N9" s="222"/>
      <c r="O9" s="230"/>
      <c r="P9" s="78"/>
      <c r="Q9" s="78"/>
      <c r="R9" s="95">
        <f>SUM(D4:D193)</f>
        <v>1129</v>
      </c>
    </row>
    <row r="10" spans="1:19" s="80" customFormat="1" ht="15" customHeight="1">
      <c r="A10" s="251" t="s">
        <v>100</v>
      </c>
      <c r="B10" s="249">
        <v>6238</v>
      </c>
      <c r="C10" s="250" t="s">
        <v>93</v>
      </c>
      <c r="D10" s="205">
        <v>2</v>
      </c>
      <c r="E10" s="102">
        <v>800</v>
      </c>
      <c r="F10" s="218">
        <f>Table32356789101112345306331344366375503[[#This Row],[Q-ty]]*Table32356789101112345306331344366375503[[#This Row],[Unit]]</f>
        <v>1600</v>
      </c>
      <c r="G10" s="134" t="s">
        <v>104</v>
      </c>
      <c r="H10" s="191">
        <v>1600</v>
      </c>
      <c r="I10" s="76">
        <f>Table32356789101112345306331344366375503[[#This Row],[AMOUNT]]-Table32356789101112345306331344366375503[[#This Row],[Amount Paid]]</f>
        <v>0</v>
      </c>
      <c r="J10" s="152"/>
      <c r="K10" s="231"/>
      <c r="L10" s="232"/>
      <c r="M10" s="222"/>
      <c r="N10" s="222"/>
      <c r="O10" s="230"/>
      <c r="P10" s="78"/>
      <c r="Q10" s="78"/>
      <c r="R10" s="96"/>
    </row>
    <row r="11" spans="1:19" s="80" customFormat="1" ht="15" customHeight="1">
      <c r="A11" s="251" t="s">
        <v>100</v>
      </c>
      <c r="B11" s="249">
        <v>6239</v>
      </c>
      <c r="C11" s="250" t="s">
        <v>105</v>
      </c>
      <c r="D11" s="205">
        <v>25</v>
      </c>
      <c r="E11" s="102">
        <v>500</v>
      </c>
      <c r="F11" s="218">
        <f>Table32356789101112345306331344366375503[[#This Row],[Q-ty]]*Table32356789101112345306331344366375503[[#This Row],[Unit]]</f>
        <v>12500</v>
      </c>
      <c r="G11" s="134"/>
      <c r="H11" s="191"/>
      <c r="I11" s="76">
        <f>Table32356789101112345306331344366375503[[#This Row],[AMOUNT]]-Table32356789101112345306331344366375503[[#This Row],[Amount Paid]]</f>
        <v>12500</v>
      </c>
      <c r="J11" s="152"/>
      <c r="K11" s="231"/>
      <c r="L11" s="232"/>
      <c r="M11" s="222"/>
      <c r="N11" s="222"/>
      <c r="O11" s="230"/>
      <c r="P11" s="78"/>
      <c r="Q11" s="78"/>
      <c r="R11" s="92"/>
    </row>
    <row r="12" spans="1:19" s="80" customFormat="1" ht="15" customHeight="1">
      <c r="A12" s="251" t="s">
        <v>100</v>
      </c>
      <c r="B12" s="249">
        <v>6240</v>
      </c>
      <c r="C12" s="250" t="s">
        <v>106</v>
      </c>
      <c r="D12" s="205">
        <v>8</v>
      </c>
      <c r="E12" s="102">
        <v>670</v>
      </c>
      <c r="F12" s="218">
        <f>Table32356789101112345306331344366375503[[#This Row],[Q-ty]]*Table32356789101112345306331344366375503[[#This Row],[Unit]]</f>
        <v>5360</v>
      </c>
      <c r="G12" s="134" t="s">
        <v>100</v>
      </c>
      <c r="H12" s="191">
        <v>5360</v>
      </c>
      <c r="I12" s="76">
        <f>Table32356789101112345306331344366375503[[#This Row],[AMOUNT]]-Table32356789101112345306331344366375503[[#This Row],[Amount Paid]]</f>
        <v>0</v>
      </c>
      <c r="J12" s="152" t="s">
        <v>75</v>
      </c>
      <c r="K12" s="222"/>
      <c r="L12" s="223"/>
      <c r="M12" s="222"/>
      <c r="N12" s="224"/>
      <c r="O12" s="230"/>
      <c r="P12" s="78"/>
      <c r="Q12" s="78"/>
      <c r="R12" s="92"/>
    </row>
    <row r="13" spans="1:19" s="80" customFormat="1" ht="15" customHeight="1">
      <c r="A13" s="252"/>
      <c r="B13" s="253"/>
      <c r="C13" s="254"/>
      <c r="D13" s="209"/>
      <c r="E13" s="102"/>
      <c r="F13" s="218"/>
      <c r="G13" s="134"/>
      <c r="H13" s="191"/>
      <c r="I13" s="76">
        <f>Table32356789101112345306331344366375503[[#This Row],[AMOUNT]]-Table32356789101112345306331344366375503[[#This Row],[Amount Paid]]</f>
        <v>0</v>
      </c>
      <c r="J13" s="152"/>
      <c r="K13" s="226"/>
      <c r="L13" s="227"/>
      <c r="M13" s="228"/>
      <c r="N13" s="229"/>
      <c r="O13" s="233"/>
      <c r="P13" s="78"/>
      <c r="Q13" s="78"/>
      <c r="R13" s="92"/>
    </row>
    <row r="14" spans="1:19" s="80" customFormat="1" ht="15" customHeight="1">
      <c r="A14" s="251" t="s">
        <v>104</v>
      </c>
      <c r="B14" s="249">
        <v>6241</v>
      </c>
      <c r="C14" s="250" t="s">
        <v>107</v>
      </c>
      <c r="D14" s="205">
        <v>5</v>
      </c>
      <c r="E14" s="102">
        <v>700</v>
      </c>
      <c r="F14" s="218">
        <f>Table32356789101112345306331344366375503[[#This Row],[Q-ty]]*Table32356789101112345306331344366375503[[#This Row],[Unit]]</f>
        <v>3500</v>
      </c>
      <c r="G14" s="135" t="s">
        <v>110</v>
      </c>
      <c r="H14" s="191">
        <v>3500</v>
      </c>
      <c r="I14" s="76">
        <f>Table32356789101112345306331344366375503[[#This Row],[AMOUNT]]-Table32356789101112345306331344366375503[[#This Row],[Amount Paid]]</f>
        <v>0</v>
      </c>
      <c r="J14" s="159"/>
      <c r="K14" s="222"/>
      <c r="L14" s="223"/>
      <c r="M14" s="222"/>
      <c r="N14" s="224"/>
      <c r="O14" s="230"/>
      <c r="P14" s="82"/>
      <c r="Q14" s="82"/>
      <c r="R14" s="96"/>
      <c r="S14" s="83"/>
    </row>
    <row r="15" spans="1:19" s="80" customFormat="1" ht="15" customHeight="1">
      <c r="A15" s="252" t="s">
        <v>104</v>
      </c>
      <c r="B15" s="252" t="s">
        <v>108</v>
      </c>
      <c r="C15" s="255" t="s">
        <v>34</v>
      </c>
      <c r="D15" s="211" t="s">
        <v>109</v>
      </c>
      <c r="E15" s="102">
        <v>670</v>
      </c>
      <c r="F15" s="218">
        <f>Table32356789101112345306331344366375503[[#This Row],[Q-ty]]*Table32356789101112345306331344366375503[[#This Row],[Unit]]</f>
        <v>20100</v>
      </c>
      <c r="G15" s="134" t="s">
        <v>127</v>
      </c>
      <c r="H15" s="191">
        <v>20100</v>
      </c>
      <c r="I15" s="76">
        <f>Table32356789101112345306331344366375503[[#This Row],[AMOUNT]]-Table32356789101112345306331344366375503[[#This Row],[Amount Paid]]</f>
        <v>0</v>
      </c>
      <c r="J15" s="152"/>
      <c r="K15" s="226"/>
      <c r="L15" s="227"/>
      <c r="M15" s="228"/>
      <c r="N15" s="229"/>
      <c r="O15" s="233"/>
      <c r="P15" s="82"/>
      <c r="Q15" s="82"/>
      <c r="R15" s="96"/>
      <c r="S15" s="83"/>
    </row>
    <row r="16" spans="1:19" s="80" customFormat="1" ht="15" customHeight="1">
      <c r="A16" s="251" t="s">
        <v>104</v>
      </c>
      <c r="B16" s="249">
        <v>6243</v>
      </c>
      <c r="C16" s="250" t="s">
        <v>92</v>
      </c>
      <c r="D16" s="205">
        <v>3</v>
      </c>
      <c r="E16" s="102">
        <v>700</v>
      </c>
      <c r="F16" s="218">
        <f>Table32356789101112345306331344366375503[[#This Row],[Q-ty]]*Table32356789101112345306331344366375503[[#This Row],[Unit]]</f>
        <v>2100</v>
      </c>
      <c r="G16" s="134" t="s">
        <v>110</v>
      </c>
      <c r="H16" s="191">
        <v>2100</v>
      </c>
      <c r="I16" s="76">
        <f>Table32356789101112345306331344366375503[[#This Row],[AMOUNT]]-Table32356789101112345306331344366375503[[#This Row],[Amount Paid]]</f>
        <v>0</v>
      </c>
      <c r="J16" s="152"/>
      <c r="K16" s="222"/>
      <c r="L16" s="223"/>
      <c r="M16" s="222"/>
      <c r="N16" s="224"/>
      <c r="O16" s="230"/>
      <c r="P16" s="82"/>
      <c r="Q16" s="82"/>
      <c r="R16" s="96"/>
      <c r="S16" s="83"/>
    </row>
    <row r="17" spans="1:19" s="80" customFormat="1" ht="15" customHeight="1">
      <c r="A17" s="248"/>
      <c r="B17" s="249"/>
      <c r="C17" s="250"/>
      <c r="D17" s="205"/>
      <c r="E17" s="102"/>
      <c r="F17" s="218"/>
      <c r="G17" s="134"/>
      <c r="H17" s="191"/>
      <c r="I17" s="76">
        <f>Table32356789101112345306331344366375503[[#This Row],[AMOUNT]]-Table32356789101112345306331344366375503[[#This Row],[Amount Paid]]</f>
        <v>0</v>
      </c>
      <c r="J17" s="152"/>
      <c r="K17" s="234"/>
      <c r="L17" s="232"/>
      <c r="M17" s="222"/>
      <c r="N17" s="222"/>
      <c r="O17" s="230"/>
      <c r="P17" s="82"/>
      <c r="Q17" s="82"/>
      <c r="R17" s="96"/>
      <c r="S17" s="83"/>
    </row>
    <row r="18" spans="1:19" s="80" customFormat="1" ht="15" customHeight="1">
      <c r="A18" s="248" t="s">
        <v>110</v>
      </c>
      <c r="B18" s="249">
        <v>6244</v>
      </c>
      <c r="C18" s="250" t="s">
        <v>74</v>
      </c>
      <c r="D18" s="205">
        <v>5</v>
      </c>
      <c r="E18" s="102">
        <v>800</v>
      </c>
      <c r="F18" s="218">
        <f>Table32356789101112345306331344366375503[[#This Row],[Q-ty]]*Table32356789101112345306331344366375503[[#This Row],[Unit]]</f>
        <v>4000</v>
      </c>
      <c r="G18" s="135" t="s">
        <v>123</v>
      </c>
      <c r="H18" s="191">
        <v>4000</v>
      </c>
      <c r="I18" s="76">
        <f>Table32356789101112345306331344366375503[[#This Row],[AMOUNT]]-Table32356789101112345306331344366375503[[#This Row],[Amount Paid]]</f>
        <v>0</v>
      </c>
      <c r="J18" s="159"/>
      <c r="K18" s="222" t="s">
        <v>156</v>
      </c>
      <c r="L18" s="223" t="s">
        <v>111</v>
      </c>
      <c r="M18" s="222" t="s">
        <v>123</v>
      </c>
      <c r="N18" s="224"/>
      <c r="O18" s="230"/>
      <c r="P18" s="82"/>
      <c r="Q18" s="82"/>
      <c r="R18" s="92"/>
      <c r="S18" s="83"/>
    </row>
    <row r="19" spans="1:19" s="80" customFormat="1" ht="15" customHeight="1">
      <c r="A19" s="252" t="s">
        <v>104</v>
      </c>
      <c r="B19" s="252" t="s">
        <v>112</v>
      </c>
      <c r="C19" s="254" t="s">
        <v>114</v>
      </c>
      <c r="D19" s="208" t="s">
        <v>113</v>
      </c>
      <c r="E19" s="102">
        <v>700</v>
      </c>
      <c r="F19" s="218">
        <f>Table32356789101112345306331344366375503[[#This Row],[Q-ty]]*Table32356789101112345306331344366375503[[#This Row],[Unit]]</f>
        <v>700</v>
      </c>
      <c r="G19" s="134" t="s">
        <v>151</v>
      </c>
      <c r="H19" s="191">
        <v>700</v>
      </c>
      <c r="I19" s="76">
        <f>Table32356789101112345306331344366375503[[#This Row],[AMOUNT]]-Table32356789101112345306331344366375503[[#This Row],[Amount Paid]]</f>
        <v>0</v>
      </c>
      <c r="J19" s="152"/>
      <c r="K19" s="226"/>
      <c r="L19" s="227"/>
      <c r="M19" s="228"/>
      <c r="N19" s="229"/>
      <c r="O19" s="233"/>
      <c r="P19" s="82"/>
      <c r="Q19" s="82"/>
      <c r="R19" s="96"/>
      <c r="S19" s="83"/>
    </row>
    <row r="20" spans="1:19" s="80" customFormat="1" ht="15" customHeight="1">
      <c r="A20" s="248" t="s">
        <v>104</v>
      </c>
      <c r="B20" s="249">
        <v>6246</v>
      </c>
      <c r="C20" s="250" t="s">
        <v>88</v>
      </c>
      <c r="D20" s="205">
        <v>100</v>
      </c>
      <c r="E20" s="102">
        <v>650</v>
      </c>
      <c r="F20" s="218">
        <v>65000</v>
      </c>
      <c r="G20" s="134" t="s">
        <v>110</v>
      </c>
      <c r="H20" s="191">
        <v>60000</v>
      </c>
      <c r="I20" s="76">
        <f>Table32356789101112345306331344366375503[[#This Row],[AMOUNT]]-Table32356789101112345306331344366375503[[#This Row],[Amount Paid]]</f>
        <v>5000</v>
      </c>
      <c r="J20" s="152"/>
      <c r="K20" s="222"/>
      <c r="L20" s="223"/>
      <c r="M20" s="222"/>
      <c r="N20" s="224"/>
      <c r="O20" s="230" t="s">
        <v>115</v>
      </c>
      <c r="P20" s="82"/>
      <c r="Q20" s="82"/>
      <c r="R20" s="96"/>
      <c r="S20" s="83"/>
    </row>
    <row r="21" spans="1:19" s="80" customFormat="1" ht="15" customHeight="1">
      <c r="A21" s="248"/>
      <c r="B21" s="249"/>
      <c r="C21" s="250"/>
      <c r="D21" s="205"/>
      <c r="E21" s="102"/>
      <c r="F21" s="218"/>
      <c r="G21" s="134"/>
      <c r="H21" s="191"/>
      <c r="I21" s="76">
        <f>Table32356789101112345306331344366375503[[#This Row],[AMOUNT]]-Table32356789101112345306331344366375503[[#This Row],[Amount Paid]]</f>
        <v>0</v>
      </c>
      <c r="J21" s="152"/>
      <c r="K21" s="222"/>
      <c r="L21" s="223"/>
      <c r="M21" s="222"/>
      <c r="N21" s="224"/>
      <c r="O21" s="230"/>
      <c r="P21" s="82"/>
      <c r="Q21" s="82"/>
      <c r="R21" s="96"/>
      <c r="S21" s="83"/>
    </row>
    <row r="22" spans="1:19" s="80" customFormat="1" ht="14.25" customHeight="1">
      <c r="A22" s="248" t="s">
        <v>110</v>
      </c>
      <c r="B22" s="249">
        <v>6247</v>
      </c>
      <c r="C22" s="256" t="s">
        <v>116</v>
      </c>
      <c r="D22" s="214"/>
      <c r="E22" s="102"/>
      <c r="F22" s="218">
        <f>Table32356789101112345306331344366375503[[#This Row],[Q-ty]]*Table32356789101112345306331344366375503[[#This Row],[Unit]]</f>
        <v>0</v>
      </c>
      <c r="G22" s="134"/>
      <c r="H22" s="191"/>
      <c r="I22" s="76">
        <f>Table32356789101112345306331344366375503[[#This Row],[AMOUNT]]-Table32356789101112345306331344366375503[[#This Row],[Amount Paid]]</f>
        <v>0</v>
      </c>
      <c r="J22" s="152"/>
      <c r="K22" s="222"/>
      <c r="L22" s="223"/>
      <c r="M22" s="222"/>
      <c r="N22" s="224"/>
      <c r="O22" s="230"/>
      <c r="P22" s="82"/>
      <c r="Q22" s="82"/>
      <c r="R22" s="81"/>
      <c r="S22" s="83"/>
    </row>
    <row r="23" spans="1:19" s="80" customFormat="1" ht="15" customHeight="1">
      <c r="A23" s="248" t="s">
        <v>110</v>
      </c>
      <c r="B23" s="249">
        <v>6248</v>
      </c>
      <c r="C23" s="256" t="s">
        <v>117</v>
      </c>
      <c r="D23" s="214">
        <v>3</v>
      </c>
      <c r="E23" s="102">
        <v>800</v>
      </c>
      <c r="F23" s="218">
        <f>Table32356789101112345306331344366375503[[#This Row],[Q-ty]]*Table32356789101112345306331344366375503[[#This Row],[Unit]]</f>
        <v>2400</v>
      </c>
      <c r="G23" s="134" t="s">
        <v>127</v>
      </c>
      <c r="H23" s="191">
        <v>2400</v>
      </c>
      <c r="I23" s="76">
        <f>Table32356789101112345306331344366375503[[#This Row],[AMOUNT]]-Table32356789101112345306331344366375503[[#This Row],[Amount Paid]]</f>
        <v>0</v>
      </c>
      <c r="J23" s="152"/>
      <c r="K23" s="222"/>
      <c r="L23" s="223"/>
      <c r="M23" s="222"/>
      <c r="N23" s="224"/>
      <c r="O23" s="230"/>
      <c r="P23" s="82"/>
      <c r="Q23" s="82"/>
      <c r="R23" s="79"/>
      <c r="S23" s="83"/>
    </row>
    <row r="24" spans="1:19" s="80" customFormat="1" ht="15" customHeight="1">
      <c r="A24" s="248" t="s">
        <v>110</v>
      </c>
      <c r="B24" s="249">
        <v>6249</v>
      </c>
      <c r="C24" s="250" t="s">
        <v>118</v>
      </c>
      <c r="D24" s="205">
        <v>1</v>
      </c>
      <c r="E24" s="102">
        <v>800</v>
      </c>
      <c r="F24" s="218">
        <f>Table32356789101112345306331344366375503[[#This Row],[Q-ty]]*Table32356789101112345306331344366375503[[#This Row],[Unit]]</f>
        <v>800</v>
      </c>
      <c r="G24" s="134" t="s">
        <v>127</v>
      </c>
      <c r="H24" s="191">
        <v>800</v>
      </c>
      <c r="I24" s="76">
        <f>Table32356789101112345306331344366375503[[#This Row],[AMOUNT]]-Table32356789101112345306331344366375503[[#This Row],[Amount Paid]]</f>
        <v>0</v>
      </c>
      <c r="J24" s="152"/>
      <c r="K24" s="222"/>
      <c r="L24" s="223"/>
      <c r="M24" s="222"/>
      <c r="N24" s="224"/>
      <c r="O24" s="230"/>
      <c r="P24" s="82"/>
      <c r="Q24" s="82"/>
      <c r="R24" s="81"/>
      <c r="S24" s="83"/>
    </row>
    <row r="25" spans="1:19" s="80" customFormat="1" ht="15" customHeight="1">
      <c r="A25" s="248" t="s">
        <v>110</v>
      </c>
      <c r="B25" s="249">
        <v>6250</v>
      </c>
      <c r="C25" s="250" t="s">
        <v>105</v>
      </c>
      <c r="D25" s="205">
        <v>60</v>
      </c>
      <c r="E25" s="102">
        <v>500</v>
      </c>
      <c r="F25" s="218">
        <f>Table32356789101112345306331344366375503[[#This Row],[Q-ty]]*Table32356789101112345306331344366375503[[#This Row],[Unit]]</f>
        <v>30000</v>
      </c>
      <c r="G25" s="134"/>
      <c r="H25" s="191"/>
      <c r="I25" s="76">
        <f>Table32356789101112345306331344366375503[[#This Row],[AMOUNT]]-Table32356789101112345306331344366375503[[#This Row],[Amount Paid]]</f>
        <v>30000</v>
      </c>
      <c r="J25" s="152"/>
      <c r="K25" s="222"/>
      <c r="L25" s="223"/>
      <c r="M25" s="222"/>
      <c r="N25" s="224"/>
      <c r="O25" s="230"/>
      <c r="P25" s="82"/>
      <c r="Q25" s="82"/>
      <c r="R25" s="81"/>
      <c r="S25" s="83"/>
    </row>
    <row r="26" spans="1:19" s="80" customFormat="1" ht="15" customHeight="1">
      <c r="A26" s="252"/>
      <c r="B26" s="253"/>
      <c r="C26" s="254" t="s">
        <v>119</v>
      </c>
      <c r="D26" s="208" t="s">
        <v>113</v>
      </c>
      <c r="E26" s="102"/>
      <c r="F26" s="218"/>
      <c r="G26" s="134"/>
      <c r="H26" s="191"/>
      <c r="I26" s="76">
        <f>Table32356789101112345306331344366375503[[#This Row],[AMOUNT]]-Table32356789101112345306331344366375503[[#This Row],[Amount Paid]]</f>
        <v>0</v>
      </c>
      <c r="J26" s="152"/>
      <c r="K26" s="226"/>
      <c r="L26" s="227"/>
      <c r="M26" s="228"/>
      <c r="N26" s="229"/>
      <c r="O26" s="233" t="s">
        <v>153</v>
      </c>
      <c r="P26" s="82"/>
      <c r="Q26" s="82"/>
      <c r="R26" s="81"/>
      <c r="S26" s="83"/>
    </row>
    <row r="27" spans="1:19" s="80" customFormat="1" ht="15.75" customHeight="1">
      <c r="A27" s="248"/>
      <c r="B27" s="249"/>
      <c r="C27" s="250" t="s">
        <v>120</v>
      </c>
      <c r="D27" s="205">
        <v>1</v>
      </c>
      <c r="E27" s="102"/>
      <c r="F27" s="218">
        <f>Table32356789101112345306331344366375503[[#This Row],[Q-ty]]*Table32356789101112345306331344366375503[[#This Row],[Unit]]</f>
        <v>0</v>
      </c>
      <c r="G27" s="134"/>
      <c r="H27" s="191"/>
      <c r="I27" s="76">
        <f>Table32356789101112345306331344366375503[[#This Row],[AMOUNT]]-Table32356789101112345306331344366375503[[#This Row],[Amount Paid]]</f>
        <v>0</v>
      </c>
      <c r="J27" s="152"/>
      <c r="K27" s="225"/>
      <c r="L27" s="223"/>
      <c r="M27" s="222"/>
      <c r="N27" s="224"/>
      <c r="O27" s="230"/>
      <c r="P27" s="82"/>
      <c r="Q27" s="82"/>
      <c r="R27" s="79"/>
      <c r="S27" s="83"/>
    </row>
    <row r="28" spans="1:19" s="80" customFormat="1" ht="15" customHeight="1">
      <c r="A28" s="248" t="s">
        <v>121</v>
      </c>
      <c r="B28" s="249">
        <v>6251</v>
      </c>
      <c r="C28" s="250" t="s">
        <v>105</v>
      </c>
      <c r="D28" s="205">
        <v>200</v>
      </c>
      <c r="E28" s="102">
        <v>500</v>
      </c>
      <c r="F28" s="218">
        <f>Table32356789101112345306331344366375503[[#This Row],[Q-ty]]*Table32356789101112345306331344366375503[[#This Row],[Unit]]</f>
        <v>100000</v>
      </c>
      <c r="G28" s="134"/>
      <c r="H28" s="191"/>
      <c r="I28" s="76">
        <f>Table32356789101112345306331344366375503[[#This Row],[AMOUNT]]-Table32356789101112345306331344366375503[[#This Row],[Amount Paid]]</f>
        <v>100000</v>
      </c>
      <c r="J28" s="152"/>
      <c r="K28" s="225"/>
      <c r="L28" s="223"/>
      <c r="M28" s="222"/>
      <c r="N28" s="224"/>
      <c r="O28" s="230"/>
      <c r="P28" s="82"/>
      <c r="Q28" s="82"/>
      <c r="R28" s="81"/>
      <c r="S28" s="83"/>
    </row>
    <row r="29" spans="1:19" s="80" customFormat="1" ht="15" customHeight="1">
      <c r="A29" s="251" t="s">
        <v>121</v>
      </c>
      <c r="B29" s="249">
        <v>6252</v>
      </c>
      <c r="C29" s="250" t="s">
        <v>101</v>
      </c>
      <c r="D29" s="205">
        <v>100</v>
      </c>
      <c r="E29" s="102">
        <v>670</v>
      </c>
      <c r="F29" s="218">
        <f>Table32356789101112345306331344366375503[[#This Row],[Q-ty]]*Table32356789101112345306331344366375503[[#This Row],[Unit]]</f>
        <v>67000</v>
      </c>
      <c r="G29" s="134" t="s">
        <v>123</v>
      </c>
      <c r="H29" s="192">
        <v>67000</v>
      </c>
      <c r="I29" s="76">
        <f>Table32356789101112345306331344366375503[[#This Row],[AMOUNT]]-Table32356789101112345306331344366375503[[#This Row],[Amount Paid]]</f>
        <v>0</v>
      </c>
      <c r="J29" s="152"/>
      <c r="K29" s="222" t="s">
        <v>122</v>
      </c>
      <c r="L29" s="232" t="s">
        <v>103</v>
      </c>
      <c r="M29" s="222" t="s">
        <v>123</v>
      </c>
      <c r="N29" s="222"/>
      <c r="O29" s="230"/>
      <c r="P29" s="82"/>
      <c r="Q29" s="82"/>
      <c r="R29" s="81"/>
      <c r="S29" s="83"/>
    </row>
    <row r="30" spans="1:19" s="80" customFormat="1" ht="15" customHeight="1">
      <c r="A30" s="251" t="s">
        <v>121</v>
      </c>
      <c r="B30" s="249">
        <v>6253</v>
      </c>
      <c r="C30" s="250" t="s">
        <v>74</v>
      </c>
      <c r="D30" s="205">
        <v>5</v>
      </c>
      <c r="E30" s="102">
        <v>800</v>
      </c>
      <c r="F30" s="218">
        <f>Table32356789101112345306331344366375503[[#This Row],[Q-ty]]*Table32356789101112345306331344366375503[[#This Row],[Unit]]</f>
        <v>4000</v>
      </c>
      <c r="G30" s="134" t="s">
        <v>125</v>
      </c>
      <c r="H30" s="191">
        <v>4000</v>
      </c>
      <c r="I30" s="76">
        <f>Table32356789101112345306331344366375503[[#This Row],[AMOUNT]]-Table32356789101112345306331344366375503[[#This Row],[Amount Paid]]</f>
        <v>0</v>
      </c>
      <c r="J30" s="152"/>
      <c r="K30" s="222" t="s">
        <v>124</v>
      </c>
      <c r="L30" s="232" t="s">
        <v>111</v>
      </c>
      <c r="M30" s="222" t="s">
        <v>125</v>
      </c>
      <c r="N30" s="222"/>
      <c r="O30" s="230"/>
      <c r="P30" s="82"/>
      <c r="Q30" s="82"/>
      <c r="R30" s="79"/>
      <c r="S30" s="83"/>
    </row>
    <row r="31" spans="1:19" s="80" customFormat="1" ht="15" customHeight="1">
      <c r="A31" s="251" t="s">
        <v>121</v>
      </c>
      <c r="B31" s="249">
        <v>6254</v>
      </c>
      <c r="C31" s="250" t="s">
        <v>71</v>
      </c>
      <c r="D31" s="205">
        <v>5</v>
      </c>
      <c r="E31" s="102">
        <v>750</v>
      </c>
      <c r="F31" s="218">
        <f>Table32356789101112345306331344366375503[[#This Row],[Q-ty]]*Table32356789101112345306331344366375503[[#This Row],[Unit]]</f>
        <v>3750</v>
      </c>
      <c r="G31" s="134" t="s">
        <v>152</v>
      </c>
      <c r="H31" s="191">
        <v>3750</v>
      </c>
      <c r="I31" s="76">
        <f>Table32356789101112345306331344366375503[[#This Row],[AMOUNT]]-Table32356789101112345306331344366375503[[#This Row],[Amount Paid]]</f>
        <v>0</v>
      </c>
      <c r="J31" s="152"/>
      <c r="K31" s="231"/>
      <c r="L31" s="232"/>
      <c r="M31" s="222"/>
      <c r="N31" s="222"/>
      <c r="O31" s="230"/>
      <c r="P31" s="82"/>
      <c r="Q31" s="82"/>
      <c r="R31" s="81"/>
      <c r="S31" s="83"/>
    </row>
    <row r="32" spans="1:19" s="80" customFormat="1" ht="15" customHeight="1">
      <c r="A32" s="251" t="s">
        <v>121</v>
      </c>
      <c r="B32" s="249">
        <v>6255</v>
      </c>
      <c r="C32" s="250" t="s">
        <v>126</v>
      </c>
      <c r="D32" s="205">
        <v>0</v>
      </c>
      <c r="E32" s="102"/>
      <c r="F32" s="218">
        <f>Table32356789101112345306331344366375503[[#This Row],[Q-ty]]*Table32356789101112345306331344366375503[[#This Row],[Unit]]</f>
        <v>0</v>
      </c>
      <c r="G32" s="134"/>
      <c r="H32" s="191"/>
      <c r="I32" s="76">
        <f>Table32356789101112345306331344366375503[[#This Row],[AMOUNT]]-Table32356789101112345306331344366375503[[#This Row],[Amount Paid]]</f>
        <v>0</v>
      </c>
      <c r="J32" s="152"/>
      <c r="K32" s="231"/>
      <c r="L32" s="232"/>
      <c r="M32" s="222"/>
      <c r="N32" s="222"/>
      <c r="O32" s="230"/>
      <c r="P32" s="82"/>
      <c r="Q32" s="82"/>
      <c r="R32" s="81"/>
      <c r="S32" s="83"/>
    </row>
    <row r="33" spans="1:19" s="80" customFormat="1" ht="15" customHeight="1">
      <c r="A33" s="251"/>
      <c r="B33" s="249"/>
      <c r="C33" s="250"/>
      <c r="D33" s="205"/>
      <c r="E33" s="102"/>
      <c r="F33" s="218"/>
      <c r="G33" s="134"/>
      <c r="H33" s="191"/>
      <c r="I33" s="76">
        <f>Table32356789101112345306331344366375503[[#This Row],[AMOUNT]]-Table32356789101112345306331344366375503[[#This Row],[Amount Paid]]</f>
        <v>0</v>
      </c>
      <c r="J33" s="152"/>
      <c r="K33" s="231"/>
      <c r="L33" s="232"/>
      <c r="M33" s="222"/>
      <c r="N33" s="222"/>
      <c r="O33" s="230"/>
      <c r="P33" s="82"/>
      <c r="Q33" s="82"/>
      <c r="R33" s="81"/>
      <c r="S33" s="83"/>
    </row>
    <row r="34" spans="1:19" s="80" customFormat="1" ht="15" customHeight="1">
      <c r="A34" s="251" t="s">
        <v>121</v>
      </c>
      <c r="B34" s="249">
        <v>6256</v>
      </c>
      <c r="C34" s="250" t="s">
        <v>105</v>
      </c>
      <c r="D34" s="205">
        <v>10</v>
      </c>
      <c r="E34" s="102">
        <v>500</v>
      </c>
      <c r="F34" s="218">
        <f>Table32356789101112345306331344366375503[[#This Row],[Q-ty]]*Table32356789101112345306331344366375503[[#This Row],[Unit]]</f>
        <v>5000</v>
      </c>
      <c r="G34" s="134"/>
      <c r="H34" s="191"/>
      <c r="I34" s="76">
        <f>Table32356789101112345306331344366375503[[#This Row],[AMOUNT]]-Table32356789101112345306331344366375503[[#This Row],[Amount Paid]]</f>
        <v>5000</v>
      </c>
      <c r="J34" s="152"/>
      <c r="K34" s="222"/>
      <c r="L34" s="223"/>
      <c r="M34" s="222"/>
      <c r="N34" s="224"/>
      <c r="O34" s="230"/>
      <c r="P34" s="82"/>
      <c r="Q34" s="82"/>
      <c r="R34" s="81"/>
      <c r="S34" s="83"/>
    </row>
    <row r="35" spans="1:19" s="80" customFormat="1" ht="15" customHeight="1">
      <c r="A35" s="252" t="s">
        <v>127</v>
      </c>
      <c r="B35" s="252" t="s">
        <v>128</v>
      </c>
      <c r="C35" s="254" t="s">
        <v>87</v>
      </c>
      <c r="D35" s="216" t="s">
        <v>129</v>
      </c>
      <c r="E35" s="102">
        <v>580</v>
      </c>
      <c r="F35" s="218">
        <f>Table32356789101112345306331344366375503[[#This Row],[Q-ty]]*Table32356789101112345306331344366375503[[#This Row],[Unit]]</f>
        <v>58000</v>
      </c>
      <c r="G35" s="134" t="s">
        <v>127</v>
      </c>
      <c r="H35" s="191">
        <v>58000</v>
      </c>
      <c r="I35" s="76">
        <f>Table32356789101112345306331344366375503[[#This Row],[AMOUNT]]-Table32356789101112345306331344366375503[[#This Row],[Amount Paid]]</f>
        <v>0</v>
      </c>
      <c r="J35" s="152"/>
      <c r="K35" s="226"/>
      <c r="L35" s="227"/>
      <c r="M35" s="228"/>
      <c r="N35" s="229"/>
      <c r="O35" s="233"/>
      <c r="P35" s="82"/>
      <c r="Q35" s="82"/>
      <c r="R35" s="81"/>
      <c r="S35" s="83"/>
    </row>
    <row r="36" spans="1:19" s="80" customFormat="1" ht="15" customHeight="1">
      <c r="A36" s="251" t="s">
        <v>121</v>
      </c>
      <c r="B36" s="249">
        <v>6258</v>
      </c>
      <c r="C36" s="250" t="s">
        <v>105</v>
      </c>
      <c r="D36" s="205">
        <v>17</v>
      </c>
      <c r="E36" s="107">
        <v>500</v>
      </c>
      <c r="F36" s="218">
        <f>Table32356789101112345306331344366375503[[#This Row],[Q-ty]]*Table32356789101112345306331344366375503[[#This Row],[Unit]]</f>
        <v>8500</v>
      </c>
      <c r="G36" s="134"/>
      <c r="H36" s="191">
        <v>8500</v>
      </c>
      <c r="I36" s="76">
        <f>Table32356789101112345306331344366375503[[#This Row],[AMOUNT]]-Table32356789101112345306331344366375503[[#This Row],[Amount Paid]]</f>
        <v>0</v>
      </c>
      <c r="J36" s="152"/>
      <c r="K36" s="222"/>
      <c r="L36" s="223"/>
      <c r="M36" s="222"/>
      <c r="N36" s="224"/>
      <c r="O36" s="230"/>
      <c r="P36" s="82"/>
      <c r="Q36" s="82"/>
      <c r="R36" s="81"/>
      <c r="S36" s="83"/>
    </row>
    <row r="37" spans="1:19" s="80" customFormat="1" ht="15" customHeight="1">
      <c r="A37" s="251"/>
      <c r="B37" s="249"/>
      <c r="C37" s="250"/>
      <c r="D37" s="205"/>
      <c r="E37" s="107">
        <v>0</v>
      </c>
      <c r="F37" s="218">
        <f>Table32356789101112345306331344366375503[[#This Row],[Q-ty]]*Table32356789101112345306331344366375503[[#This Row],[Unit]]</f>
        <v>0</v>
      </c>
      <c r="G37" s="134"/>
      <c r="H37" s="191"/>
      <c r="I37" s="76">
        <f>Table32356789101112345306331344366375503[[#This Row],[AMOUNT]]-Table32356789101112345306331344366375503[[#This Row],[Amount Paid]]</f>
        <v>0</v>
      </c>
      <c r="J37" s="152"/>
      <c r="K37" s="222"/>
      <c r="L37" s="223"/>
      <c r="M37" s="222"/>
      <c r="N37" s="224"/>
      <c r="O37" s="230"/>
      <c r="P37" s="82"/>
      <c r="Q37" s="82"/>
      <c r="R37" s="79"/>
      <c r="S37" s="83"/>
    </row>
    <row r="38" spans="1:19" s="80" customFormat="1" ht="15" customHeight="1">
      <c r="A38" s="251" t="s">
        <v>98</v>
      </c>
      <c r="B38" s="249">
        <v>6259</v>
      </c>
      <c r="C38" s="250" t="s">
        <v>86</v>
      </c>
      <c r="D38" s="205">
        <v>100</v>
      </c>
      <c r="E38" s="107">
        <v>600</v>
      </c>
      <c r="F38" s="218">
        <f>Table32356789101112345306331344366375503[[#This Row],[Q-ty]]*Table32356789101112345306331344366375503[[#This Row],[Unit]]</f>
        <v>60000</v>
      </c>
      <c r="G38" s="134" t="s">
        <v>138</v>
      </c>
      <c r="H38" s="191">
        <v>60000</v>
      </c>
      <c r="I38" s="76">
        <f>Table32356789101112345306331344366375503[[#This Row],[AMOUNT]]-Table32356789101112345306331344366375503[[#This Row],[Amount Paid]]</f>
        <v>0</v>
      </c>
      <c r="J38" s="152"/>
      <c r="K38" s="225"/>
      <c r="L38" s="223"/>
      <c r="M38" s="222"/>
      <c r="N38" s="224"/>
      <c r="O38" s="230"/>
      <c r="P38" s="82"/>
      <c r="Q38" s="82"/>
      <c r="R38" s="81"/>
      <c r="S38" s="83"/>
    </row>
    <row r="39" spans="1:19" s="80" customFormat="1" ht="15" customHeight="1">
      <c r="A39" s="251" t="s">
        <v>98</v>
      </c>
      <c r="B39" s="249">
        <v>6260</v>
      </c>
      <c r="C39" s="250" t="s">
        <v>99</v>
      </c>
      <c r="D39" s="205">
        <v>60</v>
      </c>
      <c r="E39" s="107">
        <v>670</v>
      </c>
      <c r="F39" s="218">
        <f>Table32356789101112345306331344366375503[[#This Row],[Q-ty]]*Table32356789101112345306331344366375503[[#This Row],[Unit]]</f>
        <v>40200</v>
      </c>
      <c r="G39" s="134" t="s">
        <v>123</v>
      </c>
      <c r="H39" s="191">
        <v>40200</v>
      </c>
      <c r="I39" s="76">
        <f>Table32356789101112345306331344366375503[[#This Row],[AMOUNT]]-Table32356789101112345306331344366375503[[#This Row],[Amount Paid]]</f>
        <v>0</v>
      </c>
      <c r="J39" s="152"/>
      <c r="K39" s="222"/>
      <c r="L39" s="230"/>
      <c r="M39" s="222"/>
      <c r="N39" s="222"/>
      <c r="O39" s="230"/>
      <c r="P39" s="82"/>
      <c r="Q39" s="82"/>
      <c r="R39" s="81"/>
      <c r="S39" s="83"/>
    </row>
    <row r="40" spans="1:19" s="80" customFormat="1" ht="15" customHeight="1">
      <c r="A40" s="251" t="s">
        <v>98</v>
      </c>
      <c r="B40" s="249">
        <v>6261</v>
      </c>
      <c r="C40" s="250" t="s">
        <v>106</v>
      </c>
      <c r="D40" s="205">
        <v>6</v>
      </c>
      <c r="E40" s="107">
        <v>670</v>
      </c>
      <c r="F40" s="218">
        <f>Table32356789101112345306331344366375503[[#This Row],[Q-ty]]*Table32356789101112345306331344366375503[[#This Row],[Unit]]</f>
        <v>4020</v>
      </c>
      <c r="G40" s="134" t="s">
        <v>123</v>
      </c>
      <c r="H40" s="191">
        <v>4020</v>
      </c>
      <c r="I40" s="76">
        <f>Table32356789101112345306331344366375503[[#This Row],[AMOUNT]]-Table32356789101112345306331344366375503[[#This Row],[Amount Paid]]</f>
        <v>0</v>
      </c>
      <c r="J40" s="152"/>
      <c r="K40" s="222"/>
      <c r="L40" s="230"/>
      <c r="M40" s="222"/>
      <c r="N40" s="222"/>
      <c r="O40" s="230"/>
      <c r="P40" s="82"/>
      <c r="Q40" s="82"/>
      <c r="R40" s="81"/>
      <c r="S40" s="83"/>
    </row>
    <row r="41" spans="1:19" s="80" customFormat="1" ht="15" customHeight="1">
      <c r="A41" s="251"/>
      <c r="B41" s="249"/>
      <c r="C41" s="250"/>
      <c r="D41" s="205"/>
      <c r="E41" s="107"/>
      <c r="F41" s="218"/>
      <c r="G41" s="134"/>
      <c r="H41" s="191"/>
      <c r="I41" s="76">
        <f>Table32356789101112345306331344366375503[[#This Row],[AMOUNT]]-Table32356789101112345306331344366375503[[#This Row],[Amount Paid]]</f>
        <v>0</v>
      </c>
      <c r="J41" s="152"/>
      <c r="K41" s="234"/>
      <c r="L41" s="232"/>
      <c r="M41" s="222"/>
      <c r="N41" s="235"/>
      <c r="O41" s="230"/>
      <c r="P41" s="82"/>
      <c r="Q41" s="82"/>
      <c r="R41" s="81"/>
      <c r="S41" s="83"/>
    </row>
    <row r="42" spans="1:19" s="80" customFormat="1" ht="15" customHeight="1">
      <c r="A42" s="251" t="s">
        <v>123</v>
      </c>
      <c r="B42" s="249">
        <v>6262</v>
      </c>
      <c r="C42" s="250" t="s">
        <v>91</v>
      </c>
      <c r="D42" s="205">
        <v>6</v>
      </c>
      <c r="E42" s="107">
        <v>750</v>
      </c>
      <c r="F42" s="218">
        <f>Table32356789101112345306331344366375503[[#This Row],[Q-ty]]*Table32356789101112345306331344366375503[[#This Row],[Unit]]</f>
        <v>4500</v>
      </c>
      <c r="G42" s="134" t="s">
        <v>153</v>
      </c>
      <c r="H42" s="192">
        <v>4500</v>
      </c>
      <c r="I42" s="76">
        <v>4500</v>
      </c>
      <c r="J42" s="152"/>
      <c r="K42" s="225"/>
      <c r="L42" s="223"/>
      <c r="M42" s="222"/>
      <c r="N42" s="224"/>
      <c r="O42" s="230"/>
      <c r="P42" s="82"/>
      <c r="Q42" s="82"/>
      <c r="R42" s="81"/>
      <c r="S42" s="83"/>
    </row>
    <row r="43" spans="1:19" s="80" customFormat="1" ht="15" customHeight="1">
      <c r="A43" s="251" t="s">
        <v>123</v>
      </c>
      <c r="B43" s="249">
        <v>6263</v>
      </c>
      <c r="C43" s="250" t="s">
        <v>74</v>
      </c>
      <c r="D43" s="205">
        <v>5</v>
      </c>
      <c r="E43" s="107">
        <v>800</v>
      </c>
      <c r="F43" s="218">
        <f>Table32356789101112345306331344366375503[[#This Row],[Q-ty]]*Table32356789101112345306331344366375503[[#This Row],[Unit]]</f>
        <v>4000</v>
      </c>
      <c r="G43" s="134" t="s">
        <v>125</v>
      </c>
      <c r="H43" s="191">
        <v>4000</v>
      </c>
      <c r="I43" s="76">
        <f>Table32356789101112345306331344366375503[[#This Row],[AMOUNT]]-Table32356789101112345306331344366375503[[#This Row],[Amount Paid]]</f>
        <v>0</v>
      </c>
      <c r="J43" s="152"/>
      <c r="K43" s="222" t="s">
        <v>124</v>
      </c>
      <c r="L43" s="223" t="s">
        <v>111</v>
      </c>
      <c r="M43" s="222" t="s">
        <v>125</v>
      </c>
      <c r="N43" s="224"/>
      <c r="O43" s="230"/>
      <c r="P43" s="82"/>
      <c r="Q43" s="82"/>
      <c r="R43" s="81"/>
      <c r="S43" s="83"/>
    </row>
    <row r="44" spans="1:19" s="80" customFormat="1" ht="15" customHeight="1">
      <c r="A44" s="251" t="s">
        <v>123</v>
      </c>
      <c r="B44" s="249">
        <v>6264</v>
      </c>
      <c r="C44" s="250" t="s">
        <v>89</v>
      </c>
      <c r="D44" s="205">
        <v>13</v>
      </c>
      <c r="E44" s="107">
        <v>750</v>
      </c>
      <c r="F44" s="218">
        <f>Table32356789101112345306331344366375503[[#This Row],[Q-ty]]*Table32356789101112345306331344366375503[[#This Row],[Unit]]</f>
        <v>9750</v>
      </c>
      <c r="G44" s="134" t="s">
        <v>138</v>
      </c>
      <c r="H44" s="191">
        <v>9750</v>
      </c>
      <c r="I44" s="76">
        <f>Table32356789101112345306331344366375503[[#This Row],[AMOUNT]]-Table32356789101112345306331344366375503[[#This Row],[Amount Paid]]</f>
        <v>0</v>
      </c>
      <c r="J44" s="152"/>
      <c r="K44" s="222"/>
      <c r="L44" s="223"/>
      <c r="M44" s="222"/>
      <c r="N44" s="224"/>
      <c r="O44" s="230"/>
      <c r="P44" s="82"/>
      <c r="Q44" s="82"/>
      <c r="R44" s="79"/>
      <c r="S44" s="83"/>
    </row>
    <row r="45" spans="1:19" s="80" customFormat="1" ht="15" customHeight="1">
      <c r="A45" s="251" t="s">
        <v>123</v>
      </c>
      <c r="B45" s="249">
        <v>6265</v>
      </c>
      <c r="C45" s="250" t="s">
        <v>130</v>
      </c>
      <c r="D45" s="205">
        <v>15</v>
      </c>
      <c r="E45" s="107">
        <v>670</v>
      </c>
      <c r="F45" s="218">
        <f>Table32356789101112345306331344366375503[[#This Row],[Q-ty]]*Table32356789101112345306331344366375503[[#This Row],[Unit]]</f>
        <v>10050</v>
      </c>
      <c r="G45" s="134" t="s">
        <v>138</v>
      </c>
      <c r="H45" s="191">
        <v>10050</v>
      </c>
      <c r="I45" s="76">
        <f>Table32356789101112345306331344366375503[[#This Row],[AMOUNT]]-Table32356789101112345306331344366375503[[#This Row],[Amount Paid]]</f>
        <v>0</v>
      </c>
      <c r="J45" s="152"/>
      <c r="K45" s="225"/>
      <c r="L45" s="223"/>
      <c r="M45" s="222"/>
      <c r="N45" s="224"/>
      <c r="O45" s="230"/>
      <c r="P45" s="82"/>
      <c r="Q45" s="82"/>
      <c r="R45" s="81"/>
      <c r="S45" s="83"/>
    </row>
    <row r="46" spans="1:19" s="80" customFormat="1" ht="15" customHeight="1">
      <c r="A46" s="251" t="s">
        <v>123</v>
      </c>
      <c r="B46" s="249">
        <v>6266</v>
      </c>
      <c r="C46" s="250" t="s">
        <v>131</v>
      </c>
      <c r="D46" s="205">
        <v>6</v>
      </c>
      <c r="E46" s="107">
        <v>800</v>
      </c>
      <c r="F46" s="218">
        <f>Table32356789101112345306331344366375503[[#This Row],[Q-ty]]*Table32356789101112345306331344366375503[[#This Row],[Unit]]</f>
        <v>4800</v>
      </c>
      <c r="G46" s="134" t="s">
        <v>123</v>
      </c>
      <c r="H46" s="191">
        <v>4800</v>
      </c>
      <c r="I46" s="76">
        <f>Table32356789101112345306331344366375503[[#This Row],[AMOUNT]]-Table32356789101112345306331344366375503[[#This Row],[Amount Paid]]</f>
        <v>0</v>
      </c>
      <c r="J46" s="152"/>
      <c r="K46" s="222" t="s">
        <v>132</v>
      </c>
      <c r="L46" s="223" t="s">
        <v>103</v>
      </c>
      <c r="M46" s="222" t="s">
        <v>123</v>
      </c>
      <c r="N46" s="224"/>
      <c r="O46" s="230"/>
      <c r="P46" s="82"/>
      <c r="Q46" s="82"/>
      <c r="R46" s="81"/>
      <c r="S46" s="83"/>
    </row>
    <row r="47" spans="1:19" s="80" customFormat="1" ht="15" customHeight="1">
      <c r="A47" s="251" t="s">
        <v>123</v>
      </c>
      <c r="B47" s="249">
        <v>6267</v>
      </c>
      <c r="C47" s="250" t="s">
        <v>133</v>
      </c>
      <c r="D47" s="205">
        <v>1</v>
      </c>
      <c r="E47" s="107">
        <v>800</v>
      </c>
      <c r="F47" s="218">
        <f>Table32356789101112345306331344366375503[[#This Row],[Q-ty]]*Table32356789101112345306331344366375503[[#This Row],[Unit]]</f>
        <v>800</v>
      </c>
      <c r="G47" s="134" t="s">
        <v>138</v>
      </c>
      <c r="H47" s="191">
        <v>800</v>
      </c>
      <c r="I47" s="76">
        <f>Table32356789101112345306331344366375503[[#This Row],[AMOUNT]]-Table32356789101112345306331344366375503[[#This Row],[Amount Paid]]</f>
        <v>0</v>
      </c>
      <c r="J47" s="152"/>
      <c r="K47" s="222"/>
      <c r="L47" s="223"/>
      <c r="M47" s="222"/>
      <c r="N47" s="224"/>
      <c r="O47" s="230"/>
      <c r="P47" s="82"/>
      <c r="Q47" s="82"/>
      <c r="R47" s="81"/>
      <c r="S47" s="83"/>
    </row>
    <row r="48" spans="1:19" s="80" customFormat="1" ht="15" customHeight="1">
      <c r="A48" s="251" t="s">
        <v>123</v>
      </c>
      <c r="B48" s="249">
        <v>6268</v>
      </c>
      <c r="C48" s="250" t="s">
        <v>84</v>
      </c>
      <c r="D48" s="205">
        <v>1</v>
      </c>
      <c r="E48" s="107">
        <v>800</v>
      </c>
      <c r="F48" s="218">
        <f>Table32356789101112345306331344366375503[[#This Row],[Q-ty]]*Table32356789101112345306331344366375503[[#This Row],[Unit]]</f>
        <v>800</v>
      </c>
      <c r="G48" s="134" t="s">
        <v>146</v>
      </c>
      <c r="H48" s="191">
        <v>800</v>
      </c>
      <c r="I48" s="76">
        <f>Table32356789101112345306331344366375503[[#This Row],[AMOUNT]]-Table32356789101112345306331344366375503[[#This Row],[Amount Paid]]</f>
        <v>0</v>
      </c>
      <c r="J48" s="152"/>
      <c r="K48" s="225"/>
      <c r="L48" s="223"/>
      <c r="M48" s="222"/>
      <c r="N48" s="224"/>
      <c r="O48" s="230"/>
      <c r="P48" s="82"/>
      <c r="Q48" s="82"/>
      <c r="R48" s="81"/>
      <c r="S48" s="83"/>
    </row>
    <row r="49" spans="1:19" s="80" customFormat="1" ht="15" customHeight="1">
      <c r="A49" s="251" t="s">
        <v>123</v>
      </c>
      <c r="B49" s="249">
        <v>6269</v>
      </c>
      <c r="C49" s="250" t="s">
        <v>85</v>
      </c>
      <c r="D49" s="205">
        <v>1</v>
      </c>
      <c r="E49" s="107">
        <v>800</v>
      </c>
      <c r="F49" s="218">
        <f>Table32356789101112345306331344366375503[[#This Row],[Q-ty]]*Table32356789101112345306331344366375503[[#This Row],[Unit]]</f>
        <v>800</v>
      </c>
      <c r="G49" s="134" t="s">
        <v>141</v>
      </c>
      <c r="H49" s="191">
        <v>800</v>
      </c>
      <c r="I49" s="76">
        <f>Table32356789101112345306331344366375503[[#This Row],[AMOUNT]]-Table32356789101112345306331344366375503[[#This Row],[Amount Paid]]</f>
        <v>0</v>
      </c>
      <c r="J49" s="152"/>
      <c r="K49" s="222"/>
      <c r="L49" s="223"/>
      <c r="M49" s="222"/>
      <c r="N49" s="224"/>
      <c r="O49" s="230" t="s">
        <v>134</v>
      </c>
      <c r="P49" s="82"/>
      <c r="Q49" s="82"/>
      <c r="R49" s="81"/>
      <c r="S49" s="83"/>
    </row>
    <row r="50" spans="1:19" s="80" customFormat="1" ht="15" customHeight="1">
      <c r="A50" s="251" t="s">
        <v>123</v>
      </c>
      <c r="B50" s="249">
        <v>6270</v>
      </c>
      <c r="C50" s="250" t="s">
        <v>135</v>
      </c>
      <c r="D50" s="205">
        <v>1</v>
      </c>
      <c r="E50" s="107">
        <v>800</v>
      </c>
      <c r="F50" s="218">
        <f>Table32356789101112345306331344366375503[[#This Row],[Q-ty]]*Table32356789101112345306331344366375503[[#This Row],[Unit]]</f>
        <v>800</v>
      </c>
      <c r="G50" s="134" t="s">
        <v>138</v>
      </c>
      <c r="H50" s="192">
        <v>800</v>
      </c>
      <c r="I50" s="76">
        <f>Table32356789101112345306331344366375503[[#This Row],[AMOUNT]]-Table32356789101112345306331344366375503[[#This Row],[Amount Paid]]</f>
        <v>0</v>
      </c>
      <c r="J50" s="152"/>
      <c r="K50" s="225"/>
      <c r="L50" s="223"/>
      <c r="M50" s="222"/>
      <c r="N50" s="224"/>
      <c r="O50" s="230"/>
      <c r="P50" s="82"/>
      <c r="Q50" s="82"/>
      <c r="R50" s="81"/>
      <c r="S50" s="83"/>
    </row>
    <row r="51" spans="1:19" s="80" customFormat="1" ht="15" customHeight="1">
      <c r="A51" s="251" t="s">
        <v>123</v>
      </c>
      <c r="B51" s="249">
        <v>6271</v>
      </c>
      <c r="C51" s="250" t="s">
        <v>82</v>
      </c>
      <c r="D51" s="205">
        <v>10</v>
      </c>
      <c r="E51" s="107">
        <v>750</v>
      </c>
      <c r="F51" s="218">
        <f>Table32356789101112345306331344366375503[[#This Row],[Q-ty]]*Table32356789101112345306331344366375503[[#This Row],[Unit]]</f>
        <v>7500</v>
      </c>
      <c r="G51" s="134" t="s">
        <v>138</v>
      </c>
      <c r="H51" s="191">
        <v>7500</v>
      </c>
      <c r="I51" s="76">
        <f>Table32356789101112345306331344366375503[[#This Row],[AMOUNT]]-Table32356789101112345306331344366375503[[#This Row],[Amount Paid]]</f>
        <v>0</v>
      </c>
      <c r="J51" s="152"/>
      <c r="K51" s="222"/>
      <c r="L51" s="223"/>
      <c r="M51" s="222"/>
      <c r="N51" s="224"/>
      <c r="O51" s="230"/>
      <c r="P51" s="82"/>
      <c r="Q51" s="82"/>
      <c r="R51" s="81"/>
      <c r="S51" s="83"/>
    </row>
    <row r="52" spans="1:19" s="80" customFormat="1" ht="15" customHeight="1">
      <c r="A52" s="252" t="s">
        <v>123</v>
      </c>
      <c r="B52" s="252" t="s">
        <v>136</v>
      </c>
      <c r="C52" s="254" t="s">
        <v>83</v>
      </c>
      <c r="D52" s="208" t="s">
        <v>137</v>
      </c>
      <c r="E52" s="107">
        <v>700</v>
      </c>
      <c r="F52" s="218">
        <f>Table32356789101112345306331344366375503[[#This Row],[Q-ty]]*Table32356789101112345306331344366375503[[#This Row],[Unit]]</f>
        <v>2800</v>
      </c>
      <c r="G52" s="134" t="s">
        <v>138</v>
      </c>
      <c r="H52" s="191">
        <v>2800</v>
      </c>
      <c r="I52" s="76">
        <f>Table32356789101112345306331344366375503[[#This Row],[AMOUNT]]-Table32356789101112345306331344366375503[[#This Row],[Amount Paid]]</f>
        <v>0</v>
      </c>
      <c r="J52" s="152"/>
      <c r="K52" s="226"/>
      <c r="L52" s="227"/>
      <c r="M52" s="228"/>
      <c r="N52" s="229"/>
      <c r="O52" s="233"/>
      <c r="P52" s="82"/>
      <c r="Q52" s="82"/>
      <c r="R52" s="81"/>
      <c r="S52" s="83"/>
    </row>
    <row r="53" spans="1:19" s="80" customFormat="1" ht="15" customHeight="1">
      <c r="A53" s="251" t="s">
        <v>123</v>
      </c>
      <c r="B53" s="249">
        <v>6273</v>
      </c>
      <c r="C53" s="250" t="s">
        <v>86</v>
      </c>
      <c r="D53" s="205">
        <v>2</v>
      </c>
      <c r="E53" s="107">
        <v>700</v>
      </c>
      <c r="F53" s="218">
        <f>Table32356789101112345306331344366375503[[#This Row],[Q-ty]]*Table32356789101112345306331344366375503[[#This Row],[Unit]]</f>
        <v>1400</v>
      </c>
      <c r="G53" s="134" t="s">
        <v>138</v>
      </c>
      <c r="H53" s="191">
        <v>1400</v>
      </c>
      <c r="I53" s="76">
        <f>Table32356789101112345306331344366375503[[#This Row],[AMOUNT]]-Table32356789101112345306331344366375503[[#This Row],[Amount Paid]]</f>
        <v>0</v>
      </c>
      <c r="J53" s="152"/>
      <c r="K53" s="222"/>
      <c r="L53" s="223"/>
      <c r="M53" s="222"/>
      <c r="N53" s="224"/>
      <c r="O53" s="230"/>
      <c r="P53" s="82"/>
      <c r="Q53" s="82"/>
      <c r="R53" s="81"/>
      <c r="S53" s="83"/>
    </row>
    <row r="54" spans="1:19" s="80" customFormat="1" ht="15" customHeight="1">
      <c r="A54" s="251"/>
      <c r="B54" s="249"/>
      <c r="C54" s="250"/>
      <c r="D54" s="205"/>
      <c r="E54" s="107"/>
      <c r="F54" s="218"/>
      <c r="G54" s="134"/>
      <c r="H54" s="191"/>
      <c r="I54" s="76">
        <f>Table32356789101112345306331344366375503[[#This Row],[AMOUNT]]-Table32356789101112345306331344366375503[[#This Row],[Amount Paid]]</f>
        <v>0</v>
      </c>
      <c r="J54" s="152"/>
      <c r="K54" s="225"/>
      <c r="L54" s="223"/>
      <c r="M54" s="222"/>
      <c r="N54" s="224"/>
      <c r="O54" s="230"/>
      <c r="P54" s="82"/>
      <c r="Q54" s="82"/>
      <c r="R54" s="81"/>
      <c r="S54" s="83"/>
    </row>
    <row r="55" spans="1:19" s="80" customFormat="1" ht="15" customHeight="1">
      <c r="A55" s="251" t="s">
        <v>138</v>
      </c>
      <c r="B55" s="249">
        <v>6274</v>
      </c>
      <c r="C55" s="250" t="s">
        <v>73</v>
      </c>
      <c r="D55" s="205">
        <v>50</v>
      </c>
      <c r="E55" s="109">
        <v>700</v>
      </c>
      <c r="F55" s="218">
        <f>Table32356789101112345306331344366375503[[#This Row],[Q-ty]]*Table32356789101112345306331344366375503[[#This Row],[Unit]]</f>
        <v>35000</v>
      </c>
      <c r="G55" s="135" t="s">
        <v>125</v>
      </c>
      <c r="H55" s="193">
        <v>35000</v>
      </c>
      <c r="I55" s="76">
        <f>Table32356789101112345306331344366375503[[#This Row],[AMOUNT]]-Table32356789101112345306331344366375503[[#This Row],[Amount Paid]]</f>
        <v>0</v>
      </c>
      <c r="J55" s="159"/>
      <c r="K55" s="222"/>
      <c r="L55" s="223" t="s">
        <v>97</v>
      </c>
      <c r="M55" s="222" t="s">
        <v>125</v>
      </c>
      <c r="N55" s="224"/>
      <c r="O55" s="230"/>
      <c r="P55" s="82"/>
      <c r="Q55" s="82"/>
      <c r="R55" s="81"/>
      <c r="S55" s="83"/>
    </row>
    <row r="56" spans="1:19" s="80" customFormat="1" ht="15" customHeight="1">
      <c r="A56" s="251" t="s">
        <v>138</v>
      </c>
      <c r="B56" s="249">
        <v>6275</v>
      </c>
      <c r="C56" s="250" t="s">
        <v>99</v>
      </c>
      <c r="D56" s="205">
        <v>30</v>
      </c>
      <c r="E56" s="107">
        <v>670</v>
      </c>
      <c r="F56" s="218">
        <f>Table32356789101112345306331344366375503[[#This Row],[Q-ty]]*Table32356789101112345306331344366375503[[#This Row],[Unit]]</f>
        <v>20100</v>
      </c>
      <c r="G56" s="134" t="s">
        <v>148</v>
      </c>
      <c r="H56" s="191">
        <v>20100</v>
      </c>
      <c r="I56" s="76">
        <f>Table32356789101112345306331344366375503[[#This Row],[AMOUNT]]-Table32356789101112345306331344366375503[[#This Row],[Amount Paid]]</f>
        <v>0</v>
      </c>
      <c r="J56" s="152"/>
      <c r="K56" s="222"/>
      <c r="L56" s="223"/>
      <c r="M56" s="222"/>
      <c r="N56" s="224"/>
      <c r="O56" s="230"/>
      <c r="P56" s="82"/>
      <c r="Q56" s="82"/>
      <c r="R56" s="81"/>
      <c r="S56" s="83"/>
    </row>
    <row r="57" spans="1:19" s="80" customFormat="1" ht="15" customHeight="1">
      <c r="A57" s="251" t="s">
        <v>138</v>
      </c>
      <c r="B57" s="249">
        <v>6276</v>
      </c>
      <c r="C57" s="250" t="s">
        <v>139</v>
      </c>
      <c r="D57" s="205">
        <v>5</v>
      </c>
      <c r="E57" s="107">
        <v>800</v>
      </c>
      <c r="F57" s="218">
        <f>Table32356789101112345306331344366375503[[#This Row],[Q-ty]]*Table32356789101112345306331344366375503[[#This Row],[Unit]]</f>
        <v>4000</v>
      </c>
      <c r="G57" s="134" t="s">
        <v>141</v>
      </c>
      <c r="H57" s="191">
        <v>4000</v>
      </c>
      <c r="I57" s="76">
        <f>Table32356789101112345306331344366375503[[#This Row],[AMOUNT]]-Table32356789101112345306331344366375503[[#This Row],[Amount Paid]]</f>
        <v>0</v>
      </c>
      <c r="J57" s="152"/>
      <c r="K57" s="222"/>
      <c r="L57" s="223" t="s">
        <v>140</v>
      </c>
      <c r="M57" s="222" t="s">
        <v>141</v>
      </c>
      <c r="N57" s="224"/>
      <c r="O57" s="230" t="s">
        <v>142</v>
      </c>
      <c r="P57" s="82"/>
      <c r="Q57" s="82"/>
      <c r="R57" s="81"/>
      <c r="S57" s="83"/>
    </row>
    <row r="58" spans="1:19" s="80" customFormat="1" ht="15" customHeight="1">
      <c r="A58" s="251"/>
      <c r="B58" s="249"/>
      <c r="C58" s="250"/>
      <c r="D58" s="205"/>
      <c r="E58" s="107"/>
      <c r="F58" s="218"/>
      <c r="G58" s="134"/>
      <c r="H58" s="191"/>
      <c r="I58" s="76">
        <f>Table32356789101112345306331344366375503[[#This Row],[AMOUNT]]-Table32356789101112345306331344366375503[[#This Row],[Amount Paid]]</f>
        <v>0</v>
      </c>
      <c r="J58" s="167"/>
      <c r="K58" s="222"/>
      <c r="L58" s="223"/>
      <c r="M58" s="222"/>
      <c r="N58" s="224"/>
      <c r="O58" s="230"/>
      <c r="P58" s="82"/>
      <c r="Q58" s="82"/>
      <c r="R58" s="81"/>
      <c r="S58" s="83"/>
    </row>
    <row r="59" spans="1:19" s="80" customFormat="1" ht="15" customHeight="1">
      <c r="A59" s="252" t="s">
        <v>143</v>
      </c>
      <c r="B59" s="252" t="s">
        <v>144</v>
      </c>
      <c r="C59" s="254" t="s">
        <v>34</v>
      </c>
      <c r="D59" s="211" t="s">
        <v>109</v>
      </c>
      <c r="E59" s="107">
        <v>670</v>
      </c>
      <c r="F59" s="218">
        <f>Table32356789101112345306331344366375503[[#This Row],[Q-ty]]*Table32356789101112345306331344366375503[[#This Row],[Unit]]</f>
        <v>20100</v>
      </c>
      <c r="G59" s="134"/>
      <c r="H59" s="191">
        <v>20100</v>
      </c>
      <c r="I59" s="76">
        <f>Table32356789101112345306331344366375503[[#This Row],[AMOUNT]]-Table32356789101112345306331344366375503[[#This Row],[Amount Paid]]</f>
        <v>0</v>
      </c>
      <c r="J59" s="152"/>
      <c r="K59" s="226"/>
      <c r="L59" s="227"/>
      <c r="M59" s="228"/>
      <c r="N59" s="229"/>
      <c r="O59" s="233" t="s">
        <v>145</v>
      </c>
      <c r="P59" s="82"/>
      <c r="Q59" s="82"/>
      <c r="R59" s="81"/>
      <c r="S59" s="83"/>
    </row>
    <row r="60" spans="1:19" s="80" customFormat="1" ht="15" customHeight="1">
      <c r="A60" s="251" t="s">
        <v>143</v>
      </c>
      <c r="B60" s="249">
        <v>6278</v>
      </c>
      <c r="C60" s="250" t="s">
        <v>90</v>
      </c>
      <c r="D60" s="205">
        <v>2</v>
      </c>
      <c r="E60" s="107">
        <v>700</v>
      </c>
      <c r="F60" s="218">
        <f>Table32356789101112345306331344366375503[[#This Row],[Q-ty]]*Table32356789101112345306331344366375503[[#This Row],[Unit]]</f>
        <v>1400</v>
      </c>
      <c r="G60" s="134" t="s">
        <v>146</v>
      </c>
      <c r="H60" s="191">
        <v>1400</v>
      </c>
      <c r="I60" s="76">
        <f>Table32356789101112345306331344366375503[[#This Row],[AMOUNT]]-Table32356789101112345306331344366375503[[#This Row],[Amount Paid]]</f>
        <v>0</v>
      </c>
      <c r="J60" s="152"/>
      <c r="K60" s="222"/>
      <c r="L60" s="223"/>
      <c r="M60" s="222"/>
      <c r="N60" s="224"/>
      <c r="O60" s="230"/>
      <c r="P60" s="82"/>
      <c r="Q60" s="82"/>
      <c r="R60" s="81"/>
      <c r="S60" s="83"/>
    </row>
    <row r="61" spans="1:19" s="80" customFormat="1" ht="15" customHeight="1">
      <c r="A61" s="252"/>
      <c r="B61" s="253"/>
      <c r="C61" s="254"/>
      <c r="D61" s="209"/>
      <c r="E61" s="107"/>
      <c r="F61" s="218"/>
      <c r="G61" s="134"/>
      <c r="H61" s="191"/>
      <c r="I61" s="76">
        <f>Table32356789101112345306331344366375503[[#This Row],[AMOUNT]]-Table32356789101112345306331344366375503[[#This Row],[Amount Paid]]</f>
        <v>0</v>
      </c>
      <c r="J61" s="152"/>
      <c r="K61" s="226"/>
      <c r="L61" s="227"/>
      <c r="M61" s="228"/>
      <c r="N61" s="229"/>
      <c r="O61" s="233"/>
      <c r="P61" s="82"/>
      <c r="Q61" s="82"/>
      <c r="R61" s="81"/>
      <c r="S61" s="83"/>
    </row>
    <row r="62" spans="1:19" s="80" customFormat="1" ht="15" customHeight="1">
      <c r="A62" s="251" t="s">
        <v>146</v>
      </c>
      <c r="B62" s="249">
        <v>6279</v>
      </c>
      <c r="C62" s="250" t="s">
        <v>81</v>
      </c>
      <c r="D62" s="205">
        <v>6</v>
      </c>
      <c r="E62" s="107">
        <v>800</v>
      </c>
      <c r="F62" s="218">
        <f>Table32356789101112345306331344366375503[[#This Row],[Q-ty]]*Table32356789101112345306331344366375503[[#This Row],[Unit]]</f>
        <v>4800</v>
      </c>
      <c r="G62" s="100" t="s">
        <v>152</v>
      </c>
      <c r="H62" s="192">
        <v>4800</v>
      </c>
      <c r="I62" s="76">
        <f>Table32356789101112345306331344366375503[[#This Row],[AMOUNT]]-Table32356789101112345306331344366375503[[#This Row],[Amount Paid]]</f>
        <v>0</v>
      </c>
      <c r="J62" s="152"/>
      <c r="K62" s="222"/>
      <c r="L62" s="223"/>
      <c r="M62" s="222"/>
      <c r="N62" s="224"/>
      <c r="O62" s="230"/>
      <c r="P62" s="82"/>
      <c r="Q62" s="82"/>
      <c r="R62" s="79"/>
      <c r="S62" s="83"/>
    </row>
    <row r="63" spans="1:19" s="80" customFormat="1" ht="15" customHeight="1">
      <c r="A63" s="251" t="s">
        <v>146</v>
      </c>
      <c r="B63" s="249">
        <v>6280</v>
      </c>
      <c r="C63" s="250" t="s">
        <v>72</v>
      </c>
      <c r="D63" s="205">
        <v>10</v>
      </c>
      <c r="E63" s="107">
        <v>700</v>
      </c>
      <c r="F63" s="218">
        <f>Table32356789101112345306331344366375503[[#This Row],[Q-ty]]*Table32356789101112345306331344366375503[[#This Row],[Unit]]</f>
        <v>7000</v>
      </c>
      <c r="G63" s="100" t="s">
        <v>146</v>
      </c>
      <c r="H63" s="194">
        <v>7000</v>
      </c>
      <c r="I63" s="76">
        <f>Table32356789101112345306331344366375503[[#This Row],[AMOUNT]]-Table32356789101112345306331344366375503[[#This Row],[Amount Paid]]</f>
        <v>0</v>
      </c>
      <c r="J63" s="152"/>
      <c r="K63" s="222"/>
      <c r="L63" s="223"/>
      <c r="M63" s="222"/>
      <c r="N63" s="224"/>
      <c r="O63" s="230"/>
      <c r="P63" s="82"/>
      <c r="Q63" s="82"/>
      <c r="R63" s="81"/>
      <c r="S63" s="83"/>
    </row>
    <row r="64" spans="1:19" s="80" customFormat="1" ht="15" customHeight="1">
      <c r="A64" s="252" t="s">
        <v>146</v>
      </c>
      <c r="B64" s="252" t="s">
        <v>147</v>
      </c>
      <c r="C64" s="254" t="s">
        <v>74</v>
      </c>
      <c r="D64" s="216" t="s">
        <v>154</v>
      </c>
      <c r="E64" s="107">
        <v>800</v>
      </c>
      <c r="F64" s="218">
        <f>Table32356789101112345306331344366375503[[#This Row],[Q-ty]]*Table32356789101112345306331344366375503[[#This Row],[Unit]]</f>
        <v>4000</v>
      </c>
      <c r="G64" s="134" t="s">
        <v>155</v>
      </c>
      <c r="H64" s="191">
        <v>4000</v>
      </c>
      <c r="I64" s="76">
        <f>Table32356789101112345306331344366375503[[#This Row],[AMOUNT]]-Table32356789101112345306331344366375503[[#This Row],[Amount Paid]]</f>
        <v>0</v>
      </c>
      <c r="J64" s="152"/>
      <c r="K64" s="222" t="s">
        <v>160</v>
      </c>
      <c r="L64" s="227" t="s">
        <v>111</v>
      </c>
      <c r="M64" s="228" t="s">
        <v>155</v>
      </c>
      <c r="N64" s="229"/>
      <c r="O64" s="233"/>
      <c r="P64" s="82"/>
      <c r="Q64" s="82"/>
      <c r="R64" s="81"/>
      <c r="S64" s="83"/>
    </row>
    <row r="65" spans="1:19" s="80" customFormat="1" ht="15" customHeight="1">
      <c r="A65" s="251"/>
      <c r="B65" s="249"/>
      <c r="C65" s="250"/>
      <c r="D65" s="205"/>
      <c r="E65" s="107"/>
      <c r="F65" s="218"/>
      <c r="G65" s="134"/>
      <c r="H65" s="191"/>
      <c r="I65" s="76">
        <f>Table32356789101112345306331344366375503[[#This Row],[AMOUNT]]-Table32356789101112345306331344366375503[[#This Row],[Amount Paid]]</f>
        <v>0</v>
      </c>
      <c r="J65" s="152"/>
      <c r="K65" s="222"/>
      <c r="L65" s="223"/>
      <c r="M65" s="222"/>
      <c r="N65" s="224"/>
      <c r="O65" s="230"/>
      <c r="P65" s="82"/>
      <c r="Q65" s="82"/>
      <c r="R65" s="81"/>
      <c r="S65" s="83"/>
    </row>
    <row r="66" spans="1:19" s="80" customFormat="1" ht="15" customHeight="1">
      <c r="A66" s="251" t="s">
        <v>148</v>
      </c>
      <c r="B66" s="257">
        <v>6282</v>
      </c>
      <c r="C66" s="250" t="s">
        <v>149</v>
      </c>
      <c r="D66" s="205">
        <v>5</v>
      </c>
      <c r="E66" s="107">
        <v>700</v>
      </c>
      <c r="F66" s="218">
        <f>Table32356789101112345306331344366375503[[#This Row],[Q-ty]]*Table32356789101112345306331344366375503[[#This Row],[Unit]]</f>
        <v>3500</v>
      </c>
      <c r="G66" s="134" t="s">
        <v>152</v>
      </c>
      <c r="H66" s="192">
        <v>3500</v>
      </c>
      <c r="I66" s="76">
        <f>Table32356789101112345306331344366375503[[#This Row],[AMOUNT]]-Table32356789101112345306331344366375503[[#This Row],[Amount Paid]]</f>
        <v>0</v>
      </c>
      <c r="J66" s="152"/>
      <c r="K66" s="222"/>
      <c r="L66" s="223"/>
      <c r="M66" s="222"/>
      <c r="N66" s="224"/>
      <c r="O66" s="230"/>
      <c r="P66" s="82"/>
      <c r="Q66" s="82"/>
      <c r="R66" s="81"/>
      <c r="S66" s="83"/>
    </row>
    <row r="67" spans="1:19" s="80" customFormat="1" ht="15" customHeight="1">
      <c r="A67" s="251" t="s">
        <v>148</v>
      </c>
      <c r="B67" s="249">
        <v>6283</v>
      </c>
      <c r="C67" s="250" t="s">
        <v>150</v>
      </c>
      <c r="D67" s="205">
        <v>1</v>
      </c>
      <c r="E67" s="107">
        <v>800</v>
      </c>
      <c r="F67" s="218">
        <f>Table32356789101112345306331344366375503[[#This Row],[Q-ty]]*Table32356789101112345306331344366375503[[#This Row],[Unit]]</f>
        <v>800</v>
      </c>
      <c r="G67" s="134" t="s">
        <v>152</v>
      </c>
      <c r="H67" s="192">
        <v>800</v>
      </c>
      <c r="I67" s="76">
        <f>Table32356789101112345306331344366375503[[#This Row],[AMOUNT]]-Table32356789101112345306331344366375503[[#This Row],[Amount Paid]]</f>
        <v>0</v>
      </c>
      <c r="J67" s="152"/>
      <c r="K67" s="222"/>
      <c r="L67" s="223"/>
      <c r="M67" s="222"/>
      <c r="N67" s="224"/>
      <c r="O67" s="230"/>
      <c r="P67" s="82"/>
      <c r="Q67" s="82"/>
      <c r="R67" s="81"/>
      <c r="S67" s="83"/>
    </row>
    <row r="68" spans="1:19" s="80" customFormat="1" ht="15" customHeight="1">
      <c r="A68" s="251" t="s">
        <v>146</v>
      </c>
      <c r="B68" s="257">
        <v>6284</v>
      </c>
      <c r="C68" s="250" t="s">
        <v>106</v>
      </c>
      <c r="D68" s="205">
        <v>10</v>
      </c>
      <c r="E68" s="107">
        <v>670</v>
      </c>
      <c r="F68" s="218">
        <f>Table32356789101112345306331344366375503[[#This Row],[Q-ty]]*Table32356789101112345306331344366375503[[#This Row],[Unit]]</f>
        <v>6700</v>
      </c>
      <c r="G68" s="134" t="s">
        <v>125</v>
      </c>
      <c r="H68" s="191">
        <v>6700</v>
      </c>
      <c r="I68" s="76">
        <f>Table32356789101112345306331344366375503[[#This Row],[AMOUNT]]-Table32356789101112345306331344366375503[[#This Row],[Amount Paid]]</f>
        <v>0</v>
      </c>
      <c r="J68" s="152"/>
      <c r="K68" s="222"/>
      <c r="L68" s="223"/>
      <c r="M68" s="222"/>
      <c r="N68" s="224"/>
      <c r="O68" s="230"/>
      <c r="P68" s="82"/>
      <c r="Q68" s="82"/>
      <c r="R68" s="81"/>
      <c r="S68" s="83"/>
    </row>
    <row r="69" spans="1:19" s="80" customFormat="1" ht="15" customHeight="1">
      <c r="A69" s="251" t="s">
        <v>148</v>
      </c>
      <c r="B69" s="249">
        <v>6285</v>
      </c>
      <c r="C69" s="250" t="s">
        <v>106</v>
      </c>
      <c r="D69" s="205">
        <v>3</v>
      </c>
      <c r="E69" s="107">
        <v>670</v>
      </c>
      <c r="F69" s="218">
        <f>Table32356789101112345306331344366375503[[#This Row],[Q-ty]]*Table32356789101112345306331344366375503[[#This Row],[Unit]]</f>
        <v>2010</v>
      </c>
      <c r="G69" s="134"/>
      <c r="H69" s="192">
        <v>2010</v>
      </c>
      <c r="I69" s="76">
        <f>Table32356789101112345306331344366375503[[#This Row],[AMOUNT]]-Table32356789101112345306331344366375503[[#This Row],[Amount Paid]]</f>
        <v>0</v>
      </c>
      <c r="J69" s="152"/>
      <c r="K69" s="222"/>
      <c r="L69" s="223"/>
      <c r="M69" s="222"/>
      <c r="N69" s="222"/>
      <c r="O69" s="230"/>
      <c r="P69" s="82"/>
      <c r="Q69" s="82"/>
      <c r="R69" s="79"/>
      <c r="S69" s="83"/>
    </row>
    <row r="70" spans="1:19" s="80" customFormat="1" ht="15" customHeight="1">
      <c r="A70" s="258"/>
      <c r="B70" s="259"/>
      <c r="C70" s="260"/>
      <c r="D70" s="205"/>
      <c r="E70" s="107"/>
      <c r="F70" s="218">
        <f>Table32356789101112345306331344366375503[[#This Row],[Q-ty]]*Table32356789101112345306331344366375503[[#This Row],[Unit]]</f>
        <v>0</v>
      </c>
      <c r="G70" s="134"/>
      <c r="H70" s="192"/>
      <c r="I70" s="76">
        <f>Table32356789101112345306331344366375503[[#This Row],[AMOUNT]]-Table32356789101112345306331344366375503[[#This Row],[Amount Paid]]</f>
        <v>0</v>
      </c>
      <c r="J70" s="152"/>
      <c r="K70" s="156"/>
      <c r="L70" s="152"/>
      <c r="M70" s="153"/>
      <c r="N70" s="154"/>
      <c r="O70" s="155"/>
      <c r="P70" s="82"/>
      <c r="Q70" s="82"/>
      <c r="R70" s="81"/>
      <c r="S70" s="83"/>
    </row>
    <row r="71" spans="1:19" s="80" customFormat="1" ht="15" customHeight="1">
      <c r="A71" s="104"/>
      <c r="B71" s="103"/>
      <c r="C71" s="106"/>
      <c r="D71" s="205"/>
      <c r="E71" s="107"/>
      <c r="F71" s="218">
        <f>Table32356789101112345306331344366375503[[#This Row],[Q-ty]]*Table32356789101112345306331344366375503[[#This Row],[Unit]]</f>
        <v>0</v>
      </c>
      <c r="G71" s="134"/>
      <c r="H71" s="192"/>
      <c r="I71" s="76">
        <f>Table32356789101112345306331344366375503[[#This Row],[AMOUNT]]-Table32356789101112345306331344366375503[[#This Row],[Amount Paid]]</f>
        <v>0</v>
      </c>
      <c r="J71" s="152"/>
      <c r="K71" s="156"/>
      <c r="L71" s="152"/>
      <c r="M71" s="153"/>
      <c r="N71" s="154"/>
      <c r="O71" s="155"/>
      <c r="P71" s="82"/>
      <c r="Q71" s="82"/>
      <c r="R71" s="81"/>
      <c r="S71" s="83"/>
    </row>
    <row r="72" spans="1:19" s="80" customFormat="1" ht="15" customHeight="1">
      <c r="A72" s="104"/>
      <c r="B72" s="103"/>
      <c r="C72" s="108"/>
      <c r="D72" s="205"/>
      <c r="E72" s="109"/>
      <c r="F72" s="218">
        <f>Table32356789101112345306331344366375503[[#This Row],[Q-ty]]*Table32356789101112345306331344366375503[[#This Row],[Unit]]</f>
        <v>0</v>
      </c>
      <c r="G72" s="135"/>
      <c r="H72" s="193"/>
      <c r="I72" s="76">
        <f>Table32356789101112345306331344366375503[[#This Row],[AMOUNT]]-Table32356789101112345306331344366375503[[#This Row],[Amount Paid]]</f>
        <v>0</v>
      </c>
      <c r="J72" s="159"/>
      <c r="K72" s="160"/>
      <c r="L72" s="161"/>
      <c r="M72" s="162"/>
      <c r="N72" s="163"/>
      <c r="O72" s="164"/>
      <c r="P72" s="82"/>
      <c r="Q72" s="82"/>
      <c r="R72" s="81"/>
      <c r="S72" s="83"/>
    </row>
    <row r="73" spans="1:19" s="80" customFormat="1" ht="15" customHeight="1">
      <c r="A73" s="104"/>
      <c r="B73" s="103"/>
      <c r="C73" s="106"/>
      <c r="D73" s="216"/>
      <c r="E73" s="107"/>
      <c r="F73" s="218">
        <f>Table32356789101112345306331344366375503[[#This Row],[Q-ty]]*Table32356789101112345306331344366375503[[#This Row],[Unit]]</f>
        <v>0</v>
      </c>
      <c r="G73" s="134"/>
      <c r="H73" s="192"/>
      <c r="I73" s="76">
        <f>Table32356789101112345306331344366375503[[#This Row],[AMOUNT]]-Table32356789101112345306331344366375503[[#This Row],[Amount Paid]]</f>
        <v>0</v>
      </c>
      <c r="J73" s="152"/>
      <c r="K73" s="153"/>
      <c r="L73" s="152"/>
      <c r="M73" s="153"/>
      <c r="N73" s="154"/>
      <c r="O73" s="155"/>
      <c r="P73" s="82"/>
      <c r="Q73" s="82"/>
      <c r="R73" s="81"/>
      <c r="S73" s="83"/>
    </row>
    <row r="74" spans="1:19" s="80" customFormat="1" ht="15" customHeight="1">
      <c r="A74" s="104"/>
      <c r="B74" s="103"/>
      <c r="C74" s="106"/>
      <c r="D74" s="205"/>
      <c r="E74" s="107"/>
      <c r="F74" s="218">
        <f>Table32356789101112345306331344366375503[[#This Row],[Q-ty]]*Table32356789101112345306331344366375503[[#This Row],[Unit]]</f>
        <v>0</v>
      </c>
      <c r="G74" s="134"/>
      <c r="H74" s="192"/>
      <c r="I74" s="76">
        <f>Table32356789101112345306331344366375503[[#This Row],[AMOUNT]]-Table32356789101112345306331344366375503[[#This Row],[Amount Paid]]</f>
        <v>0</v>
      </c>
      <c r="J74" s="152"/>
      <c r="K74" s="153"/>
      <c r="L74" s="152"/>
      <c r="M74" s="153"/>
      <c r="N74" s="154"/>
      <c r="O74" s="155"/>
      <c r="P74" s="82"/>
      <c r="Q74" s="82"/>
      <c r="R74" s="81"/>
      <c r="S74" s="83"/>
    </row>
    <row r="75" spans="1:19" s="80" customFormat="1" ht="15" customHeight="1">
      <c r="A75" s="104"/>
      <c r="B75" s="103"/>
      <c r="C75" s="106"/>
      <c r="D75" s="205"/>
      <c r="E75" s="107"/>
      <c r="F75" s="218">
        <f>Table32356789101112345306331344366375503[[#This Row],[Q-ty]]*Table32356789101112345306331344366375503[[#This Row],[Unit]]</f>
        <v>0</v>
      </c>
      <c r="G75" s="134"/>
      <c r="H75" s="192"/>
      <c r="I75" s="76">
        <f>Table32356789101112345306331344366375503[[#This Row],[AMOUNT]]-Table32356789101112345306331344366375503[[#This Row],[Amount Paid]]</f>
        <v>0</v>
      </c>
      <c r="J75" s="152"/>
      <c r="K75" s="153"/>
      <c r="L75" s="152"/>
      <c r="M75" s="153"/>
      <c r="N75" s="154"/>
      <c r="O75" s="155"/>
      <c r="P75" s="82"/>
      <c r="Q75" s="82"/>
      <c r="R75" s="81"/>
      <c r="S75" s="83"/>
    </row>
    <row r="76" spans="1:19" s="80" customFormat="1" ht="15" customHeight="1">
      <c r="A76" s="104"/>
      <c r="B76" s="103"/>
      <c r="C76" s="106"/>
      <c r="D76" s="205"/>
      <c r="E76" s="107"/>
      <c r="F76" s="218">
        <f>Table32356789101112345306331344366375503[[#This Row],[Q-ty]]*Table32356789101112345306331344366375503[[#This Row],[Unit]]</f>
        <v>0</v>
      </c>
      <c r="G76" s="134"/>
      <c r="H76" s="192"/>
      <c r="I76" s="76">
        <f>Table32356789101112345306331344366375503[[#This Row],[AMOUNT]]-Table32356789101112345306331344366375503[[#This Row],[Amount Paid]]</f>
        <v>0</v>
      </c>
      <c r="J76" s="152"/>
      <c r="K76" s="153"/>
      <c r="L76" s="152"/>
      <c r="M76" s="153"/>
      <c r="N76" s="154"/>
      <c r="O76" s="155"/>
      <c r="P76" s="82"/>
      <c r="Q76" s="82"/>
      <c r="R76" s="81"/>
      <c r="S76" s="83"/>
    </row>
    <row r="77" spans="1:19" s="80" customFormat="1" ht="15" customHeight="1">
      <c r="A77" s="104"/>
      <c r="B77" s="103"/>
      <c r="C77" s="106"/>
      <c r="D77" s="205"/>
      <c r="E77" s="110"/>
      <c r="F77" s="218">
        <f>Table32356789101112345306331344366375503[[#This Row],[Q-ty]]*Table32356789101112345306331344366375503[[#This Row],[Unit]]</f>
        <v>0</v>
      </c>
      <c r="G77" s="130"/>
      <c r="H77" s="189"/>
      <c r="I77" s="76">
        <f>Table32356789101112345306331344366375503[[#This Row],[AMOUNT]]-Table32356789101112345306331344366375503[[#This Row],[Amount Paid]]</f>
        <v>0</v>
      </c>
      <c r="J77" s="152"/>
      <c r="K77" s="153"/>
      <c r="L77" s="152"/>
      <c r="M77" s="153"/>
      <c r="N77" s="154"/>
      <c r="O77" s="155"/>
      <c r="P77" s="82"/>
      <c r="Q77" s="82"/>
      <c r="R77" s="81"/>
      <c r="S77" s="83"/>
    </row>
    <row r="78" spans="1:19" s="80" customFormat="1" ht="15" customHeight="1">
      <c r="A78" s="104"/>
      <c r="B78" s="103"/>
      <c r="C78" s="106"/>
      <c r="D78" s="205"/>
      <c r="E78" s="107"/>
      <c r="F78" s="218">
        <f>Table32356789101112345306331344366375503[[#This Row],[Q-ty]]*Table32356789101112345306331344366375503[[#This Row],[Unit]]</f>
        <v>0</v>
      </c>
      <c r="G78" s="134"/>
      <c r="H78" s="192"/>
      <c r="I78" s="76">
        <f>Table32356789101112345306331344366375503[[#This Row],[AMOUNT]]-Table32356789101112345306331344366375503[[#This Row],[Amount Paid]]</f>
        <v>0</v>
      </c>
      <c r="J78" s="152"/>
      <c r="K78" s="153"/>
      <c r="L78" s="152"/>
      <c r="M78" s="153"/>
      <c r="N78" s="154"/>
      <c r="O78" s="155"/>
      <c r="P78" s="82"/>
      <c r="Q78" s="82"/>
      <c r="R78" s="81"/>
      <c r="S78" s="83"/>
    </row>
    <row r="79" spans="1:19" s="80" customFormat="1" ht="15" customHeight="1">
      <c r="A79" s="105"/>
      <c r="B79" s="105"/>
      <c r="C79" s="108"/>
      <c r="D79" s="205"/>
      <c r="E79" s="109"/>
      <c r="F79" s="218">
        <f>Table32356789101112345306331344366375503[[#This Row],[Q-ty]]*Table32356789101112345306331344366375503[[#This Row],[Unit]]</f>
        <v>0</v>
      </c>
      <c r="G79" s="134"/>
      <c r="H79" s="192"/>
      <c r="I79" s="76">
        <f>Table32356789101112345306331344366375503[[#This Row],[AMOUNT]]-Table32356789101112345306331344366375503[[#This Row],[Amount Paid]]</f>
        <v>0</v>
      </c>
      <c r="J79" s="159"/>
      <c r="K79" s="160"/>
      <c r="L79" s="161"/>
      <c r="M79" s="162"/>
      <c r="N79" s="163"/>
      <c r="O79" s="164"/>
      <c r="P79" s="82"/>
      <c r="Q79" s="82"/>
      <c r="R79" s="81"/>
      <c r="S79" s="83"/>
    </row>
    <row r="80" spans="1:19" s="80" customFormat="1" ht="15" customHeight="1">
      <c r="A80" s="104"/>
      <c r="B80" s="103"/>
      <c r="C80" s="106"/>
      <c r="D80" s="205"/>
      <c r="E80" s="107"/>
      <c r="F80" s="218">
        <f>Table32356789101112345306331344366375503[[#This Row],[Q-ty]]*Table32356789101112345306331344366375503[[#This Row],[Unit]]</f>
        <v>0</v>
      </c>
      <c r="G80" s="134"/>
      <c r="H80" s="192"/>
      <c r="I80" s="76">
        <f>Table32356789101112345306331344366375503[[#This Row],[AMOUNT]]-Table32356789101112345306331344366375503[[#This Row],[Amount Paid]]</f>
        <v>0</v>
      </c>
      <c r="J80" s="152"/>
      <c r="K80" s="156"/>
      <c r="L80" s="152"/>
      <c r="M80" s="153"/>
      <c r="N80" s="154"/>
      <c r="O80" s="155"/>
      <c r="P80" s="82"/>
      <c r="Q80" s="82"/>
      <c r="R80" s="81"/>
      <c r="S80" s="83"/>
    </row>
    <row r="81" spans="1:19" s="80" customFormat="1" ht="15" customHeight="1">
      <c r="A81" s="104"/>
      <c r="B81" s="103"/>
      <c r="C81" s="106"/>
      <c r="D81" s="205"/>
      <c r="E81" s="107"/>
      <c r="F81" s="218">
        <f>Table32356789101112345306331344366375503[[#This Row],[Q-ty]]*Table32356789101112345306331344366375503[[#This Row],[Unit]]</f>
        <v>0</v>
      </c>
      <c r="G81" s="134"/>
      <c r="H81" s="191"/>
      <c r="I81" s="76">
        <f>Table32356789101112345306331344366375503[[#This Row],[AMOUNT]]-Table32356789101112345306331344366375503[[#This Row],[Amount Paid]]</f>
        <v>0</v>
      </c>
      <c r="J81" s="152"/>
      <c r="K81" s="153"/>
      <c r="L81" s="152"/>
      <c r="M81" s="153"/>
      <c r="N81" s="166"/>
      <c r="O81" s="155"/>
      <c r="P81" s="82"/>
      <c r="Q81" s="82"/>
      <c r="R81" s="81"/>
      <c r="S81" s="83"/>
    </row>
    <row r="82" spans="1:19" s="80" customFormat="1" ht="15" customHeight="1">
      <c r="A82" s="104"/>
      <c r="B82" s="103"/>
      <c r="C82" s="106"/>
      <c r="D82" s="205"/>
      <c r="E82" s="107"/>
      <c r="F82" s="218">
        <f>Table32356789101112345306331344366375503[[#This Row],[Q-ty]]*Table32356789101112345306331344366375503[[#This Row],[Unit]]</f>
        <v>0</v>
      </c>
      <c r="G82" s="134"/>
      <c r="H82" s="191"/>
      <c r="I82" s="76">
        <f>Table32356789101112345306331344366375503[[#This Row],[AMOUNT]]-Table32356789101112345306331344366375503[[#This Row],[Amount Paid]]</f>
        <v>0</v>
      </c>
      <c r="J82" s="152"/>
      <c r="K82" s="165"/>
      <c r="L82" s="158"/>
      <c r="M82" s="153"/>
      <c r="N82" s="166"/>
      <c r="O82" s="155"/>
      <c r="P82" s="82"/>
      <c r="Q82" s="82"/>
      <c r="R82" s="81"/>
      <c r="S82" s="83"/>
    </row>
    <row r="83" spans="1:19" s="80" customFormat="1" ht="15" customHeight="1">
      <c r="A83" s="104"/>
      <c r="B83" s="103"/>
      <c r="C83" s="106"/>
      <c r="D83" s="205"/>
      <c r="E83" s="107"/>
      <c r="F83" s="218">
        <f>Table32356789101112345306331344366375503[[#This Row],[Q-ty]]*Table32356789101112345306331344366375503[[#This Row],[Unit]]</f>
        <v>0</v>
      </c>
      <c r="G83" s="134"/>
      <c r="H83" s="192"/>
      <c r="I83" s="76">
        <f>Table32356789101112345306331344366375503[[#This Row],[AMOUNT]]-Table32356789101112345306331344366375503[[#This Row],[Amount Paid]]</f>
        <v>0</v>
      </c>
      <c r="J83" s="152"/>
      <c r="K83" s="153"/>
      <c r="L83" s="152"/>
      <c r="M83" s="153"/>
      <c r="N83" s="154"/>
      <c r="O83" s="155"/>
      <c r="P83" s="82"/>
      <c r="Q83" s="82"/>
      <c r="R83" s="81"/>
      <c r="S83" s="83"/>
    </row>
    <row r="84" spans="1:19" s="80" customFormat="1" ht="15" customHeight="1">
      <c r="A84" s="104"/>
      <c r="B84" s="103"/>
      <c r="C84" s="106"/>
      <c r="D84" s="205"/>
      <c r="E84" s="107"/>
      <c r="F84" s="218">
        <f>Table32356789101112345306331344366375503[[#This Row],[Q-ty]]*Table32356789101112345306331344366375503[[#This Row],[Unit]]</f>
        <v>0</v>
      </c>
      <c r="G84" s="134"/>
      <c r="H84" s="191"/>
      <c r="I84" s="76">
        <f>Table32356789101112345306331344366375503[[#This Row],[AMOUNT]]-Table32356789101112345306331344366375503[[#This Row],[Amount Paid]]</f>
        <v>0</v>
      </c>
      <c r="J84" s="152"/>
      <c r="K84" s="153"/>
      <c r="L84" s="152"/>
      <c r="M84" s="153"/>
      <c r="N84" s="154"/>
      <c r="O84" s="155"/>
      <c r="P84" s="82"/>
      <c r="Q84" s="82"/>
      <c r="R84" s="81"/>
      <c r="S84" s="83"/>
    </row>
    <row r="85" spans="1:19" s="80" customFormat="1" ht="15" customHeight="1">
      <c r="A85" s="104"/>
      <c r="B85" s="103"/>
      <c r="C85" s="106"/>
      <c r="D85" s="205"/>
      <c r="E85" s="107"/>
      <c r="F85" s="218">
        <f>Table32356789101112345306331344366375503[[#This Row],[Q-ty]]*Table32356789101112345306331344366375503[[#This Row],[Unit]]</f>
        <v>0</v>
      </c>
      <c r="G85" s="134"/>
      <c r="H85" s="191"/>
      <c r="I85" s="76">
        <f>Table32356789101112345306331344366375503[[#This Row],[AMOUNT]]-Table32356789101112345306331344366375503[[#This Row],[Amount Paid]]</f>
        <v>0</v>
      </c>
      <c r="J85" s="152"/>
      <c r="K85" s="153"/>
      <c r="L85" s="152"/>
      <c r="M85" s="153"/>
      <c r="N85" s="154"/>
      <c r="O85" s="155"/>
      <c r="P85" s="82"/>
      <c r="Q85" s="82"/>
      <c r="R85" s="81"/>
      <c r="S85" s="83"/>
    </row>
    <row r="86" spans="1:19" s="80" customFormat="1" ht="15" customHeight="1">
      <c r="A86" s="104"/>
      <c r="B86" s="103"/>
      <c r="C86" s="106"/>
      <c r="D86" s="205"/>
      <c r="E86" s="107"/>
      <c r="F86" s="218">
        <f>Table32356789101112345306331344366375503[[#This Row],[Q-ty]]*Table32356789101112345306331344366375503[[#This Row],[Unit]]</f>
        <v>0</v>
      </c>
      <c r="G86" s="134"/>
      <c r="H86" s="191"/>
      <c r="I86" s="76">
        <f>Table32356789101112345306331344366375503[[#This Row],[AMOUNT]]-Table32356789101112345306331344366375503[[#This Row],[Amount Paid]]</f>
        <v>0</v>
      </c>
      <c r="J86" s="152"/>
      <c r="K86" s="156"/>
      <c r="L86" s="152"/>
      <c r="M86" s="153"/>
      <c r="N86" s="154"/>
      <c r="O86" s="155"/>
      <c r="P86" s="82"/>
      <c r="Q86" s="82"/>
      <c r="R86" s="81"/>
      <c r="S86" s="83"/>
    </row>
    <row r="87" spans="1:19" s="80" customFormat="1" ht="15" customHeight="1">
      <c r="A87" s="104"/>
      <c r="B87" s="103"/>
      <c r="C87" s="106"/>
      <c r="D87" s="205"/>
      <c r="E87" s="107"/>
      <c r="F87" s="218">
        <f>Table32356789101112345306331344366375503[[#This Row],[Q-ty]]*Table32356789101112345306331344366375503[[#This Row],[Unit]]</f>
        <v>0</v>
      </c>
      <c r="G87" s="134"/>
      <c r="H87" s="191"/>
      <c r="I87" s="76">
        <f>Table32356789101112345306331344366375503[[#This Row],[AMOUNT]]-Table32356789101112345306331344366375503[[#This Row],[Amount Paid]]</f>
        <v>0</v>
      </c>
      <c r="J87" s="152"/>
      <c r="K87" s="153"/>
      <c r="L87" s="152"/>
      <c r="M87" s="153"/>
      <c r="N87" s="154"/>
      <c r="O87" s="155"/>
      <c r="P87" s="82"/>
      <c r="Q87" s="82"/>
      <c r="R87" s="81"/>
      <c r="S87" s="83"/>
    </row>
    <row r="88" spans="1:19" s="80" customFormat="1" ht="15" customHeight="1">
      <c r="A88" s="104"/>
      <c r="B88" s="103"/>
      <c r="C88" s="106"/>
      <c r="D88" s="205"/>
      <c r="E88" s="107"/>
      <c r="F88" s="218">
        <f>Table32356789101112345306331344366375503[[#This Row],[Q-ty]]*Table32356789101112345306331344366375503[[#This Row],[Unit]]</f>
        <v>0</v>
      </c>
      <c r="G88" s="134"/>
      <c r="H88" s="191"/>
      <c r="I88" s="76">
        <f>Table32356789101112345306331344366375503[[#This Row],[AMOUNT]]-Table32356789101112345306331344366375503[[#This Row],[Amount Paid]]</f>
        <v>0</v>
      </c>
      <c r="J88" s="152"/>
      <c r="K88" s="165"/>
      <c r="L88" s="158"/>
      <c r="M88" s="153"/>
      <c r="N88" s="154"/>
      <c r="O88" s="155"/>
      <c r="P88" s="82"/>
      <c r="Q88" s="82"/>
      <c r="R88" s="81"/>
      <c r="S88" s="83"/>
    </row>
    <row r="89" spans="1:19" s="80" customFormat="1" ht="15" customHeight="1">
      <c r="A89" s="104"/>
      <c r="B89" s="103"/>
      <c r="C89" s="106"/>
      <c r="D89" s="205"/>
      <c r="E89" s="107"/>
      <c r="F89" s="218">
        <f>Table32356789101112345306331344366375503[[#This Row],[Q-ty]]*Table32356789101112345306331344366375503[[#This Row],[Unit]]</f>
        <v>0</v>
      </c>
      <c r="G89" s="134"/>
      <c r="H89" s="191"/>
      <c r="I89" s="76">
        <f>Table32356789101112345306331344366375503[[#This Row],[AMOUNT]]-Table32356789101112345306331344366375503[[#This Row],[Amount Paid]]</f>
        <v>0</v>
      </c>
      <c r="J89" s="152"/>
      <c r="K89" s="153"/>
      <c r="L89" s="152"/>
      <c r="M89" s="153"/>
      <c r="N89" s="154"/>
      <c r="O89" s="155"/>
      <c r="P89" s="82"/>
      <c r="Q89" s="82"/>
      <c r="R89" s="81"/>
      <c r="S89" s="83"/>
    </row>
    <row r="90" spans="1:19" s="80" customFormat="1" ht="15" customHeight="1">
      <c r="A90" s="104"/>
      <c r="B90" s="103"/>
      <c r="C90" s="106"/>
      <c r="D90" s="208"/>
      <c r="E90" s="107"/>
      <c r="F90" s="218">
        <f>Table32356789101112345306331344366375503[[#This Row],[Q-ty]]*Table32356789101112345306331344366375503[[#This Row],[Unit]]</f>
        <v>0</v>
      </c>
      <c r="G90" s="134"/>
      <c r="H90" s="191"/>
      <c r="I90" s="76">
        <f>Table32356789101112345306331344366375503[[#This Row],[AMOUNT]]-Table32356789101112345306331344366375503[[#This Row],[Amount Paid]]</f>
        <v>0</v>
      </c>
      <c r="J90" s="152"/>
      <c r="K90" s="153"/>
      <c r="L90" s="152"/>
      <c r="M90" s="153"/>
      <c r="N90" s="154"/>
      <c r="O90" s="155"/>
      <c r="P90" s="82"/>
      <c r="Q90" s="82"/>
      <c r="R90" s="81"/>
      <c r="S90" s="83"/>
    </row>
    <row r="91" spans="1:19" s="80" customFormat="1" ht="15" customHeight="1">
      <c r="A91" s="104"/>
      <c r="B91" s="103"/>
      <c r="C91" s="106"/>
      <c r="D91" s="205"/>
      <c r="E91" s="107"/>
      <c r="F91" s="218">
        <f>Table32356789101112345306331344366375503[[#This Row],[Q-ty]]*Table32356789101112345306331344366375503[[#This Row],[Unit]]</f>
        <v>0</v>
      </c>
      <c r="G91" s="134"/>
      <c r="H91" s="191"/>
      <c r="I91" s="76">
        <f>Table32356789101112345306331344366375503[[#This Row],[AMOUNT]]-Table32356789101112345306331344366375503[[#This Row],[Amount Paid]]</f>
        <v>0</v>
      </c>
      <c r="J91" s="152"/>
      <c r="K91" s="153"/>
      <c r="L91" s="152"/>
      <c r="M91" s="153"/>
      <c r="N91" s="154"/>
      <c r="O91" s="155"/>
      <c r="P91" s="82"/>
      <c r="Q91" s="82"/>
      <c r="R91" s="81"/>
      <c r="S91" s="83"/>
    </row>
    <row r="92" spans="1:19" s="80" customFormat="1" ht="15" customHeight="1">
      <c r="A92" s="104"/>
      <c r="B92" s="103"/>
      <c r="C92" s="106"/>
      <c r="D92" s="205"/>
      <c r="E92" s="107"/>
      <c r="F92" s="218">
        <f>Table32356789101112345306331344366375503[[#This Row],[Q-ty]]*Table32356789101112345306331344366375503[[#This Row],[Unit]]</f>
        <v>0</v>
      </c>
      <c r="G92" s="134"/>
      <c r="H92" s="191"/>
      <c r="I92" s="76">
        <f>Table32356789101112345306331344366375503[[#This Row],[AMOUNT]]-Table32356789101112345306331344366375503[[#This Row],[Amount Paid]]</f>
        <v>0</v>
      </c>
      <c r="J92" s="152"/>
      <c r="K92" s="153"/>
      <c r="L92" s="152"/>
      <c r="M92" s="153"/>
      <c r="N92" s="154"/>
      <c r="O92" s="155"/>
      <c r="P92" s="82"/>
      <c r="Q92" s="82"/>
      <c r="R92" s="81"/>
      <c r="S92" s="83"/>
    </row>
    <row r="93" spans="1:19" s="80" customFormat="1" ht="15" customHeight="1">
      <c r="A93" s="104"/>
      <c r="B93" s="103"/>
      <c r="C93" s="106"/>
      <c r="D93" s="205"/>
      <c r="E93" s="107"/>
      <c r="F93" s="218">
        <f>Table32356789101112345306331344366375503[[#This Row],[Q-ty]]*Table32356789101112345306331344366375503[[#This Row],[Unit]]</f>
        <v>0</v>
      </c>
      <c r="G93" s="134"/>
      <c r="H93" s="192"/>
      <c r="I93" s="76">
        <f>Table32356789101112345306331344366375503[[#This Row],[AMOUNT]]-Table32356789101112345306331344366375503[[#This Row],[Amount Paid]]</f>
        <v>0</v>
      </c>
      <c r="J93" s="152"/>
      <c r="K93" s="153"/>
      <c r="L93" s="152"/>
      <c r="M93" s="153"/>
      <c r="N93" s="154"/>
      <c r="O93" s="155"/>
      <c r="P93" s="82"/>
      <c r="Q93" s="82"/>
      <c r="R93" s="79"/>
      <c r="S93" s="83"/>
    </row>
    <row r="94" spans="1:19" s="80" customFormat="1" ht="15" customHeight="1">
      <c r="A94" s="104"/>
      <c r="B94" s="103"/>
      <c r="C94" s="106"/>
      <c r="D94" s="205"/>
      <c r="E94" s="107"/>
      <c r="F94" s="218">
        <f>Table32356789101112345306331344366375503[[#This Row],[Q-ty]]*Table32356789101112345306331344366375503[[#This Row],[Unit]]</f>
        <v>0</v>
      </c>
      <c r="G94" s="134"/>
      <c r="H94" s="191"/>
      <c r="I94" s="76">
        <f>Table32356789101112345306331344366375503[[#This Row],[AMOUNT]]-Table32356789101112345306331344366375503[[#This Row],[Amount Paid]]</f>
        <v>0</v>
      </c>
      <c r="J94" s="152"/>
      <c r="K94" s="153"/>
      <c r="L94" s="152"/>
      <c r="M94" s="153"/>
      <c r="N94" s="154"/>
      <c r="O94" s="155"/>
      <c r="P94" s="82"/>
      <c r="Q94" s="82"/>
      <c r="R94" s="79"/>
      <c r="S94" s="83"/>
    </row>
    <row r="95" spans="1:19" s="80" customFormat="1" ht="15" customHeight="1">
      <c r="A95" s="104"/>
      <c r="B95" s="103"/>
      <c r="C95" s="106"/>
      <c r="D95" s="205"/>
      <c r="E95" s="107"/>
      <c r="F95" s="218">
        <f>Table32356789101112345306331344366375503[[#This Row],[Q-ty]]*Table32356789101112345306331344366375503[[#This Row],[Unit]]</f>
        <v>0</v>
      </c>
      <c r="G95" s="134"/>
      <c r="H95" s="191"/>
      <c r="I95" s="76">
        <f>Table32356789101112345306331344366375503[[#This Row],[AMOUNT]]-Table32356789101112345306331344366375503[[#This Row],[Amount Paid]]</f>
        <v>0</v>
      </c>
      <c r="J95" s="152"/>
      <c r="K95" s="160"/>
      <c r="L95" s="161"/>
      <c r="M95" s="162"/>
      <c r="N95" s="163"/>
      <c r="O95" s="164"/>
      <c r="P95" s="82"/>
      <c r="Q95" s="82"/>
      <c r="R95" s="81"/>
      <c r="S95" s="83"/>
    </row>
    <row r="96" spans="1:19" s="80" customFormat="1" ht="15" customHeight="1">
      <c r="A96" s="104"/>
      <c r="B96" s="103"/>
      <c r="C96" s="106"/>
      <c r="D96" s="205"/>
      <c r="E96" s="107"/>
      <c r="F96" s="218">
        <f>Table32356789101112345306331344366375503[[#This Row],[Q-ty]]*Table32356789101112345306331344366375503[[#This Row],[Unit]]</f>
        <v>0</v>
      </c>
      <c r="G96" s="134"/>
      <c r="H96" s="191"/>
      <c r="I96" s="76">
        <f>Table32356789101112345306331344366375503[[#This Row],[AMOUNT]]-Table32356789101112345306331344366375503[[#This Row],[Amount Paid]]</f>
        <v>0</v>
      </c>
      <c r="J96" s="152"/>
      <c r="K96" s="153"/>
      <c r="L96" s="152"/>
      <c r="M96" s="153"/>
      <c r="N96" s="154"/>
      <c r="O96" s="155"/>
      <c r="P96" s="82"/>
      <c r="Q96" s="82"/>
      <c r="R96" s="81"/>
      <c r="S96" s="83"/>
    </row>
    <row r="97" spans="1:19" s="80" customFormat="1" ht="15" customHeight="1">
      <c r="A97" s="104"/>
      <c r="B97" s="101"/>
      <c r="C97" s="106"/>
      <c r="D97" s="211"/>
      <c r="E97" s="107"/>
      <c r="F97" s="218">
        <f>Table32356789101112345306331344366375503[[#This Row],[Q-ty]]*Table32356789101112345306331344366375503[[#This Row],[Unit]]</f>
        <v>0</v>
      </c>
      <c r="G97" s="134"/>
      <c r="H97" s="191"/>
      <c r="I97" s="76">
        <f>Table32356789101112345306331344366375503[[#This Row],[AMOUNT]]-Table32356789101112345306331344366375503[[#This Row],[Amount Paid]]</f>
        <v>0</v>
      </c>
      <c r="J97" s="152"/>
      <c r="K97" s="153"/>
      <c r="L97" s="152"/>
      <c r="M97" s="153"/>
      <c r="N97" s="154"/>
      <c r="O97" s="155"/>
      <c r="P97" s="82"/>
      <c r="Q97" s="82"/>
      <c r="R97" s="81"/>
      <c r="S97" s="83"/>
    </row>
    <row r="98" spans="1:19" s="80" customFormat="1" ht="15" customHeight="1">
      <c r="A98" s="104"/>
      <c r="B98" s="103"/>
      <c r="C98" s="106"/>
      <c r="D98" s="205"/>
      <c r="E98" s="107"/>
      <c r="F98" s="218">
        <f>Table32356789101112345306331344366375503[[#This Row],[Q-ty]]*Table32356789101112345306331344366375503[[#This Row],[Unit]]</f>
        <v>0</v>
      </c>
      <c r="G98" s="134"/>
      <c r="H98" s="191"/>
      <c r="I98" s="76">
        <f>Table32356789101112345306331344366375503[[#This Row],[AMOUNT]]-Table32356789101112345306331344366375503[[#This Row],[Amount Paid]]</f>
        <v>0</v>
      </c>
      <c r="J98" s="152"/>
      <c r="K98" s="153"/>
      <c r="L98" s="152"/>
      <c r="M98" s="153"/>
      <c r="N98" s="154"/>
      <c r="O98" s="155"/>
      <c r="P98" s="82"/>
      <c r="Q98" s="82"/>
      <c r="R98" s="81"/>
      <c r="S98" s="83"/>
    </row>
    <row r="99" spans="1:19" s="80" customFormat="1" ht="15" customHeight="1">
      <c r="A99" s="104"/>
      <c r="B99" s="103"/>
      <c r="C99" s="106"/>
      <c r="D99" s="209"/>
      <c r="E99" s="107"/>
      <c r="F99" s="218">
        <f>Table32356789101112345306331344366375503[[#This Row],[Q-ty]]*Table32356789101112345306331344366375503[[#This Row],[Unit]]</f>
        <v>0</v>
      </c>
      <c r="G99" s="134"/>
      <c r="H99" s="191"/>
      <c r="I99" s="76">
        <f>Table32356789101112345306331344366375503[[#This Row],[AMOUNT]]-Table32356789101112345306331344366375503[[#This Row],[Amount Paid]]</f>
        <v>0</v>
      </c>
      <c r="J99" s="152"/>
      <c r="K99" s="153"/>
      <c r="L99" s="152"/>
      <c r="M99" s="153"/>
      <c r="N99" s="154"/>
      <c r="O99" s="155"/>
      <c r="P99" s="82"/>
      <c r="Q99" s="82"/>
      <c r="R99" s="81"/>
      <c r="S99" s="83"/>
    </row>
    <row r="100" spans="1:19" s="80" customFormat="1" ht="15" customHeight="1">
      <c r="A100" s="104"/>
      <c r="B100" s="103"/>
      <c r="C100" s="106"/>
      <c r="D100" s="205"/>
      <c r="E100" s="107"/>
      <c r="F100" s="218">
        <f>Table32356789101112345306331344366375503[[#This Row],[Q-ty]]*Table32356789101112345306331344366375503[[#This Row],[Unit]]</f>
        <v>0</v>
      </c>
      <c r="G100" s="134"/>
      <c r="H100" s="191"/>
      <c r="I100" s="76">
        <f>Table32356789101112345306331344366375503[[#This Row],[AMOUNT]]-Table32356789101112345306331344366375503[[#This Row],[Amount Paid]]</f>
        <v>0</v>
      </c>
      <c r="J100" s="152"/>
      <c r="K100" s="153"/>
      <c r="L100" s="152"/>
      <c r="M100" s="153"/>
      <c r="N100" s="154"/>
      <c r="O100" s="155"/>
      <c r="P100" s="82"/>
      <c r="Q100" s="82"/>
      <c r="R100" s="81"/>
      <c r="S100" s="83"/>
    </row>
    <row r="101" spans="1:19" s="80" customFormat="1" ht="15" customHeight="1">
      <c r="A101" s="104"/>
      <c r="B101" s="103"/>
      <c r="C101" s="106"/>
      <c r="D101" s="205"/>
      <c r="E101" s="107"/>
      <c r="F101" s="218">
        <f>Table32356789101112345306331344366375503[[#This Row],[Q-ty]]*Table32356789101112345306331344366375503[[#This Row],[Unit]]</f>
        <v>0</v>
      </c>
      <c r="G101" s="134"/>
      <c r="H101" s="191"/>
      <c r="I101" s="76">
        <f>Table32356789101112345306331344366375503[[#This Row],[AMOUNT]]-Table32356789101112345306331344366375503[[#This Row],[Amount Paid]]</f>
        <v>0</v>
      </c>
      <c r="J101" s="152"/>
      <c r="K101" s="153"/>
      <c r="L101" s="152"/>
      <c r="M101" s="153"/>
      <c r="N101" s="154"/>
      <c r="O101" s="155"/>
      <c r="P101" s="78"/>
      <c r="Q101" s="78"/>
      <c r="R101" s="79"/>
      <c r="S101" s="83"/>
    </row>
    <row r="102" spans="1:19" s="80" customFormat="1" ht="15" customHeight="1">
      <c r="A102" s="104"/>
      <c r="B102" s="103"/>
      <c r="C102" s="106"/>
      <c r="D102" s="208"/>
      <c r="E102" s="107"/>
      <c r="F102" s="218">
        <f>Table32356789101112345306331344366375503[[#This Row],[Q-ty]]*Table32356789101112345306331344366375503[[#This Row],[Unit]]</f>
        <v>0</v>
      </c>
      <c r="G102" s="134"/>
      <c r="H102" s="191"/>
      <c r="I102" s="76">
        <f>Table32356789101112345306331344366375503[[#This Row],[AMOUNT]]-Table32356789101112345306331344366375503[[#This Row],[Amount Paid]]</f>
        <v>0</v>
      </c>
      <c r="J102" s="152"/>
      <c r="K102" s="153"/>
      <c r="L102" s="152"/>
      <c r="M102" s="153"/>
      <c r="N102" s="154"/>
      <c r="O102" s="155"/>
      <c r="P102" s="82"/>
      <c r="Q102" s="82"/>
      <c r="R102" s="81"/>
      <c r="S102" s="83"/>
    </row>
    <row r="103" spans="1:19" s="80" customFormat="1" ht="15" customHeight="1">
      <c r="A103" s="104"/>
      <c r="B103" s="103"/>
      <c r="C103" s="106"/>
      <c r="D103" s="205"/>
      <c r="E103" s="107"/>
      <c r="F103" s="218">
        <f>Table32356789101112345306331344366375503[[#This Row],[Q-ty]]*Table32356789101112345306331344366375503[[#This Row],[Unit]]</f>
        <v>0</v>
      </c>
      <c r="G103" s="134"/>
      <c r="H103" s="191"/>
      <c r="I103" s="76">
        <f>Table32356789101112345306331344366375503[[#This Row],[AMOUNT]]-Table32356789101112345306331344366375503[[#This Row],[Amount Paid]]</f>
        <v>0</v>
      </c>
      <c r="J103" s="152"/>
      <c r="K103" s="153"/>
      <c r="L103" s="152"/>
      <c r="M103" s="153"/>
      <c r="N103" s="154"/>
      <c r="O103" s="155"/>
      <c r="P103" s="82"/>
      <c r="Q103" s="82"/>
      <c r="R103" s="81"/>
      <c r="S103" s="83"/>
    </row>
    <row r="104" spans="1:19" s="80" customFormat="1" ht="15" customHeight="1">
      <c r="A104" s="104"/>
      <c r="B104" s="103"/>
      <c r="C104" s="106"/>
      <c r="D104" s="205"/>
      <c r="E104" s="107"/>
      <c r="F104" s="218">
        <f>Table32356789101112345306331344366375503[[#This Row],[Q-ty]]*Table32356789101112345306331344366375503[[#This Row],[Unit]]</f>
        <v>0</v>
      </c>
      <c r="G104" s="134"/>
      <c r="H104" s="191"/>
      <c r="I104" s="76">
        <f>Table32356789101112345306331344366375503[[#This Row],[AMOUNT]]-Table32356789101112345306331344366375503[[#This Row],[Amount Paid]]</f>
        <v>0</v>
      </c>
      <c r="J104" s="152"/>
      <c r="K104" s="153"/>
      <c r="L104" s="152"/>
      <c r="M104" s="153"/>
      <c r="N104" s="154"/>
      <c r="O104" s="155"/>
      <c r="P104" s="82"/>
      <c r="Q104" s="82"/>
      <c r="R104" s="81"/>
      <c r="S104" s="83"/>
    </row>
    <row r="105" spans="1:19" s="80" customFormat="1" ht="15" customHeight="1">
      <c r="A105" s="104"/>
      <c r="B105" s="103"/>
      <c r="C105" s="106"/>
      <c r="D105" s="205"/>
      <c r="E105" s="107"/>
      <c r="F105" s="218">
        <f>Table32356789101112345306331344366375503[[#This Row],[Q-ty]]*Table32356789101112345306331344366375503[[#This Row],[Unit]]</f>
        <v>0</v>
      </c>
      <c r="G105" s="134"/>
      <c r="H105" s="191"/>
      <c r="I105" s="76">
        <f>Table32356789101112345306331344366375503[[#This Row],[AMOUNT]]-Table32356789101112345306331344366375503[[#This Row],[Amount Paid]]</f>
        <v>0</v>
      </c>
      <c r="J105" s="152"/>
      <c r="K105" s="156"/>
      <c r="L105" s="152"/>
      <c r="M105" s="153"/>
      <c r="N105" s="154"/>
      <c r="O105" s="155"/>
      <c r="P105" s="82"/>
      <c r="Q105" s="82"/>
      <c r="R105" s="81"/>
      <c r="S105" s="83"/>
    </row>
    <row r="106" spans="1:19" s="80" customFormat="1" ht="15" customHeight="1">
      <c r="A106" s="104"/>
      <c r="B106" s="103"/>
      <c r="C106" s="106"/>
      <c r="D106" s="205"/>
      <c r="E106" s="107"/>
      <c r="F106" s="219">
        <f>Table32356789101112345306331344366375503[[#This Row],[Q-ty]]*Table32356789101112345306331344366375503[[#This Row],[Unit]]</f>
        <v>0</v>
      </c>
      <c r="G106" s="134"/>
      <c r="H106" s="191"/>
      <c r="I106" s="76">
        <f>Table32356789101112345306331344366375503[[#This Row],[AMOUNT]]-Table32356789101112345306331344366375503[[#This Row],[Amount Paid]]</f>
        <v>0</v>
      </c>
      <c r="J106" s="152"/>
      <c r="K106" s="153"/>
      <c r="L106" s="152"/>
      <c r="M106" s="153"/>
      <c r="N106" s="154"/>
      <c r="O106" s="155"/>
      <c r="P106" s="82"/>
      <c r="Q106" s="82"/>
      <c r="R106" s="81"/>
      <c r="S106" s="83"/>
    </row>
    <row r="107" spans="1:19" s="80" customFormat="1" ht="15" customHeight="1">
      <c r="A107" s="104"/>
      <c r="B107" s="103"/>
      <c r="C107" s="106"/>
      <c r="D107" s="205"/>
      <c r="E107" s="107"/>
      <c r="F107" s="219">
        <f>Table32356789101112345306331344366375503[[#This Row],[Q-ty]]*Table32356789101112345306331344366375503[[#This Row],[Unit]]</f>
        <v>0</v>
      </c>
      <c r="G107" s="134"/>
      <c r="H107" s="191"/>
      <c r="I107" s="76">
        <f>Table32356789101112345306331344366375503[[#This Row],[AMOUNT]]-Table32356789101112345306331344366375503[[#This Row],[Amount Paid]]</f>
        <v>0</v>
      </c>
      <c r="J107" s="152"/>
      <c r="K107" s="153"/>
      <c r="L107" s="152"/>
      <c r="M107" s="153"/>
      <c r="N107" s="154"/>
      <c r="O107" s="155"/>
      <c r="P107" s="82"/>
      <c r="Q107" s="82"/>
      <c r="R107" s="81"/>
      <c r="S107" s="83"/>
    </row>
    <row r="108" spans="1:19" s="80" customFormat="1" ht="15" customHeight="1">
      <c r="A108" s="104"/>
      <c r="B108" s="103"/>
      <c r="C108" s="106"/>
      <c r="D108" s="107"/>
      <c r="E108" s="107"/>
      <c r="F108" s="219">
        <f>Table32356789101112345306331344366375503[[#This Row],[Q-ty]]*Table32356789101112345306331344366375503[[#This Row],[Unit]]</f>
        <v>0</v>
      </c>
      <c r="G108" s="134"/>
      <c r="H108" s="191"/>
      <c r="I108" s="76">
        <f>Table32356789101112345306331344366375503[[#This Row],[AMOUNT]]-Table32356789101112345306331344366375503[[#This Row],[Amount Paid]]</f>
        <v>0</v>
      </c>
      <c r="J108" s="152"/>
      <c r="K108" s="156"/>
      <c r="L108" s="152"/>
      <c r="M108" s="153"/>
      <c r="N108" s="154"/>
      <c r="O108" s="155"/>
      <c r="P108" s="82"/>
      <c r="Q108" s="82"/>
      <c r="R108" s="81"/>
      <c r="S108" s="83"/>
    </row>
    <row r="109" spans="1:19" s="80" customFormat="1" ht="15" customHeight="1">
      <c r="A109" s="104"/>
      <c r="B109" s="103"/>
      <c r="C109" s="106"/>
      <c r="D109" s="107"/>
      <c r="E109" s="107"/>
      <c r="F109" s="219">
        <f>Table32356789101112345306331344366375503[[#This Row],[Q-ty]]*Table32356789101112345306331344366375503[[#This Row],[Unit]]</f>
        <v>0</v>
      </c>
      <c r="G109" s="134"/>
      <c r="H109" s="191"/>
      <c r="I109" s="76">
        <f>Table32356789101112345306331344366375503[[#This Row],[AMOUNT]]-Table32356789101112345306331344366375503[[#This Row],[Amount Paid]]</f>
        <v>0</v>
      </c>
      <c r="J109" s="152"/>
      <c r="K109" s="153"/>
      <c r="L109" s="152"/>
      <c r="M109" s="153"/>
      <c r="N109" s="154"/>
      <c r="O109" s="155"/>
      <c r="P109" s="82"/>
      <c r="Q109" s="82"/>
      <c r="R109" s="81"/>
      <c r="S109" s="83"/>
    </row>
    <row r="110" spans="1:19" s="80" customFormat="1" ht="15" customHeight="1">
      <c r="A110" s="104"/>
      <c r="B110" s="103"/>
      <c r="C110" s="106"/>
      <c r="D110" s="107"/>
      <c r="E110" s="107"/>
      <c r="F110" s="219">
        <f>Table32356789101112345306331344366375503[[#This Row],[Q-ty]]*Table32356789101112345306331344366375503[[#This Row],[Unit]]</f>
        <v>0</v>
      </c>
      <c r="G110" s="134"/>
      <c r="H110" s="191"/>
      <c r="I110" s="76">
        <f>Table32356789101112345306331344366375503[[#This Row],[AMOUNT]]-Table32356789101112345306331344366375503[[#This Row],[Amount Paid]]</f>
        <v>0</v>
      </c>
      <c r="J110" s="152"/>
      <c r="K110" s="153"/>
      <c r="L110" s="152"/>
      <c r="M110" s="153"/>
      <c r="N110" s="154"/>
      <c r="O110" s="155"/>
      <c r="P110" s="82"/>
      <c r="Q110" s="82"/>
      <c r="R110" s="77"/>
      <c r="S110" s="83"/>
    </row>
    <row r="111" spans="1:19" s="80" customFormat="1" ht="15" customHeight="1">
      <c r="A111" s="104"/>
      <c r="B111" s="103"/>
      <c r="C111" s="106"/>
      <c r="D111" s="107"/>
      <c r="E111" s="107"/>
      <c r="F111" s="219">
        <f>Table32356789101112345306331344366375503[[#This Row],[Q-ty]]*Table32356789101112345306331344366375503[[#This Row],[Unit]]</f>
        <v>0</v>
      </c>
      <c r="G111" s="134"/>
      <c r="H111" s="191"/>
      <c r="I111" s="76">
        <f>Table32356789101112345306331344366375503[[#This Row],[AMOUNT]]-Table32356789101112345306331344366375503[[#This Row],[Amount Paid]]</f>
        <v>0</v>
      </c>
      <c r="J111" s="152"/>
      <c r="K111" s="153"/>
      <c r="L111" s="152"/>
      <c r="M111" s="153"/>
      <c r="N111" s="154"/>
      <c r="O111" s="151"/>
      <c r="P111" s="82"/>
      <c r="Q111" s="82"/>
      <c r="R111" s="81"/>
      <c r="S111" s="83"/>
    </row>
    <row r="112" spans="1:19" s="80" customFormat="1" ht="15" customHeight="1">
      <c r="A112" s="104"/>
      <c r="B112" s="103"/>
      <c r="C112" s="106"/>
      <c r="D112" s="107"/>
      <c r="E112" s="107"/>
      <c r="F112" s="219">
        <f>Table32356789101112345306331344366375503[[#This Row],[Q-ty]]*Table32356789101112345306331344366375503[[#This Row],[Unit]]</f>
        <v>0</v>
      </c>
      <c r="G112" s="134"/>
      <c r="H112" s="191"/>
      <c r="I112" s="76">
        <f>Table32356789101112345306331344366375503[[#This Row],[AMOUNT]]-Table32356789101112345306331344366375503[[#This Row],[Amount Paid]]</f>
        <v>0</v>
      </c>
      <c r="J112" s="152"/>
      <c r="K112" s="168"/>
      <c r="L112" s="152"/>
      <c r="M112" s="153"/>
      <c r="N112" s="166"/>
      <c r="O112" s="155"/>
      <c r="P112" s="82"/>
      <c r="Q112" s="82"/>
      <c r="R112" s="79"/>
      <c r="S112" s="83"/>
    </row>
    <row r="113" spans="1:19" s="80" customFormat="1" ht="15" customHeight="1">
      <c r="A113" s="104"/>
      <c r="B113" s="103"/>
      <c r="C113" s="106"/>
      <c r="D113" s="107"/>
      <c r="E113" s="107"/>
      <c r="F113" s="219">
        <f>Table32356789101112345306331344366375503[[#This Row],[Q-ty]]*Table32356789101112345306331344366375503[[#This Row],[Unit]]</f>
        <v>0</v>
      </c>
      <c r="G113" s="134"/>
      <c r="H113" s="191"/>
      <c r="I113" s="76">
        <f>Table32356789101112345306331344366375503[[#This Row],[AMOUNT]]-Table32356789101112345306331344366375503[[#This Row],[Amount Paid]]</f>
        <v>0</v>
      </c>
      <c r="J113" s="152"/>
      <c r="K113" s="153"/>
      <c r="L113" s="152"/>
      <c r="M113" s="153"/>
      <c r="N113" s="154"/>
      <c r="O113" s="155"/>
      <c r="P113" s="82"/>
      <c r="Q113" s="82"/>
      <c r="R113" s="81"/>
      <c r="S113" s="83"/>
    </row>
    <row r="114" spans="1:19" s="80" customFormat="1" ht="15" customHeight="1">
      <c r="A114" s="104"/>
      <c r="B114" s="103"/>
      <c r="C114" s="106"/>
      <c r="D114" s="107"/>
      <c r="E114" s="107"/>
      <c r="F114" s="219">
        <f>Table32356789101112345306331344366375503[[#This Row],[Q-ty]]*Table32356789101112345306331344366375503[[#This Row],[Unit]]</f>
        <v>0</v>
      </c>
      <c r="G114" s="134"/>
      <c r="H114" s="191"/>
      <c r="I114" s="76">
        <f>Table32356789101112345306331344366375503[[#This Row],[AMOUNT]]-Table32356789101112345306331344366375503[[#This Row],[Amount Paid]]</f>
        <v>0</v>
      </c>
      <c r="J114" s="152"/>
      <c r="K114" s="153"/>
      <c r="L114" s="152"/>
      <c r="M114" s="153"/>
      <c r="N114" s="154"/>
      <c r="O114" s="155"/>
      <c r="P114" s="82"/>
      <c r="Q114" s="82"/>
      <c r="R114" s="81"/>
      <c r="S114" s="83"/>
    </row>
    <row r="115" spans="1:19" s="80" customFormat="1" ht="15" customHeight="1">
      <c r="A115" s="104"/>
      <c r="B115" s="103"/>
      <c r="C115" s="106"/>
      <c r="D115" s="107"/>
      <c r="E115" s="107"/>
      <c r="F115" s="219">
        <f>Table32356789101112345306331344366375503[[#This Row],[Q-ty]]*Table32356789101112345306331344366375503[[#This Row],[Unit]]</f>
        <v>0</v>
      </c>
      <c r="G115" s="134"/>
      <c r="H115" s="191"/>
      <c r="I115" s="76">
        <f>Table32356789101112345306331344366375503[[#This Row],[AMOUNT]]-Table32356789101112345306331344366375503[[#This Row],[Amount Paid]]</f>
        <v>0</v>
      </c>
      <c r="J115" s="152"/>
      <c r="K115" s="153"/>
      <c r="L115" s="152"/>
      <c r="M115" s="153"/>
      <c r="N115" s="154"/>
      <c r="O115" s="155"/>
      <c r="P115" s="82"/>
      <c r="Q115" s="82"/>
      <c r="R115" s="81"/>
      <c r="S115" s="83"/>
    </row>
    <row r="116" spans="1:19" s="80" customFormat="1" ht="15" customHeight="1">
      <c r="A116" s="104"/>
      <c r="B116" s="103"/>
      <c r="C116" s="106"/>
      <c r="D116" s="107"/>
      <c r="E116" s="107"/>
      <c r="F116" s="219">
        <f>Table32356789101112345306331344366375503[[#This Row],[Q-ty]]*Table32356789101112345306331344366375503[[#This Row],[Unit]]</f>
        <v>0</v>
      </c>
      <c r="G116" s="100"/>
      <c r="H116" s="194"/>
      <c r="I116" s="76">
        <f>Table32356789101112345306331344366375503[[#This Row],[AMOUNT]]-Table32356789101112345306331344366375503[[#This Row],[Amount Paid]]</f>
        <v>0</v>
      </c>
      <c r="J116" s="152"/>
      <c r="K116" s="153"/>
      <c r="L116" s="152"/>
      <c r="M116" s="153"/>
      <c r="N116" s="154"/>
      <c r="O116" s="155"/>
      <c r="P116" s="82"/>
      <c r="Q116" s="82"/>
      <c r="R116" s="81"/>
      <c r="S116" s="83"/>
    </row>
    <row r="117" spans="1:19" s="80" customFormat="1" ht="15" customHeight="1">
      <c r="A117" s="104"/>
      <c r="B117" s="103"/>
      <c r="C117" s="106"/>
      <c r="D117" s="107"/>
      <c r="E117" s="107"/>
      <c r="F117" s="219">
        <f>Table32356789101112345306331344366375503[[#This Row],[Q-ty]]*Table32356789101112345306331344366375503[[#This Row],[Unit]]</f>
        <v>0</v>
      </c>
      <c r="G117" s="100"/>
      <c r="H117" s="194"/>
      <c r="I117" s="76">
        <f>Table32356789101112345306331344366375503[[#This Row],[AMOUNT]]-Table32356789101112345306331344366375503[[#This Row],[Amount Paid]]</f>
        <v>0</v>
      </c>
      <c r="J117" s="152"/>
      <c r="K117" s="153"/>
      <c r="L117" s="152"/>
      <c r="M117" s="153"/>
      <c r="N117" s="154"/>
      <c r="O117" s="155"/>
      <c r="P117" s="82"/>
      <c r="Q117" s="82"/>
      <c r="R117" s="81"/>
      <c r="S117" s="83"/>
    </row>
    <row r="118" spans="1:19" s="80" customFormat="1" ht="15" customHeight="1">
      <c r="A118" s="104"/>
      <c r="B118" s="103"/>
      <c r="C118" s="106"/>
      <c r="D118" s="107"/>
      <c r="E118" s="107"/>
      <c r="F118" s="219">
        <f>Table32356789101112345306331344366375503[[#This Row],[Q-ty]]*Table32356789101112345306331344366375503[[#This Row],[Unit]]</f>
        <v>0</v>
      </c>
      <c r="G118" s="105"/>
      <c r="H118" s="195"/>
      <c r="I118" s="76">
        <f>Table32356789101112345306331344366375503[[#This Row],[AMOUNT]]-Table32356789101112345306331344366375503[[#This Row],[Amount Paid]]</f>
        <v>0</v>
      </c>
      <c r="J118" s="159"/>
      <c r="K118" s="160"/>
      <c r="L118" s="161"/>
      <c r="M118" s="162"/>
      <c r="N118" s="163"/>
      <c r="O118" s="164"/>
      <c r="P118" s="82"/>
      <c r="Q118" s="82"/>
      <c r="R118" s="81"/>
      <c r="S118" s="83"/>
    </row>
    <row r="119" spans="1:19" s="80" customFormat="1" ht="15" customHeight="1">
      <c r="A119" s="104"/>
      <c r="B119" s="103"/>
      <c r="C119" s="106"/>
      <c r="D119" s="107"/>
      <c r="E119" s="107"/>
      <c r="F119" s="219">
        <f>Table32356789101112345306331344366375503[[#This Row],[Q-ty]]*Table32356789101112345306331344366375503[[#This Row],[Unit]]</f>
        <v>0</v>
      </c>
      <c r="G119" s="134"/>
      <c r="H119" s="191"/>
      <c r="I119" s="76">
        <f>Table32356789101112345306331344366375503[[#This Row],[AMOUNT]]-Table32356789101112345306331344366375503[[#This Row],[Amount Paid]]</f>
        <v>0</v>
      </c>
      <c r="J119" s="152"/>
      <c r="K119" s="153"/>
      <c r="L119" s="152"/>
      <c r="M119" s="153"/>
      <c r="N119" s="154"/>
      <c r="O119" s="155"/>
      <c r="P119" s="82"/>
      <c r="Q119" s="82"/>
      <c r="R119" s="81"/>
      <c r="S119" s="83"/>
    </row>
    <row r="120" spans="1:19" s="80" customFormat="1" ht="15" customHeight="1">
      <c r="A120" s="104"/>
      <c r="B120" s="103"/>
      <c r="C120" s="106"/>
      <c r="D120" s="107"/>
      <c r="E120" s="107"/>
      <c r="F120" s="219">
        <f>Table32356789101112345306331344366375503[[#This Row],[Q-ty]]*Table32356789101112345306331344366375503[[#This Row],[Unit]]</f>
        <v>0</v>
      </c>
      <c r="G120" s="134"/>
      <c r="H120" s="191"/>
      <c r="I120" s="76">
        <f>Table32356789101112345306331344366375503[[#This Row],[AMOUNT]]-Table32356789101112345306331344366375503[[#This Row],[Amount Paid]]</f>
        <v>0</v>
      </c>
      <c r="J120" s="152"/>
      <c r="K120" s="165"/>
      <c r="L120" s="158"/>
      <c r="M120" s="153"/>
      <c r="N120" s="153"/>
      <c r="O120" s="155"/>
      <c r="P120" s="82"/>
      <c r="Q120" s="82"/>
      <c r="R120" s="81"/>
      <c r="S120" s="83"/>
    </row>
    <row r="121" spans="1:19" s="80" customFormat="1" ht="15" customHeight="1">
      <c r="A121" s="104"/>
      <c r="B121" s="103"/>
      <c r="C121" s="106"/>
      <c r="D121" s="107"/>
      <c r="E121" s="107"/>
      <c r="F121" s="219">
        <f>Table32356789101112345306331344366375503[[#This Row],[Q-ty]]*Table32356789101112345306331344366375503[[#This Row],[Unit]]</f>
        <v>0</v>
      </c>
      <c r="G121" s="134"/>
      <c r="H121" s="191"/>
      <c r="I121" s="76">
        <f>Table32356789101112345306331344366375503[[#This Row],[AMOUNT]]-Table32356789101112345306331344366375503[[#This Row],[Amount Paid]]</f>
        <v>0</v>
      </c>
      <c r="J121" s="152"/>
      <c r="K121" s="165"/>
      <c r="L121" s="158"/>
      <c r="M121" s="153"/>
      <c r="N121" s="153"/>
      <c r="O121" s="155"/>
      <c r="P121" s="82"/>
      <c r="Q121" s="82"/>
      <c r="R121" s="81"/>
      <c r="S121" s="83"/>
    </row>
    <row r="122" spans="1:19" s="80" customFormat="1" ht="15" customHeight="1">
      <c r="A122" s="104"/>
      <c r="B122" s="103"/>
      <c r="C122" s="106"/>
      <c r="D122" s="107"/>
      <c r="E122" s="107"/>
      <c r="F122" s="219">
        <f>Table32356789101112345306331344366375503[[#This Row],[Q-ty]]*Table32356789101112345306331344366375503[[#This Row],[Unit]]</f>
        <v>0</v>
      </c>
      <c r="G122" s="134"/>
      <c r="H122" s="191"/>
      <c r="I122" s="76">
        <f>Table32356789101112345306331344366375503[[#This Row],[AMOUNT]]-Table32356789101112345306331344366375503[[#This Row],[Amount Paid]]</f>
        <v>0</v>
      </c>
      <c r="J122" s="152"/>
      <c r="K122" s="153"/>
      <c r="L122" s="152"/>
      <c r="M122" s="153"/>
      <c r="N122" s="154"/>
      <c r="O122" s="155"/>
      <c r="P122" s="82"/>
      <c r="Q122" s="82"/>
      <c r="R122" s="81"/>
      <c r="S122" s="83"/>
    </row>
    <row r="123" spans="1:19" s="80" customFormat="1" ht="15" customHeight="1">
      <c r="A123" s="104"/>
      <c r="B123" s="103"/>
      <c r="C123" s="106"/>
      <c r="D123" s="107"/>
      <c r="E123" s="107"/>
      <c r="F123" s="219">
        <f>Table32356789101112345306331344366375503[[#This Row],[Q-ty]]*Table32356789101112345306331344366375503[[#This Row],[Unit]]</f>
        <v>0</v>
      </c>
      <c r="G123" s="134"/>
      <c r="H123" s="191"/>
      <c r="I123" s="76">
        <f>Table32356789101112345306331344366375503[[#This Row],[AMOUNT]]-Table32356789101112345306331344366375503[[#This Row],[Amount Paid]]</f>
        <v>0</v>
      </c>
      <c r="J123" s="152"/>
      <c r="K123" s="153"/>
      <c r="L123" s="152"/>
      <c r="M123" s="153"/>
      <c r="N123" s="154"/>
      <c r="O123" s="155"/>
      <c r="P123" s="82"/>
      <c r="Q123" s="82"/>
      <c r="R123" s="81"/>
      <c r="S123" s="83"/>
    </row>
    <row r="124" spans="1:19" s="80" customFormat="1" ht="15" customHeight="1">
      <c r="A124" s="104"/>
      <c r="B124" s="103"/>
      <c r="C124" s="106"/>
      <c r="D124" s="107"/>
      <c r="E124" s="107"/>
      <c r="F124" s="219">
        <f>Table32356789101112345306331344366375503[[#This Row],[Q-ty]]*Table32356789101112345306331344366375503[[#This Row],[Unit]]</f>
        <v>0</v>
      </c>
      <c r="G124" s="134"/>
      <c r="H124" s="191"/>
      <c r="I124" s="76">
        <f>Table32356789101112345306331344366375503[[#This Row],[AMOUNT]]-Table32356789101112345306331344366375503[[#This Row],[Amount Paid]]</f>
        <v>0</v>
      </c>
      <c r="J124" s="152"/>
      <c r="K124" s="153"/>
      <c r="L124" s="152"/>
      <c r="M124" s="153"/>
      <c r="N124" s="154"/>
      <c r="O124" s="155"/>
      <c r="P124" s="82"/>
      <c r="Q124" s="82"/>
      <c r="R124" s="81"/>
      <c r="S124" s="83"/>
    </row>
    <row r="125" spans="1:19" s="80" customFormat="1" ht="15" customHeight="1">
      <c r="A125" s="104"/>
      <c r="B125" s="103"/>
      <c r="C125" s="106"/>
      <c r="D125" s="107"/>
      <c r="E125" s="107"/>
      <c r="F125" s="219">
        <f>Table32356789101112345306331344366375503[[#This Row],[Q-ty]]*Table32356789101112345306331344366375503[[#This Row],[Unit]]</f>
        <v>0</v>
      </c>
      <c r="G125" s="134"/>
      <c r="H125" s="191"/>
      <c r="I125" s="76">
        <f>Table32356789101112345306331344366375503[[#This Row],[AMOUNT]]-Table32356789101112345306331344366375503[[#This Row],[Amount Paid]]</f>
        <v>0</v>
      </c>
      <c r="J125" s="152"/>
      <c r="K125" s="156"/>
      <c r="L125" s="152"/>
      <c r="M125" s="153"/>
      <c r="N125" s="154"/>
      <c r="O125" s="155"/>
      <c r="P125" s="82"/>
      <c r="Q125" s="82"/>
      <c r="R125" s="81"/>
      <c r="S125" s="83"/>
    </row>
    <row r="126" spans="1:19" s="80" customFormat="1" ht="15" customHeight="1">
      <c r="A126" s="104"/>
      <c r="B126" s="103"/>
      <c r="C126" s="106"/>
      <c r="D126" s="107"/>
      <c r="E126" s="107"/>
      <c r="F126" s="219">
        <f>Table32356789101112345306331344366375503[[#This Row],[Q-ty]]*Table32356789101112345306331344366375503[[#This Row],[Unit]]</f>
        <v>0</v>
      </c>
      <c r="G126" s="134"/>
      <c r="H126" s="191"/>
      <c r="I126" s="76">
        <f>Table32356789101112345306331344366375503[[#This Row],[AMOUNT]]-Table32356789101112345306331344366375503[[#This Row],[Amount Paid]]</f>
        <v>0</v>
      </c>
      <c r="J126" s="152"/>
      <c r="K126" s="156"/>
      <c r="L126" s="152"/>
      <c r="M126" s="153"/>
      <c r="N126" s="154"/>
      <c r="O126" s="155"/>
      <c r="P126" s="82"/>
      <c r="Q126" s="82"/>
      <c r="R126" s="81"/>
      <c r="S126" s="83"/>
    </row>
    <row r="127" spans="1:19" s="80" customFormat="1" ht="15" customHeight="1">
      <c r="A127" s="104"/>
      <c r="B127" s="103"/>
      <c r="C127" s="106"/>
      <c r="D127" s="107"/>
      <c r="E127" s="107"/>
      <c r="F127" s="219">
        <f>Table32356789101112345306331344366375503[[#This Row],[Q-ty]]*Table32356789101112345306331344366375503[[#This Row],[Unit]]</f>
        <v>0</v>
      </c>
      <c r="G127" s="134"/>
      <c r="H127" s="191"/>
      <c r="I127" s="76">
        <f>Table32356789101112345306331344366375503[[#This Row],[AMOUNT]]-Table32356789101112345306331344366375503[[#This Row],[Amount Paid]]</f>
        <v>0</v>
      </c>
      <c r="J127" s="152"/>
      <c r="K127" s="153"/>
      <c r="L127" s="152"/>
      <c r="M127" s="153"/>
      <c r="N127" s="154"/>
      <c r="O127" s="155"/>
      <c r="P127" s="82"/>
      <c r="Q127" s="82"/>
      <c r="R127" s="81"/>
      <c r="S127" s="83"/>
    </row>
    <row r="128" spans="1:19" s="80" customFormat="1" ht="15" customHeight="1">
      <c r="A128" s="104"/>
      <c r="B128" s="103"/>
      <c r="C128" s="106"/>
      <c r="D128" s="107"/>
      <c r="E128" s="107"/>
      <c r="F128" s="219">
        <f>Table32356789101112345306331344366375503[[#This Row],[Q-ty]]*Table32356789101112345306331344366375503[[#This Row],[Unit]]</f>
        <v>0</v>
      </c>
      <c r="G128" s="134"/>
      <c r="H128" s="191"/>
      <c r="I128" s="76">
        <f>Table32356789101112345306331344366375503[[#This Row],[AMOUNT]]-Table32356789101112345306331344366375503[[#This Row],[Amount Paid]]</f>
        <v>0</v>
      </c>
      <c r="J128" s="152"/>
      <c r="K128" s="165"/>
      <c r="L128" s="158"/>
      <c r="M128" s="153"/>
      <c r="N128" s="153"/>
      <c r="O128" s="155"/>
      <c r="P128" s="82"/>
      <c r="Q128" s="82"/>
      <c r="R128" s="81"/>
      <c r="S128" s="83"/>
    </row>
    <row r="129" spans="1:19" s="80" customFormat="1" ht="15" customHeight="1">
      <c r="A129" s="104"/>
      <c r="B129" s="103"/>
      <c r="C129" s="106"/>
      <c r="D129" s="107"/>
      <c r="E129" s="107"/>
      <c r="F129" s="219">
        <f>Table32356789101112345306331344366375503[[#This Row],[Q-ty]]*Table32356789101112345306331344366375503[[#This Row],[Unit]]</f>
        <v>0</v>
      </c>
      <c r="G129" s="100"/>
      <c r="H129" s="191"/>
      <c r="I129" s="76">
        <f>Table32356789101112345306331344366375503[[#This Row],[AMOUNT]]-Table32356789101112345306331344366375503[[#This Row],[Amount Paid]]</f>
        <v>0</v>
      </c>
      <c r="J129" s="152"/>
      <c r="K129" s="153"/>
      <c r="L129" s="152"/>
      <c r="M129" s="153"/>
      <c r="N129" s="154"/>
      <c r="O129" s="155"/>
      <c r="P129" s="82"/>
      <c r="Q129" s="82"/>
      <c r="R129" s="81"/>
      <c r="S129" s="83"/>
    </row>
    <row r="130" spans="1:19" s="80" customFormat="1" ht="15" customHeight="1">
      <c r="A130" s="104"/>
      <c r="B130" s="103"/>
      <c r="C130" s="106"/>
      <c r="D130" s="107"/>
      <c r="E130" s="107"/>
      <c r="F130" s="219">
        <f>Table32356789101112345306331344366375503[[#This Row],[Q-ty]]*Table32356789101112345306331344366375503[[#This Row],[Unit]]</f>
        <v>0</v>
      </c>
      <c r="G130" s="134"/>
      <c r="H130" s="191"/>
      <c r="I130" s="76">
        <f>Table32356789101112345306331344366375503[[#This Row],[AMOUNT]]-Table32356789101112345306331344366375503[[#This Row],[Amount Paid]]</f>
        <v>0</v>
      </c>
      <c r="J130" s="152"/>
      <c r="K130" s="153"/>
      <c r="L130" s="152"/>
      <c r="M130" s="153"/>
      <c r="N130" s="154"/>
      <c r="O130" s="155"/>
      <c r="P130" s="82"/>
      <c r="Q130" s="82"/>
      <c r="R130" s="81"/>
      <c r="S130" s="83"/>
    </row>
    <row r="131" spans="1:19" s="80" customFormat="1" ht="15" customHeight="1">
      <c r="A131" s="104"/>
      <c r="B131" s="103"/>
      <c r="C131" s="106"/>
      <c r="D131" s="107"/>
      <c r="E131" s="107"/>
      <c r="F131" s="219">
        <f>Table32356789101112345306331344366375503[[#This Row],[Q-ty]]*Table32356789101112345306331344366375503[[#This Row],[Unit]]</f>
        <v>0</v>
      </c>
      <c r="G131" s="100"/>
      <c r="H131" s="194"/>
      <c r="I131" s="76">
        <f>Table32356789101112345306331344366375503[[#This Row],[AMOUNT]]-Table32356789101112345306331344366375503[[#This Row],[Amount Paid]]</f>
        <v>0</v>
      </c>
      <c r="J131" s="152"/>
      <c r="K131" s="165"/>
      <c r="L131" s="158"/>
      <c r="M131" s="153"/>
      <c r="N131" s="153"/>
      <c r="O131" s="155"/>
      <c r="P131" s="82"/>
      <c r="Q131" s="82"/>
      <c r="R131" s="81"/>
      <c r="S131" s="83"/>
    </row>
    <row r="132" spans="1:19" s="80" customFormat="1" ht="15" customHeight="1">
      <c r="A132" s="104"/>
      <c r="B132" s="103"/>
      <c r="C132" s="106"/>
      <c r="D132" s="107"/>
      <c r="E132" s="107"/>
      <c r="F132" s="219">
        <f>Table32356789101112345306331344366375503[[#This Row],[Q-ty]]*Table32356789101112345306331344366375503[[#This Row],[Unit]]</f>
        <v>0</v>
      </c>
      <c r="G132" s="100"/>
      <c r="H132" s="194"/>
      <c r="I132" s="76">
        <f>Table32356789101112345306331344366375503[[#This Row],[AMOUNT]]-Table32356789101112345306331344366375503[[#This Row],[Amount Paid]]</f>
        <v>0</v>
      </c>
      <c r="J132" s="152"/>
      <c r="K132" s="153"/>
      <c r="L132" s="152"/>
      <c r="M132" s="153"/>
      <c r="N132" s="154"/>
      <c r="O132" s="155"/>
      <c r="P132" s="82"/>
      <c r="Q132" s="82"/>
      <c r="R132" s="81"/>
      <c r="S132" s="83"/>
    </row>
    <row r="133" spans="1:19" s="80" customFormat="1" ht="15" customHeight="1">
      <c r="A133" s="104"/>
      <c r="B133" s="103"/>
      <c r="C133" s="106"/>
      <c r="D133" s="107"/>
      <c r="E133" s="107"/>
      <c r="F133" s="219">
        <f>Table32356789101112345306331344366375503[[#This Row],[Q-ty]]*Table32356789101112345306331344366375503[[#This Row],[Unit]]</f>
        <v>0</v>
      </c>
      <c r="G133" s="100"/>
      <c r="H133" s="194"/>
      <c r="I133" s="76">
        <f>Table32356789101112345306331344366375503[[#This Row],[AMOUNT]]-Table32356789101112345306331344366375503[[#This Row],[Amount Paid]]</f>
        <v>0</v>
      </c>
      <c r="J133" s="152"/>
      <c r="K133" s="165"/>
      <c r="L133" s="158"/>
      <c r="M133" s="153"/>
      <c r="N133" s="154"/>
      <c r="O133" s="155"/>
      <c r="P133" s="82"/>
      <c r="Q133" s="82"/>
      <c r="R133" s="81"/>
      <c r="S133" s="83"/>
    </row>
    <row r="134" spans="1:19" s="80" customFormat="1" ht="15" customHeight="1">
      <c r="A134" s="104"/>
      <c r="B134" s="103"/>
      <c r="C134" s="106"/>
      <c r="D134" s="107"/>
      <c r="E134" s="107"/>
      <c r="F134" s="219">
        <f>Table32356789101112345306331344366375503[[#This Row],[Q-ty]]*Table32356789101112345306331344366375503[[#This Row],[Unit]]</f>
        <v>0</v>
      </c>
      <c r="G134" s="100"/>
      <c r="H134" s="194"/>
      <c r="I134" s="76">
        <f>Table32356789101112345306331344366375503[[#This Row],[AMOUNT]]-Table32356789101112345306331344366375503[[#This Row],[Amount Paid]]</f>
        <v>0</v>
      </c>
      <c r="J134" s="152"/>
      <c r="K134" s="165"/>
      <c r="L134" s="158"/>
      <c r="M134" s="153"/>
      <c r="N134" s="153"/>
      <c r="O134" s="155"/>
      <c r="P134" s="78"/>
      <c r="Q134" s="78"/>
      <c r="R134" s="81"/>
    </row>
    <row r="135" spans="1:19" s="80" customFormat="1" ht="15" customHeight="1">
      <c r="A135" s="104"/>
      <c r="B135" s="103"/>
      <c r="C135" s="106"/>
      <c r="D135" s="107"/>
      <c r="E135" s="107"/>
      <c r="F135" s="219">
        <f>Table32356789101112345306331344366375503[[#This Row],[Q-ty]]*Table32356789101112345306331344366375503[[#This Row],[Unit]]</f>
        <v>0</v>
      </c>
      <c r="G135" s="134"/>
      <c r="H135" s="192"/>
      <c r="I135" s="76">
        <f>Table32356789101112345306331344366375503[[#This Row],[AMOUNT]]-Table32356789101112345306331344366375503[[#This Row],[Amount Paid]]</f>
        <v>0</v>
      </c>
      <c r="J135" s="152"/>
      <c r="K135" s="153"/>
      <c r="L135" s="152"/>
      <c r="M135" s="153"/>
      <c r="N135" s="153"/>
      <c r="O135" s="155"/>
      <c r="P135" s="78"/>
      <c r="Q135" s="78"/>
      <c r="R135" s="79"/>
    </row>
    <row r="136" spans="1:19" s="80" customFormat="1" ht="15" customHeight="1">
      <c r="A136" s="104"/>
      <c r="B136" s="103"/>
      <c r="C136" s="106"/>
      <c r="D136" s="107"/>
      <c r="E136" s="107"/>
      <c r="F136" s="219">
        <f>Table32356789101112345306331344366375503[[#This Row],[Q-ty]]*Table32356789101112345306331344366375503[[#This Row],[Unit]]</f>
        <v>0</v>
      </c>
      <c r="G136" s="134"/>
      <c r="H136" s="192"/>
      <c r="I136" s="76">
        <f>Table32356789101112345306331344366375503[[#This Row],[AMOUNT]]-Table32356789101112345306331344366375503[[#This Row],[Amount Paid]]</f>
        <v>0</v>
      </c>
      <c r="J136" s="152"/>
      <c r="K136" s="165"/>
      <c r="L136" s="158"/>
      <c r="M136" s="153"/>
      <c r="N136" s="153"/>
      <c r="O136" s="155"/>
      <c r="P136" s="78"/>
      <c r="Q136" s="78"/>
      <c r="R136" s="79"/>
    </row>
    <row r="137" spans="1:19" s="80" customFormat="1" ht="15" customHeight="1">
      <c r="A137" s="104"/>
      <c r="B137" s="103"/>
      <c r="C137" s="106"/>
      <c r="D137" s="107"/>
      <c r="E137" s="107"/>
      <c r="F137" s="219">
        <f>Table32356789101112345306331344366375503[[#This Row],[Q-ty]]*Table32356789101112345306331344366375503[[#This Row],[Unit]]</f>
        <v>0</v>
      </c>
      <c r="G137" s="134"/>
      <c r="H137" s="192"/>
      <c r="I137" s="76">
        <f>Table32356789101112345306331344366375503[[#This Row],[AMOUNT]]-Table32356789101112345306331344366375503[[#This Row],[Amount Paid]]</f>
        <v>0</v>
      </c>
      <c r="J137" s="152"/>
      <c r="K137" s="156"/>
      <c r="L137" s="152"/>
      <c r="M137" s="153"/>
      <c r="N137" s="154"/>
      <c r="O137" s="155"/>
      <c r="P137" s="78"/>
      <c r="Q137" s="78"/>
      <c r="R137" s="79"/>
    </row>
    <row r="138" spans="1:19" s="80" customFormat="1" ht="15" customHeight="1">
      <c r="A138" s="104"/>
      <c r="B138" s="103"/>
      <c r="C138" s="106"/>
      <c r="D138" s="107"/>
      <c r="E138" s="107"/>
      <c r="F138" s="219">
        <f>Table32356789101112345306331344366375503[[#This Row],[Q-ty]]*Table32356789101112345306331344366375503[[#This Row],[Unit]]</f>
        <v>0</v>
      </c>
      <c r="G138" s="134"/>
      <c r="H138" s="192"/>
      <c r="I138" s="76">
        <f>Table32356789101112345306331344366375503[[#This Row],[AMOUNT]]-Table32356789101112345306331344366375503[[#This Row],[Amount Paid]]</f>
        <v>0</v>
      </c>
      <c r="J138" s="152"/>
      <c r="K138" s="165"/>
      <c r="L138" s="158"/>
      <c r="M138" s="153"/>
      <c r="N138" s="153"/>
      <c r="O138" s="155"/>
      <c r="P138" s="78"/>
      <c r="Q138" s="78"/>
      <c r="R138" s="79"/>
    </row>
    <row r="139" spans="1:19" s="80" customFormat="1" ht="15" customHeight="1">
      <c r="A139" s="104"/>
      <c r="B139" s="103"/>
      <c r="C139" s="106"/>
      <c r="D139" s="107"/>
      <c r="E139" s="107"/>
      <c r="F139" s="219">
        <f>Table32356789101112345306331344366375503[[#This Row],[Q-ty]]*Table32356789101112345306331344366375503[[#This Row],[Unit]]</f>
        <v>0</v>
      </c>
      <c r="G139" s="134"/>
      <c r="H139" s="192"/>
      <c r="I139" s="76">
        <f>Table32356789101112345306331344366375503[[#This Row],[AMOUNT]]-Table32356789101112345306331344366375503[[#This Row],[Amount Paid]]</f>
        <v>0</v>
      </c>
      <c r="J139" s="152"/>
      <c r="K139" s="165"/>
      <c r="L139" s="158"/>
      <c r="M139" s="153"/>
      <c r="N139" s="153"/>
      <c r="O139" s="155"/>
      <c r="P139" s="78"/>
      <c r="Q139" s="78"/>
      <c r="R139" s="79"/>
    </row>
    <row r="140" spans="1:19" s="80" customFormat="1" ht="15" customHeight="1">
      <c r="A140" s="104"/>
      <c r="B140" s="103"/>
      <c r="C140" s="106"/>
      <c r="D140" s="107"/>
      <c r="E140" s="107"/>
      <c r="F140" s="219">
        <f>Table32356789101112345306331344366375503[[#This Row],[Q-ty]]*Table32356789101112345306331344366375503[[#This Row],[Unit]]</f>
        <v>0</v>
      </c>
      <c r="G140" s="134"/>
      <c r="H140" s="192"/>
      <c r="I140" s="76">
        <f>Table32356789101112345306331344366375503[[#This Row],[AMOUNT]]-Table32356789101112345306331344366375503[[#This Row],[Amount Paid]]</f>
        <v>0</v>
      </c>
      <c r="J140" s="152"/>
      <c r="K140" s="165"/>
      <c r="L140" s="158"/>
      <c r="M140" s="153"/>
      <c r="N140" s="153"/>
      <c r="O140" s="155"/>
      <c r="P140" s="78"/>
      <c r="Q140" s="78"/>
      <c r="R140" s="79"/>
    </row>
    <row r="141" spans="1:19" s="80" customFormat="1" ht="15" customHeight="1">
      <c r="A141" s="104"/>
      <c r="B141" s="103"/>
      <c r="C141" s="106"/>
      <c r="D141" s="107"/>
      <c r="E141" s="107"/>
      <c r="F141" s="219">
        <f>Table32356789101112345306331344366375503[[#This Row],[Q-ty]]*Table32356789101112345306331344366375503[[#This Row],[Unit]]</f>
        <v>0</v>
      </c>
      <c r="G141" s="134"/>
      <c r="H141" s="191"/>
      <c r="I141" s="76">
        <f>Table32356789101112345306331344366375503[[#This Row],[AMOUNT]]-Table32356789101112345306331344366375503[[#This Row],[Amount Paid]]</f>
        <v>0</v>
      </c>
      <c r="J141" s="152"/>
      <c r="K141" s="165"/>
      <c r="L141" s="158"/>
      <c r="M141" s="153"/>
      <c r="N141" s="166"/>
      <c r="O141" s="155"/>
      <c r="P141" s="78"/>
      <c r="Q141" s="78"/>
      <c r="R141" s="79"/>
    </row>
    <row r="142" spans="1:19" s="80" customFormat="1" ht="15" customHeight="1">
      <c r="A142" s="104"/>
      <c r="B142" s="103"/>
      <c r="C142" s="106"/>
      <c r="D142" s="107"/>
      <c r="E142" s="107"/>
      <c r="F142" s="219">
        <f>Table32356789101112345306331344366375503[[#This Row],[Q-ty]]*Table32356789101112345306331344366375503[[#This Row],[Unit]]</f>
        <v>0</v>
      </c>
      <c r="G142" s="134"/>
      <c r="H142" s="192"/>
      <c r="I142" s="76">
        <f>Table32356789101112345306331344366375503[[#This Row],[AMOUNT]]-Table32356789101112345306331344366375503[[#This Row],[Amount Paid]]</f>
        <v>0</v>
      </c>
      <c r="J142" s="152"/>
      <c r="K142" s="165"/>
      <c r="L142" s="158"/>
      <c r="M142" s="153"/>
      <c r="N142" s="153"/>
      <c r="O142" s="155"/>
      <c r="P142" s="78"/>
      <c r="Q142" s="78"/>
      <c r="R142" s="79"/>
    </row>
    <row r="143" spans="1:19" s="80" customFormat="1" ht="15" customHeight="1">
      <c r="A143" s="104"/>
      <c r="B143" s="103"/>
      <c r="C143" s="111"/>
      <c r="D143" s="112"/>
      <c r="E143" s="112"/>
      <c r="F143" s="219">
        <f>Table32356789101112345306331344366375503[[#This Row],[Q-ty]]*Table32356789101112345306331344366375503[[#This Row],[Unit]]</f>
        <v>0</v>
      </c>
      <c r="G143" s="134"/>
      <c r="H143" s="191"/>
      <c r="I143" s="76">
        <f>Table32356789101112345306331344366375503[[#This Row],[AMOUNT]]-Table32356789101112345306331344366375503[[#This Row],[Amount Paid]]</f>
        <v>0</v>
      </c>
      <c r="J143" s="152"/>
      <c r="K143" s="165"/>
      <c r="L143" s="158"/>
      <c r="M143" s="153"/>
      <c r="N143" s="153"/>
      <c r="O143" s="155"/>
      <c r="P143" s="78"/>
      <c r="Q143" s="78"/>
      <c r="R143" s="79"/>
    </row>
    <row r="144" spans="1:19" s="80" customFormat="1" ht="15" customHeight="1">
      <c r="A144" s="104"/>
      <c r="B144" s="103"/>
      <c r="C144" s="106"/>
      <c r="D144" s="107"/>
      <c r="E144" s="107"/>
      <c r="F144" s="219">
        <f>Table32356789101112345306331344366375503[[#This Row],[Q-ty]]*Table32356789101112345306331344366375503[[#This Row],[Unit]]</f>
        <v>0</v>
      </c>
      <c r="G144" s="134"/>
      <c r="H144" s="191"/>
      <c r="I144" s="76">
        <f>Table32356789101112345306331344366375503[[#This Row],[AMOUNT]]-Table32356789101112345306331344366375503[[#This Row],[Amount Paid]]</f>
        <v>0</v>
      </c>
      <c r="J144" s="152"/>
      <c r="K144" s="165"/>
      <c r="L144" s="158"/>
      <c r="M144" s="153"/>
      <c r="N144" s="153"/>
      <c r="O144" s="155"/>
      <c r="P144" s="78"/>
      <c r="Q144" s="78"/>
      <c r="R144" s="81"/>
    </row>
    <row r="145" spans="1:18" s="80" customFormat="1" ht="15" customHeight="1">
      <c r="A145" s="104"/>
      <c r="B145" s="103"/>
      <c r="C145" s="106"/>
      <c r="D145" s="107"/>
      <c r="E145" s="107"/>
      <c r="F145" s="219">
        <f>Table32356789101112345306331344366375503[[#This Row],[Q-ty]]*Table32356789101112345306331344366375503[[#This Row],[Unit]]</f>
        <v>0</v>
      </c>
      <c r="G145" s="134"/>
      <c r="H145" s="191"/>
      <c r="I145" s="76">
        <f>Table32356789101112345306331344366375503[[#This Row],[AMOUNT]]-Table32356789101112345306331344366375503[[#This Row],[Amount Paid]]</f>
        <v>0</v>
      </c>
      <c r="J145" s="152"/>
      <c r="K145" s="165"/>
      <c r="L145" s="158"/>
      <c r="M145" s="153"/>
      <c r="N145" s="153"/>
      <c r="O145" s="155"/>
      <c r="P145" s="78"/>
      <c r="Q145" s="78"/>
      <c r="R145" s="79"/>
    </row>
    <row r="146" spans="1:18" s="80" customFormat="1" ht="15" customHeight="1">
      <c r="A146" s="104"/>
      <c r="B146" s="103"/>
      <c r="C146" s="106"/>
      <c r="D146" s="107"/>
      <c r="E146" s="107"/>
      <c r="F146" s="219">
        <f>Table32356789101112345306331344366375503[[#This Row],[Q-ty]]*Table32356789101112345306331344366375503[[#This Row],[Unit]]</f>
        <v>0</v>
      </c>
      <c r="G146" s="134"/>
      <c r="H146" s="191"/>
      <c r="I146" s="76">
        <f>Table32356789101112345306331344366375503[[#This Row],[AMOUNT]]-Table32356789101112345306331344366375503[[#This Row],[Amount Paid]]</f>
        <v>0</v>
      </c>
      <c r="J146" s="152"/>
      <c r="K146" s="165"/>
      <c r="L146" s="158"/>
      <c r="M146" s="153"/>
      <c r="N146" s="153"/>
      <c r="O146" s="155"/>
      <c r="P146" s="78"/>
      <c r="Q146" s="78"/>
      <c r="R146" s="79"/>
    </row>
    <row r="147" spans="1:18" s="80" customFormat="1" ht="15" customHeight="1">
      <c r="A147" s="104"/>
      <c r="B147" s="103"/>
      <c r="C147" s="106"/>
      <c r="D147" s="107"/>
      <c r="E147" s="107"/>
      <c r="F147" s="219">
        <f>Table32356789101112345306331344366375503[[#This Row],[Q-ty]]*Table32356789101112345306331344366375503[[#This Row],[Unit]]</f>
        <v>0</v>
      </c>
      <c r="G147" s="134"/>
      <c r="H147" s="191"/>
      <c r="I147" s="76">
        <f>Table32356789101112345306331344366375503[[#This Row],[AMOUNT]]-Table32356789101112345306331344366375503[[#This Row],[Amount Paid]]</f>
        <v>0</v>
      </c>
      <c r="J147" s="152"/>
      <c r="K147" s="157"/>
      <c r="L147" s="158"/>
      <c r="M147" s="153"/>
      <c r="N147" s="153"/>
      <c r="O147" s="155"/>
      <c r="P147" s="78"/>
      <c r="Q147" s="78"/>
      <c r="R147" s="79"/>
    </row>
    <row r="148" spans="1:18" s="80" customFormat="1" ht="15" customHeight="1">
      <c r="A148" s="104"/>
      <c r="B148" s="103"/>
      <c r="C148" s="106"/>
      <c r="D148" s="107"/>
      <c r="E148" s="107"/>
      <c r="F148" s="219">
        <f>Table32356789101112345306331344366375503[[#This Row],[Q-ty]]*Table32356789101112345306331344366375503[[#This Row],[Unit]]</f>
        <v>0</v>
      </c>
      <c r="G148" s="134"/>
      <c r="H148" s="191"/>
      <c r="I148" s="76">
        <f>Table32356789101112345306331344366375503[[#This Row],[AMOUNT]]-Table32356789101112345306331344366375503[[#This Row],[Amount Paid]]</f>
        <v>0</v>
      </c>
      <c r="J148" s="152"/>
      <c r="K148" s="165"/>
      <c r="L148" s="158"/>
      <c r="M148" s="153"/>
      <c r="N148" s="153"/>
      <c r="O148" s="155"/>
      <c r="P148" s="78"/>
      <c r="Q148" s="78"/>
      <c r="R148" s="79"/>
    </row>
    <row r="149" spans="1:18" s="80" customFormat="1" ht="15" customHeight="1">
      <c r="A149" s="104"/>
      <c r="B149" s="101"/>
      <c r="C149" s="106"/>
      <c r="D149" s="107"/>
      <c r="E149" s="107"/>
      <c r="F149" s="219">
        <f>Table32356789101112345306331344366375503[[#This Row],[Q-ty]]*Table32356789101112345306331344366375503[[#This Row],[Unit]]</f>
        <v>0</v>
      </c>
      <c r="G149" s="134"/>
      <c r="H149" s="191"/>
      <c r="I149" s="76">
        <f>Table32356789101112345306331344366375503[[#This Row],[AMOUNT]]-Table32356789101112345306331344366375503[[#This Row],[Amount Paid]]</f>
        <v>0</v>
      </c>
      <c r="J149" s="152"/>
      <c r="K149" s="156"/>
      <c r="L149" s="158"/>
      <c r="M149" s="153"/>
      <c r="N149" s="153"/>
      <c r="O149" s="155"/>
      <c r="P149" s="78"/>
      <c r="Q149" s="78"/>
      <c r="R149" s="81"/>
    </row>
    <row r="150" spans="1:18" s="80" customFormat="1" ht="15" customHeight="1">
      <c r="A150" s="104"/>
      <c r="B150" s="103"/>
      <c r="C150" s="106"/>
      <c r="D150" s="107"/>
      <c r="E150" s="107"/>
      <c r="F150" s="219">
        <f>Table32356789101112345306331344366375503[[#This Row],[Q-ty]]*Table32356789101112345306331344366375503[[#This Row],[Unit]]</f>
        <v>0</v>
      </c>
      <c r="G150" s="134"/>
      <c r="H150" s="191"/>
      <c r="I150" s="76">
        <f>Table32356789101112345306331344366375503[[#This Row],[AMOUNT]]-Table32356789101112345306331344366375503[[#This Row],[Amount Paid]]</f>
        <v>0</v>
      </c>
      <c r="J150" s="152"/>
      <c r="K150" s="165"/>
      <c r="L150" s="158"/>
      <c r="M150" s="153"/>
      <c r="N150" s="153"/>
      <c r="O150" s="155"/>
      <c r="P150" s="78"/>
      <c r="Q150" s="78"/>
      <c r="R150" s="81"/>
    </row>
    <row r="151" spans="1:18" s="80" customFormat="1" ht="15" customHeight="1">
      <c r="A151" s="104"/>
      <c r="B151" s="103"/>
      <c r="C151" s="106"/>
      <c r="D151" s="107"/>
      <c r="E151" s="107"/>
      <c r="F151" s="219">
        <f>Table32356789101112345306331344366375503[[#This Row],[Q-ty]]*Table32356789101112345306331344366375503[[#This Row],[Unit]]</f>
        <v>0</v>
      </c>
      <c r="G151" s="134"/>
      <c r="H151" s="191"/>
      <c r="I151" s="76">
        <f>Table32356789101112345306331344366375503[[#This Row],[AMOUNT]]-Table32356789101112345306331344366375503[[#This Row],[Amount Paid]]</f>
        <v>0</v>
      </c>
      <c r="J151" s="152"/>
      <c r="K151" s="165"/>
      <c r="L151" s="158"/>
      <c r="M151" s="153"/>
      <c r="N151" s="153"/>
      <c r="O151" s="155"/>
      <c r="P151" s="78"/>
      <c r="Q151" s="78"/>
      <c r="R151" s="81"/>
    </row>
    <row r="152" spans="1:18" s="80" customFormat="1" ht="15" customHeight="1">
      <c r="A152" s="104"/>
      <c r="B152" s="103"/>
      <c r="C152" s="106"/>
      <c r="D152" s="107"/>
      <c r="E152" s="107"/>
      <c r="F152" s="219">
        <f>Table32356789101112345306331344366375503[[#This Row],[Q-ty]]*Table32356789101112345306331344366375503[[#This Row],[Unit]]</f>
        <v>0</v>
      </c>
      <c r="G152" s="134"/>
      <c r="H152" s="191"/>
      <c r="I152" s="76">
        <f>Table32356789101112345306331344366375503[[#This Row],[AMOUNT]]-Table32356789101112345306331344366375503[[#This Row],[Amount Paid]]</f>
        <v>0</v>
      </c>
      <c r="J152" s="152"/>
      <c r="K152" s="169"/>
      <c r="L152" s="158"/>
      <c r="M152" s="153"/>
      <c r="N152" s="153"/>
      <c r="O152" s="155"/>
      <c r="P152" s="78"/>
      <c r="Q152" s="78"/>
      <c r="R152" s="79"/>
    </row>
    <row r="153" spans="1:18" s="80" customFormat="1" ht="15" customHeight="1">
      <c r="A153" s="104"/>
      <c r="B153" s="103"/>
      <c r="C153" s="106"/>
      <c r="D153" s="107"/>
      <c r="E153" s="107"/>
      <c r="F153" s="219">
        <f>Table32356789101112345306331344366375503[[#This Row],[Q-ty]]*Table32356789101112345306331344366375503[[#This Row],[Unit]]</f>
        <v>0</v>
      </c>
      <c r="G153" s="134"/>
      <c r="H153" s="191"/>
      <c r="I153" s="76">
        <f>Table32356789101112345306331344366375503[[#This Row],[AMOUNT]]-Table32356789101112345306331344366375503[[#This Row],[Amount Paid]]</f>
        <v>0</v>
      </c>
      <c r="J153" s="152"/>
      <c r="K153" s="165"/>
      <c r="L153" s="158"/>
      <c r="M153" s="153"/>
      <c r="N153" s="153"/>
      <c r="O153" s="155"/>
      <c r="P153" s="78"/>
      <c r="Q153" s="78"/>
      <c r="R153" s="81"/>
    </row>
    <row r="154" spans="1:18" s="80" customFormat="1" ht="15" customHeight="1">
      <c r="A154" s="104"/>
      <c r="B154" s="103"/>
      <c r="C154" s="106"/>
      <c r="D154" s="107"/>
      <c r="E154" s="107"/>
      <c r="F154" s="219">
        <f>Table32356789101112345306331344366375503[[#This Row],[Q-ty]]*Table32356789101112345306331344366375503[[#This Row],[Unit]]</f>
        <v>0</v>
      </c>
      <c r="G154" s="134"/>
      <c r="H154" s="191"/>
      <c r="I154" s="76">
        <f>Table32356789101112345306331344366375503[[#This Row],[AMOUNT]]-Table32356789101112345306331344366375503[[#This Row],[Amount Paid]]</f>
        <v>0</v>
      </c>
      <c r="J154" s="152"/>
      <c r="K154" s="157"/>
      <c r="L154" s="158"/>
      <c r="M154" s="153"/>
      <c r="N154" s="153"/>
      <c r="O154" s="170"/>
      <c r="P154" s="78"/>
      <c r="Q154" s="78"/>
      <c r="R154" s="81"/>
    </row>
    <row r="155" spans="1:18" s="80" customFormat="1" ht="15" customHeight="1">
      <c r="A155" s="104"/>
      <c r="B155" s="103"/>
      <c r="C155" s="106"/>
      <c r="D155" s="107"/>
      <c r="E155" s="107"/>
      <c r="F155" s="219">
        <f>Table32356789101112345306331344366375503[[#This Row],[Q-ty]]*Table32356789101112345306331344366375503[[#This Row],[Unit]]</f>
        <v>0</v>
      </c>
      <c r="G155" s="134"/>
      <c r="H155" s="191"/>
      <c r="I155" s="76">
        <f>Table32356789101112345306331344366375503[[#This Row],[AMOUNT]]-Table32356789101112345306331344366375503[[#This Row],[Amount Paid]]</f>
        <v>0</v>
      </c>
      <c r="J155" s="152"/>
      <c r="K155" s="157"/>
      <c r="L155" s="158"/>
      <c r="M155" s="153"/>
      <c r="N155" s="153"/>
      <c r="O155" s="155"/>
      <c r="P155" s="78"/>
      <c r="Q155" s="78"/>
      <c r="R155" s="79"/>
    </row>
    <row r="156" spans="1:18" s="80" customFormat="1" ht="15" customHeight="1">
      <c r="A156" s="104"/>
      <c r="B156" s="103"/>
      <c r="C156" s="106"/>
      <c r="D156" s="107"/>
      <c r="E156" s="107"/>
      <c r="F156" s="219">
        <f>Table32356789101112345306331344366375503[[#This Row],[Q-ty]]*Table32356789101112345306331344366375503[[#This Row],[Unit]]</f>
        <v>0</v>
      </c>
      <c r="G156" s="134"/>
      <c r="H156" s="191"/>
      <c r="I156" s="76">
        <f>Table32356789101112345306331344366375503[[#This Row],[AMOUNT]]-Table32356789101112345306331344366375503[[#This Row],[Amount Paid]]</f>
        <v>0</v>
      </c>
      <c r="J156" s="152"/>
      <c r="K156" s="157"/>
      <c r="L156" s="158"/>
      <c r="M156" s="153"/>
      <c r="N156" s="153"/>
      <c r="O156" s="155"/>
      <c r="P156" s="78"/>
      <c r="Q156" s="78"/>
      <c r="R156" s="77"/>
    </row>
    <row r="157" spans="1:18" s="80" customFormat="1" ht="15" customHeight="1">
      <c r="A157" s="104"/>
      <c r="B157" s="103"/>
      <c r="C157" s="106"/>
      <c r="D157" s="107"/>
      <c r="E157" s="107"/>
      <c r="F157" s="219">
        <f>Table32356789101112345306331344366375503[[#This Row],[Q-ty]]*Table32356789101112345306331344366375503[[#This Row],[Unit]]</f>
        <v>0</v>
      </c>
      <c r="G157" s="134"/>
      <c r="H157" s="191"/>
      <c r="I157" s="76">
        <f>Table32356789101112345306331344366375503[[#This Row],[AMOUNT]]-Table32356789101112345306331344366375503[[#This Row],[Amount Paid]]</f>
        <v>0</v>
      </c>
      <c r="J157" s="152"/>
      <c r="K157" s="157"/>
      <c r="L157" s="158"/>
      <c r="M157" s="153"/>
      <c r="N157" s="153"/>
      <c r="O157" s="151"/>
      <c r="P157" s="78"/>
      <c r="Q157" s="78"/>
      <c r="R157" s="79"/>
    </row>
    <row r="158" spans="1:18" s="80" customFormat="1" ht="15" customHeight="1">
      <c r="A158" s="104"/>
      <c r="B158" s="103"/>
      <c r="C158" s="106"/>
      <c r="D158" s="107"/>
      <c r="E158" s="107"/>
      <c r="F158" s="219">
        <f>Table32356789101112345306331344366375503[[#This Row],[Q-ty]]*Table32356789101112345306331344366375503[[#This Row],[Unit]]</f>
        <v>0</v>
      </c>
      <c r="G158" s="134"/>
      <c r="H158" s="191"/>
      <c r="I158" s="76">
        <f>Table32356789101112345306331344366375503[[#This Row],[AMOUNT]]-Table32356789101112345306331344366375503[[#This Row],[Amount Paid]]</f>
        <v>0</v>
      </c>
      <c r="J158" s="152"/>
      <c r="K158" s="165"/>
      <c r="L158" s="158"/>
      <c r="M158" s="153"/>
      <c r="N158" s="153"/>
      <c r="O158" s="155"/>
      <c r="P158" s="78"/>
      <c r="Q158" s="78"/>
      <c r="R158" s="79"/>
    </row>
    <row r="159" spans="1:18" s="80" customFormat="1" ht="14.25" customHeight="1">
      <c r="A159" s="104"/>
      <c r="B159" s="103"/>
      <c r="C159" s="106"/>
      <c r="D159" s="107"/>
      <c r="E159" s="107"/>
      <c r="F159" s="219">
        <f>Table32356789101112345306331344366375503[[#This Row],[Q-ty]]*Table32356789101112345306331344366375503[[#This Row],[Unit]]</f>
        <v>0</v>
      </c>
      <c r="G159" s="134"/>
      <c r="H159" s="191"/>
      <c r="I159" s="76">
        <f>Table32356789101112345306331344366375503[[#This Row],[AMOUNT]]-Table32356789101112345306331344366375503[[#This Row],[Amount Paid]]</f>
        <v>0</v>
      </c>
      <c r="J159" s="152"/>
      <c r="K159" s="157"/>
      <c r="L159" s="158"/>
      <c r="M159" s="153"/>
      <c r="N159" s="153"/>
      <c r="O159" s="155"/>
      <c r="P159" s="78"/>
      <c r="Q159" s="78"/>
      <c r="R159" s="79"/>
    </row>
    <row r="160" spans="1:18" s="80" customFormat="1" ht="14.25" customHeight="1">
      <c r="A160" s="104"/>
      <c r="B160" s="103"/>
      <c r="C160" s="106"/>
      <c r="D160" s="107"/>
      <c r="E160" s="107"/>
      <c r="F160" s="219">
        <f>Table32356789101112345306331344366375503[[#This Row],[Q-ty]]*Table32356789101112345306331344366375503[[#This Row],[Unit]]</f>
        <v>0</v>
      </c>
      <c r="G160" s="134"/>
      <c r="H160" s="191"/>
      <c r="I160" s="76">
        <f>Table32356789101112345306331344366375503[[#This Row],[AMOUNT]]-Table32356789101112345306331344366375503[[#This Row],[Amount Paid]]</f>
        <v>0</v>
      </c>
      <c r="J160" s="152"/>
      <c r="K160" s="157"/>
      <c r="L160" s="158"/>
      <c r="M160" s="153"/>
      <c r="N160" s="153"/>
      <c r="O160" s="155"/>
      <c r="P160" s="78"/>
      <c r="Q160" s="78"/>
      <c r="R160" s="79"/>
    </row>
    <row r="161" spans="1:18" s="80" customFormat="1" ht="14.25" customHeight="1">
      <c r="A161" s="104"/>
      <c r="B161" s="103"/>
      <c r="C161" s="106"/>
      <c r="D161" s="107"/>
      <c r="E161" s="107"/>
      <c r="F161" s="219">
        <f>Table32356789101112345306331344366375503[[#This Row],[Q-ty]]*Table32356789101112345306331344366375503[[#This Row],[Unit]]</f>
        <v>0</v>
      </c>
      <c r="G161" s="134"/>
      <c r="H161" s="191"/>
      <c r="I161" s="76">
        <f>Table32356789101112345306331344366375503[[#This Row],[AMOUNT]]-Table32356789101112345306331344366375503[[#This Row],[Amount Paid]]</f>
        <v>0</v>
      </c>
      <c r="J161" s="152"/>
      <c r="K161" s="157"/>
      <c r="L161" s="158"/>
      <c r="M161" s="153"/>
      <c r="N161" s="153"/>
      <c r="O161" s="155"/>
      <c r="P161" s="78"/>
      <c r="Q161" s="78"/>
      <c r="R161" s="79"/>
    </row>
    <row r="162" spans="1:18" s="80" customFormat="1" ht="15" customHeight="1">
      <c r="A162" s="104"/>
      <c r="B162" s="103"/>
      <c r="C162" s="106"/>
      <c r="D162" s="107"/>
      <c r="E162" s="107"/>
      <c r="F162" s="219">
        <f>Table32356789101112345306331344366375503[[#This Row],[Q-ty]]*Table32356789101112345306331344366375503[[#This Row],[Unit]]</f>
        <v>0</v>
      </c>
      <c r="G162" s="134"/>
      <c r="H162" s="191"/>
      <c r="I162" s="76">
        <f>Table32356789101112345306331344366375503[[#This Row],[AMOUNT]]-Table32356789101112345306331344366375503[[#This Row],[Amount Paid]]</f>
        <v>0</v>
      </c>
      <c r="J162" s="152"/>
      <c r="K162" s="157"/>
      <c r="L162" s="158"/>
      <c r="M162" s="153"/>
      <c r="N162" s="153"/>
      <c r="O162" s="155"/>
      <c r="P162" s="78"/>
      <c r="Q162" s="78"/>
      <c r="R162" s="79"/>
    </row>
    <row r="163" spans="1:18" s="80" customFormat="1" ht="15" customHeight="1">
      <c r="A163" s="104"/>
      <c r="B163" s="103"/>
      <c r="C163" s="113"/>
      <c r="D163" s="114"/>
      <c r="E163" s="114"/>
      <c r="F163" s="219">
        <f>Table32356789101112345306331344366375503[[#This Row],[Q-ty]]*Table32356789101112345306331344366375503[[#This Row],[Unit]]</f>
        <v>0</v>
      </c>
      <c r="G163" s="134"/>
      <c r="H163" s="191"/>
      <c r="I163" s="76">
        <f>Table32356789101112345306331344366375503[[#This Row],[AMOUNT]]-Table32356789101112345306331344366375503[[#This Row],[Amount Paid]]</f>
        <v>0</v>
      </c>
      <c r="J163" s="152"/>
      <c r="K163" s="157"/>
      <c r="L163" s="158"/>
      <c r="M163" s="153"/>
      <c r="N163" s="153"/>
      <c r="O163" s="155"/>
      <c r="P163" s="78"/>
      <c r="Q163" s="78"/>
      <c r="R163" s="79"/>
    </row>
    <row r="164" spans="1:18" s="80" customFormat="1" ht="15" customHeight="1">
      <c r="A164" s="104"/>
      <c r="B164" s="103"/>
      <c r="C164" s="106"/>
      <c r="D164" s="107"/>
      <c r="E164" s="107"/>
      <c r="F164" s="219">
        <f>Table32356789101112345306331344366375503[[#This Row],[Q-ty]]*Table32356789101112345306331344366375503[[#This Row],[Unit]]</f>
        <v>0</v>
      </c>
      <c r="G164" s="134"/>
      <c r="H164" s="191"/>
      <c r="I164" s="76">
        <f>Table32356789101112345306331344366375503[[#This Row],[AMOUNT]]-Table32356789101112345306331344366375503[[#This Row],[Amount Paid]]</f>
        <v>0</v>
      </c>
      <c r="J164" s="152"/>
      <c r="K164" s="165"/>
      <c r="L164" s="158"/>
      <c r="M164" s="153"/>
      <c r="N164" s="154"/>
      <c r="O164" s="155"/>
      <c r="P164" s="78"/>
      <c r="Q164" s="78"/>
      <c r="R164" s="79"/>
    </row>
    <row r="165" spans="1:18" s="80" customFormat="1" ht="15" customHeight="1">
      <c r="A165" s="104"/>
      <c r="B165" s="103"/>
      <c r="C165" s="106"/>
      <c r="D165" s="107"/>
      <c r="E165" s="107"/>
      <c r="F165" s="219">
        <f>Table32356789101112345306331344366375503[[#This Row],[Q-ty]]*Table32356789101112345306331344366375503[[#This Row],[Unit]]</f>
        <v>0</v>
      </c>
      <c r="G165" s="134"/>
      <c r="H165" s="191"/>
      <c r="I165" s="76">
        <f>Table32356789101112345306331344366375503[[#This Row],[AMOUNT]]-Table32356789101112345306331344366375503[[#This Row],[Amount Paid]]</f>
        <v>0</v>
      </c>
      <c r="J165" s="152"/>
      <c r="K165" s="153"/>
      <c r="L165" s="152"/>
      <c r="M165" s="153"/>
      <c r="N165" s="154"/>
      <c r="O165" s="155"/>
      <c r="P165" s="78"/>
      <c r="Q165" s="78"/>
      <c r="R165" s="81"/>
    </row>
    <row r="166" spans="1:18" s="80" customFormat="1" ht="15" customHeight="1">
      <c r="A166" s="104"/>
      <c r="B166" s="103"/>
      <c r="C166" s="106"/>
      <c r="D166" s="107"/>
      <c r="E166" s="107"/>
      <c r="F166" s="219">
        <f>Table32356789101112345306331344366375503[[#This Row],[Q-ty]]*Table32356789101112345306331344366375503[[#This Row],[Unit]]</f>
        <v>0</v>
      </c>
      <c r="G166" s="134"/>
      <c r="H166" s="191"/>
      <c r="I166" s="76">
        <f>Table32356789101112345306331344366375503[[#This Row],[AMOUNT]]-Table32356789101112345306331344366375503[[#This Row],[Amount Paid]]</f>
        <v>0</v>
      </c>
      <c r="J166" s="152"/>
      <c r="K166" s="153"/>
      <c r="L166" s="152"/>
      <c r="M166" s="153"/>
      <c r="N166" s="154"/>
      <c r="O166" s="155"/>
      <c r="P166" s="78"/>
      <c r="Q166" s="78"/>
      <c r="R166" s="79"/>
    </row>
    <row r="167" spans="1:18" s="80" customFormat="1" ht="15" customHeight="1">
      <c r="A167" s="104"/>
      <c r="B167" s="103"/>
      <c r="C167" s="106"/>
      <c r="D167" s="107"/>
      <c r="E167" s="107"/>
      <c r="F167" s="219">
        <f>Table32356789101112345306331344366375503[[#This Row],[Q-ty]]*Table32356789101112345306331344366375503[[#This Row],[Unit]]</f>
        <v>0</v>
      </c>
      <c r="G167" s="134"/>
      <c r="H167" s="191"/>
      <c r="I167" s="76">
        <f>Table32356789101112345306331344366375503[[#This Row],[AMOUNT]]-Table32356789101112345306331344366375503[[#This Row],[Amount Paid]]</f>
        <v>0</v>
      </c>
      <c r="J167" s="152"/>
      <c r="K167" s="156"/>
      <c r="L167" s="152"/>
      <c r="M167" s="153"/>
      <c r="N167" s="154"/>
      <c r="O167" s="155"/>
      <c r="P167" s="78"/>
      <c r="Q167" s="78"/>
      <c r="R167" s="79"/>
    </row>
    <row r="168" spans="1:18" s="80" customFormat="1" ht="15" customHeight="1">
      <c r="A168" s="104"/>
      <c r="B168" s="103"/>
      <c r="C168" s="106"/>
      <c r="D168" s="107"/>
      <c r="E168" s="107"/>
      <c r="F168" s="219">
        <f>Table32356789101112345306331344366375503[[#This Row],[Q-ty]]*Table32356789101112345306331344366375503[[#This Row],[Unit]]</f>
        <v>0</v>
      </c>
      <c r="G168" s="134"/>
      <c r="H168" s="191"/>
      <c r="I168" s="76">
        <f>Table32356789101112345306331344366375503[[#This Row],[AMOUNT]]-Table32356789101112345306331344366375503[[#This Row],[Amount Paid]]</f>
        <v>0</v>
      </c>
      <c r="J168" s="152"/>
      <c r="K168" s="153"/>
      <c r="L168" s="152"/>
      <c r="M168" s="153"/>
      <c r="N168" s="154"/>
      <c r="O168" s="155"/>
      <c r="P168" s="78"/>
      <c r="Q168" s="78"/>
      <c r="R168" s="79"/>
    </row>
    <row r="169" spans="1:18" s="80" customFormat="1" ht="15" customHeight="1">
      <c r="A169" s="104"/>
      <c r="B169" s="103"/>
      <c r="C169" s="106"/>
      <c r="D169" s="107"/>
      <c r="E169" s="107"/>
      <c r="F169" s="219">
        <f>Table32356789101112345306331344366375503[[#This Row],[Q-ty]]*Table32356789101112345306331344366375503[[#This Row],[Unit]]</f>
        <v>0</v>
      </c>
      <c r="G169" s="134"/>
      <c r="H169" s="191"/>
      <c r="I169" s="76">
        <f>Table32356789101112345306331344366375503[[#This Row],[AMOUNT]]-Table32356789101112345306331344366375503[[#This Row],[Amount Paid]]</f>
        <v>0</v>
      </c>
      <c r="J169" s="152"/>
      <c r="K169" s="153"/>
      <c r="L169" s="152"/>
      <c r="M169" s="153"/>
      <c r="N169" s="154"/>
      <c r="O169" s="155"/>
      <c r="P169" s="78"/>
      <c r="Q169" s="78"/>
      <c r="R169" s="79"/>
    </row>
    <row r="170" spans="1:18" s="80" customFormat="1" ht="15" customHeight="1">
      <c r="A170" s="104"/>
      <c r="B170" s="103"/>
      <c r="C170" s="106"/>
      <c r="D170" s="107"/>
      <c r="E170" s="107"/>
      <c r="F170" s="219">
        <f>Table32356789101112345306331344366375503[[#This Row],[Q-ty]]*Table32356789101112345306331344366375503[[#This Row],[Unit]]</f>
        <v>0</v>
      </c>
      <c r="G170" s="134"/>
      <c r="H170" s="191"/>
      <c r="I170" s="76">
        <f>Table32356789101112345306331344366375503[[#This Row],[AMOUNT]]-Table32356789101112345306331344366375503[[#This Row],[Amount Paid]]</f>
        <v>0</v>
      </c>
      <c r="J170" s="152"/>
      <c r="K170" s="156"/>
      <c r="L170" s="152"/>
      <c r="M170" s="153"/>
      <c r="N170" s="154"/>
      <c r="O170" s="155"/>
      <c r="P170" s="78"/>
      <c r="Q170" s="78"/>
      <c r="R170" s="79"/>
    </row>
    <row r="171" spans="1:18" s="80" customFormat="1" ht="15" customHeight="1">
      <c r="A171" s="104"/>
      <c r="B171" s="103"/>
      <c r="C171" s="106"/>
      <c r="D171" s="107"/>
      <c r="E171" s="107"/>
      <c r="F171" s="219">
        <f>Table32356789101112345306331344366375503[[#This Row],[Q-ty]]*Table32356789101112345306331344366375503[[#This Row],[Unit]]</f>
        <v>0</v>
      </c>
      <c r="G171" s="134"/>
      <c r="H171" s="191"/>
      <c r="I171" s="76">
        <f>Table32356789101112345306331344366375503[[#This Row],[AMOUNT]]-Table32356789101112345306331344366375503[[#This Row],[Amount Paid]]</f>
        <v>0</v>
      </c>
      <c r="J171" s="152"/>
      <c r="K171" s="153"/>
      <c r="L171" s="152"/>
      <c r="M171" s="153"/>
      <c r="N171" s="154"/>
      <c r="O171" s="155"/>
      <c r="P171" s="78"/>
      <c r="Q171" s="78"/>
      <c r="R171" s="79"/>
    </row>
    <row r="172" spans="1:18" s="80" customFormat="1" ht="15" customHeight="1">
      <c r="A172" s="104"/>
      <c r="B172" s="103"/>
      <c r="C172" s="106"/>
      <c r="D172" s="107"/>
      <c r="E172" s="107"/>
      <c r="F172" s="219">
        <f>Table32356789101112345306331344366375503[[#This Row],[Q-ty]]*Table32356789101112345306331344366375503[[#This Row],[Unit]]</f>
        <v>0</v>
      </c>
      <c r="G172" s="134"/>
      <c r="H172" s="191"/>
      <c r="I172" s="76">
        <f>Table32356789101112345306331344366375503[[#This Row],[AMOUNT]]-Table32356789101112345306331344366375503[[#This Row],[Amount Paid]]</f>
        <v>0</v>
      </c>
      <c r="J172" s="152"/>
      <c r="K172" s="153"/>
      <c r="L172" s="152"/>
      <c r="M172" s="153"/>
      <c r="N172" s="154"/>
      <c r="O172" s="155"/>
      <c r="P172" s="78"/>
      <c r="Q172" s="78"/>
      <c r="R172" s="79"/>
    </row>
    <row r="173" spans="1:18" s="80" customFormat="1" ht="15" customHeight="1">
      <c r="A173" s="104"/>
      <c r="B173" s="103"/>
      <c r="C173" s="106"/>
      <c r="D173" s="107"/>
      <c r="E173" s="107"/>
      <c r="F173" s="219">
        <f>Table32356789101112345306331344366375503[[#This Row],[Q-ty]]*Table32356789101112345306331344366375503[[#This Row],[Unit]]</f>
        <v>0</v>
      </c>
      <c r="G173" s="134"/>
      <c r="H173" s="191"/>
      <c r="I173" s="76">
        <f>Table32356789101112345306331344366375503[[#This Row],[AMOUNT]]-Table32356789101112345306331344366375503[[#This Row],[Amount Paid]]</f>
        <v>0</v>
      </c>
      <c r="J173" s="152"/>
      <c r="K173" s="153"/>
      <c r="L173" s="152"/>
      <c r="M173" s="153"/>
      <c r="N173" s="154"/>
      <c r="O173" s="155"/>
      <c r="P173" s="78"/>
      <c r="Q173" s="78"/>
      <c r="R173" s="81"/>
    </row>
    <row r="174" spans="1:18" s="80" customFormat="1" ht="15" customHeight="1">
      <c r="A174" s="104"/>
      <c r="B174" s="103"/>
      <c r="C174" s="106"/>
      <c r="D174" s="107"/>
      <c r="E174" s="107"/>
      <c r="F174" s="219">
        <f>Table32356789101112345306331344366375503[[#This Row],[Q-ty]]*Table32356789101112345306331344366375503[[#This Row],[Unit]]</f>
        <v>0</v>
      </c>
      <c r="G174" s="134"/>
      <c r="H174" s="191"/>
      <c r="I174" s="76">
        <f>Table32356789101112345306331344366375503[[#This Row],[AMOUNT]]-Table32356789101112345306331344366375503[[#This Row],[Amount Paid]]</f>
        <v>0</v>
      </c>
      <c r="J174" s="152"/>
      <c r="K174" s="153"/>
      <c r="L174" s="152"/>
      <c r="M174" s="153"/>
      <c r="N174" s="154"/>
      <c r="O174" s="155"/>
      <c r="P174" s="78"/>
      <c r="Q174" s="78"/>
      <c r="R174" s="79"/>
    </row>
    <row r="175" spans="1:18" s="80" customFormat="1" ht="15" customHeight="1">
      <c r="A175" s="104"/>
      <c r="B175" s="103"/>
      <c r="C175" s="106"/>
      <c r="D175" s="107"/>
      <c r="E175" s="107"/>
      <c r="F175" s="219">
        <f>Table32356789101112345306331344366375503[[#This Row],[Q-ty]]*Table32356789101112345306331344366375503[[#This Row],[Unit]]</f>
        <v>0</v>
      </c>
      <c r="G175" s="134"/>
      <c r="H175" s="191"/>
      <c r="I175" s="76">
        <f>Table32356789101112345306331344366375503[[#This Row],[AMOUNT]]-Table32356789101112345306331344366375503[[#This Row],[Amount Paid]]</f>
        <v>0</v>
      </c>
      <c r="J175" s="152"/>
      <c r="K175" s="153"/>
      <c r="L175" s="152"/>
      <c r="M175" s="153"/>
      <c r="N175" s="154"/>
      <c r="O175" s="155"/>
      <c r="P175" s="78"/>
      <c r="Q175" s="78"/>
      <c r="R175" s="79"/>
    </row>
    <row r="176" spans="1:18" s="80" customFormat="1" ht="15" customHeight="1">
      <c r="A176" s="104"/>
      <c r="B176" s="103"/>
      <c r="C176" s="106"/>
      <c r="D176" s="107"/>
      <c r="E176" s="107"/>
      <c r="F176" s="219">
        <f>Table32356789101112345306331344366375503[[#This Row],[Q-ty]]*Table32356789101112345306331344366375503[[#This Row],[Unit]]</f>
        <v>0</v>
      </c>
      <c r="G176" s="134"/>
      <c r="H176" s="191"/>
      <c r="I176" s="76">
        <f>Table32356789101112345306331344366375503[[#This Row],[AMOUNT]]-Table32356789101112345306331344366375503[[#This Row],[Amount Paid]]</f>
        <v>0</v>
      </c>
      <c r="J176" s="152"/>
      <c r="K176" s="153"/>
      <c r="L176" s="152"/>
      <c r="M176" s="153"/>
      <c r="N176" s="154"/>
      <c r="O176" s="155"/>
      <c r="P176" s="78"/>
      <c r="Q176" s="78"/>
      <c r="R176" s="81"/>
    </row>
    <row r="177" spans="1:18" s="80" customFormat="1" ht="15" customHeight="1">
      <c r="A177" s="104"/>
      <c r="B177" s="103"/>
      <c r="C177" s="106"/>
      <c r="D177" s="107"/>
      <c r="E177" s="107"/>
      <c r="F177" s="219">
        <f>Table32356789101112345306331344366375503[[#This Row],[Q-ty]]*Table32356789101112345306331344366375503[[#This Row],[Unit]]</f>
        <v>0</v>
      </c>
      <c r="G177" s="134"/>
      <c r="H177" s="191"/>
      <c r="I177" s="76">
        <f>Table32356789101112345306331344366375503[[#This Row],[AMOUNT]]-Table32356789101112345306331344366375503[[#This Row],[Amount Paid]]</f>
        <v>0</v>
      </c>
      <c r="J177" s="152"/>
      <c r="K177" s="153"/>
      <c r="L177" s="152"/>
      <c r="M177" s="153"/>
      <c r="N177" s="154"/>
      <c r="O177" s="155"/>
      <c r="P177" s="78"/>
      <c r="Q177" s="78"/>
      <c r="R177" s="79"/>
    </row>
    <row r="178" spans="1:18" s="80" customFormat="1" ht="15" customHeight="1">
      <c r="A178" s="104"/>
      <c r="B178" s="103"/>
      <c r="C178" s="106"/>
      <c r="D178" s="107"/>
      <c r="E178" s="107"/>
      <c r="F178" s="219">
        <f>Table32356789101112345306331344366375503[[#This Row],[Q-ty]]*Table32356789101112345306331344366375503[[#This Row],[Unit]]</f>
        <v>0</v>
      </c>
      <c r="G178" s="134"/>
      <c r="H178" s="191"/>
      <c r="I178" s="76">
        <f>Table32356789101112345306331344366375503[[#This Row],[AMOUNT]]-Table32356789101112345306331344366375503[[#This Row],[Amount Paid]]</f>
        <v>0</v>
      </c>
      <c r="J178" s="152"/>
      <c r="K178" s="153"/>
      <c r="L178" s="152"/>
      <c r="M178" s="153"/>
      <c r="N178" s="154"/>
      <c r="O178" s="155"/>
      <c r="P178" s="78"/>
      <c r="Q178" s="78"/>
      <c r="R178" s="81"/>
    </row>
    <row r="179" spans="1:18" s="80" customFormat="1" ht="15" customHeight="1">
      <c r="A179" s="104"/>
      <c r="B179" s="103"/>
      <c r="C179" s="106"/>
      <c r="D179" s="107"/>
      <c r="E179" s="107"/>
      <c r="F179" s="219">
        <f>Table32356789101112345306331344366375503[[#This Row],[Q-ty]]*Table32356789101112345306331344366375503[[#This Row],[Unit]]</f>
        <v>0</v>
      </c>
      <c r="G179" s="134"/>
      <c r="H179" s="191"/>
      <c r="I179" s="76">
        <f>Table32356789101112345306331344366375503[[#This Row],[AMOUNT]]-Table32356789101112345306331344366375503[[#This Row],[Amount Paid]]</f>
        <v>0</v>
      </c>
      <c r="J179" s="152"/>
      <c r="K179" s="153"/>
      <c r="L179" s="152"/>
      <c r="M179" s="153"/>
      <c r="N179" s="154"/>
      <c r="O179" s="155"/>
      <c r="P179" s="78"/>
      <c r="Q179" s="78"/>
      <c r="R179" s="79"/>
    </row>
    <row r="180" spans="1:18" s="80" customFormat="1" ht="15" customHeight="1">
      <c r="A180" s="104"/>
      <c r="B180" s="103"/>
      <c r="C180" s="106"/>
      <c r="D180" s="107"/>
      <c r="E180" s="107"/>
      <c r="F180" s="219">
        <f>Table32356789101112345306331344366375503[[#This Row],[Q-ty]]*Table32356789101112345306331344366375503[[#This Row],[Unit]]</f>
        <v>0</v>
      </c>
      <c r="G180" s="134"/>
      <c r="H180" s="191"/>
      <c r="I180" s="76">
        <f>Table32356789101112345306331344366375503[[#This Row],[AMOUNT]]-Table32356789101112345306331344366375503[[#This Row],[Amount Paid]]</f>
        <v>0</v>
      </c>
      <c r="J180" s="152"/>
      <c r="K180" s="153"/>
      <c r="L180" s="152"/>
      <c r="M180" s="153"/>
      <c r="N180" s="154"/>
      <c r="O180" s="155"/>
      <c r="P180" s="78"/>
      <c r="Q180" s="78"/>
      <c r="R180" s="79"/>
    </row>
    <row r="181" spans="1:18" s="80" customFormat="1" ht="15" customHeight="1">
      <c r="A181" s="104"/>
      <c r="B181" s="103"/>
      <c r="C181" s="106"/>
      <c r="D181" s="107"/>
      <c r="E181" s="107"/>
      <c r="F181" s="219">
        <f>Table32356789101112345306331344366375503[[#This Row],[Q-ty]]*Table32356789101112345306331344366375503[[#This Row],[Unit]]</f>
        <v>0</v>
      </c>
      <c r="G181" s="134"/>
      <c r="H181" s="191"/>
      <c r="I181" s="76">
        <f>Table32356789101112345306331344366375503[[#This Row],[AMOUNT]]-Table32356789101112345306331344366375503[[#This Row],[Amount Paid]]</f>
        <v>0</v>
      </c>
      <c r="J181" s="152"/>
      <c r="K181" s="153"/>
      <c r="L181" s="152"/>
      <c r="M181" s="153"/>
      <c r="N181" s="154"/>
      <c r="O181" s="155"/>
      <c r="P181" s="78"/>
      <c r="Q181" s="78"/>
      <c r="R181" s="79"/>
    </row>
    <row r="182" spans="1:18" s="80" customFormat="1" ht="15" customHeight="1">
      <c r="A182" s="104"/>
      <c r="B182" s="103"/>
      <c r="C182" s="106"/>
      <c r="D182" s="107"/>
      <c r="E182" s="107"/>
      <c r="F182" s="219">
        <f>Table32356789101112345306331344366375503[[#This Row],[Q-ty]]*Table32356789101112345306331344366375503[[#This Row],[Unit]]</f>
        <v>0</v>
      </c>
      <c r="G182" s="134"/>
      <c r="H182" s="191"/>
      <c r="I182" s="76">
        <f>Table32356789101112345306331344366375503[[#This Row],[AMOUNT]]-Table32356789101112345306331344366375503[[#This Row],[Amount Paid]]</f>
        <v>0</v>
      </c>
      <c r="J182" s="152"/>
      <c r="K182" s="153"/>
      <c r="L182" s="152"/>
      <c r="M182" s="153"/>
      <c r="N182" s="154"/>
      <c r="O182" s="155"/>
      <c r="P182" s="78"/>
      <c r="Q182" s="78"/>
      <c r="R182" s="79"/>
    </row>
    <row r="183" spans="1:18" s="80" customFormat="1" ht="15" customHeight="1">
      <c r="A183" s="104"/>
      <c r="B183" s="103"/>
      <c r="C183" s="106"/>
      <c r="D183" s="107"/>
      <c r="E183" s="107"/>
      <c r="F183" s="219">
        <f>Table32356789101112345306331344366375503[[#This Row],[Q-ty]]*Table32356789101112345306331344366375503[[#This Row],[Unit]]</f>
        <v>0</v>
      </c>
      <c r="G183" s="134"/>
      <c r="H183" s="191"/>
      <c r="I183" s="76">
        <f>Table32356789101112345306331344366375503[[#This Row],[AMOUNT]]-Table32356789101112345306331344366375503[[#This Row],[Amount Paid]]</f>
        <v>0</v>
      </c>
      <c r="J183" s="152"/>
      <c r="K183" s="153"/>
      <c r="L183" s="152"/>
      <c r="M183" s="153"/>
      <c r="N183" s="154"/>
      <c r="O183" s="155"/>
      <c r="P183" s="78"/>
      <c r="Q183" s="78"/>
      <c r="R183" s="79"/>
    </row>
    <row r="184" spans="1:18" s="80" customFormat="1" ht="15" customHeight="1">
      <c r="A184" s="104"/>
      <c r="B184" s="103"/>
      <c r="C184" s="106"/>
      <c r="D184" s="107"/>
      <c r="E184" s="107"/>
      <c r="F184" s="219">
        <f>Table32356789101112345306331344366375503[[#This Row],[Q-ty]]*Table32356789101112345306331344366375503[[#This Row],[Unit]]</f>
        <v>0</v>
      </c>
      <c r="G184" s="134"/>
      <c r="H184" s="191"/>
      <c r="I184" s="76">
        <f>Table32356789101112345306331344366375503[[#This Row],[AMOUNT]]-Table32356789101112345306331344366375503[[#This Row],[Amount Paid]]</f>
        <v>0</v>
      </c>
      <c r="J184" s="152"/>
      <c r="K184" s="153"/>
      <c r="L184" s="152"/>
      <c r="M184" s="153"/>
      <c r="N184" s="154"/>
      <c r="O184" s="155"/>
      <c r="P184" s="78"/>
      <c r="Q184" s="78"/>
      <c r="R184" s="79"/>
    </row>
    <row r="185" spans="1:18" s="80" customFormat="1" ht="15" customHeight="1">
      <c r="A185" s="104"/>
      <c r="B185" s="103"/>
      <c r="C185" s="106"/>
      <c r="D185" s="107"/>
      <c r="E185" s="107"/>
      <c r="F185" s="219">
        <f>Table32356789101112345306331344366375503[[#This Row],[Q-ty]]*Table32356789101112345306331344366375503[[#This Row],[Unit]]</f>
        <v>0</v>
      </c>
      <c r="G185" s="134"/>
      <c r="H185" s="191"/>
      <c r="I185" s="76">
        <f>Table32356789101112345306331344366375503[[#This Row],[AMOUNT]]-Table32356789101112345306331344366375503[[#This Row],[Amount Paid]]</f>
        <v>0</v>
      </c>
      <c r="J185" s="152"/>
      <c r="K185" s="153"/>
      <c r="L185" s="152"/>
      <c r="M185" s="153"/>
      <c r="N185" s="154"/>
      <c r="O185" s="155"/>
      <c r="P185" s="78"/>
      <c r="Q185" s="78"/>
      <c r="R185" s="79"/>
    </row>
    <row r="186" spans="1:18" s="80" customFormat="1" ht="15" customHeight="1">
      <c r="A186" s="104"/>
      <c r="B186" s="103"/>
      <c r="C186" s="106"/>
      <c r="D186" s="107"/>
      <c r="E186" s="107"/>
      <c r="F186" s="219">
        <f>Table32356789101112345306331344366375503[[#This Row],[Q-ty]]*Table32356789101112345306331344366375503[[#This Row],[Unit]]</f>
        <v>0</v>
      </c>
      <c r="G186" s="134"/>
      <c r="H186" s="191"/>
      <c r="I186" s="76">
        <f>Table32356789101112345306331344366375503[[#This Row],[AMOUNT]]-Table32356789101112345306331344366375503[[#This Row],[Amount Paid]]</f>
        <v>0</v>
      </c>
      <c r="J186" s="152"/>
      <c r="K186" s="153"/>
      <c r="L186" s="152"/>
      <c r="M186" s="153"/>
      <c r="N186" s="154"/>
      <c r="O186" s="155"/>
      <c r="P186" s="78"/>
      <c r="Q186" s="78"/>
      <c r="R186" s="79"/>
    </row>
    <row r="187" spans="1:18" s="80" customFormat="1" ht="15" customHeight="1">
      <c r="A187" s="104"/>
      <c r="B187" s="103"/>
      <c r="C187" s="106"/>
      <c r="D187" s="107"/>
      <c r="E187" s="107"/>
      <c r="F187" s="219">
        <f>Table32356789101112345306331344366375503[[#This Row],[Q-ty]]*Table32356789101112345306331344366375503[[#This Row],[Unit]]</f>
        <v>0</v>
      </c>
      <c r="G187" s="134"/>
      <c r="H187" s="191"/>
      <c r="I187" s="76">
        <f>Table32356789101112345306331344366375503[[#This Row],[AMOUNT]]-Table32356789101112345306331344366375503[[#This Row],[Amount Paid]]</f>
        <v>0</v>
      </c>
      <c r="J187" s="152"/>
      <c r="K187" s="153"/>
      <c r="L187" s="152"/>
      <c r="M187" s="153"/>
      <c r="N187" s="154"/>
      <c r="O187" s="155"/>
      <c r="P187" s="78"/>
      <c r="Q187" s="78"/>
      <c r="R187" s="79"/>
    </row>
    <row r="188" spans="1:18" s="80" customFormat="1" ht="15" customHeight="1">
      <c r="A188" s="104"/>
      <c r="B188" s="103"/>
      <c r="C188" s="106"/>
      <c r="D188" s="107"/>
      <c r="E188" s="107"/>
      <c r="F188" s="219">
        <f>Table32356789101112345306331344366375503[[#This Row],[Q-ty]]*Table32356789101112345306331344366375503[[#This Row],[Unit]]</f>
        <v>0</v>
      </c>
      <c r="G188" s="134"/>
      <c r="H188" s="191"/>
      <c r="I188" s="76">
        <f>Table32356789101112345306331344366375503[[#This Row],[AMOUNT]]-Table32356789101112345306331344366375503[[#This Row],[Amount Paid]]</f>
        <v>0</v>
      </c>
      <c r="J188" s="152"/>
      <c r="K188" s="153"/>
      <c r="L188" s="152"/>
      <c r="M188" s="153"/>
      <c r="N188" s="154"/>
      <c r="O188" s="155"/>
      <c r="P188" s="78"/>
      <c r="Q188" s="78"/>
      <c r="R188" s="79"/>
    </row>
    <row r="189" spans="1:18" s="80" customFormat="1" ht="15" customHeight="1">
      <c r="A189" s="104"/>
      <c r="B189" s="103"/>
      <c r="C189" s="106"/>
      <c r="D189" s="107"/>
      <c r="E189" s="107"/>
      <c r="F189" s="219">
        <f>Table32356789101112345306331344366375503[[#This Row],[Q-ty]]*Table32356789101112345306331344366375503[[#This Row],[Unit]]</f>
        <v>0</v>
      </c>
      <c r="G189" s="134"/>
      <c r="H189" s="191"/>
      <c r="I189" s="76">
        <f>Table32356789101112345306331344366375503[[#This Row],[AMOUNT]]-Table32356789101112345306331344366375503[[#This Row],[Amount Paid]]</f>
        <v>0</v>
      </c>
      <c r="J189" s="152"/>
      <c r="K189" s="153"/>
      <c r="L189" s="152"/>
      <c r="M189" s="153"/>
      <c r="N189" s="154"/>
      <c r="O189" s="155"/>
      <c r="P189" s="78"/>
      <c r="Q189" s="78"/>
      <c r="R189" s="79"/>
    </row>
    <row r="190" spans="1:18" s="80" customFormat="1" ht="15" customHeight="1">
      <c r="A190" s="104"/>
      <c r="B190" s="103"/>
      <c r="C190" s="106"/>
      <c r="D190" s="107"/>
      <c r="E190" s="107"/>
      <c r="F190" s="75">
        <f>Table32356789101112345306331344366375503[[#This Row],[Q-ty]]*Table32356789101112345306331344366375503[[#This Row],[Unit]]</f>
        <v>0</v>
      </c>
      <c r="G190" s="134"/>
      <c r="H190" s="191"/>
      <c r="I190" s="76">
        <f>Table32356789101112345306331344366375503[[#This Row],[AMOUNT]]-Table32356789101112345306331344366375503[[#This Row],[Amount Paid]]</f>
        <v>0</v>
      </c>
      <c r="J190" s="152"/>
      <c r="K190" s="153"/>
      <c r="L190" s="152"/>
      <c r="M190" s="153"/>
      <c r="N190" s="154"/>
      <c r="O190" s="155"/>
      <c r="P190" s="78"/>
      <c r="Q190" s="78"/>
      <c r="R190" s="79"/>
    </row>
    <row r="191" spans="1:18" s="80" customFormat="1" ht="15" customHeight="1">
      <c r="A191" s="104"/>
      <c r="B191" s="103"/>
      <c r="C191" s="106"/>
      <c r="D191" s="107"/>
      <c r="E191" s="107"/>
      <c r="F191" s="75">
        <f>Table32356789101112345306331344366375503[[#This Row],[Q-ty]]*Table32356789101112345306331344366375503[[#This Row],[Unit]]</f>
        <v>0</v>
      </c>
      <c r="G191" s="134"/>
      <c r="H191" s="191"/>
      <c r="I191" s="76">
        <f>Table32356789101112345306331344366375503[[#This Row],[AMOUNT]]-Table32356789101112345306331344366375503[[#This Row],[Amount Paid]]</f>
        <v>0</v>
      </c>
      <c r="J191" s="152"/>
      <c r="K191" s="153"/>
      <c r="L191" s="152"/>
      <c r="M191" s="153"/>
      <c r="N191" s="154"/>
      <c r="O191" s="155"/>
      <c r="P191" s="78"/>
      <c r="Q191" s="78"/>
      <c r="R191" s="79"/>
    </row>
    <row r="192" spans="1:18" s="80" customFormat="1" ht="15" customHeight="1">
      <c r="A192" s="104"/>
      <c r="B192" s="103"/>
      <c r="C192" s="106"/>
      <c r="D192" s="107"/>
      <c r="E192" s="107"/>
      <c r="F192" s="75">
        <f>Table32356789101112345306331344366375503[[#This Row],[Q-ty]]*Table32356789101112345306331344366375503[[#This Row],[Unit]]</f>
        <v>0</v>
      </c>
      <c r="G192" s="134"/>
      <c r="H192" s="191"/>
      <c r="I192" s="76">
        <f>Table32356789101112345306331344366375503[[#This Row],[AMOUNT]]-Table32356789101112345306331344366375503[[#This Row],[Amount Paid]]</f>
        <v>0</v>
      </c>
      <c r="J192" s="152"/>
      <c r="K192" s="153"/>
      <c r="L192" s="152"/>
      <c r="M192" s="153"/>
      <c r="N192" s="154"/>
      <c r="O192" s="155"/>
      <c r="P192" s="78"/>
      <c r="Q192" s="78"/>
      <c r="R192" s="79"/>
    </row>
    <row r="193" spans="1:19" ht="18">
      <c r="A193" s="104"/>
      <c r="B193" s="103"/>
      <c r="C193" s="106"/>
      <c r="D193" s="107"/>
      <c r="E193" s="107"/>
      <c r="F193" s="75">
        <f>Table32356789101112345306331344366375503[[#This Row],[Q-ty]]*Table32356789101112345306331344366375503[[#This Row],[Unit]]</f>
        <v>0</v>
      </c>
      <c r="G193" s="134"/>
      <c r="H193" s="191"/>
      <c r="I193" s="76">
        <f>Table32356789101112345306331344366375503[[#This Row],[AMOUNT]]-Table32356789101112345306331344366375503[[#This Row],[Amount Paid]]</f>
        <v>0</v>
      </c>
      <c r="J193" s="152"/>
      <c r="K193" s="153"/>
      <c r="L193" s="152"/>
      <c r="M193" s="153"/>
      <c r="N193" s="154"/>
      <c r="O193" s="155"/>
      <c r="P193" s="69"/>
      <c r="Q193" s="69"/>
      <c r="R193" s="84"/>
      <c r="S193" s="69"/>
    </row>
    <row r="194" spans="1:19" ht="18">
      <c r="A194" s="115"/>
      <c r="B194" s="116"/>
      <c r="F194" s="85"/>
      <c r="G194" s="136"/>
      <c r="H194" s="137"/>
      <c r="I194" s="76">
        <f t="shared" ref="I194:I236" si="0">F194-H194</f>
        <v>0</v>
      </c>
      <c r="K194" s="171"/>
      <c r="M194" s="146"/>
      <c r="O194" s="151"/>
      <c r="P194" s="69"/>
      <c r="Q194" s="69"/>
      <c r="R194" s="84"/>
      <c r="S194" s="69"/>
    </row>
    <row r="195" spans="1:19">
      <c r="A195" s="115"/>
      <c r="B195" s="116"/>
      <c r="F195" s="85"/>
      <c r="G195" s="136"/>
      <c r="H195" s="137"/>
      <c r="I195" s="66">
        <f t="shared" si="0"/>
        <v>0</v>
      </c>
      <c r="K195" s="172"/>
      <c r="M195" s="146"/>
      <c r="O195" s="151"/>
      <c r="P195" s="69"/>
      <c r="Q195" s="69"/>
      <c r="R195" s="84"/>
      <c r="S195" s="69"/>
    </row>
    <row r="196" spans="1:19">
      <c r="A196" s="115"/>
      <c r="B196" s="116"/>
      <c r="F196" s="85"/>
      <c r="G196" s="136"/>
      <c r="H196" s="137"/>
      <c r="I196" s="66">
        <f t="shared" si="0"/>
        <v>0</v>
      </c>
      <c r="K196" s="171"/>
      <c r="M196" s="146"/>
      <c r="O196" s="151"/>
      <c r="P196" s="69"/>
      <c r="Q196" s="69"/>
      <c r="R196" s="84"/>
      <c r="S196" s="69"/>
    </row>
    <row r="197" spans="1:19">
      <c r="A197" s="115"/>
      <c r="B197" s="116"/>
      <c r="F197" s="85"/>
      <c r="G197" s="136"/>
      <c r="H197" s="137"/>
      <c r="I197" s="66">
        <f t="shared" si="0"/>
        <v>0</v>
      </c>
      <c r="K197" s="172"/>
      <c r="M197" s="146"/>
      <c r="O197" s="151"/>
      <c r="P197" s="69"/>
      <c r="Q197" s="69"/>
      <c r="R197" s="84"/>
      <c r="S197" s="69"/>
    </row>
    <row r="198" spans="1:19">
      <c r="A198" s="115"/>
      <c r="B198" s="116"/>
      <c r="F198" s="85"/>
      <c r="G198" s="136"/>
      <c r="H198" s="137"/>
      <c r="I198" s="66">
        <f t="shared" si="0"/>
        <v>0</v>
      </c>
      <c r="K198" s="171"/>
      <c r="M198" s="146"/>
      <c r="O198" s="151"/>
      <c r="P198" s="69"/>
      <c r="Q198" s="69"/>
      <c r="R198" s="84"/>
      <c r="S198" s="69"/>
    </row>
    <row r="199" spans="1:19">
      <c r="A199" s="115"/>
      <c r="B199" s="116"/>
      <c r="F199" s="85"/>
      <c r="G199" s="136"/>
      <c r="H199" s="137"/>
      <c r="I199" s="66">
        <f t="shared" si="0"/>
        <v>0</v>
      </c>
      <c r="K199" s="171"/>
      <c r="M199" s="146"/>
      <c r="O199" s="151"/>
      <c r="P199" s="69"/>
      <c r="Q199" s="69"/>
      <c r="R199" s="86"/>
      <c r="S199" s="69"/>
    </row>
    <row r="200" spans="1:19">
      <c r="A200" s="115"/>
      <c r="B200" s="116"/>
      <c r="C200" s="119"/>
      <c r="D200" s="120"/>
      <c r="E200" s="120"/>
      <c r="F200" s="87"/>
      <c r="G200" s="138"/>
      <c r="H200" s="139"/>
      <c r="I200" s="66">
        <f t="shared" si="0"/>
        <v>0</v>
      </c>
      <c r="J200" s="173"/>
      <c r="K200" s="174"/>
      <c r="L200" s="173"/>
      <c r="M200" s="175"/>
      <c r="N200" s="175"/>
      <c r="O200" s="176"/>
      <c r="P200" s="69"/>
      <c r="Q200" s="69"/>
      <c r="R200" s="84"/>
      <c r="S200" s="69"/>
    </row>
    <row r="201" spans="1:19">
      <c r="A201" s="115"/>
      <c r="B201" s="116"/>
      <c r="C201" s="119"/>
      <c r="D201" s="120"/>
      <c r="E201" s="120"/>
      <c r="F201" s="87"/>
      <c r="G201" s="138"/>
      <c r="H201" s="139"/>
      <c r="I201" s="66">
        <f t="shared" si="0"/>
        <v>0</v>
      </c>
      <c r="J201" s="173"/>
      <c r="K201" s="174"/>
      <c r="L201" s="173"/>
      <c r="M201" s="175"/>
      <c r="N201" s="175"/>
      <c r="O201" s="176"/>
      <c r="P201" s="69"/>
      <c r="Q201" s="69"/>
      <c r="R201" s="84"/>
      <c r="S201" s="69"/>
    </row>
    <row r="202" spans="1:19">
      <c r="A202" s="115"/>
      <c r="B202" s="116"/>
      <c r="F202" s="85"/>
      <c r="G202" s="136"/>
      <c r="H202" s="137"/>
      <c r="I202" s="66">
        <f t="shared" si="0"/>
        <v>0</v>
      </c>
      <c r="K202" s="171"/>
      <c r="M202" s="146"/>
      <c r="O202" s="151"/>
      <c r="P202" s="69"/>
      <c r="Q202" s="69"/>
      <c r="R202" s="84"/>
      <c r="S202" s="69"/>
    </row>
    <row r="203" spans="1:19">
      <c r="A203" s="115"/>
      <c r="B203" s="116"/>
      <c r="F203" s="85"/>
      <c r="G203" s="136"/>
      <c r="H203" s="137"/>
      <c r="I203" s="66">
        <f t="shared" si="0"/>
        <v>0</v>
      </c>
      <c r="K203" s="171"/>
      <c r="M203" s="146"/>
      <c r="O203" s="151"/>
      <c r="P203" s="69"/>
      <c r="Q203" s="69"/>
      <c r="R203" s="84"/>
      <c r="S203" s="69"/>
    </row>
    <row r="204" spans="1:19">
      <c r="A204" s="115"/>
      <c r="B204" s="116"/>
      <c r="F204" s="85"/>
      <c r="G204" s="136"/>
      <c r="H204" s="137"/>
      <c r="I204" s="66">
        <f t="shared" si="0"/>
        <v>0</v>
      </c>
      <c r="K204" s="171"/>
      <c r="M204" s="146"/>
      <c r="O204" s="151"/>
      <c r="P204" s="69"/>
      <c r="Q204" s="69"/>
      <c r="R204" s="84"/>
      <c r="S204" s="69"/>
    </row>
    <row r="205" spans="1:19">
      <c r="A205" s="115"/>
      <c r="B205" s="116"/>
      <c r="F205" s="85"/>
      <c r="G205" s="136"/>
      <c r="H205" s="137"/>
      <c r="I205" s="66">
        <f t="shared" si="0"/>
        <v>0</v>
      </c>
      <c r="K205" s="172"/>
      <c r="M205" s="146"/>
      <c r="O205" s="151"/>
      <c r="P205" s="69"/>
      <c r="Q205" s="69"/>
      <c r="R205" s="69"/>
      <c r="S205" s="69"/>
    </row>
    <row r="206" spans="1:19">
      <c r="A206" s="115"/>
      <c r="B206" s="116"/>
      <c r="F206" s="85"/>
      <c r="G206" s="136"/>
      <c r="H206" s="137"/>
      <c r="I206" s="66">
        <f t="shared" si="0"/>
        <v>0</v>
      </c>
      <c r="K206" s="171"/>
      <c r="M206" s="146"/>
      <c r="O206" s="151"/>
      <c r="P206" s="69"/>
      <c r="Q206" s="69"/>
      <c r="R206" s="69"/>
      <c r="S206" s="69"/>
    </row>
    <row r="207" spans="1:19">
      <c r="A207" s="115"/>
      <c r="B207" s="116"/>
      <c r="F207" s="85"/>
      <c r="G207" s="136"/>
      <c r="H207" s="137"/>
      <c r="I207" s="66">
        <f t="shared" si="0"/>
        <v>0</v>
      </c>
      <c r="K207" s="171"/>
      <c r="M207" s="146"/>
      <c r="O207" s="151"/>
      <c r="P207" s="69"/>
      <c r="Q207" s="69"/>
      <c r="R207" s="69"/>
      <c r="S207" s="69"/>
    </row>
    <row r="208" spans="1:19">
      <c r="A208" s="115"/>
      <c r="B208" s="116"/>
      <c r="F208" s="85"/>
      <c r="G208" s="136"/>
      <c r="H208" s="137"/>
      <c r="I208" s="66">
        <f t="shared" si="0"/>
        <v>0</v>
      </c>
      <c r="K208" s="171"/>
      <c r="M208" s="146"/>
      <c r="O208" s="151"/>
      <c r="P208" s="69"/>
      <c r="Q208" s="69"/>
      <c r="R208" s="69"/>
      <c r="S208" s="69"/>
    </row>
    <row r="209" spans="1:19">
      <c r="A209" s="115"/>
      <c r="B209" s="116"/>
      <c r="F209" s="85"/>
      <c r="G209" s="136"/>
      <c r="H209" s="137"/>
      <c r="I209" s="66">
        <f t="shared" si="0"/>
        <v>0</v>
      </c>
      <c r="K209" s="171"/>
      <c r="M209" s="146"/>
      <c r="O209" s="151"/>
      <c r="P209" s="69"/>
      <c r="Q209" s="69"/>
      <c r="R209" s="69"/>
      <c r="S209" s="69"/>
    </row>
    <row r="210" spans="1:19">
      <c r="A210" s="115"/>
      <c r="B210" s="116"/>
      <c r="F210" s="85"/>
      <c r="G210" s="136"/>
      <c r="H210" s="137"/>
      <c r="I210" s="66">
        <f t="shared" si="0"/>
        <v>0</v>
      </c>
      <c r="K210" s="177"/>
      <c r="M210" s="146"/>
      <c r="O210" s="151"/>
      <c r="P210" s="69"/>
      <c r="Q210" s="69"/>
      <c r="R210" s="69"/>
      <c r="S210" s="69"/>
    </row>
    <row r="211" spans="1:19">
      <c r="A211" s="115"/>
      <c r="B211" s="116"/>
      <c r="F211" s="85"/>
      <c r="G211" s="136"/>
      <c r="H211" s="137"/>
      <c r="I211" s="66">
        <f t="shared" si="0"/>
        <v>0</v>
      </c>
      <c r="K211" s="178"/>
      <c r="M211" s="146"/>
      <c r="O211" s="151"/>
      <c r="P211" s="69"/>
      <c r="Q211" s="69"/>
      <c r="R211" s="69"/>
      <c r="S211" s="69"/>
    </row>
    <row r="212" spans="1:19">
      <c r="A212" s="115"/>
      <c r="B212" s="116"/>
      <c r="F212" s="85"/>
      <c r="G212" s="136"/>
      <c r="H212" s="137"/>
      <c r="I212" s="66">
        <f t="shared" si="0"/>
        <v>0</v>
      </c>
      <c r="K212" s="177"/>
      <c r="M212" s="146"/>
      <c r="O212" s="151"/>
      <c r="P212" s="69"/>
      <c r="Q212" s="69"/>
      <c r="R212" s="69"/>
      <c r="S212" s="69"/>
    </row>
    <row r="213" spans="1:19">
      <c r="A213" s="115"/>
      <c r="B213" s="116"/>
      <c r="F213" s="85"/>
      <c r="G213" s="136"/>
      <c r="H213" s="137"/>
      <c r="I213" s="66">
        <f t="shared" si="0"/>
        <v>0</v>
      </c>
      <c r="K213" s="177"/>
      <c r="M213" s="146"/>
      <c r="O213" s="151"/>
      <c r="P213" s="69"/>
      <c r="Q213" s="69"/>
      <c r="R213" s="69"/>
      <c r="S213" s="69"/>
    </row>
    <row r="214" spans="1:19">
      <c r="A214" s="115"/>
      <c r="B214" s="116"/>
      <c r="C214" s="119"/>
      <c r="D214" s="120"/>
      <c r="E214" s="120"/>
      <c r="F214" s="87"/>
      <c r="G214" s="138"/>
      <c r="H214" s="139"/>
      <c r="I214" s="66">
        <f t="shared" si="0"/>
        <v>0</v>
      </c>
      <c r="J214" s="173"/>
      <c r="K214" s="179"/>
      <c r="L214" s="173"/>
      <c r="M214" s="175"/>
      <c r="N214" s="175"/>
      <c r="O214" s="176"/>
      <c r="P214" s="69"/>
      <c r="Q214" s="69"/>
      <c r="S214" s="69"/>
    </row>
    <row r="215" spans="1:19">
      <c r="A215" s="115"/>
      <c r="B215" s="116"/>
      <c r="C215" s="119"/>
      <c r="D215" s="120"/>
      <c r="E215" s="120"/>
      <c r="F215" s="87"/>
      <c r="G215" s="138"/>
      <c r="H215" s="139"/>
      <c r="I215" s="66">
        <f t="shared" si="0"/>
        <v>0</v>
      </c>
      <c r="J215" s="173"/>
      <c r="K215" s="179"/>
      <c r="L215" s="173"/>
      <c r="M215" s="175"/>
      <c r="N215" s="175"/>
      <c r="O215" s="176"/>
      <c r="P215" s="69"/>
      <c r="Q215" s="69"/>
      <c r="S215" s="69"/>
    </row>
    <row r="216" spans="1:19">
      <c r="A216" s="115"/>
      <c r="B216" s="116"/>
      <c r="C216" s="119"/>
      <c r="D216" s="120"/>
      <c r="E216" s="120"/>
      <c r="F216" s="87"/>
      <c r="G216" s="138"/>
      <c r="H216" s="139"/>
      <c r="I216" s="66">
        <f t="shared" si="0"/>
        <v>0</v>
      </c>
      <c r="J216" s="173"/>
      <c r="K216" s="179"/>
      <c r="L216" s="173"/>
      <c r="M216" s="175"/>
      <c r="N216" s="175"/>
      <c r="O216" s="176"/>
      <c r="P216" s="69"/>
      <c r="Q216" s="69"/>
      <c r="R216" s="69"/>
      <c r="S216" s="69"/>
    </row>
    <row r="217" spans="1:19">
      <c r="A217" s="115"/>
      <c r="B217" s="116"/>
      <c r="F217" s="87"/>
      <c r="G217" s="138"/>
      <c r="H217" s="139"/>
      <c r="I217" s="66">
        <f t="shared" si="0"/>
        <v>0</v>
      </c>
      <c r="K217" s="179"/>
      <c r="L217" s="173"/>
      <c r="M217" s="175"/>
      <c r="N217" s="175"/>
      <c r="O217" s="176"/>
      <c r="P217" s="69"/>
      <c r="Q217" s="69"/>
      <c r="R217" s="69"/>
      <c r="S217" s="69"/>
    </row>
    <row r="218" spans="1:19">
      <c r="A218" s="115"/>
      <c r="B218" s="116"/>
      <c r="I218" s="66">
        <f t="shared" si="0"/>
        <v>0</v>
      </c>
      <c r="K218" s="177"/>
      <c r="L218" s="180"/>
      <c r="M218" s="146"/>
      <c r="O218" s="151"/>
      <c r="P218" s="69"/>
      <c r="Q218" s="69"/>
      <c r="R218" s="69"/>
      <c r="S218" s="69"/>
    </row>
    <row r="219" spans="1:19">
      <c r="A219" s="115"/>
      <c r="B219" s="116"/>
      <c r="F219" s="88"/>
      <c r="G219" s="136"/>
      <c r="H219" s="140"/>
      <c r="I219" s="66">
        <f t="shared" si="0"/>
        <v>0</v>
      </c>
      <c r="K219" s="177"/>
      <c r="L219" s="180"/>
      <c r="M219" s="146"/>
      <c r="O219" s="151"/>
      <c r="P219" s="69"/>
      <c r="Q219" s="69"/>
      <c r="S219" s="69"/>
    </row>
    <row r="220" spans="1:19">
      <c r="A220" s="115"/>
      <c r="B220" s="116"/>
      <c r="F220" s="88"/>
      <c r="G220" s="136"/>
      <c r="H220" s="140"/>
      <c r="I220" s="66">
        <f t="shared" si="0"/>
        <v>0</v>
      </c>
      <c r="K220" s="177"/>
      <c r="L220" s="180"/>
      <c r="M220" s="146"/>
      <c r="O220" s="151"/>
      <c r="P220" s="69"/>
      <c r="Q220" s="69"/>
      <c r="S220" s="69"/>
    </row>
    <row r="221" spans="1:19">
      <c r="A221" s="115"/>
      <c r="B221" s="121"/>
      <c r="F221" s="88"/>
      <c r="G221" s="136"/>
      <c r="H221" s="140"/>
      <c r="I221" s="66">
        <f t="shared" si="0"/>
        <v>0</v>
      </c>
      <c r="K221" s="177"/>
      <c r="L221" s="180"/>
      <c r="M221" s="146"/>
      <c r="O221" s="151"/>
      <c r="P221" s="69"/>
      <c r="Q221" s="69"/>
      <c r="S221" s="69"/>
    </row>
    <row r="222" spans="1:19">
      <c r="A222" s="115"/>
      <c r="B222" s="121"/>
      <c r="F222" s="88"/>
      <c r="G222" s="136"/>
      <c r="H222" s="140"/>
      <c r="I222" s="66">
        <f t="shared" si="0"/>
        <v>0</v>
      </c>
      <c r="K222" s="177"/>
      <c r="L222" s="180"/>
      <c r="M222" s="146"/>
      <c r="O222" s="151"/>
      <c r="P222" s="69"/>
      <c r="Q222" s="69"/>
      <c r="R222" s="69"/>
      <c r="S222" s="69"/>
    </row>
    <row r="223" spans="1:19">
      <c r="A223" s="115"/>
      <c r="B223" s="121"/>
      <c r="F223" s="88"/>
      <c r="G223" s="136"/>
      <c r="H223" s="140"/>
      <c r="I223" s="66">
        <f t="shared" si="0"/>
        <v>0</v>
      </c>
      <c r="K223" s="177"/>
      <c r="L223" s="180"/>
      <c r="M223" s="146"/>
      <c r="O223" s="151"/>
      <c r="P223" s="69"/>
      <c r="Q223" s="69"/>
      <c r="R223" s="69"/>
      <c r="S223" s="69"/>
    </row>
    <row r="224" spans="1:19">
      <c r="A224" s="115"/>
      <c r="B224" s="121"/>
      <c r="F224" s="88"/>
      <c r="G224" s="136"/>
      <c r="H224" s="140"/>
      <c r="I224" s="66">
        <f t="shared" si="0"/>
        <v>0</v>
      </c>
      <c r="K224" s="177"/>
      <c r="L224" s="180"/>
      <c r="M224" s="146"/>
      <c r="O224" s="151"/>
      <c r="P224" s="69"/>
      <c r="Q224" s="69"/>
      <c r="R224" s="69"/>
      <c r="S224" s="69"/>
    </row>
    <row r="225" spans="1:19">
      <c r="A225" s="115"/>
      <c r="B225" s="121"/>
      <c r="F225" s="88"/>
      <c r="G225" s="136"/>
      <c r="H225" s="140"/>
      <c r="I225" s="66">
        <f t="shared" si="0"/>
        <v>0</v>
      </c>
      <c r="K225" s="178"/>
      <c r="L225" s="180"/>
      <c r="M225" s="146"/>
      <c r="O225" s="151"/>
      <c r="P225" s="69"/>
      <c r="Q225" s="69"/>
      <c r="R225" s="69"/>
      <c r="S225" s="69"/>
    </row>
    <row r="226" spans="1:19">
      <c r="A226" s="115"/>
      <c r="B226" s="121"/>
      <c r="F226" s="88"/>
      <c r="G226" s="136"/>
      <c r="H226" s="140"/>
      <c r="I226" s="66">
        <f t="shared" si="0"/>
        <v>0</v>
      </c>
      <c r="K226" s="178"/>
      <c r="L226" s="180"/>
      <c r="M226" s="146"/>
      <c r="O226" s="151"/>
      <c r="P226" s="69"/>
      <c r="Q226" s="69"/>
      <c r="R226" s="69"/>
      <c r="S226" s="69"/>
    </row>
    <row r="227" spans="1:19">
      <c r="A227" s="115"/>
      <c r="B227" s="121"/>
      <c r="F227" s="88"/>
      <c r="G227" s="136"/>
      <c r="H227" s="140"/>
      <c r="I227" s="66">
        <f t="shared" si="0"/>
        <v>0</v>
      </c>
      <c r="K227" s="177"/>
      <c r="L227" s="180"/>
      <c r="M227" s="146"/>
      <c r="O227" s="151"/>
      <c r="P227" s="69"/>
      <c r="Q227" s="69"/>
      <c r="R227" s="69"/>
      <c r="S227" s="69"/>
    </row>
    <row r="228" spans="1:19">
      <c r="A228" s="115"/>
      <c r="B228" s="121"/>
      <c r="I228" s="66">
        <f t="shared" si="0"/>
        <v>0</v>
      </c>
      <c r="K228" s="177"/>
      <c r="M228" s="177"/>
      <c r="P228" s="69"/>
      <c r="Q228" s="69"/>
      <c r="R228" s="69"/>
      <c r="S228" s="69"/>
    </row>
    <row r="229" spans="1:19">
      <c r="A229" s="115"/>
      <c r="B229" s="121"/>
      <c r="F229" s="89"/>
      <c r="H229" s="141"/>
      <c r="I229" s="66">
        <f t="shared" si="0"/>
        <v>0</v>
      </c>
      <c r="K229" s="179"/>
      <c r="L229" s="181"/>
      <c r="M229" s="175"/>
      <c r="N229" s="175"/>
      <c r="O229" s="176"/>
      <c r="P229" s="69"/>
      <c r="Q229" s="69"/>
      <c r="R229" s="69"/>
      <c r="S229" s="69"/>
    </row>
    <row r="230" spans="1:19">
      <c r="A230" s="115"/>
      <c r="B230" s="121"/>
      <c r="C230" s="119"/>
      <c r="D230" s="120"/>
      <c r="E230" s="120"/>
      <c r="F230" s="89"/>
      <c r="G230" s="122"/>
      <c r="H230" s="141"/>
      <c r="I230" s="66">
        <f t="shared" si="0"/>
        <v>0</v>
      </c>
      <c r="K230" s="179"/>
      <c r="L230" s="181"/>
      <c r="M230" s="175"/>
      <c r="N230" s="175"/>
      <c r="O230" s="176"/>
      <c r="P230" s="69"/>
      <c r="Q230" s="69"/>
      <c r="R230" s="69"/>
      <c r="S230" s="69"/>
    </row>
    <row r="231" spans="1:19">
      <c r="A231" s="115"/>
      <c r="B231" s="121"/>
      <c r="C231" s="119"/>
      <c r="D231" s="120"/>
      <c r="E231" s="120"/>
      <c r="F231" s="89"/>
      <c r="G231" s="122"/>
      <c r="H231" s="141"/>
      <c r="I231" s="66">
        <f t="shared" si="0"/>
        <v>0</v>
      </c>
      <c r="K231" s="179"/>
      <c r="L231" s="181"/>
      <c r="M231" s="175"/>
      <c r="N231" s="175"/>
      <c r="O231" s="176"/>
      <c r="P231" s="69"/>
      <c r="Q231" s="69"/>
      <c r="S231" s="69"/>
    </row>
    <row r="232" spans="1:19">
      <c r="A232" s="115"/>
      <c r="B232" s="121"/>
      <c r="C232" s="119"/>
      <c r="D232" s="120"/>
      <c r="E232" s="120"/>
      <c r="F232" s="89"/>
      <c r="G232" s="122"/>
      <c r="H232" s="141"/>
      <c r="I232" s="66">
        <f t="shared" si="0"/>
        <v>0</v>
      </c>
      <c r="J232" s="173"/>
      <c r="K232" s="179"/>
      <c r="L232" s="181"/>
      <c r="M232" s="175"/>
      <c r="N232" s="175"/>
      <c r="O232" s="176"/>
      <c r="P232" s="69"/>
      <c r="Q232" s="69"/>
      <c r="R232" s="69"/>
      <c r="S232" s="69"/>
    </row>
    <row r="233" spans="1:19">
      <c r="A233" s="115"/>
      <c r="B233" s="121"/>
      <c r="C233" s="119"/>
      <c r="D233" s="120"/>
      <c r="E233" s="120"/>
      <c r="F233" s="89"/>
      <c r="G233" s="122"/>
      <c r="H233" s="141"/>
      <c r="I233" s="66">
        <f t="shared" si="0"/>
        <v>0</v>
      </c>
      <c r="J233" s="173"/>
      <c r="K233" s="179"/>
      <c r="L233" s="181"/>
      <c r="M233" s="175"/>
      <c r="N233" s="175"/>
      <c r="O233" s="176"/>
      <c r="P233" s="69"/>
      <c r="Q233" s="69"/>
      <c r="S233" s="69"/>
    </row>
    <row r="234" spans="1:19">
      <c r="A234" s="115"/>
      <c r="B234" s="121"/>
      <c r="C234" s="119"/>
      <c r="D234" s="120"/>
      <c r="E234" s="120"/>
      <c r="F234" s="89"/>
      <c r="G234" s="122"/>
      <c r="H234" s="141"/>
      <c r="I234" s="66">
        <f t="shared" si="0"/>
        <v>0</v>
      </c>
      <c r="J234" s="173"/>
      <c r="K234" s="179"/>
      <c r="L234" s="181"/>
      <c r="M234" s="175"/>
      <c r="N234" s="175"/>
      <c r="O234" s="176"/>
      <c r="P234" s="69"/>
      <c r="Q234" s="69"/>
      <c r="R234" s="69"/>
      <c r="S234" s="69"/>
    </row>
    <row r="235" spans="1:19">
      <c r="A235" s="115"/>
      <c r="B235" s="121"/>
      <c r="C235" s="119"/>
      <c r="D235" s="120"/>
      <c r="E235" s="120"/>
      <c r="F235" s="89"/>
      <c r="G235" s="122"/>
      <c r="H235" s="141"/>
      <c r="I235" s="66">
        <f t="shared" si="0"/>
        <v>0</v>
      </c>
      <c r="J235" s="173"/>
      <c r="K235" s="182"/>
      <c r="L235" s="181"/>
      <c r="M235" s="175"/>
      <c r="N235" s="175"/>
      <c r="O235" s="176"/>
      <c r="P235" s="69"/>
      <c r="Q235" s="69"/>
      <c r="R235" s="69"/>
      <c r="S235" s="69"/>
    </row>
    <row r="236" spans="1:19">
      <c r="A236" s="115"/>
      <c r="B236" s="121"/>
      <c r="C236" s="119"/>
      <c r="D236" s="120"/>
      <c r="E236" s="120"/>
      <c r="F236" s="89"/>
      <c r="G236" s="122"/>
      <c r="H236" s="141"/>
      <c r="I236" s="66">
        <f t="shared" si="0"/>
        <v>0</v>
      </c>
      <c r="J236" s="173"/>
      <c r="K236" s="179"/>
      <c r="L236" s="181"/>
      <c r="M236" s="175"/>
      <c r="N236" s="175"/>
      <c r="O236" s="176"/>
      <c r="P236" s="69"/>
      <c r="Q236" s="69"/>
      <c r="R236" s="69"/>
      <c r="S236" s="69"/>
    </row>
    <row r="237" spans="1:19">
      <c r="A237" s="115"/>
      <c r="B237" s="121"/>
      <c r="C237" s="119"/>
      <c r="D237" s="120"/>
      <c r="E237" s="120"/>
      <c r="F237" s="89"/>
      <c r="G237" s="122"/>
      <c r="H237" s="141"/>
      <c r="I237" s="66">
        <f t="shared" ref="I237:I246" si="1">F237-H237</f>
        <v>0</v>
      </c>
      <c r="J237" s="173"/>
      <c r="K237" s="179"/>
      <c r="L237" s="181"/>
      <c r="M237" s="175"/>
      <c r="N237" s="175"/>
      <c r="O237" s="176"/>
      <c r="P237" s="69"/>
      <c r="Q237" s="69"/>
      <c r="R237" s="69"/>
      <c r="S237" s="69"/>
    </row>
    <row r="238" spans="1:19">
      <c r="A238" s="115"/>
      <c r="B238" s="121"/>
      <c r="C238" s="119"/>
      <c r="D238" s="120"/>
      <c r="E238" s="120"/>
      <c r="F238" s="89"/>
      <c r="G238" s="122"/>
      <c r="H238" s="141"/>
      <c r="I238" s="66">
        <f t="shared" si="1"/>
        <v>0</v>
      </c>
      <c r="J238" s="173"/>
      <c r="K238" s="179"/>
      <c r="L238" s="181"/>
      <c r="M238" s="175"/>
      <c r="N238" s="175"/>
      <c r="O238" s="176"/>
      <c r="P238" s="69"/>
      <c r="Q238" s="69"/>
      <c r="R238" s="69"/>
      <c r="S238" s="69"/>
    </row>
    <row r="239" spans="1:19">
      <c r="A239" s="115"/>
      <c r="B239" s="121"/>
      <c r="C239" s="119"/>
      <c r="D239" s="120"/>
      <c r="E239" s="120"/>
      <c r="F239" s="89"/>
      <c r="G239" s="122"/>
      <c r="H239" s="141"/>
      <c r="I239" s="66">
        <f t="shared" si="1"/>
        <v>0</v>
      </c>
      <c r="J239" s="173"/>
      <c r="K239" s="179"/>
      <c r="L239" s="181"/>
      <c r="M239" s="175"/>
      <c r="N239" s="175"/>
      <c r="O239" s="176"/>
      <c r="P239" s="69"/>
      <c r="Q239" s="69"/>
      <c r="R239" s="69"/>
      <c r="S239" s="69"/>
    </row>
    <row r="240" spans="1:19">
      <c r="A240" s="115"/>
      <c r="B240" s="121"/>
      <c r="C240" s="119"/>
      <c r="D240" s="120"/>
      <c r="E240" s="120"/>
      <c r="F240" s="89"/>
      <c r="G240" s="122"/>
      <c r="H240" s="141"/>
      <c r="I240" s="66">
        <f t="shared" si="1"/>
        <v>0</v>
      </c>
      <c r="J240" s="173"/>
      <c r="K240" s="179"/>
      <c r="L240" s="181"/>
      <c r="M240" s="175"/>
      <c r="N240" s="175"/>
      <c r="O240" s="176"/>
      <c r="P240" s="69"/>
      <c r="Q240" s="69"/>
      <c r="R240" s="69"/>
      <c r="S240" s="69"/>
    </row>
    <row r="241" spans="1:19">
      <c r="A241" s="115"/>
      <c r="B241" s="121"/>
      <c r="C241" s="119"/>
      <c r="D241" s="120"/>
      <c r="E241" s="120"/>
      <c r="F241" s="89"/>
      <c r="G241" s="122"/>
      <c r="H241" s="141"/>
      <c r="I241" s="66">
        <f t="shared" si="1"/>
        <v>0</v>
      </c>
      <c r="J241" s="173"/>
      <c r="K241" s="179"/>
      <c r="L241" s="181"/>
      <c r="M241" s="175"/>
      <c r="N241" s="175"/>
      <c r="O241" s="176"/>
      <c r="P241" s="69"/>
      <c r="Q241" s="69"/>
      <c r="S241" s="69"/>
    </row>
    <row r="242" spans="1:19">
      <c r="A242" s="115"/>
      <c r="B242" s="121"/>
      <c r="C242" s="119"/>
      <c r="D242" s="120"/>
      <c r="E242" s="120"/>
      <c r="F242" s="89"/>
      <c r="G242" s="122"/>
      <c r="H242" s="141"/>
      <c r="I242" s="66">
        <f t="shared" si="1"/>
        <v>0</v>
      </c>
      <c r="J242" s="173"/>
      <c r="K242" s="179"/>
      <c r="L242" s="181"/>
      <c r="M242" s="175"/>
      <c r="N242" s="175"/>
      <c r="O242" s="176"/>
      <c r="P242" s="69"/>
      <c r="Q242" s="69"/>
      <c r="S242" s="69"/>
    </row>
    <row r="243" spans="1:19">
      <c r="A243" s="115"/>
      <c r="B243" s="121"/>
      <c r="C243" s="119"/>
      <c r="D243" s="120"/>
      <c r="E243" s="120"/>
      <c r="F243" s="89"/>
      <c r="G243" s="122"/>
      <c r="H243" s="141"/>
      <c r="I243" s="66">
        <f t="shared" si="1"/>
        <v>0</v>
      </c>
      <c r="J243" s="173"/>
      <c r="K243" s="179"/>
      <c r="L243" s="181"/>
      <c r="M243" s="175"/>
      <c r="N243" s="175"/>
      <c r="O243" s="176"/>
      <c r="P243" s="69"/>
      <c r="Q243" s="69"/>
      <c r="R243" s="69"/>
      <c r="S243" s="69"/>
    </row>
    <row r="244" spans="1:19">
      <c r="A244" s="115"/>
      <c r="B244" s="121"/>
      <c r="C244" s="119"/>
      <c r="D244" s="120"/>
      <c r="E244" s="120"/>
      <c r="F244" s="89"/>
      <c r="G244" s="122"/>
      <c r="H244" s="141"/>
      <c r="I244" s="66">
        <f t="shared" si="1"/>
        <v>0</v>
      </c>
      <c r="J244" s="173"/>
      <c r="K244" s="179"/>
      <c r="L244" s="181"/>
      <c r="M244" s="175"/>
      <c r="N244" s="175"/>
      <c r="O244" s="176"/>
      <c r="P244" s="69"/>
      <c r="Q244" s="69"/>
      <c r="R244" s="69"/>
      <c r="S244" s="69"/>
    </row>
    <row r="245" spans="1:19">
      <c r="A245" s="115"/>
      <c r="B245" s="121"/>
      <c r="C245" s="119"/>
      <c r="D245" s="120"/>
      <c r="E245" s="120"/>
      <c r="F245" s="89"/>
      <c r="G245" s="122"/>
      <c r="H245" s="141"/>
      <c r="I245" s="66">
        <f t="shared" si="1"/>
        <v>0</v>
      </c>
      <c r="J245" s="173"/>
      <c r="K245" s="179"/>
      <c r="L245" s="181"/>
      <c r="M245" s="175"/>
      <c r="N245" s="175"/>
      <c r="O245" s="176"/>
      <c r="P245" s="69"/>
      <c r="Q245" s="69"/>
      <c r="R245" s="69"/>
      <c r="S245" s="69"/>
    </row>
    <row r="246" spans="1:19">
      <c r="A246" s="122"/>
      <c r="B246" s="123"/>
      <c r="C246" s="119"/>
      <c r="D246" s="120"/>
      <c r="E246" s="120"/>
      <c r="F246" s="89"/>
      <c r="G246" s="122"/>
      <c r="H246" s="141"/>
      <c r="I246" s="66">
        <f t="shared" si="1"/>
        <v>0</v>
      </c>
      <c r="J246" s="173"/>
      <c r="K246" s="179"/>
      <c r="L246" s="181"/>
      <c r="M246" s="175"/>
      <c r="N246" s="175"/>
      <c r="O246" s="176"/>
      <c r="P246" s="69"/>
      <c r="Q246" s="69"/>
      <c r="R246" s="69"/>
      <c r="S246" s="69"/>
    </row>
    <row r="247" spans="1:19">
      <c r="A247" s="122"/>
      <c r="B247" s="123"/>
      <c r="C247" s="119"/>
      <c r="D247" s="120"/>
      <c r="E247" s="120"/>
      <c r="F247" s="89"/>
      <c r="G247" s="122"/>
      <c r="H247" s="141"/>
      <c r="J247" s="173"/>
      <c r="K247" s="179"/>
      <c r="L247" s="181"/>
      <c r="M247" s="175"/>
      <c r="N247" s="175"/>
      <c r="O247" s="176"/>
      <c r="P247" s="69"/>
      <c r="Q247" s="69"/>
      <c r="R247" s="69"/>
      <c r="S247" s="69"/>
    </row>
    <row r="248" spans="1:19">
      <c r="A248" s="122"/>
      <c r="B248" s="123"/>
      <c r="C248" s="119"/>
      <c r="D248" s="120"/>
      <c r="E248" s="120"/>
      <c r="F248" s="89"/>
      <c r="G248" s="122"/>
      <c r="H248" s="141"/>
      <c r="J248" s="173"/>
      <c r="K248" s="179"/>
      <c r="L248" s="181"/>
      <c r="M248" s="175"/>
      <c r="N248" s="175"/>
      <c r="O248" s="176"/>
      <c r="P248" s="69"/>
      <c r="Q248" s="69"/>
      <c r="R248" s="69"/>
      <c r="S248" s="69"/>
    </row>
    <row r="249" spans="1:19">
      <c r="A249" s="122"/>
      <c r="B249" s="124"/>
      <c r="C249" s="119"/>
      <c r="D249" s="120"/>
      <c r="E249" s="120"/>
      <c r="F249" s="89"/>
      <c r="G249" s="122"/>
      <c r="H249" s="141"/>
      <c r="J249" s="173"/>
      <c r="K249" s="179"/>
      <c r="L249" s="181"/>
      <c r="M249" s="175"/>
      <c r="N249" s="175"/>
      <c r="O249" s="176"/>
      <c r="P249" s="69"/>
      <c r="Q249" s="69"/>
      <c r="R249" s="69"/>
      <c r="S249" s="69"/>
    </row>
    <row r="250" spans="1:19">
      <c r="A250" s="122"/>
      <c r="B250" s="124"/>
      <c r="C250" s="119"/>
      <c r="D250" s="120"/>
      <c r="E250" s="120"/>
      <c r="F250" s="89"/>
      <c r="G250" s="122"/>
      <c r="H250" s="141"/>
      <c r="J250" s="173"/>
      <c r="K250" s="179"/>
      <c r="L250" s="181"/>
      <c r="M250" s="175"/>
      <c r="N250" s="175"/>
      <c r="O250" s="176"/>
      <c r="P250" s="69"/>
      <c r="Q250" s="69"/>
      <c r="R250" s="69"/>
      <c r="S250" s="69"/>
    </row>
    <row r="251" spans="1:19">
      <c r="A251" s="122"/>
      <c r="B251" s="124"/>
      <c r="C251" s="119"/>
      <c r="D251" s="120"/>
      <c r="E251" s="120"/>
      <c r="F251" s="89"/>
      <c r="G251" s="122"/>
      <c r="H251" s="141"/>
      <c r="J251" s="173"/>
      <c r="K251" s="179"/>
      <c r="L251" s="181"/>
      <c r="M251" s="175"/>
      <c r="N251" s="175"/>
      <c r="O251" s="176"/>
      <c r="P251" s="69"/>
      <c r="Q251" s="69"/>
      <c r="R251" s="69"/>
      <c r="S251" s="69"/>
    </row>
    <row r="252" spans="1:19">
      <c r="A252" s="122"/>
      <c r="B252" s="124"/>
      <c r="C252" s="119"/>
      <c r="D252" s="120"/>
      <c r="E252" s="120"/>
      <c r="F252" s="89"/>
      <c r="G252" s="122"/>
      <c r="H252" s="141"/>
      <c r="J252" s="173"/>
      <c r="K252" s="179"/>
      <c r="L252" s="181"/>
      <c r="M252" s="175"/>
      <c r="N252" s="175"/>
      <c r="O252" s="176"/>
      <c r="P252" s="69"/>
      <c r="Q252" s="69"/>
      <c r="R252" s="69"/>
      <c r="S252" s="69"/>
    </row>
    <row r="253" spans="1:19">
      <c r="A253" s="237"/>
      <c r="B253" s="237"/>
      <c r="C253" s="238"/>
      <c r="D253" s="239"/>
      <c r="E253" s="239"/>
      <c r="F253" s="240"/>
      <c r="G253" s="237"/>
      <c r="H253" s="241"/>
      <c r="I253" s="242"/>
      <c r="J253" s="243"/>
      <c r="K253" s="244"/>
      <c r="L253" s="243"/>
      <c r="M253" s="245"/>
      <c r="N253" s="246"/>
      <c r="O253" s="247"/>
      <c r="P253" s="69"/>
      <c r="Q253" s="69"/>
      <c r="R253" s="69"/>
      <c r="S253" s="69"/>
    </row>
    <row r="254" spans="1:19">
      <c r="A254" s="128"/>
      <c r="O254" s="149"/>
      <c r="P254" s="69"/>
      <c r="Q254" s="69"/>
      <c r="R254" s="69"/>
      <c r="S254" s="69"/>
    </row>
    <row r="255" spans="1:19">
      <c r="A255" s="128"/>
      <c r="B255" s="130"/>
      <c r="F255" s="85"/>
      <c r="G255" s="136"/>
      <c r="H255" s="137"/>
      <c r="O255" s="149"/>
      <c r="P255" s="69"/>
      <c r="Q255" s="69"/>
      <c r="R255" s="69"/>
      <c r="S255" s="69"/>
    </row>
    <row r="256" spans="1:19">
      <c r="A256" s="128"/>
      <c r="B256" s="130"/>
      <c r="F256" s="85"/>
      <c r="G256" s="136"/>
      <c r="H256" s="137"/>
      <c r="O256" s="149"/>
      <c r="P256" s="69"/>
      <c r="Q256" s="69"/>
      <c r="R256" s="69"/>
      <c r="S256" s="69"/>
    </row>
    <row r="257" spans="1:19">
      <c r="A257" s="128"/>
      <c r="B257" s="130"/>
      <c r="F257" s="85"/>
      <c r="G257" s="136"/>
      <c r="H257" s="137"/>
      <c r="O257" s="149"/>
      <c r="P257" s="69"/>
      <c r="Q257" s="69"/>
      <c r="R257" s="69"/>
      <c r="S257" s="69"/>
    </row>
    <row r="258" spans="1:19">
      <c r="A258" s="128"/>
      <c r="B258" s="130"/>
      <c r="F258" s="85"/>
      <c r="G258" s="136"/>
      <c r="H258" s="137"/>
      <c r="O258" s="149"/>
      <c r="P258" s="69"/>
      <c r="Q258" s="69"/>
      <c r="R258" s="69"/>
      <c r="S258" s="69"/>
    </row>
    <row r="259" spans="1:19">
      <c r="A259" s="128"/>
      <c r="B259" s="130"/>
      <c r="F259" s="85"/>
      <c r="G259" s="136"/>
      <c r="H259" s="137"/>
      <c r="O259" s="149"/>
      <c r="P259" s="69"/>
      <c r="Q259" s="69"/>
      <c r="R259" s="69"/>
      <c r="S259" s="69"/>
    </row>
    <row r="260" spans="1:19">
      <c r="A260" s="128"/>
      <c r="B260" s="130"/>
      <c r="F260" s="85"/>
      <c r="G260" s="136"/>
      <c r="H260" s="137"/>
      <c r="O260" s="149"/>
      <c r="P260" s="69"/>
      <c r="Q260" s="69"/>
      <c r="R260" s="69"/>
      <c r="S260" s="69"/>
    </row>
    <row r="261" spans="1:19">
      <c r="A261" s="128"/>
      <c r="B261" s="130"/>
      <c r="F261" s="85"/>
      <c r="G261" s="136"/>
      <c r="H261" s="137"/>
      <c r="O261" s="149"/>
      <c r="P261" s="69"/>
      <c r="Q261" s="69"/>
      <c r="R261" s="69"/>
      <c r="S261" s="69"/>
    </row>
    <row r="262" spans="1:19">
      <c r="A262" s="128"/>
      <c r="B262" s="130"/>
      <c r="F262" s="85"/>
      <c r="G262" s="136"/>
      <c r="H262" s="137"/>
      <c r="O262" s="149"/>
      <c r="P262" s="69"/>
      <c r="Q262" s="69"/>
      <c r="R262" s="69"/>
      <c r="S262" s="69"/>
    </row>
    <row r="263" spans="1:19">
      <c r="A263" s="128"/>
      <c r="B263" s="130"/>
      <c r="F263" s="85"/>
      <c r="G263" s="136"/>
      <c r="H263" s="137"/>
      <c r="O263" s="149"/>
      <c r="P263" s="69"/>
      <c r="Q263" s="69"/>
      <c r="R263" s="69"/>
      <c r="S263" s="69"/>
    </row>
    <row r="264" spans="1:19">
      <c r="A264" s="128"/>
      <c r="B264" s="130"/>
      <c r="F264" s="85"/>
      <c r="G264" s="136"/>
      <c r="H264" s="137"/>
      <c r="O264" s="149"/>
      <c r="P264" s="69"/>
      <c r="Q264" s="69"/>
      <c r="R264" s="69"/>
      <c r="S264" s="69"/>
    </row>
    <row r="265" spans="1:19">
      <c r="A265" s="128"/>
      <c r="B265" s="130"/>
      <c r="F265" s="85"/>
      <c r="G265" s="136"/>
      <c r="H265" s="137"/>
      <c r="O265" s="149"/>
      <c r="P265" s="69"/>
      <c r="Q265" s="69"/>
      <c r="R265" s="69"/>
      <c r="S265" s="69"/>
    </row>
    <row r="266" spans="1:19">
      <c r="A266" s="128"/>
      <c r="B266" s="130"/>
      <c r="F266" s="85"/>
      <c r="G266" s="136"/>
      <c r="H266" s="137"/>
      <c r="O266" s="149"/>
      <c r="P266" s="69"/>
      <c r="Q266" s="69"/>
      <c r="R266" s="69"/>
      <c r="S266" s="69"/>
    </row>
    <row r="267" spans="1:19">
      <c r="A267" s="128"/>
      <c r="B267" s="130"/>
      <c r="F267" s="85"/>
      <c r="G267" s="136"/>
      <c r="H267" s="137"/>
      <c r="O267" s="149"/>
      <c r="P267" s="69"/>
      <c r="Q267" s="69"/>
      <c r="R267" s="69"/>
      <c r="S267" s="69"/>
    </row>
    <row r="268" spans="1:19">
      <c r="A268" s="128"/>
      <c r="B268" s="130"/>
      <c r="F268" s="85"/>
      <c r="G268" s="136"/>
      <c r="H268" s="137"/>
      <c r="O268" s="149"/>
      <c r="P268" s="69"/>
      <c r="Q268" s="69"/>
      <c r="R268" s="69"/>
      <c r="S268" s="69"/>
    </row>
    <row r="269" spans="1:19">
      <c r="A269" s="128"/>
      <c r="B269" s="130"/>
      <c r="F269" s="85"/>
      <c r="G269" s="136"/>
      <c r="H269" s="137"/>
      <c r="O269" s="149"/>
      <c r="P269" s="69"/>
      <c r="Q269" s="69"/>
      <c r="R269" s="69"/>
      <c r="S269" s="69"/>
    </row>
    <row r="270" spans="1:19">
      <c r="A270" s="128"/>
      <c r="B270" s="130"/>
      <c r="F270" s="85"/>
      <c r="G270" s="136"/>
      <c r="H270" s="137"/>
      <c r="O270" s="149"/>
      <c r="P270" s="69"/>
      <c r="Q270" s="69"/>
      <c r="R270" s="69"/>
      <c r="S270" s="69"/>
    </row>
    <row r="271" spans="1:19">
      <c r="A271" s="128"/>
      <c r="B271" s="130"/>
      <c r="F271" s="85"/>
      <c r="G271" s="136"/>
      <c r="H271" s="137"/>
      <c r="O271" s="149"/>
      <c r="P271" s="69"/>
      <c r="Q271" s="69"/>
      <c r="R271" s="69"/>
      <c r="S271" s="69"/>
    </row>
    <row r="272" spans="1:19">
      <c r="A272" s="128"/>
      <c r="B272" s="130"/>
      <c r="F272" s="85"/>
      <c r="G272" s="136"/>
      <c r="H272" s="137"/>
      <c r="O272" s="149"/>
      <c r="P272" s="69"/>
      <c r="Q272" s="69"/>
      <c r="R272" s="69"/>
      <c r="S272" s="69"/>
    </row>
    <row r="273" spans="1:19">
      <c r="A273" s="128"/>
      <c r="B273" s="130"/>
      <c r="F273" s="85"/>
      <c r="G273" s="136"/>
      <c r="H273" s="137"/>
      <c r="O273" s="149"/>
      <c r="P273" s="69"/>
      <c r="Q273" s="69"/>
      <c r="R273" s="69"/>
      <c r="S273" s="69"/>
    </row>
    <row r="274" spans="1:19">
      <c r="A274" s="128"/>
      <c r="B274" s="130"/>
      <c r="F274" s="85"/>
      <c r="G274" s="136"/>
      <c r="H274" s="137"/>
      <c r="O274" s="149"/>
      <c r="P274" s="69"/>
      <c r="Q274" s="69"/>
      <c r="R274" s="69"/>
      <c r="S274" s="69"/>
    </row>
    <row r="275" spans="1:19">
      <c r="A275" s="128"/>
      <c r="B275" s="130"/>
      <c r="F275" s="85"/>
      <c r="G275" s="136"/>
      <c r="H275" s="137"/>
      <c r="O275" s="149"/>
      <c r="P275" s="69"/>
      <c r="Q275" s="69"/>
      <c r="R275" s="69"/>
      <c r="S275" s="69"/>
    </row>
    <row r="276" spans="1:19">
      <c r="A276" s="128"/>
      <c r="B276" s="130"/>
      <c r="F276" s="85"/>
      <c r="G276" s="136"/>
      <c r="H276" s="137"/>
      <c r="O276" s="149"/>
      <c r="P276" s="69"/>
      <c r="Q276" s="69"/>
      <c r="R276" s="69"/>
      <c r="S276" s="69"/>
    </row>
    <row r="277" spans="1:19">
      <c r="A277" s="128"/>
      <c r="B277" s="130"/>
      <c r="F277" s="85"/>
      <c r="G277" s="136"/>
      <c r="H277" s="137"/>
      <c r="O277" s="149"/>
      <c r="P277" s="69"/>
      <c r="Q277" s="69"/>
      <c r="R277" s="69"/>
      <c r="S277" s="69"/>
    </row>
    <row r="278" spans="1:19">
      <c r="A278" s="128"/>
      <c r="B278" s="130"/>
      <c r="F278" s="85"/>
      <c r="G278" s="136"/>
      <c r="H278" s="137"/>
      <c r="O278" s="149"/>
      <c r="P278" s="69"/>
      <c r="Q278" s="69"/>
      <c r="R278" s="69"/>
      <c r="S278" s="69"/>
    </row>
    <row r="279" spans="1:19">
      <c r="A279" s="128"/>
      <c r="B279" s="130"/>
      <c r="F279" s="85"/>
      <c r="G279" s="136"/>
      <c r="H279" s="137"/>
      <c r="O279" s="149"/>
      <c r="P279" s="69"/>
      <c r="Q279" s="69"/>
      <c r="R279" s="69"/>
      <c r="S279" s="69"/>
    </row>
    <row r="280" spans="1:19">
      <c r="A280" s="128"/>
      <c r="B280" s="130"/>
      <c r="F280" s="85"/>
      <c r="G280" s="136"/>
      <c r="H280" s="137"/>
      <c r="O280" s="149"/>
      <c r="P280" s="69"/>
      <c r="Q280" s="69"/>
      <c r="R280" s="69"/>
      <c r="S280" s="69"/>
    </row>
    <row r="281" spans="1:19">
      <c r="A281" s="128"/>
      <c r="B281" s="130"/>
      <c r="F281" s="85"/>
      <c r="G281" s="136"/>
      <c r="H281" s="137"/>
      <c r="O281" s="149"/>
      <c r="P281" s="69"/>
      <c r="Q281" s="69"/>
      <c r="R281" s="69"/>
      <c r="S281" s="69"/>
    </row>
    <row r="282" spans="1:19">
      <c r="A282" s="128"/>
      <c r="B282" s="130"/>
      <c r="F282" s="85"/>
      <c r="G282" s="136"/>
      <c r="H282" s="137"/>
      <c r="O282" s="149"/>
      <c r="P282" s="69"/>
      <c r="Q282" s="69"/>
      <c r="R282" s="69"/>
      <c r="S282" s="69"/>
    </row>
    <row r="283" spans="1:19">
      <c r="A283" s="128"/>
      <c r="B283" s="130"/>
      <c r="F283" s="85"/>
      <c r="G283" s="136"/>
      <c r="H283" s="137"/>
      <c r="O283" s="149"/>
      <c r="P283" s="69"/>
      <c r="Q283" s="69"/>
      <c r="R283" s="69"/>
      <c r="S283" s="69"/>
    </row>
    <row r="284" spans="1:19">
      <c r="A284" s="128"/>
      <c r="B284" s="130"/>
      <c r="F284" s="85"/>
      <c r="G284" s="136"/>
      <c r="H284" s="137"/>
      <c r="O284" s="149"/>
      <c r="P284" s="69"/>
      <c r="Q284" s="69"/>
      <c r="R284" s="69"/>
      <c r="S284" s="69"/>
    </row>
    <row r="285" spans="1:19">
      <c r="A285" s="128"/>
      <c r="B285" s="130"/>
      <c r="F285" s="85"/>
      <c r="G285" s="136"/>
      <c r="H285" s="137"/>
      <c r="O285" s="149"/>
      <c r="P285" s="69"/>
      <c r="Q285" s="69"/>
      <c r="R285" s="69"/>
      <c r="S285" s="69"/>
    </row>
    <row r="286" spans="1:19">
      <c r="A286" s="128"/>
      <c r="B286" s="130"/>
      <c r="F286" s="85"/>
      <c r="G286" s="136"/>
      <c r="H286" s="137"/>
      <c r="O286" s="149"/>
      <c r="P286" s="69"/>
      <c r="Q286" s="69"/>
      <c r="R286" s="69"/>
      <c r="S286" s="69"/>
    </row>
    <row r="287" spans="1:19">
      <c r="A287" s="128"/>
      <c r="B287" s="130"/>
      <c r="F287" s="85"/>
      <c r="G287" s="136"/>
      <c r="H287" s="137"/>
      <c r="O287" s="149"/>
      <c r="P287" s="69"/>
      <c r="Q287" s="69"/>
      <c r="R287" s="69"/>
      <c r="S287" s="69"/>
    </row>
    <row r="288" spans="1:19">
      <c r="A288" s="128"/>
      <c r="B288" s="130"/>
      <c r="F288" s="85"/>
      <c r="G288" s="136"/>
      <c r="H288" s="137"/>
      <c r="O288" s="149"/>
      <c r="P288" s="69"/>
      <c r="Q288" s="69"/>
      <c r="R288" s="69"/>
      <c r="S288" s="69"/>
    </row>
    <row r="289" spans="1:19">
      <c r="A289" s="128"/>
      <c r="B289" s="130"/>
      <c r="F289" s="85"/>
      <c r="G289" s="143"/>
      <c r="H289" s="137"/>
      <c r="O289" s="149"/>
      <c r="P289" s="69"/>
      <c r="Q289" s="69"/>
      <c r="R289" s="69"/>
      <c r="S289" s="69"/>
    </row>
    <row r="290" spans="1:19">
      <c r="A290" s="128"/>
      <c r="B290" s="130"/>
      <c r="F290" s="85"/>
      <c r="G290" s="143"/>
      <c r="H290" s="137"/>
      <c r="O290" s="149"/>
      <c r="P290" s="69"/>
      <c r="Q290" s="69"/>
      <c r="R290" s="69"/>
      <c r="S290" s="69"/>
    </row>
    <row r="291" spans="1:19">
      <c r="A291" s="128"/>
      <c r="B291" s="130"/>
      <c r="F291" s="85"/>
      <c r="G291" s="143"/>
      <c r="H291" s="137"/>
      <c r="O291" s="149"/>
      <c r="P291" s="69"/>
      <c r="Q291" s="69"/>
      <c r="R291" s="69"/>
      <c r="S291" s="69"/>
    </row>
    <row r="292" spans="1:19">
      <c r="A292" s="128"/>
      <c r="B292" s="130"/>
      <c r="F292" s="85"/>
      <c r="G292" s="143"/>
      <c r="H292" s="137"/>
      <c r="O292" s="149"/>
      <c r="P292" s="69"/>
      <c r="Q292" s="69"/>
      <c r="R292" s="69"/>
      <c r="S292" s="69"/>
    </row>
    <row r="293" spans="1:19">
      <c r="A293" s="128"/>
      <c r="B293" s="130"/>
      <c r="F293" s="85"/>
      <c r="G293" s="143"/>
      <c r="H293" s="137"/>
      <c r="O293" s="149"/>
      <c r="P293" s="69"/>
      <c r="Q293" s="69"/>
      <c r="R293" s="69"/>
      <c r="S293" s="69"/>
    </row>
    <row r="294" spans="1:19">
      <c r="A294" s="128"/>
      <c r="B294" s="130"/>
      <c r="F294" s="85"/>
      <c r="G294" s="143"/>
      <c r="H294" s="137"/>
      <c r="O294" s="149"/>
      <c r="P294" s="69"/>
      <c r="Q294" s="69"/>
      <c r="R294" s="69"/>
      <c r="S294" s="69"/>
    </row>
    <row r="295" spans="1:19">
      <c r="A295" s="128"/>
      <c r="B295" s="130"/>
      <c r="F295" s="85"/>
      <c r="G295" s="143"/>
      <c r="H295" s="137"/>
      <c r="O295" s="149"/>
      <c r="P295" s="69"/>
      <c r="Q295" s="69"/>
      <c r="R295" s="69"/>
      <c r="S295" s="69"/>
    </row>
    <row r="296" spans="1:19">
      <c r="A296" s="128"/>
      <c r="B296" s="130"/>
      <c r="F296" s="85"/>
      <c r="G296" s="143"/>
      <c r="H296" s="137"/>
      <c r="O296" s="149"/>
      <c r="P296" s="69"/>
      <c r="Q296" s="69"/>
      <c r="R296" s="69"/>
      <c r="S296" s="69"/>
    </row>
    <row r="297" spans="1:19">
      <c r="A297" s="128"/>
      <c r="B297" s="130"/>
      <c r="F297" s="85"/>
      <c r="G297" s="143"/>
      <c r="H297" s="137"/>
      <c r="O297" s="149"/>
      <c r="P297" s="69"/>
      <c r="Q297" s="69"/>
      <c r="R297" s="69"/>
      <c r="S297" s="69"/>
    </row>
    <row r="298" spans="1:19">
      <c r="A298" s="128"/>
      <c r="B298" s="130"/>
      <c r="F298" s="85"/>
      <c r="G298" s="143"/>
      <c r="H298" s="137"/>
      <c r="O298" s="149"/>
      <c r="P298" s="69"/>
      <c r="Q298" s="69"/>
      <c r="R298" s="69"/>
      <c r="S298" s="69"/>
    </row>
    <row r="299" spans="1:19">
      <c r="A299" s="128"/>
      <c r="B299" s="130"/>
      <c r="F299" s="85"/>
      <c r="G299" s="143"/>
      <c r="H299" s="137"/>
      <c r="O299" s="149"/>
      <c r="P299" s="69"/>
      <c r="Q299" s="69"/>
      <c r="R299" s="69"/>
      <c r="S299" s="69"/>
    </row>
    <row r="300" spans="1:19">
      <c r="A300" s="128"/>
      <c r="B300" s="130"/>
      <c r="F300" s="85"/>
      <c r="G300" s="143"/>
      <c r="H300" s="137"/>
      <c r="O300" s="149"/>
      <c r="P300" s="69"/>
      <c r="Q300" s="69"/>
      <c r="R300" s="69"/>
      <c r="S300" s="69"/>
    </row>
    <row r="301" spans="1:19">
      <c r="A301" s="128"/>
      <c r="B301" s="130"/>
      <c r="F301" s="85"/>
      <c r="G301" s="143"/>
      <c r="H301" s="137"/>
      <c r="O301" s="149"/>
      <c r="P301" s="69"/>
      <c r="Q301" s="69"/>
      <c r="R301" s="69"/>
      <c r="S301" s="69"/>
    </row>
    <row r="302" spans="1:19">
      <c r="A302" s="128"/>
      <c r="B302" s="130"/>
      <c r="F302" s="85"/>
      <c r="G302" s="143"/>
      <c r="H302" s="137"/>
      <c r="O302" s="149"/>
      <c r="P302" s="69"/>
      <c r="Q302" s="69"/>
      <c r="R302" s="69"/>
      <c r="S302" s="69"/>
    </row>
    <row r="303" spans="1:19">
      <c r="A303" s="128"/>
      <c r="B303" s="130"/>
      <c r="F303" s="85"/>
      <c r="G303" s="143"/>
      <c r="H303" s="137"/>
      <c r="O303" s="149"/>
      <c r="P303" s="69"/>
      <c r="Q303" s="69"/>
      <c r="R303" s="69"/>
      <c r="S303" s="69"/>
    </row>
    <row r="304" spans="1:19">
      <c r="A304" s="128"/>
      <c r="B304" s="130"/>
      <c r="F304" s="85"/>
      <c r="G304" s="143"/>
      <c r="H304" s="137"/>
      <c r="O304" s="149"/>
      <c r="P304" s="69"/>
      <c r="Q304" s="69"/>
      <c r="R304" s="69"/>
      <c r="S304" s="69"/>
    </row>
    <row r="305" spans="1:19">
      <c r="A305" s="128"/>
      <c r="B305" s="130"/>
      <c r="F305" s="85"/>
      <c r="G305" s="143"/>
      <c r="H305" s="137"/>
      <c r="O305" s="149"/>
      <c r="P305" s="69"/>
      <c r="Q305" s="69"/>
      <c r="R305" s="69"/>
      <c r="S305" s="69"/>
    </row>
    <row r="306" spans="1:19">
      <c r="A306" s="128"/>
      <c r="B306" s="130"/>
      <c r="F306" s="85"/>
      <c r="G306" s="143"/>
      <c r="H306" s="137"/>
      <c r="O306" s="149"/>
      <c r="P306" s="69"/>
      <c r="Q306" s="69"/>
      <c r="R306" s="69"/>
      <c r="S306" s="69"/>
    </row>
    <row r="307" spans="1:19">
      <c r="A307" s="128"/>
      <c r="B307" s="130"/>
      <c r="F307" s="85"/>
      <c r="G307" s="143"/>
      <c r="H307" s="137"/>
      <c r="O307" s="149"/>
      <c r="P307" s="69"/>
      <c r="Q307" s="69"/>
      <c r="R307" s="69"/>
      <c r="S307" s="69"/>
    </row>
    <row r="308" spans="1:19">
      <c r="A308" s="128"/>
      <c r="B308" s="130"/>
      <c r="F308" s="85"/>
      <c r="G308" s="143"/>
      <c r="H308" s="137"/>
      <c r="O308" s="149"/>
      <c r="P308" s="69"/>
      <c r="Q308" s="69"/>
      <c r="R308" s="69"/>
      <c r="S308" s="69"/>
    </row>
    <row r="309" spans="1:19">
      <c r="A309" s="128"/>
      <c r="B309" s="130"/>
      <c r="F309" s="85"/>
      <c r="G309" s="143"/>
      <c r="H309" s="137"/>
      <c r="O309" s="149"/>
      <c r="P309" s="69"/>
      <c r="Q309" s="69"/>
      <c r="R309" s="69"/>
      <c r="S309" s="69"/>
    </row>
    <row r="310" spans="1:19">
      <c r="A310" s="128"/>
      <c r="B310" s="130"/>
      <c r="F310" s="85"/>
      <c r="G310" s="143"/>
      <c r="H310" s="137"/>
      <c r="O310" s="149"/>
      <c r="P310" s="69"/>
      <c r="Q310" s="69"/>
      <c r="R310" s="69"/>
      <c r="S310" s="69"/>
    </row>
    <row r="311" spans="1:19">
      <c r="A311" s="128"/>
      <c r="B311" s="130"/>
      <c r="F311" s="85"/>
      <c r="G311" s="143"/>
      <c r="H311" s="137"/>
      <c r="O311" s="149"/>
      <c r="P311" s="69"/>
      <c r="Q311" s="69"/>
      <c r="R311" s="69"/>
      <c r="S311" s="69"/>
    </row>
    <row r="312" spans="1:19">
      <c r="A312" s="128"/>
      <c r="B312" s="130"/>
      <c r="F312" s="85"/>
      <c r="G312" s="143"/>
      <c r="H312" s="137"/>
      <c r="O312" s="149"/>
      <c r="P312" s="69"/>
      <c r="Q312" s="69"/>
      <c r="R312" s="69"/>
      <c r="S312" s="69"/>
    </row>
    <row r="313" spans="1:19">
      <c r="A313" s="128"/>
      <c r="B313" s="130"/>
      <c r="F313" s="85"/>
      <c r="G313" s="143"/>
      <c r="H313" s="137"/>
      <c r="O313" s="149"/>
      <c r="P313" s="69"/>
      <c r="Q313" s="69"/>
      <c r="R313" s="69"/>
      <c r="S313" s="69"/>
    </row>
    <row r="314" spans="1:19">
      <c r="A314" s="128"/>
      <c r="B314" s="130"/>
      <c r="F314" s="85"/>
      <c r="G314" s="143"/>
      <c r="H314" s="137"/>
      <c r="O314" s="149"/>
      <c r="P314" s="69"/>
      <c r="Q314" s="69"/>
      <c r="R314" s="69"/>
      <c r="S314" s="69"/>
    </row>
    <row r="315" spans="1:19">
      <c r="A315" s="128"/>
      <c r="B315" s="130"/>
      <c r="F315" s="85"/>
      <c r="G315" s="143"/>
      <c r="H315" s="137"/>
      <c r="O315" s="149"/>
      <c r="P315" s="69"/>
      <c r="Q315" s="69"/>
      <c r="R315" s="69"/>
      <c r="S315" s="69"/>
    </row>
    <row r="316" spans="1:19">
      <c r="A316" s="128"/>
      <c r="B316" s="130"/>
      <c r="F316" s="85"/>
      <c r="G316" s="143"/>
      <c r="H316" s="137"/>
      <c r="O316" s="149"/>
      <c r="P316" s="69"/>
      <c r="Q316" s="69"/>
      <c r="R316" s="69"/>
      <c r="S316" s="69"/>
    </row>
    <row r="317" spans="1:19">
      <c r="A317" s="128"/>
      <c r="B317" s="130"/>
      <c r="F317" s="85"/>
      <c r="G317" s="143"/>
      <c r="H317" s="137"/>
      <c r="O317" s="149"/>
      <c r="P317" s="69"/>
      <c r="Q317" s="69"/>
      <c r="R317" s="69"/>
      <c r="S317" s="69"/>
    </row>
    <row r="318" spans="1:19">
      <c r="A318" s="128"/>
      <c r="B318" s="130"/>
      <c r="F318" s="85"/>
      <c r="G318" s="143"/>
      <c r="H318" s="137"/>
      <c r="O318" s="149"/>
      <c r="P318" s="69"/>
      <c r="Q318" s="69"/>
      <c r="R318" s="69"/>
      <c r="S318" s="69"/>
    </row>
    <row r="319" spans="1:19">
      <c r="A319" s="128"/>
      <c r="B319" s="130"/>
      <c r="F319" s="85"/>
      <c r="G319" s="143"/>
      <c r="H319" s="137"/>
      <c r="O319" s="149"/>
      <c r="P319" s="69"/>
      <c r="Q319" s="69"/>
      <c r="R319" s="69"/>
      <c r="S319" s="69"/>
    </row>
    <row r="320" spans="1:19">
      <c r="A320" s="128"/>
      <c r="B320" s="130"/>
      <c r="F320" s="85"/>
      <c r="G320" s="143"/>
      <c r="H320" s="137"/>
      <c r="O320" s="149"/>
      <c r="P320" s="69"/>
      <c r="Q320" s="69"/>
      <c r="R320" s="69"/>
      <c r="S320" s="69"/>
    </row>
    <row r="321" spans="1:19">
      <c r="A321" s="128"/>
      <c r="B321" s="130"/>
      <c r="F321" s="85"/>
      <c r="G321" s="143"/>
      <c r="H321" s="137"/>
      <c r="O321" s="149"/>
      <c r="P321" s="69"/>
      <c r="Q321" s="69"/>
      <c r="R321" s="69"/>
      <c r="S321" s="69"/>
    </row>
    <row r="322" spans="1:19">
      <c r="A322" s="128"/>
      <c r="B322" s="130"/>
      <c r="F322" s="85"/>
      <c r="G322" s="143"/>
      <c r="H322" s="137"/>
      <c r="O322" s="149"/>
      <c r="P322" s="69"/>
      <c r="Q322" s="69"/>
      <c r="R322" s="69"/>
      <c r="S322" s="69"/>
    </row>
    <row r="323" spans="1:19">
      <c r="A323" s="128"/>
      <c r="B323" s="130"/>
      <c r="F323" s="85"/>
      <c r="G323" s="143"/>
      <c r="H323" s="137"/>
      <c r="O323" s="149"/>
      <c r="P323" s="69"/>
      <c r="Q323" s="69"/>
      <c r="R323" s="69"/>
      <c r="S323" s="69"/>
    </row>
    <row r="324" spans="1:19">
      <c r="A324" s="128"/>
      <c r="B324" s="130"/>
      <c r="F324" s="85"/>
      <c r="G324" s="143"/>
      <c r="H324" s="137"/>
      <c r="O324" s="149"/>
      <c r="P324" s="69"/>
      <c r="Q324" s="69"/>
      <c r="R324" s="69"/>
      <c r="S324" s="69"/>
    </row>
    <row r="325" spans="1:19">
      <c r="A325" s="128"/>
      <c r="B325" s="130"/>
      <c r="F325" s="85"/>
      <c r="G325" s="143"/>
      <c r="H325" s="137"/>
      <c r="O325" s="149"/>
      <c r="P325" s="69"/>
      <c r="Q325" s="69"/>
      <c r="R325" s="69"/>
      <c r="S325" s="69"/>
    </row>
    <row r="326" spans="1:19">
      <c r="A326" s="128"/>
      <c r="B326" s="130"/>
      <c r="F326" s="85"/>
      <c r="G326" s="143"/>
      <c r="H326" s="137"/>
      <c r="O326" s="149"/>
      <c r="P326" s="69"/>
      <c r="Q326" s="69"/>
      <c r="R326" s="69"/>
      <c r="S326" s="69"/>
    </row>
    <row r="327" spans="1:19">
      <c r="A327" s="128"/>
      <c r="B327" s="130"/>
      <c r="F327" s="85"/>
      <c r="G327" s="143"/>
      <c r="H327" s="137"/>
      <c r="O327" s="149"/>
      <c r="P327" s="69"/>
      <c r="Q327" s="69"/>
      <c r="R327" s="69"/>
      <c r="S327" s="69"/>
    </row>
    <row r="328" spans="1:19">
      <c r="A328" s="128"/>
      <c r="B328" s="130"/>
      <c r="F328" s="85"/>
      <c r="G328" s="143"/>
      <c r="H328" s="137"/>
      <c r="O328" s="149"/>
      <c r="P328" s="69"/>
      <c r="Q328" s="69"/>
      <c r="R328" s="69"/>
      <c r="S328" s="69"/>
    </row>
    <row r="329" spans="1:19">
      <c r="A329" s="128"/>
      <c r="B329" s="130"/>
      <c r="F329" s="85"/>
      <c r="G329" s="143"/>
      <c r="H329" s="137"/>
      <c r="O329" s="149"/>
      <c r="P329" s="69"/>
      <c r="Q329" s="69"/>
      <c r="R329" s="69"/>
      <c r="S329" s="69"/>
    </row>
    <row r="330" spans="1:19">
      <c r="A330" s="128"/>
      <c r="B330" s="130"/>
      <c r="F330" s="85"/>
      <c r="G330" s="143"/>
      <c r="H330" s="137"/>
      <c r="O330" s="149"/>
      <c r="P330" s="69"/>
      <c r="Q330" s="69"/>
      <c r="R330" s="69"/>
      <c r="S330" s="69"/>
    </row>
    <row r="331" spans="1:19">
      <c r="A331" s="128"/>
      <c r="B331" s="130"/>
      <c r="F331" s="85"/>
      <c r="G331" s="143"/>
      <c r="H331" s="137"/>
      <c r="O331" s="149"/>
      <c r="P331" s="69"/>
      <c r="Q331" s="69"/>
      <c r="R331" s="69"/>
      <c r="S331" s="69"/>
    </row>
    <row r="332" spans="1:19">
      <c r="A332" s="128"/>
      <c r="B332" s="130"/>
      <c r="F332" s="85"/>
      <c r="G332" s="143"/>
      <c r="H332" s="137"/>
      <c r="O332" s="149"/>
      <c r="P332" s="69"/>
      <c r="Q332" s="69"/>
      <c r="R332" s="69"/>
      <c r="S332" s="69"/>
    </row>
    <row r="333" spans="1:19">
      <c r="A333" s="128"/>
      <c r="B333" s="130"/>
      <c r="F333" s="85"/>
      <c r="G333" s="143"/>
      <c r="H333" s="137"/>
      <c r="O333" s="149"/>
      <c r="P333" s="69"/>
      <c r="Q333" s="69"/>
      <c r="R333" s="69"/>
      <c r="S333" s="69"/>
    </row>
    <row r="334" spans="1:19">
      <c r="A334" s="128"/>
      <c r="B334" s="130"/>
      <c r="F334" s="85"/>
      <c r="G334" s="143"/>
      <c r="H334" s="137"/>
      <c r="O334" s="149"/>
      <c r="P334" s="69"/>
      <c r="Q334" s="69"/>
      <c r="R334" s="69"/>
      <c r="S334" s="69"/>
    </row>
    <row r="335" spans="1:19">
      <c r="A335" s="128"/>
      <c r="B335" s="130"/>
      <c r="F335" s="85"/>
      <c r="G335" s="143"/>
      <c r="H335" s="137"/>
      <c r="O335" s="149"/>
      <c r="P335" s="69"/>
      <c r="Q335" s="69"/>
      <c r="R335" s="69"/>
      <c r="S335" s="69"/>
    </row>
    <row r="336" spans="1:19">
      <c r="A336" s="128"/>
      <c r="B336" s="130"/>
      <c r="F336" s="85"/>
      <c r="G336" s="143"/>
      <c r="H336" s="137"/>
      <c r="O336" s="149"/>
      <c r="P336" s="69"/>
      <c r="Q336" s="69"/>
      <c r="R336" s="69"/>
      <c r="S336" s="69"/>
    </row>
    <row r="337" spans="1:19">
      <c r="A337" s="128"/>
      <c r="B337" s="130"/>
      <c r="F337" s="85"/>
      <c r="G337" s="143"/>
      <c r="H337" s="137"/>
      <c r="O337" s="149"/>
      <c r="P337" s="69"/>
      <c r="Q337" s="69"/>
      <c r="R337" s="69"/>
      <c r="S337" s="69"/>
    </row>
    <row r="338" spans="1:19">
      <c r="A338" s="128"/>
      <c r="B338" s="130"/>
      <c r="F338" s="85"/>
      <c r="G338" s="143"/>
      <c r="H338" s="137"/>
      <c r="O338" s="149"/>
      <c r="P338" s="69"/>
      <c r="Q338" s="69"/>
      <c r="R338" s="69"/>
      <c r="S338" s="69"/>
    </row>
    <row r="339" spans="1:19">
      <c r="A339" s="128"/>
      <c r="B339" s="130"/>
      <c r="F339" s="85"/>
      <c r="G339" s="143"/>
      <c r="H339" s="137"/>
      <c r="O339" s="149"/>
      <c r="P339" s="69"/>
      <c r="Q339" s="69"/>
      <c r="R339" s="69"/>
      <c r="S339" s="69"/>
    </row>
    <row r="340" spans="1:19">
      <c r="A340" s="128"/>
      <c r="B340" s="130"/>
      <c r="F340" s="85"/>
      <c r="G340" s="143"/>
      <c r="H340" s="137"/>
      <c r="O340" s="149"/>
      <c r="P340" s="69"/>
      <c r="Q340" s="69"/>
      <c r="R340" s="69"/>
      <c r="S340" s="69"/>
    </row>
    <row r="341" spans="1:19">
      <c r="A341" s="128"/>
      <c r="B341" s="130"/>
      <c r="F341" s="85"/>
      <c r="G341" s="143"/>
      <c r="H341" s="137"/>
      <c r="O341" s="149"/>
      <c r="P341" s="69"/>
      <c r="Q341" s="69"/>
      <c r="R341" s="69"/>
      <c r="S341" s="69"/>
    </row>
    <row r="342" spans="1:19">
      <c r="A342" s="128"/>
      <c r="B342" s="130"/>
      <c r="F342" s="85"/>
      <c r="G342" s="143"/>
      <c r="H342" s="137"/>
      <c r="O342" s="149"/>
      <c r="P342" s="69"/>
      <c r="Q342" s="69"/>
      <c r="R342" s="69"/>
      <c r="S342" s="69"/>
    </row>
    <row r="343" spans="1:19">
      <c r="A343" s="128"/>
      <c r="B343" s="130"/>
      <c r="F343" s="85"/>
      <c r="G343" s="143"/>
      <c r="H343" s="137"/>
      <c r="O343" s="149"/>
      <c r="P343" s="69"/>
      <c r="Q343" s="69"/>
      <c r="R343" s="69"/>
      <c r="S343" s="69"/>
    </row>
    <row r="344" spans="1:19">
      <c r="A344" s="128"/>
      <c r="B344" s="130"/>
      <c r="F344" s="85"/>
      <c r="G344" s="143"/>
      <c r="H344" s="137"/>
      <c r="O344" s="149"/>
      <c r="P344" s="69"/>
      <c r="Q344" s="69"/>
      <c r="R344" s="69"/>
      <c r="S344" s="69"/>
    </row>
    <row r="345" spans="1:19">
      <c r="A345" s="128"/>
      <c r="B345" s="130"/>
      <c r="F345" s="85"/>
      <c r="G345" s="143"/>
      <c r="H345" s="137"/>
      <c r="O345" s="149"/>
      <c r="P345" s="69"/>
      <c r="Q345" s="69"/>
      <c r="R345" s="69"/>
      <c r="S345" s="69"/>
    </row>
    <row r="346" spans="1:19">
      <c r="A346" s="128"/>
      <c r="B346" s="130"/>
      <c r="F346" s="85"/>
      <c r="G346" s="143"/>
      <c r="H346" s="137"/>
      <c r="O346" s="149"/>
      <c r="P346" s="69"/>
      <c r="Q346" s="69"/>
      <c r="R346" s="69"/>
      <c r="S346" s="69"/>
    </row>
    <row r="347" spans="1:19">
      <c r="A347" s="128"/>
      <c r="B347" s="130"/>
      <c r="F347" s="85"/>
      <c r="G347" s="143"/>
      <c r="H347" s="137"/>
      <c r="O347" s="149"/>
      <c r="P347" s="69"/>
      <c r="Q347" s="69"/>
      <c r="R347" s="69"/>
      <c r="S347" s="69"/>
    </row>
    <row r="348" spans="1:19">
      <c r="A348" s="128"/>
      <c r="B348" s="130"/>
      <c r="F348" s="85"/>
      <c r="G348" s="143"/>
      <c r="H348" s="137"/>
      <c r="O348" s="149"/>
      <c r="P348" s="69"/>
      <c r="Q348" s="69"/>
      <c r="R348" s="69"/>
      <c r="S348" s="69"/>
    </row>
    <row r="349" spans="1:19">
      <c r="A349" s="128"/>
      <c r="B349" s="130"/>
      <c r="F349" s="85"/>
      <c r="G349" s="143"/>
      <c r="H349" s="137"/>
      <c r="O349" s="149"/>
      <c r="P349" s="69"/>
      <c r="Q349" s="69"/>
      <c r="R349" s="69"/>
      <c r="S349" s="69"/>
    </row>
    <row r="350" spans="1:19">
      <c r="A350" s="128"/>
      <c r="B350" s="130"/>
      <c r="F350" s="85"/>
      <c r="G350" s="143"/>
      <c r="H350" s="137"/>
      <c r="O350" s="149"/>
      <c r="P350" s="69"/>
      <c r="Q350" s="69"/>
      <c r="R350" s="69"/>
      <c r="S350" s="69"/>
    </row>
    <row r="351" spans="1:19">
      <c r="A351" s="128"/>
      <c r="B351" s="130"/>
      <c r="F351" s="85"/>
      <c r="G351" s="143"/>
      <c r="H351" s="137"/>
      <c r="O351" s="149"/>
      <c r="P351" s="69"/>
      <c r="Q351" s="69"/>
      <c r="R351" s="69"/>
      <c r="S351" s="69"/>
    </row>
    <row r="352" spans="1:19">
      <c r="A352" s="128"/>
      <c r="B352" s="130"/>
      <c r="F352" s="85"/>
      <c r="G352" s="143"/>
      <c r="H352" s="137"/>
      <c r="O352" s="149"/>
      <c r="P352" s="69"/>
      <c r="Q352" s="69"/>
      <c r="R352" s="69"/>
      <c r="S352" s="69"/>
    </row>
    <row r="353" spans="1:19">
      <c r="A353" s="128"/>
      <c r="B353" s="130"/>
      <c r="F353" s="85"/>
      <c r="G353" s="143"/>
      <c r="H353" s="137"/>
      <c r="O353" s="149"/>
      <c r="P353" s="69"/>
      <c r="Q353" s="69"/>
      <c r="R353" s="69"/>
      <c r="S353" s="69"/>
    </row>
    <row r="354" spans="1:19">
      <c r="A354" s="128"/>
      <c r="B354" s="130"/>
      <c r="F354" s="85"/>
      <c r="G354" s="143"/>
      <c r="H354" s="137"/>
      <c r="O354" s="149"/>
      <c r="P354" s="69"/>
      <c r="Q354" s="69"/>
      <c r="R354" s="69"/>
      <c r="S354" s="69"/>
    </row>
    <row r="355" spans="1:19">
      <c r="A355" s="128"/>
      <c r="B355" s="130"/>
      <c r="F355" s="85"/>
      <c r="G355" s="143"/>
      <c r="H355" s="137"/>
      <c r="O355" s="149"/>
      <c r="P355" s="69"/>
      <c r="Q355" s="69"/>
      <c r="R355" s="69"/>
      <c r="S355" s="69"/>
    </row>
    <row r="356" spans="1:19">
      <c r="A356" s="128"/>
      <c r="B356" s="130"/>
      <c r="F356" s="85"/>
      <c r="G356" s="143"/>
      <c r="H356" s="137"/>
      <c r="O356" s="149"/>
      <c r="P356" s="69"/>
      <c r="Q356" s="69"/>
      <c r="R356" s="69"/>
      <c r="S356" s="69"/>
    </row>
    <row r="357" spans="1:19">
      <c r="A357" s="128"/>
      <c r="B357" s="130"/>
      <c r="F357" s="85"/>
      <c r="G357" s="143"/>
      <c r="H357" s="137"/>
      <c r="O357" s="149"/>
      <c r="P357" s="69"/>
      <c r="Q357" s="69"/>
      <c r="R357" s="69"/>
      <c r="S357" s="69"/>
    </row>
    <row r="358" spans="1:19">
      <c r="A358" s="128"/>
      <c r="B358" s="130"/>
      <c r="F358" s="85"/>
      <c r="G358" s="143"/>
      <c r="H358" s="137"/>
      <c r="O358" s="149"/>
      <c r="P358" s="69"/>
      <c r="Q358" s="69"/>
      <c r="R358" s="69"/>
      <c r="S358" s="69"/>
    </row>
    <row r="359" spans="1:19">
      <c r="A359" s="128"/>
      <c r="B359" s="130"/>
      <c r="F359" s="85"/>
      <c r="G359" s="143"/>
      <c r="H359" s="137"/>
      <c r="O359" s="149"/>
      <c r="P359" s="69"/>
      <c r="Q359" s="69"/>
      <c r="R359" s="69"/>
      <c r="S359" s="69"/>
    </row>
    <row r="360" spans="1:19">
      <c r="A360" s="128"/>
      <c r="B360" s="130"/>
      <c r="F360" s="85"/>
      <c r="G360" s="143"/>
      <c r="H360" s="137"/>
      <c r="O360" s="149"/>
      <c r="P360" s="69"/>
      <c r="Q360" s="69"/>
      <c r="R360" s="69"/>
      <c r="S360" s="69"/>
    </row>
    <row r="361" spans="1:19">
      <c r="A361" s="128"/>
      <c r="B361" s="130"/>
      <c r="F361" s="85"/>
      <c r="G361" s="143"/>
      <c r="H361" s="137"/>
      <c r="O361" s="149"/>
      <c r="P361" s="69"/>
      <c r="Q361" s="69"/>
      <c r="R361" s="69"/>
      <c r="S361" s="69"/>
    </row>
    <row r="362" spans="1:19">
      <c r="A362" s="128"/>
      <c r="B362" s="130"/>
      <c r="F362" s="85"/>
      <c r="G362" s="143"/>
      <c r="H362" s="137"/>
      <c r="O362" s="149"/>
      <c r="P362" s="69"/>
      <c r="Q362" s="69"/>
      <c r="R362" s="69"/>
      <c r="S362" s="69"/>
    </row>
    <row r="363" spans="1:19">
      <c r="A363" s="128"/>
      <c r="B363" s="130"/>
      <c r="F363" s="85"/>
      <c r="G363" s="143"/>
      <c r="H363" s="137"/>
      <c r="O363" s="149"/>
      <c r="P363" s="69"/>
      <c r="Q363" s="69"/>
      <c r="R363" s="69"/>
      <c r="S363" s="69"/>
    </row>
    <row r="364" spans="1:19">
      <c r="A364" s="128"/>
      <c r="B364" s="130"/>
      <c r="F364" s="85"/>
      <c r="G364" s="143"/>
      <c r="H364" s="137"/>
      <c r="O364" s="149"/>
      <c r="P364" s="69"/>
      <c r="Q364" s="69"/>
      <c r="R364" s="69"/>
      <c r="S364" s="69"/>
    </row>
    <row r="365" spans="1:19">
      <c r="A365" s="128"/>
      <c r="B365" s="130"/>
      <c r="F365" s="85"/>
      <c r="G365" s="143"/>
      <c r="H365" s="137"/>
      <c r="O365" s="149"/>
      <c r="P365" s="69"/>
      <c r="Q365" s="69"/>
      <c r="R365" s="69"/>
      <c r="S365" s="69"/>
    </row>
    <row r="366" spans="1:19">
      <c r="A366" s="128"/>
      <c r="B366" s="130"/>
      <c r="F366" s="85"/>
      <c r="G366" s="143"/>
      <c r="H366" s="137"/>
      <c r="O366" s="149"/>
      <c r="P366" s="69"/>
      <c r="Q366" s="69"/>
      <c r="R366" s="69"/>
      <c r="S366" s="69"/>
    </row>
    <row r="367" spans="1:19">
      <c r="A367" s="128"/>
      <c r="B367" s="130"/>
      <c r="F367" s="85"/>
      <c r="G367" s="143"/>
      <c r="H367" s="137"/>
      <c r="O367" s="149"/>
      <c r="P367" s="69"/>
      <c r="Q367" s="69"/>
      <c r="R367" s="69"/>
      <c r="S367" s="69"/>
    </row>
    <row r="368" spans="1:19">
      <c r="A368" s="128"/>
      <c r="B368" s="130"/>
      <c r="F368" s="85"/>
      <c r="G368" s="143"/>
      <c r="H368" s="137"/>
      <c r="O368" s="149"/>
      <c r="P368" s="69"/>
      <c r="Q368" s="69"/>
      <c r="R368" s="69"/>
      <c r="S368" s="69"/>
    </row>
    <row r="369" spans="1:19">
      <c r="A369" s="128"/>
      <c r="B369" s="130"/>
      <c r="F369" s="85"/>
      <c r="G369" s="143"/>
      <c r="H369" s="137"/>
      <c r="O369" s="149"/>
      <c r="P369" s="69"/>
      <c r="Q369" s="69"/>
      <c r="R369" s="69"/>
      <c r="S369" s="69"/>
    </row>
    <row r="370" spans="1:19">
      <c r="A370" s="128"/>
      <c r="B370" s="130"/>
      <c r="F370" s="85"/>
      <c r="G370" s="143"/>
      <c r="H370" s="137"/>
      <c r="O370" s="149"/>
      <c r="P370" s="69"/>
      <c r="Q370" s="69"/>
      <c r="R370" s="69"/>
      <c r="S370" s="69"/>
    </row>
    <row r="371" spans="1:19">
      <c r="A371" s="128"/>
      <c r="B371" s="130"/>
      <c r="F371" s="85"/>
      <c r="G371" s="143"/>
      <c r="H371" s="137"/>
      <c r="O371" s="149"/>
      <c r="P371" s="69"/>
      <c r="Q371" s="69"/>
      <c r="R371" s="69"/>
      <c r="S371" s="69"/>
    </row>
    <row r="372" spans="1:19">
      <c r="A372" s="128"/>
      <c r="B372" s="130"/>
      <c r="F372" s="85"/>
      <c r="G372" s="143"/>
      <c r="H372" s="137"/>
      <c r="O372" s="149"/>
      <c r="P372" s="69"/>
      <c r="Q372" s="69"/>
      <c r="R372" s="69"/>
      <c r="S372" s="69"/>
    </row>
    <row r="373" spans="1:19">
      <c r="A373" s="128"/>
      <c r="B373" s="130"/>
      <c r="F373" s="85"/>
      <c r="G373" s="143"/>
      <c r="H373" s="137"/>
      <c r="O373" s="149"/>
      <c r="P373" s="69"/>
      <c r="Q373" s="69"/>
      <c r="R373" s="69"/>
      <c r="S373" s="69"/>
    </row>
    <row r="374" spans="1:19">
      <c r="A374" s="128"/>
      <c r="B374" s="130"/>
      <c r="F374" s="85"/>
      <c r="G374" s="143"/>
      <c r="H374" s="137"/>
      <c r="O374" s="149"/>
      <c r="P374" s="69"/>
      <c r="Q374" s="69"/>
      <c r="R374" s="69"/>
      <c r="S374" s="69"/>
    </row>
    <row r="375" spans="1:19">
      <c r="A375" s="128"/>
      <c r="B375" s="130"/>
      <c r="F375" s="85"/>
      <c r="G375" s="143"/>
      <c r="H375" s="137"/>
      <c r="O375" s="149"/>
      <c r="P375" s="69"/>
      <c r="Q375" s="69"/>
      <c r="R375" s="69"/>
      <c r="S375" s="69"/>
    </row>
    <row r="376" spans="1:19">
      <c r="A376" s="128"/>
      <c r="B376" s="130"/>
      <c r="F376" s="85"/>
      <c r="G376" s="143"/>
      <c r="H376" s="137"/>
      <c r="O376" s="149"/>
      <c r="P376" s="69"/>
      <c r="Q376" s="69"/>
      <c r="R376" s="69"/>
      <c r="S376" s="69"/>
    </row>
    <row r="377" spans="1:19">
      <c r="A377" s="128"/>
      <c r="B377" s="130"/>
      <c r="F377" s="85"/>
      <c r="G377" s="143"/>
      <c r="H377" s="137"/>
      <c r="O377" s="149"/>
      <c r="P377" s="69"/>
      <c r="Q377" s="69"/>
      <c r="R377" s="69"/>
      <c r="S377" s="69"/>
    </row>
    <row r="378" spans="1:19">
      <c r="A378" s="128"/>
      <c r="B378" s="130"/>
      <c r="F378" s="85"/>
      <c r="G378" s="143"/>
      <c r="H378" s="137"/>
      <c r="O378" s="149"/>
      <c r="P378" s="69"/>
      <c r="Q378" s="69"/>
      <c r="R378" s="69"/>
      <c r="S378" s="69"/>
    </row>
    <row r="379" spans="1:19">
      <c r="A379" s="128"/>
      <c r="B379" s="130"/>
      <c r="F379" s="85"/>
      <c r="G379" s="143"/>
      <c r="H379" s="137"/>
      <c r="O379" s="149"/>
      <c r="P379" s="69"/>
      <c r="Q379" s="69"/>
      <c r="R379" s="69"/>
      <c r="S379" s="69"/>
    </row>
    <row r="380" spans="1:19">
      <c r="A380" s="128"/>
      <c r="B380" s="130"/>
      <c r="F380" s="85"/>
      <c r="G380" s="143"/>
      <c r="H380" s="137"/>
      <c r="O380" s="149"/>
      <c r="P380" s="69"/>
      <c r="Q380" s="69"/>
      <c r="R380" s="69"/>
      <c r="S380" s="69"/>
    </row>
    <row r="381" spans="1:19">
      <c r="A381" s="128"/>
      <c r="B381" s="130"/>
      <c r="F381" s="85"/>
      <c r="G381" s="143"/>
      <c r="H381" s="137"/>
      <c r="O381" s="149"/>
      <c r="P381" s="69"/>
      <c r="Q381" s="69"/>
      <c r="R381" s="69"/>
      <c r="S381" s="69"/>
    </row>
    <row r="382" spans="1:19">
      <c r="A382" s="128"/>
      <c r="B382" s="130"/>
      <c r="F382" s="85"/>
      <c r="G382" s="143"/>
      <c r="H382" s="137"/>
      <c r="O382" s="149"/>
      <c r="P382" s="69"/>
      <c r="Q382" s="69"/>
      <c r="R382" s="69"/>
      <c r="S382" s="69"/>
    </row>
    <row r="383" spans="1:19">
      <c r="A383" s="128"/>
      <c r="B383" s="130"/>
      <c r="F383" s="85"/>
      <c r="G383" s="143"/>
      <c r="H383" s="137"/>
      <c r="O383" s="149"/>
      <c r="P383" s="69"/>
      <c r="Q383" s="69"/>
      <c r="R383" s="69"/>
      <c r="S383" s="69"/>
    </row>
    <row r="384" spans="1:19">
      <c r="A384" s="128"/>
      <c r="B384" s="130"/>
      <c r="F384" s="85"/>
      <c r="G384" s="143"/>
      <c r="H384" s="137"/>
      <c r="O384" s="149"/>
      <c r="P384" s="69"/>
      <c r="Q384" s="69"/>
      <c r="R384" s="69"/>
      <c r="S384" s="69"/>
    </row>
    <row r="385" spans="1:19">
      <c r="A385" s="128"/>
      <c r="B385" s="130"/>
      <c r="F385" s="85"/>
      <c r="G385" s="143"/>
      <c r="H385" s="137"/>
      <c r="O385" s="149"/>
      <c r="P385" s="69"/>
      <c r="Q385" s="69"/>
      <c r="R385" s="69"/>
      <c r="S385" s="69"/>
    </row>
    <row r="386" spans="1:19">
      <c r="A386" s="128"/>
      <c r="B386" s="130"/>
      <c r="F386" s="85"/>
      <c r="G386" s="143"/>
      <c r="H386" s="137"/>
      <c r="O386" s="149"/>
      <c r="P386" s="69"/>
      <c r="Q386" s="69"/>
      <c r="R386" s="69"/>
      <c r="S386" s="69"/>
    </row>
    <row r="387" spans="1:19">
      <c r="A387" s="128"/>
      <c r="B387" s="130"/>
      <c r="F387" s="85"/>
      <c r="G387" s="143"/>
      <c r="H387" s="137"/>
      <c r="O387" s="149"/>
      <c r="P387" s="69"/>
      <c r="Q387" s="69"/>
      <c r="R387" s="69"/>
      <c r="S387" s="69"/>
    </row>
    <row r="388" spans="1:19">
      <c r="A388" s="128"/>
      <c r="B388" s="130"/>
      <c r="F388" s="85"/>
      <c r="G388" s="143"/>
      <c r="H388" s="137"/>
      <c r="O388" s="149"/>
      <c r="P388" s="69"/>
      <c r="Q388" s="69"/>
      <c r="R388" s="69"/>
      <c r="S388" s="69"/>
    </row>
    <row r="389" spans="1:19">
      <c r="A389" s="128"/>
      <c r="B389" s="130"/>
      <c r="F389" s="85"/>
      <c r="G389" s="143"/>
      <c r="H389" s="137"/>
      <c r="O389" s="149"/>
      <c r="P389" s="69"/>
      <c r="Q389" s="69"/>
      <c r="R389" s="69"/>
      <c r="S389" s="69"/>
    </row>
    <row r="390" spans="1:19">
      <c r="A390" s="128"/>
      <c r="B390" s="130"/>
      <c r="F390" s="85"/>
      <c r="G390" s="143"/>
      <c r="H390" s="137"/>
      <c r="O390" s="149"/>
      <c r="P390" s="69"/>
      <c r="Q390" s="69"/>
      <c r="R390" s="69"/>
      <c r="S390" s="69"/>
    </row>
    <row r="391" spans="1:19">
      <c r="A391" s="128"/>
      <c r="B391" s="130"/>
      <c r="F391" s="85"/>
      <c r="G391" s="143"/>
      <c r="H391" s="137"/>
      <c r="O391" s="149"/>
      <c r="P391" s="69"/>
      <c r="Q391" s="69"/>
      <c r="R391" s="69"/>
      <c r="S391" s="69"/>
    </row>
    <row r="392" spans="1:19">
      <c r="A392" s="128"/>
      <c r="B392" s="130"/>
      <c r="F392" s="85"/>
      <c r="G392" s="143"/>
      <c r="H392" s="137"/>
      <c r="O392" s="149"/>
      <c r="P392" s="69"/>
      <c r="Q392" s="69"/>
      <c r="R392" s="69"/>
      <c r="S392" s="69"/>
    </row>
    <row r="393" spans="1:19">
      <c r="A393" s="128"/>
      <c r="B393" s="130"/>
      <c r="F393" s="85"/>
      <c r="G393" s="143"/>
      <c r="H393" s="137"/>
      <c r="O393" s="149"/>
      <c r="P393" s="69"/>
      <c r="Q393" s="69"/>
      <c r="R393" s="69"/>
      <c r="S393" s="69"/>
    </row>
    <row r="394" spans="1:19">
      <c r="A394" s="128"/>
      <c r="B394" s="130"/>
      <c r="F394" s="85"/>
      <c r="G394" s="143"/>
      <c r="H394" s="137"/>
      <c r="O394" s="149"/>
      <c r="P394" s="69"/>
      <c r="Q394" s="69"/>
      <c r="R394" s="69"/>
      <c r="S394" s="69"/>
    </row>
    <row r="395" spans="1:19">
      <c r="A395" s="128"/>
      <c r="B395" s="130"/>
      <c r="F395" s="85"/>
      <c r="G395" s="143"/>
      <c r="H395" s="137"/>
      <c r="O395" s="149"/>
      <c r="P395" s="69"/>
      <c r="Q395" s="69"/>
      <c r="R395" s="69"/>
      <c r="S395" s="69"/>
    </row>
    <row r="396" spans="1:19">
      <c r="A396" s="128"/>
      <c r="B396" s="130"/>
      <c r="F396" s="85"/>
      <c r="G396" s="143"/>
      <c r="H396" s="137"/>
      <c r="O396" s="149"/>
      <c r="P396" s="69"/>
      <c r="Q396" s="69"/>
      <c r="R396" s="69"/>
      <c r="S396" s="69"/>
    </row>
    <row r="397" spans="1:19">
      <c r="A397" s="128"/>
      <c r="B397" s="130"/>
      <c r="F397" s="85"/>
      <c r="G397" s="143"/>
      <c r="H397" s="137"/>
      <c r="O397" s="149"/>
      <c r="P397" s="69"/>
      <c r="Q397" s="69"/>
      <c r="R397" s="69"/>
      <c r="S397" s="69"/>
    </row>
    <row r="398" spans="1:19">
      <c r="A398" s="128"/>
      <c r="B398" s="130"/>
      <c r="F398" s="85"/>
      <c r="G398" s="143"/>
      <c r="H398" s="137"/>
      <c r="O398" s="149"/>
      <c r="P398" s="69"/>
      <c r="Q398" s="69"/>
      <c r="R398" s="69"/>
      <c r="S398" s="69"/>
    </row>
    <row r="399" spans="1:19">
      <c r="A399" s="128"/>
      <c r="B399" s="130"/>
      <c r="F399" s="85"/>
      <c r="G399" s="143"/>
      <c r="H399" s="137"/>
      <c r="O399" s="149"/>
      <c r="P399" s="69"/>
      <c r="Q399" s="69"/>
      <c r="R399" s="69"/>
      <c r="S399" s="69"/>
    </row>
    <row r="400" spans="1:19">
      <c r="A400" s="128"/>
      <c r="B400" s="130"/>
      <c r="F400" s="85"/>
      <c r="G400" s="143"/>
      <c r="H400" s="137"/>
      <c r="O400" s="149"/>
      <c r="P400" s="69"/>
      <c r="Q400" s="69"/>
      <c r="R400" s="69"/>
      <c r="S400" s="69"/>
    </row>
    <row r="401" spans="1:19">
      <c r="A401" s="128"/>
      <c r="B401" s="130"/>
      <c r="F401" s="85"/>
      <c r="G401" s="143"/>
      <c r="H401" s="137"/>
      <c r="O401" s="149"/>
      <c r="P401" s="69"/>
      <c r="Q401" s="69"/>
      <c r="R401" s="69"/>
      <c r="S401" s="69"/>
    </row>
    <row r="402" spans="1:19">
      <c r="A402" s="128"/>
      <c r="B402" s="130"/>
      <c r="F402" s="85"/>
      <c r="G402" s="143"/>
      <c r="H402" s="137"/>
      <c r="O402" s="149"/>
      <c r="P402" s="69"/>
      <c r="Q402" s="69"/>
      <c r="R402" s="69"/>
      <c r="S402" s="69"/>
    </row>
    <row r="403" spans="1:19">
      <c r="A403" s="128"/>
      <c r="B403" s="130"/>
      <c r="F403" s="85"/>
      <c r="G403" s="143"/>
      <c r="H403" s="137"/>
      <c r="O403" s="149"/>
      <c r="P403" s="69"/>
      <c r="Q403" s="69"/>
      <c r="R403" s="69"/>
      <c r="S403" s="69"/>
    </row>
    <row r="404" spans="1:19">
      <c r="A404" s="128"/>
      <c r="B404" s="130"/>
      <c r="F404" s="85"/>
      <c r="G404" s="143"/>
      <c r="H404" s="137"/>
      <c r="O404" s="149"/>
      <c r="P404" s="69"/>
      <c r="Q404" s="69"/>
      <c r="R404" s="69"/>
      <c r="S404" s="69"/>
    </row>
    <row r="405" spans="1:19">
      <c r="A405" s="128"/>
      <c r="B405" s="130"/>
      <c r="F405" s="85"/>
      <c r="G405" s="143"/>
      <c r="H405" s="137"/>
      <c r="O405" s="149"/>
      <c r="P405" s="69"/>
      <c r="Q405" s="69"/>
      <c r="R405" s="69"/>
      <c r="S405" s="69"/>
    </row>
    <row r="406" spans="1:19">
      <c r="A406" s="128"/>
      <c r="B406" s="130"/>
      <c r="F406" s="85"/>
      <c r="G406" s="143"/>
      <c r="H406" s="137"/>
      <c r="O406" s="149"/>
      <c r="P406" s="69"/>
      <c r="Q406" s="69"/>
      <c r="R406" s="69"/>
      <c r="S406" s="69"/>
    </row>
    <row r="407" spans="1:19">
      <c r="A407" s="128"/>
      <c r="B407" s="130"/>
      <c r="F407" s="85"/>
      <c r="G407" s="143"/>
      <c r="H407" s="137"/>
      <c r="O407" s="149"/>
      <c r="P407" s="69"/>
      <c r="Q407" s="69"/>
      <c r="R407" s="69"/>
      <c r="S407" s="69"/>
    </row>
    <row r="408" spans="1:19">
      <c r="A408" s="128"/>
      <c r="B408" s="130"/>
      <c r="F408" s="85"/>
      <c r="G408" s="143"/>
      <c r="H408" s="137"/>
      <c r="O408" s="149"/>
      <c r="P408" s="69"/>
      <c r="Q408" s="69"/>
      <c r="R408" s="69"/>
      <c r="S408" s="69"/>
    </row>
    <row r="409" spans="1:19">
      <c r="A409" s="128"/>
      <c r="B409" s="130"/>
      <c r="F409" s="85"/>
      <c r="G409" s="143"/>
      <c r="H409" s="137"/>
      <c r="O409" s="149"/>
      <c r="P409" s="69"/>
      <c r="Q409" s="69"/>
      <c r="R409" s="69"/>
      <c r="S409" s="69"/>
    </row>
    <row r="410" spans="1:19">
      <c r="A410" s="128"/>
      <c r="B410" s="130"/>
      <c r="F410" s="85"/>
      <c r="G410" s="143"/>
      <c r="H410" s="137"/>
      <c r="O410" s="149"/>
      <c r="P410" s="69"/>
      <c r="Q410" s="69"/>
      <c r="R410" s="69"/>
      <c r="S410" s="69"/>
    </row>
    <row r="411" spans="1:19">
      <c r="A411" s="128"/>
      <c r="B411" s="130"/>
      <c r="F411" s="85"/>
      <c r="G411" s="143"/>
      <c r="H411" s="137"/>
      <c r="O411" s="149"/>
      <c r="P411" s="69"/>
      <c r="Q411" s="69"/>
      <c r="R411" s="69"/>
      <c r="S411" s="69"/>
    </row>
    <row r="412" spans="1:19">
      <c r="A412" s="128"/>
      <c r="B412" s="130"/>
      <c r="F412" s="85"/>
      <c r="G412" s="143"/>
      <c r="H412" s="137"/>
      <c r="O412" s="149"/>
      <c r="P412" s="69"/>
      <c r="Q412" s="69"/>
      <c r="R412" s="69"/>
      <c r="S412" s="69"/>
    </row>
    <row r="413" spans="1:19">
      <c r="A413" s="128"/>
      <c r="B413" s="130"/>
      <c r="F413" s="85"/>
      <c r="G413" s="143"/>
      <c r="H413" s="137"/>
      <c r="O413" s="149"/>
      <c r="P413" s="69"/>
      <c r="Q413" s="69"/>
      <c r="R413" s="69"/>
      <c r="S413" s="69"/>
    </row>
    <row r="414" spans="1:19">
      <c r="A414" s="128"/>
      <c r="B414" s="130"/>
      <c r="F414" s="85"/>
      <c r="G414" s="143"/>
      <c r="H414" s="137"/>
      <c r="O414" s="149"/>
      <c r="P414" s="69"/>
      <c r="Q414" s="69"/>
      <c r="R414" s="69"/>
      <c r="S414" s="69"/>
    </row>
    <row r="415" spans="1:19">
      <c r="A415" s="128"/>
      <c r="B415" s="130"/>
      <c r="F415" s="85"/>
      <c r="G415" s="143"/>
      <c r="H415" s="137"/>
      <c r="O415" s="149"/>
      <c r="P415" s="69"/>
      <c r="Q415" s="69"/>
      <c r="R415" s="69"/>
      <c r="S415" s="69"/>
    </row>
    <row r="416" spans="1:19">
      <c r="A416" s="128"/>
      <c r="B416" s="130"/>
      <c r="F416" s="85"/>
      <c r="G416" s="143"/>
      <c r="H416" s="137"/>
      <c r="O416" s="149"/>
      <c r="P416" s="69"/>
      <c r="Q416" s="69"/>
      <c r="R416" s="69"/>
      <c r="S416" s="69"/>
    </row>
    <row r="417" spans="1:19">
      <c r="A417" s="128"/>
      <c r="B417" s="130"/>
      <c r="F417" s="85"/>
      <c r="G417" s="143"/>
      <c r="H417" s="137"/>
      <c r="O417" s="149"/>
      <c r="P417" s="69"/>
      <c r="Q417" s="69"/>
      <c r="R417" s="69"/>
      <c r="S417" s="69"/>
    </row>
    <row r="418" spans="1:19">
      <c r="A418" s="128"/>
      <c r="B418" s="130"/>
      <c r="F418" s="85"/>
      <c r="G418" s="143"/>
      <c r="H418" s="137"/>
      <c r="O418" s="149"/>
      <c r="P418" s="69"/>
      <c r="Q418" s="69"/>
      <c r="R418" s="69"/>
      <c r="S418" s="69"/>
    </row>
    <row r="419" spans="1:19">
      <c r="A419" s="128"/>
      <c r="B419" s="130"/>
      <c r="F419" s="85"/>
      <c r="G419" s="143"/>
      <c r="H419" s="137"/>
      <c r="O419" s="149"/>
      <c r="P419" s="69"/>
      <c r="Q419" s="69"/>
      <c r="R419" s="69"/>
      <c r="S419" s="69"/>
    </row>
    <row r="420" spans="1:19">
      <c r="A420" s="128"/>
      <c r="B420" s="130"/>
      <c r="F420" s="85"/>
      <c r="G420" s="143"/>
      <c r="H420" s="137"/>
      <c r="O420" s="149"/>
      <c r="P420" s="69"/>
      <c r="Q420" s="69"/>
      <c r="R420" s="69"/>
      <c r="S420" s="69"/>
    </row>
    <row r="421" spans="1:19">
      <c r="A421" s="128"/>
      <c r="B421" s="130"/>
      <c r="F421" s="85"/>
      <c r="G421" s="143"/>
      <c r="H421" s="137"/>
      <c r="O421" s="149"/>
      <c r="P421" s="69"/>
      <c r="Q421" s="69"/>
      <c r="R421" s="69"/>
      <c r="S421" s="69"/>
    </row>
    <row r="422" spans="1:19">
      <c r="A422" s="128"/>
      <c r="B422" s="130"/>
      <c r="F422" s="85"/>
      <c r="G422" s="143"/>
      <c r="H422" s="137"/>
      <c r="O422" s="149"/>
      <c r="P422" s="69"/>
      <c r="Q422" s="69"/>
      <c r="R422" s="69"/>
      <c r="S422" s="69"/>
    </row>
    <row r="423" spans="1:19">
      <c r="A423" s="128"/>
      <c r="B423" s="130"/>
      <c r="F423" s="85"/>
      <c r="G423" s="143"/>
      <c r="H423" s="137"/>
      <c r="O423" s="149"/>
      <c r="P423" s="69"/>
      <c r="Q423" s="69"/>
      <c r="R423" s="69"/>
      <c r="S423" s="69"/>
    </row>
    <row r="424" spans="1:19">
      <c r="A424" s="128"/>
      <c r="B424" s="130"/>
      <c r="F424" s="85"/>
      <c r="G424" s="143"/>
      <c r="H424" s="137"/>
      <c r="O424" s="149"/>
      <c r="P424" s="69"/>
      <c r="Q424" s="69"/>
      <c r="R424" s="69"/>
      <c r="S424" s="69"/>
    </row>
    <row r="425" spans="1:19">
      <c r="A425" s="128"/>
      <c r="B425" s="130"/>
      <c r="F425" s="85"/>
      <c r="G425" s="143"/>
      <c r="H425" s="137"/>
      <c r="O425" s="149"/>
      <c r="P425" s="69"/>
      <c r="Q425" s="69"/>
      <c r="R425" s="69"/>
      <c r="S425" s="69"/>
    </row>
    <row r="426" spans="1:19">
      <c r="A426" s="128"/>
      <c r="B426" s="130"/>
      <c r="F426" s="85"/>
      <c r="G426" s="143"/>
      <c r="H426" s="137"/>
      <c r="O426" s="149"/>
      <c r="P426" s="69"/>
      <c r="Q426" s="69"/>
      <c r="R426" s="69"/>
      <c r="S426" s="69"/>
    </row>
    <row r="427" spans="1:19">
      <c r="A427" s="128"/>
      <c r="B427" s="130"/>
      <c r="F427" s="85"/>
      <c r="G427" s="143"/>
      <c r="H427" s="137"/>
      <c r="O427" s="149"/>
      <c r="P427" s="69"/>
      <c r="Q427" s="69"/>
      <c r="R427" s="69"/>
      <c r="S427" s="69"/>
    </row>
    <row r="428" spans="1:19">
      <c r="A428" s="128"/>
      <c r="B428" s="130"/>
      <c r="F428" s="85"/>
      <c r="G428" s="143"/>
      <c r="H428" s="137"/>
      <c r="O428" s="149"/>
      <c r="P428" s="69"/>
      <c r="Q428" s="69"/>
      <c r="R428" s="69"/>
      <c r="S428" s="69"/>
    </row>
    <row r="429" spans="1:19">
      <c r="A429" s="128"/>
      <c r="B429" s="130"/>
      <c r="F429" s="85"/>
      <c r="G429" s="143"/>
      <c r="H429" s="137"/>
      <c r="O429" s="149"/>
      <c r="P429" s="69"/>
      <c r="Q429" s="69"/>
      <c r="R429" s="69"/>
      <c r="S429" s="69"/>
    </row>
    <row r="430" spans="1:19">
      <c r="A430" s="128"/>
      <c r="B430" s="130"/>
      <c r="F430" s="85"/>
      <c r="G430" s="143"/>
      <c r="H430" s="137"/>
      <c r="O430" s="149"/>
      <c r="P430" s="69"/>
      <c r="Q430" s="69"/>
      <c r="R430" s="69"/>
      <c r="S430" s="69"/>
    </row>
    <row r="431" spans="1:19">
      <c r="A431" s="128"/>
      <c r="B431" s="130"/>
      <c r="F431" s="85"/>
      <c r="G431" s="143"/>
      <c r="H431" s="137"/>
      <c r="O431" s="149"/>
      <c r="P431" s="69"/>
      <c r="Q431" s="69"/>
      <c r="R431" s="69"/>
      <c r="S431" s="69"/>
    </row>
    <row r="432" spans="1:19">
      <c r="A432" s="128"/>
      <c r="B432" s="130"/>
      <c r="F432" s="85"/>
      <c r="G432" s="143"/>
      <c r="H432" s="137"/>
      <c r="O432" s="149"/>
      <c r="P432" s="69"/>
      <c r="Q432" s="69"/>
      <c r="R432" s="69"/>
      <c r="S432" s="69"/>
    </row>
    <row r="433" spans="1:19">
      <c r="A433" s="128"/>
      <c r="B433" s="130"/>
      <c r="F433" s="85"/>
      <c r="G433" s="143"/>
      <c r="H433" s="137"/>
      <c r="O433" s="149"/>
      <c r="P433" s="69"/>
      <c r="Q433" s="69"/>
      <c r="R433" s="69"/>
      <c r="S433" s="69"/>
    </row>
    <row r="434" spans="1:19">
      <c r="A434" s="128"/>
      <c r="B434" s="130"/>
      <c r="F434" s="85"/>
      <c r="G434" s="143"/>
      <c r="H434" s="137"/>
      <c r="O434" s="149"/>
      <c r="P434" s="69"/>
      <c r="Q434" s="69"/>
      <c r="R434" s="69"/>
      <c r="S434" s="69"/>
    </row>
    <row r="435" spans="1:19">
      <c r="A435" s="128"/>
      <c r="B435" s="130"/>
      <c r="F435" s="85"/>
      <c r="G435" s="143"/>
      <c r="H435" s="137"/>
      <c r="O435" s="149"/>
      <c r="P435" s="69"/>
      <c r="Q435" s="69"/>
      <c r="R435" s="69"/>
      <c r="S435" s="69"/>
    </row>
    <row r="436" spans="1:19">
      <c r="A436" s="128"/>
      <c r="B436" s="130"/>
      <c r="F436" s="85"/>
      <c r="G436" s="143"/>
      <c r="H436" s="137"/>
      <c r="O436" s="149"/>
      <c r="P436" s="69"/>
      <c r="Q436" s="69"/>
      <c r="R436" s="69"/>
      <c r="S436" s="69"/>
    </row>
    <row r="437" spans="1:19">
      <c r="A437" s="128"/>
      <c r="B437" s="130"/>
      <c r="F437" s="85"/>
      <c r="G437" s="143"/>
      <c r="H437" s="137"/>
      <c r="O437" s="149"/>
      <c r="P437" s="69"/>
      <c r="Q437" s="69"/>
      <c r="R437" s="69"/>
      <c r="S437" s="69"/>
    </row>
    <row r="438" spans="1:19">
      <c r="A438" s="128"/>
      <c r="B438" s="130"/>
      <c r="F438" s="85"/>
      <c r="G438" s="143"/>
      <c r="H438" s="137"/>
      <c r="O438" s="149"/>
      <c r="P438" s="69"/>
      <c r="Q438" s="69"/>
      <c r="R438" s="69"/>
      <c r="S438" s="69"/>
    </row>
    <row r="439" spans="1:19">
      <c r="A439" s="128"/>
      <c r="B439" s="130"/>
      <c r="F439" s="85"/>
      <c r="G439" s="143"/>
      <c r="H439" s="137"/>
      <c r="O439" s="149"/>
      <c r="P439" s="69"/>
      <c r="Q439" s="69"/>
      <c r="R439" s="69"/>
      <c r="S439" s="69"/>
    </row>
    <row r="440" spans="1:19">
      <c r="A440" s="128"/>
      <c r="B440" s="130"/>
      <c r="F440" s="85"/>
      <c r="G440" s="143"/>
      <c r="H440" s="137"/>
      <c r="O440" s="149"/>
      <c r="P440" s="69"/>
      <c r="Q440" s="69"/>
      <c r="R440" s="69"/>
      <c r="S440" s="69"/>
    </row>
    <row r="441" spans="1:19">
      <c r="A441" s="128"/>
      <c r="B441" s="130"/>
      <c r="F441" s="85"/>
      <c r="G441" s="143"/>
      <c r="H441" s="137"/>
      <c r="O441" s="149"/>
      <c r="P441" s="69"/>
      <c r="Q441" s="69"/>
      <c r="R441" s="69"/>
      <c r="S441" s="69"/>
    </row>
    <row r="442" spans="1:19">
      <c r="A442" s="128"/>
      <c r="B442" s="130"/>
      <c r="F442" s="85"/>
      <c r="G442" s="143"/>
      <c r="H442" s="137"/>
      <c r="O442" s="149"/>
      <c r="P442" s="69"/>
      <c r="Q442" s="69"/>
      <c r="R442" s="69"/>
      <c r="S442" s="69"/>
    </row>
    <row r="443" spans="1:19">
      <c r="A443" s="128"/>
      <c r="B443" s="130"/>
      <c r="F443" s="85"/>
      <c r="G443" s="143"/>
      <c r="H443" s="137"/>
      <c r="O443" s="149"/>
      <c r="P443" s="69"/>
      <c r="Q443" s="69"/>
      <c r="R443" s="69"/>
      <c r="S443" s="69"/>
    </row>
    <row r="444" spans="1:19">
      <c r="A444" s="128"/>
      <c r="B444" s="130"/>
      <c r="F444" s="85"/>
      <c r="G444" s="143"/>
      <c r="H444" s="137"/>
      <c r="O444" s="149"/>
      <c r="P444" s="69"/>
      <c r="Q444" s="69"/>
      <c r="R444" s="69"/>
      <c r="S444" s="69"/>
    </row>
    <row r="445" spans="1:19">
      <c r="A445" s="128"/>
      <c r="B445" s="130"/>
      <c r="F445" s="85"/>
      <c r="G445" s="143"/>
      <c r="H445" s="137"/>
      <c r="O445" s="149"/>
      <c r="P445" s="69"/>
      <c r="Q445" s="69"/>
      <c r="R445" s="69"/>
      <c r="S445" s="69"/>
    </row>
    <row r="446" spans="1:19">
      <c r="A446" s="128"/>
      <c r="B446" s="130"/>
      <c r="F446" s="85"/>
      <c r="G446" s="143"/>
      <c r="H446" s="137"/>
      <c r="O446" s="149"/>
      <c r="P446" s="69"/>
      <c r="Q446" s="69"/>
      <c r="R446" s="69"/>
      <c r="S446" s="69"/>
    </row>
    <row r="447" spans="1:19">
      <c r="A447" s="128"/>
      <c r="B447" s="130"/>
      <c r="F447" s="85"/>
      <c r="G447" s="143"/>
      <c r="H447" s="137"/>
      <c r="O447" s="149"/>
      <c r="P447" s="69"/>
      <c r="Q447" s="69"/>
      <c r="R447" s="69"/>
      <c r="S447" s="69"/>
    </row>
    <row r="448" spans="1:19">
      <c r="A448" s="128"/>
      <c r="B448" s="130"/>
      <c r="F448" s="85"/>
      <c r="G448" s="143"/>
      <c r="H448" s="137"/>
      <c r="O448" s="149"/>
      <c r="P448" s="69"/>
      <c r="Q448" s="69"/>
      <c r="R448" s="69"/>
      <c r="S448" s="69"/>
    </row>
    <row r="449" spans="1:19">
      <c r="A449" s="128"/>
      <c r="B449" s="130"/>
      <c r="F449" s="85"/>
      <c r="G449" s="143"/>
      <c r="H449" s="137"/>
      <c r="O449" s="149"/>
      <c r="P449" s="69"/>
      <c r="Q449" s="69"/>
      <c r="R449" s="69"/>
      <c r="S449" s="69"/>
    </row>
    <row r="450" spans="1:19">
      <c r="A450" s="128"/>
      <c r="B450" s="130"/>
      <c r="F450" s="85"/>
      <c r="G450" s="143"/>
      <c r="H450" s="137"/>
      <c r="O450" s="149"/>
      <c r="P450" s="69"/>
      <c r="Q450" s="69"/>
      <c r="R450" s="69"/>
      <c r="S450" s="69"/>
    </row>
    <row r="451" spans="1:19">
      <c r="A451" s="128"/>
      <c r="B451" s="130"/>
      <c r="F451" s="85"/>
      <c r="G451" s="143"/>
      <c r="H451" s="137"/>
      <c r="O451" s="149"/>
      <c r="P451" s="69"/>
      <c r="Q451" s="69"/>
      <c r="R451" s="69"/>
      <c r="S451" s="69"/>
    </row>
    <row r="452" spans="1:19">
      <c r="A452" s="128"/>
      <c r="B452" s="130"/>
      <c r="F452" s="85"/>
      <c r="G452" s="143"/>
      <c r="H452" s="137"/>
      <c r="O452" s="149"/>
      <c r="P452" s="69"/>
      <c r="Q452" s="69"/>
      <c r="R452" s="69"/>
      <c r="S452" s="69"/>
    </row>
    <row r="453" spans="1:19">
      <c r="A453" s="128"/>
      <c r="B453" s="130"/>
      <c r="F453" s="85"/>
      <c r="G453" s="143"/>
      <c r="H453" s="137"/>
      <c r="O453" s="149"/>
      <c r="P453" s="69"/>
      <c r="Q453" s="69"/>
      <c r="R453" s="69"/>
      <c r="S453" s="69"/>
    </row>
    <row r="454" spans="1:19">
      <c r="A454" s="128"/>
      <c r="B454" s="130"/>
      <c r="F454" s="85"/>
      <c r="G454" s="143"/>
      <c r="H454" s="137"/>
      <c r="O454" s="149"/>
      <c r="P454" s="69"/>
      <c r="Q454" s="69"/>
      <c r="R454" s="69"/>
      <c r="S454" s="69"/>
    </row>
    <row r="455" spans="1:19">
      <c r="A455" s="128"/>
      <c r="B455" s="130"/>
      <c r="F455" s="85"/>
      <c r="G455" s="143"/>
      <c r="H455" s="137"/>
      <c r="O455" s="149"/>
      <c r="P455" s="69"/>
      <c r="Q455" s="69"/>
      <c r="R455" s="69"/>
      <c r="S455" s="69"/>
    </row>
    <row r="456" spans="1:19">
      <c r="A456" s="128"/>
      <c r="B456" s="130"/>
      <c r="F456" s="85"/>
      <c r="G456" s="143"/>
      <c r="H456" s="137"/>
      <c r="O456" s="149"/>
      <c r="P456" s="69"/>
      <c r="Q456" s="69"/>
      <c r="R456" s="69"/>
      <c r="S456" s="69"/>
    </row>
    <row r="457" spans="1:19">
      <c r="A457" s="128"/>
      <c r="B457" s="130"/>
      <c r="F457" s="85"/>
      <c r="G457" s="143"/>
      <c r="H457" s="137"/>
      <c r="O457" s="149"/>
      <c r="P457" s="69"/>
      <c r="Q457" s="69"/>
      <c r="R457" s="69"/>
      <c r="S457" s="69"/>
    </row>
    <row r="458" spans="1:19">
      <c r="A458" s="128"/>
      <c r="B458" s="130"/>
      <c r="F458" s="85"/>
      <c r="G458" s="143"/>
      <c r="H458" s="137"/>
      <c r="O458" s="149"/>
      <c r="P458" s="69"/>
      <c r="Q458" s="69"/>
      <c r="R458" s="69"/>
      <c r="S458" s="69"/>
    </row>
    <row r="459" spans="1:19">
      <c r="A459" s="128"/>
      <c r="B459" s="130"/>
      <c r="F459" s="85"/>
      <c r="G459" s="143"/>
      <c r="H459" s="137"/>
      <c r="O459" s="149"/>
      <c r="P459" s="69"/>
      <c r="Q459" s="69"/>
      <c r="R459" s="69"/>
      <c r="S459" s="69"/>
    </row>
    <row r="460" spans="1:19">
      <c r="A460" s="128"/>
      <c r="B460" s="130"/>
      <c r="F460" s="85"/>
      <c r="G460" s="143"/>
      <c r="H460" s="137"/>
      <c r="O460" s="149"/>
      <c r="P460" s="69"/>
      <c r="Q460" s="69"/>
      <c r="R460" s="69"/>
      <c r="S460" s="69"/>
    </row>
    <row r="461" spans="1:19">
      <c r="A461" s="128"/>
      <c r="B461" s="130"/>
      <c r="F461" s="85"/>
      <c r="G461" s="143"/>
      <c r="H461" s="137"/>
      <c r="O461" s="149"/>
      <c r="P461" s="69"/>
      <c r="Q461" s="69"/>
      <c r="R461" s="69"/>
      <c r="S461" s="69"/>
    </row>
    <row r="462" spans="1:19">
      <c r="A462" s="128"/>
      <c r="B462" s="130"/>
      <c r="F462" s="85"/>
      <c r="G462" s="143"/>
      <c r="H462" s="137"/>
      <c r="O462" s="149"/>
      <c r="P462" s="69"/>
      <c r="Q462" s="69"/>
      <c r="R462" s="69"/>
      <c r="S462" s="69"/>
    </row>
    <row r="463" spans="1:19">
      <c r="A463" s="128"/>
      <c r="B463" s="130"/>
      <c r="F463" s="85"/>
      <c r="G463" s="143"/>
      <c r="H463" s="137"/>
      <c r="O463" s="149"/>
      <c r="P463" s="69"/>
      <c r="Q463" s="69"/>
      <c r="R463" s="69"/>
      <c r="S463" s="69"/>
    </row>
    <row r="464" spans="1:19">
      <c r="A464" s="128"/>
      <c r="B464" s="130"/>
      <c r="F464" s="85"/>
      <c r="G464" s="143"/>
      <c r="H464" s="137"/>
      <c r="O464" s="149"/>
      <c r="P464" s="69"/>
      <c r="Q464" s="69"/>
      <c r="R464" s="69"/>
      <c r="S464" s="69"/>
    </row>
    <row r="465" spans="1:19">
      <c r="A465" s="128"/>
      <c r="B465" s="130"/>
      <c r="F465" s="85"/>
      <c r="G465" s="143"/>
      <c r="H465" s="137"/>
      <c r="O465" s="149"/>
      <c r="P465" s="69"/>
      <c r="Q465" s="69"/>
      <c r="R465" s="69"/>
      <c r="S465" s="69"/>
    </row>
    <row r="466" spans="1:19">
      <c r="A466" s="128"/>
      <c r="B466" s="130"/>
      <c r="F466" s="85"/>
      <c r="G466" s="143"/>
      <c r="H466" s="137"/>
      <c r="O466" s="149"/>
      <c r="P466" s="69"/>
      <c r="Q466" s="69"/>
      <c r="R466" s="69"/>
      <c r="S466" s="69"/>
    </row>
    <row r="467" spans="1:19">
      <c r="A467" s="128"/>
      <c r="B467" s="130"/>
      <c r="F467" s="85"/>
      <c r="G467" s="143"/>
      <c r="H467" s="137"/>
      <c r="O467" s="149"/>
      <c r="P467" s="69"/>
      <c r="Q467" s="69"/>
      <c r="R467" s="69"/>
      <c r="S467" s="69"/>
    </row>
    <row r="468" spans="1:19">
      <c r="A468" s="128"/>
      <c r="B468" s="130"/>
      <c r="F468" s="85"/>
      <c r="G468" s="143"/>
      <c r="H468" s="137"/>
      <c r="O468" s="149"/>
      <c r="P468" s="69"/>
      <c r="Q468" s="69"/>
      <c r="R468" s="69"/>
      <c r="S468" s="69"/>
    </row>
    <row r="469" spans="1:19">
      <c r="A469" s="128"/>
      <c r="B469" s="130"/>
      <c r="F469" s="85"/>
      <c r="G469" s="143"/>
      <c r="H469" s="137"/>
      <c r="O469" s="149"/>
      <c r="P469" s="69"/>
      <c r="Q469" s="69"/>
      <c r="R469" s="69"/>
      <c r="S469" s="69"/>
    </row>
    <row r="470" spans="1:19">
      <c r="A470" s="128"/>
      <c r="B470" s="130"/>
      <c r="F470" s="85"/>
      <c r="G470" s="143"/>
      <c r="H470" s="137"/>
      <c r="O470" s="149"/>
      <c r="P470" s="69"/>
      <c r="Q470" s="69"/>
      <c r="R470" s="69"/>
      <c r="S470" s="69"/>
    </row>
    <row r="471" spans="1:19">
      <c r="A471" s="128"/>
      <c r="B471" s="130"/>
      <c r="F471" s="85"/>
      <c r="G471" s="143"/>
      <c r="H471" s="137"/>
      <c r="O471" s="149"/>
      <c r="P471" s="69"/>
      <c r="Q471" s="69"/>
      <c r="R471" s="69"/>
      <c r="S471" s="69"/>
    </row>
    <row r="472" spans="1:19">
      <c r="A472" s="128"/>
      <c r="B472" s="130"/>
      <c r="F472" s="85"/>
      <c r="G472" s="143"/>
      <c r="H472" s="137"/>
      <c r="O472" s="149"/>
      <c r="P472" s="69"/>
      <c r="Q472" s="69"/>
      <c r="R472" s="69"/>
      <c r="S472" s="69"/>
    </row>
    <row r="473" spans="1:19">
      <c r="A473" s="128"/>
      <c r="B473" s="130"/>
      <c r="F473" s="85"/>
      <c r="G473" s="143"/>
      <c r="H473" s="137"/>
      <c r="O473" s="149"/>
      <c r="P473" s="69"/>
      <c r="Q473" s="69"/>
      <c r="R473" s="69"/>
      <c r="S473" s="69"/>
    </row>
    <row r="474" spans="1:19">
      <c r="A474" s="128"/>
      <c r="B474" s="130"/>
      <c r="F474" s="85"/>
      <c r="G474" s="143"/>
      <c r="H474" s="137"/>
      <c r="O474" s="149"/>
      <c r="P474" s="69"/>
      <c r="Q474" s="69"/>
      <c r="R474" s="69"/>
      <c r="S474" s="69"/>
    </row>
    <row r="475" spans="1:19">
      <c r="A475" s="128"/>
      <c r="B475" s="130"/>
      <c r="F475" s="85"/>
      <c r="G475" s="143"/>
      <c r="H475" s="137"/>
      <c r="O475" s="149"/>
      <c r="P475" s="69"/>
      <c r="Q475" s="69"/>
      <c r="R475" s="69"/>
      <c r="S475" s="69"/>
    </row>
    <row r="476" spans="1:19">
      <c r="A476" s="128"/>
      <c r="B476" s="130"/>
      <c r="F476" s="85"/>
      <c r="G476" s="143"/>
      <c r="H476" s="137"/>
      <c r="O476" s="149"/>
      <c r="P476" s="69"/>
      <c r="Q476" s="69"/>
      <c r="R476" s="69"/>
      <c r="S476" s="69"/>
    </row>
    <row r="477" spans="1:19">
      <c r="A477" s="128"/>
      <c r="B477" s="130"/>
      <c r="F477" s="85"/>
      <c r="G477" s="143"/>
      <c r="H477" s="137"/>
      <c r="O477" s="149"/>
      <c r="P477" s="69"/>
      <c r="Q477" s="69"/>
      <c r="R477" s="69"/>
      <c r="S477" s="69"/>
    </row>
    <row r="478" spans="1:19">
      <c r="A478" s="128"/>
      <c r="B478" s="130"/>
      <c r="F478" s="85"/>
      <c r="G478" s="143"/>
      <c r="H478" s="137"/>
      <c r="O478" s="149"/>
      <c r="P478" s="69"/>
      <c r="Q478" s="69"/>
      <c r="R478" s="69"/>
      <c r="S478" s="69"/>
    </row>
    <row r="479" spans="1:19">
      <c r="A479" s="128"/>
      <c r="B479" s="130"/>
      <c r="F479" s="85"/>
      <c r="G479" s="143"/>
      <c r="H479" s="137"/>
      <c r="O479" s="149"/>
      <c r="P479" s="69"/>
      <c r="Q479" s="69"/>
      <c r="R479" s="69"/>
      <c r="S479" s="69"/>
    </row>
    <row r="480" spans="1:19">
      <c r="A480" s="128"/>
      <c r="B480" s="130"/>
      <c r="F480" s="85"/>
      <c r="G480" s="143"/>
      <c r="H480" s="137"/>
      <c r="O480" s="149"/>
      <c r="P480" s="69"/>
      <c r="Q480" s="69"/>
      <c r="R480" s="69"/>
      <c r="S480" s="69"/>
    </row>
    <row r="481" spans="1:19">
      <c r="A481" s="128"/>
      <c r="B481" s="130"/>
      <c r="F481" s="85"/>
      <c r="G481" s="143"/>
      <c r="H481" s="137"/>
      <c r="O481" s="149"/>
      <c r="P481" s="69"/>
      <c r="Q481" s="69"/>
      <c r="R481" s="69"/>
      <c r="S481" s="69"/>
    </row>
    <row r="482" spans="1:19">
      <c r="A482" s="128"/>
      <c r="B482" s="130"/>
      <c r="F482" s="85"/>
      <c r="G482" s="143"/>
      <c r="H482" s="137"/>
      <c r="O482" s="149"/>
      <c r="P482" s="69"/>
      <c r="Q482" s="69"/>
      <c r="R482" s="69"/>
      <c r="S482" s="69"/>
    </row>
    <row r="483" spans="1:19">
      <c r="A483" s="128"/>
      <c r="B483" s="130"/>
      <c r="F483" s="85"/>
      <c r="G483" s="143"/>
      <c r="H483" s="137"/>
      <c r="O483" s="149"/>
      <c r="P483" s="69"/>
      <c r="Q483" s="69"/>
      <c r="R483" s="69"/>
      <c r="S483" s="69"/>
    </row>
    <row r="484" spans="1:19">
      <c r="A484" s="128"/>
      <c r="B484" s="130"/>
      <c r="F484" s="85"/>
      <c r="G484" s="143"/>
      <c r="H484" s="137"/>
      <c r="O484" s="149"/>
      <c r="P484" s="69"/>
      <c r="Q484" s="69"/>
      <c r="R484" s="69"/>
      <c r="S484" s="69"/>
    </row>
    <row r="485" spans="1:19">
      <c r="A485" s="128"/>
      <c r="B485" s="130"/>
      <c r="F485" s="85"/>
      <c r="G485" s="143"/>
      <c r="H485" s="137"/>
      <c r="O485" s="149"/>
      <c r="P485" s="69"/>
      <c r="Q485" s="69"/>
      <c r="R485" s="69"/>
      <c r="S485" s="69"/>
    </row>
    <row r="486" spans="1:19">
      <c r="A486" s="128"/>
      <c r="B486" s="130"/>
      <c r="F486" s="85"/>
      <c r="G486" s="143"/>
      <c r="H486" s="137"/>
      <c r="O486" s="149"/>
      <c r="P486" s="69"/>
      <c r="Q486" s="69"/>
      <c r="R486" s="69"/>
      <c r="S486" s="69"/>
    </row>
    <row r="487" spans="1:19">
      <c r="A487" s="128"/>
      <c r="B487" s="130"/>
      <c r="F487" s="85"/>
      <c r="G487" s="143"/>
      <c r="H487" s="137"/>
      <c r="O487" s="149"/>
      <c r="P487" s="69"/>
      <c r="Q487" s="69"/>
      <c r="R487" s="69"/>
      <c r="S487" s="69"/>
    </row>
    <row r="488" spans="1:19">
      <c r="A488" s="128"/>
      <c r="B488" s="130"/>
      <c r="F488" s="85"/>
      <c r="G488" s="143"/>
      <c r="H488" s="137"/>
      <c r="O488" s="149"/>
      <c r="P488" s="69"/>
      <c r="Q488" s="69"/>
      <c r="R488" s="69"/>
      <c r="S488" s="69"/>
    </row>
    <row r="489" spans="1:19">
      <c r="A489" s="128"/>
      <c r="B489" s="130"/>
      <c r="F489" s="85"/>
      <c r="G489" s="143"/>
      <c r="H489" s="137"/>
      <c r="O489" s="149"/>
      <c r="P489" s="69"/>
      <c r="Q489" s="69"/>
      <c r="R489" s="69"/>
      <c r="S489" s="69"/>
    </row>
    <row r="490" spans="1:19">
      <c r="A490" s="128"/>
      <c r="B490" s="130"/>
      <c r="F490" s="85"/>
      <c r="G490" s="143"/>
      <c r="H490" s="137"/>
      <c r="O490" s="149"/>
      <c r="P490" s="69"/>
      <c r="Q490" s="69"/>
      <c r="R490" s="69"/>
      <c r="S490" s="69"/>
    </row>
    <row r="491" spans="1:19">
      <c r="A491" s="128"/>
      <c r="B491" s="130"/>
      <c r="F491" s="85"/>
      <c r="G491" s="143"/>
      <c r="H491" s="137"/>
      <c r="O491" s="149"/>
      <c r="P491" s="69"/>
      <c r="Q491" s="69"/>
      <c r="R491" s="69"/>
      <c r="S491" s="69"/>
    </row>
    <row r="492" spans="1:19">
      <c r="A492" s="128"/>
      <c r="B492" s="130"/>
      <c r="F492" s="85"/>
      <c r="G492" s="143"/>
      <c r="H492" s="137"/>
      <c r="O492" s="149"/>
      <c r="P492" s="69"/>
      <c r="Q492" s="69"/>
      <c r="R492" s="69"/>
      <c r="S492" s="69"/>
    </row>
    <row r="493" spans="1:19">
      <c r="A493" s="128"/>
      <c r="B493" s="130"/>
      <c r="F493" s="85"/>
      <c r="G493" s="143"/>
      <c r="H493" s="137"/>
      <c r="O493" s="149"/>
      <c r="P493" s="69"/>
      <c r="Q493" s="69"/>
      <c r="R493" s="69"/>
      <c r="S493" s="69"/>
    </row>
    <row r="494" spans="1:19">
      <c r="A494" s="128"/>
      <c r="B494" s="130"/>
      <c r="F494" s="85"/>
      <c r="G494" s="143"/>
      <c r="H494" s="137"/>
      <c r="O494" s="149"/>
      <c r="P494" s="69"/>
      <c r="Q494" s="69"/>
      <c r="R494" s="69"/>
      <c r="S494" s="69"/>
    </row>
    <row r="495" spans="1:19">
      <c r="A495" s="128"/>
      <c r="B495" s="130"/>
      <c r="F495" s="85"/>
      <c r="G495" s="143"/>
      <c r="H495" s="137"/>
      <c r="O495" s="149"/>
      <c r="P495" s="69"/>
      <c r="Q495" s="69"/>
      <c r="R495" s="69"/>
      <c r="S495" s="69"/>
    </row>
    <row r="496" spans="1:19">
      <c r="A496" s="128"/>
      <c r="B496" s="130"/>
      <c r="F496" s="85"/>
      <c r="G496" s="143"/>
      <c r="H496" s="137"/>
      <c r="O496" s="149"/>
      <c r="P496" s="69"/>
      <c r="Q496" s="69"/>
      <c r="R496" s="69"/>
      <c r="S496" s="69"/>
    </row>
    <row r="497" spans="1:19">
      <c r="A497" s="128"/>
      <c r="B497" s="130"/>
      <c r="F497" s="85"/>
      <c r="G497" s="143"/>
      <c r="H497" s="137"/>
      <c r="O497" s="149"/>
      <c r="P497" s="69"/>
      <c r="Q497" s="69"/>
      <c r="R497" s="69"/>
      <c r="S497" s="69"/>
    </row>
    <row r="498" spans="1:19">
      <c r="A498" s="128"/>
      <c r="B498" s="130"/>
      <c r="F498" s="85"/>
      <c r="G498" s="143"/>
      <c r="H498" s="137"/>
      <c r="O498" s="149"/>
      <c r="P498" s="69"/>
      <c r="Q498" s="69"/>
      <c r="R498" s="69"/>
      <c r="S498" s="69"/>
    </row>
    <row r="499" spans="1:19">
      <c r="A499" s="128"/>
      <c r="B499" s="130"/>
      <c r="F499" s="85"/>
      <c r="G499" s="143"/>
      <c r="H499" s="137"/>
      <c r="O499" s="149"/>
      <c r="P499" s="69"/>
      <c r="Q499" s="69"/>
      <c r="R499" s="69"/>
      <c r="S499" s="69"/>
    </row>
    <row r="500" spans="1:19">
      <c r="A500" s="128"/>
      <c r="B500" s="130"/>
      <c r="F500" s="85"/>
      <c r="G500" s="143"/>
      <c r="H500" s="137"/>
      <c r="O500" s="149"/>
      <c r="P500" s="69"/>
      <c r="Q500" s="69"/>
      <c r="R500" s="69"/>
      <c r="S500" s="69"/>
    </row>
    <row r="501" spans="1:19">
      <c r="A501" s="128"/>
      <c r="B501" s="130"/>
      <c r="F501" s="85"/>
      <c r="G501" s="143"/>
      <c r="H501" s="137"/>
      <c r="O501" s="149"/>
      <c r="P501" s="69"/>
      <c r="Q501" s="69"/>
      <c r="R501" s="69"/>
      <c r="S501" s="69"/>
    </row>
    <row r="502" spans="1:19">
      <c r="A502" s="128"/>
      <c r="B502" s="130"/>
      <c r="F502" s="85"/>
      <c r="G502" s="143"/>
      <c r="H502" s="137"/>
      <c r="O502" s="149"/>
      <c r="P502" s="69"/>
      <c r="Q502" s="69"/>
      <c r="R502" s="69"/>
      <c r="S502" s="69"/>
    </row>
    <row r="503" spans="1:19">
      <c r="A503" s="128"/>
      <c r="B503" s="130"/>
      <c r="F503" s="85"/>
      <c r="G503" s="143"/>
      <c r="H503" s="137"/>
      <c r="O503" s="149"/>
      <c r="P503" s="69"/>
      <c r="Q503" s="69"/>
      <c r="R503" s="69"/>
      <c r="S503" s="69"/>
    </row>
    <row r="504" spans="1:19">
      <c r="A504" s="128"/>
      <c r="B504" s="130"/>
      <c r="F504" s="85"/>
      <c r="G504" s="143"/>
      <c r="H504" s="137"/>
      <c r="O504" s="149"/>
      <c r="P504" s="69"/>
      <c r="Q504" s="69"/>
      <c r="R504" s="69"/>
      <c r="S504" s="69"/>
    </row>
    <row r="505" spans="1:19">
      <c r="A505" s="128"/>
      <c r="B505" s="130"/>
      <c r="F505" s="85"/>
      <c r="G505" s="143"/>
      <c r="H505" s="137"/>
      <c r="O505" s="149"/>
      <c r="P505" s="69"/>
      <c r="Q505" s="69"/>
      <c r="R505" s="69"/>
      <c r="S505" s="69"/>
    </row>
    <row r="506" spans="1:19">
      <c r="A506" s="128"/>
      <c r="B506" s="130"/>
      <c r="F506" s="85"/>
      <c r="G506" s="143"/>
      <c r="H506" s="137"/>
      <c r="O506" s="149"/>
      <c r="P506" s="69"/>
      <c r="Q506" s="69"/>
      <c r="R506" s="69"/>
      <c r="S506" s="69"/>
    </row>
    <row r="507" spans="1:19">
      <c r="A507" s="128"/>
      <c r="B507" s="130"/>
      <c r="F507" s="85"/>
      <c r="G507" s="143"/>
      <c r="H507" s="137"/>
      <c r="O507" s="149"/>
      <c r="P507" s="69"/>
      <c r="Q507" s="69"/>
      <c r="R507" s="69"/>
      <c r="S507" s="69"/>
    </row>
    <row r="508" spans="1:19">
      <c r="A508" s="128"/>
      <c r="B508" s="130"/>
      <c r="F508" s="85"/>
      <c r="G508" s="143"/>
      <c r="H508" s="137"/>
      <c r="O508" s="149"/>
      <c r="P508" s="69"/>
      <c r="Q508" s="69"/>
      <c r="R508" s="69"/>
      <c r="S508" s="69"/>
    </row>
    <row r="509" spans="1:19">
      <c r="A509" s="128"/>
      <c r="B509" s="130"/>
      <c r="F509" s="85"/>
      <c r="G509" s="143"/>
      <c r="H509" s="137"/>
      <c r="O509" s="149"/>
      <c r="P509" s="69"/>
      <c r="Q509" s="69"/>
      <c r="R509" s="69"/>
      <c r="S509" s="69"/>
    </row>
    <row r="510" spans="1:19">
      <c r="A510" s="128"/>
      <c r="B510" s="130"/>
      <c r="F510" s="85"/>
      <c r="G510" s="143"/>
      <c r="H510" s="137"/>
      <c r="O510" s="149"/>
      <c r="P510" s="69"/>
      <c r="Q510" s="69"/>
      <c r="R510" s="69"/>
      <c r="S510" s="69"/>
    </row>
    <row r="511" spans="1:19">
      <c r="A511" s="128"/>
      <c r="B511" s="130"/>
      <c r="F511" s="85"/>
      <c r="G511" s="143"/>
      <c r="H511" s="137"/>
      <c r="O511" s="149"/>
      <c r="P511" s="69"/>
      <c r="Q511" s="69"/>
      <c r="R511" s="69"/>
      <c r="S511" s="69"/>
    </row>
    <row r="512" spans="1:19">
      <c r="A512" s="128"/>
      <c r="B512" s="130"/>
      <c r="F512" s="85"/>
      <c r="G512" s="143"/>
      <c r="H512" s="137"/>
      <c r="O512" s="149"/>
      <c r="P512" s="69"/>
      <c r="Q512" s="69"/>
      <c r="R512" s="69"/>
      <c r="S512" s="69"/>
    </row>
    <row r="513" spans="1:19">
      <c r="A513" s="128"/>
      <c r="B513" s="130"/>
      <c r="F513" s="85"/>
      <c r="G513" s="143"/>
      <c r="H513" s="137"/>
      <c r="O513" s="149"/>
      <c r="P513" s="69"/>
      <c r="Q513" s="69"/>
      <c r="R513" s="69"/>
      <c r="S513" s="69"/>
    </row>
    <row r="514" spans="1:19">
      <c r="A514" s="128"/>
      <c r="B514" s="130"/>
      <c r="F514" s="85"/>
      <c r="G514" s="143"/>
      <c r="H514" s="137"/>
      <c r="O514" s="149"/>
      <c r="P514" s="69"/>
      <c r="Q514" s="69"/>
      <c r="R514" s="69"/>
      <c r="S514" s="69"/>
    </row>
    <row r="515" spans="1:19">
      <c r="A515" s="128"/>
      <c r="B515" s="130"/>
      <c r="F515" s="85"/>
      <c r="G515" s="143"/>
      <c r="H515" s="137"/>
      <c r="O515" s="149"/>
      <c r="P515" s="69"/>
      <c r="Q515" s="69"/>
      <c r="R515" s="69"/>
      <c r="S515" s="69"/>
    </row>
    <row r="516" spans="1:19">
      <c r="A516" s="128"/>
      <c r="B516" s="130"/>
      <c r="F516" s="85"/>
      <c r="G516" s="143"/>
      <c r="H516" s="137"/>
      <c r="O516" s="149"/>
      <c r="P516" s="69"/>
      <c r="Q516" s="69"/>
      <c r="R516" s="69"/>
      <c r="S516" s="69"/>
    </row>
    <row r="517" spans="1:19">
      <c r="A517" s="128"/>
      <c r="B517" s="130"/>
      <c r="F517" s="85"/>
      <c r="G517" s="143"/>
      <c r="H517" s="137"/>
      <c r="O517" s="149"/>
      <c r="P517" s="69"/>
      <c r="Q517" s="69"/>
      <c r="R517" s="69"/>
      <c r="S517" s="69"/>
    </row>
    <row r="518" spans="1:19">
      <c r="A518" s="128"/>
      <c r="B518" s="130"/>
      <c r="F518" s="85"/>
      <c r="G518" s="143"/>
      <c r="H518" s="137"/>
      <c r="O518" s="149"/>
      <c r="P518" s="69"/>
      <c r="Q518" s="69"/>
      <c r="R518" s="69"/>
      <c r="S518" s="69"/>
    </row>
    <row r="519" spans="1:19">
      <c r="A519" s="128"/>
      <c r="B519" s="130"/>
      <c r="F519" s="85"/>
      <c r="G519" s="143"/>
      <c r="H519" s="137"/>
      <c r="O519" s="149"/>
      <c r="P519" s="69"/>
      <c r="Q519" s="69"/>
      <c r="R519" s="69"/>
      <c r="S519" s="69"/>
    </row>
    <row r="520" spans="1:19">
      <c r="A520" s="128"/>
      <c r="B520" s="130"/>
      <c r="F520" s="85"/>
      <c r="G520" s="143"/>
      <c r="H520" s="137"/>
      <c r="O520" s="149"/>
      <c r="P520" s="69"/>
      <c r="Q520" s="69"/>
      <c r="R520" s="69"/>
      <c r="S520" s="69"/>
    </row>
    <row r="521" spans="1:19">
      <c r="A521" s="128"/>
      <c r="B521" s="130"/>
      <c r="F521" s="85"/>
      <c r="G521" s="143"/>
      <c r="H521" s="137"/>
      <c r="O521" s="149"/>
      <c r="P521" s="69"/>
      <c r="Q521" s="69"/>
      <c r="R521" s="69"/>
      <c r="S521" s="69"/>
    </row>
    <row r="522" spans="1:19">
      <c r="A522" s="128"/>
      <c r="B522" s="130"/>
      <c r="F522" s="85"/>
      <c r="G522" s="143"/>
      <c r="H522" s="137"/>
      <c r="O522" s="149"/>
      <c r="P522" s="69"/>
      <c r="Q522" s="69"/>
      <c r="R522" s="69"/>
      <c r="S522" s="69"/>
    </row>
    <row r="523" spans="1:19">
      <c r="A523" s="128"/>
      <c r="B523" s="130"/>
      <c r="F523" s="85"/>
      <c r="G523" s="143"/>
      <c r="H523" s="137"/>
      <c r="O523" s="149"/>
      <c r="P523" s="69"/>
      <c r="Q523" s="69"/>
      <c r="R523" s="69"/>
      <c r="S523" s="69"/>
    </row>
    <row r="524" spans="1:19">
      <c r="A524" s="128"/>
      <c r="B524" s="130"/>
      <c r="F524" s="85"/>
      <c r="G524" s="143"/>
      <c r="H524" s="137"/>
      <c r="O524" s="149"/>
      <c r="P524" s="69"/>
      <c r="Q524" s="69"/>
      <c r="R524" s="69"/>
      <c r="S524" s="69"/>
    </row>
    <row r="525" spans="1:19">
      <c r="A525" s="128"/>
      <c r="B525" s="130"/>
      <c r="F525" s="85"/>
      <c r="G525" s="143"/>
      <c r="H525" s="137"/>
      <c r="O525" s="149"/>
      <c r="P525" s="69"/>
      <c r="Q525" s="69"/>
      <c r="R525" s="69"/>
      <c r="S525" s="69"/>
    </row>
    <row r="526" spans="1:19">
      <c r="A526" s="128"/>
      <c r="B526" s="130"/>
      <c r="F526" s="85"/>
      <c r="G526" s="143"/>
      <c r="H526" s="137"/>
      <c r="O526" s="149"/>
      <c r="P526" s="69"/>
      <c r="Q526" s="69"/>
      <c r="R526" s="69"/>
      <c r="S526" s="69"/>
    </row>
    <row r="527" spans="1:19">
      <c r="A527" s="128"/>
      <c r="B527" s="130"/>
      <c r="F527" s="85"/>
      <c r="G527" s="143"/>
      <c r="H527" s="137"/>
      <c r="O527" s="149"/>
      <c r="P527" s="69"/>
      <c r="Q527" s="69"/>
      <c r="R527" s="69"/>
      <c r="S527" s="69"/>
    </row>
    <row r="528" spans="1:19">
      <c r="A528" s="128"/>
      <c r="B528" s="130"/>
      <c r="F528" s="85"/>
      <c r="G528" s="143"/>
      <c r="H528" s="137"/>
      <c r="O528" s="149"/>
      <c r="P528" s="69"/>
      <c r="Q528" s="69"/>
      <c r="R528" s="69"/>
      <c r="S528" s="69"/>
    </row>
    <row r="529" spans="1:19">
      <c r="A529" s="128"/>
      <c r="B529" s="130"/>
      <c r="F529" s="85"/>
      <c r="G529" s="143"/>
      <c r="H529" s="137"/>
      <c r="O529" s="149"/>
      <c r="P529" s="69"/>
      <c r="Q529" s="69"/>
      <c r="R529" s="69"/>
      <c r="S529" s="69"/>
    </row>
    <row r="530" spans="1:19">
      <c r="A530" s="128"/>
      <c r="B530" s="130"/>
      <c r="F530" s="85"/>
      <c r="G530" s="143"/>
      <c r="H530" s="137"/>
      <c r="O530" s="149"/>
      <c r="P530" s="69"/>
      <c r="Q530" s="69"/>
      <c r="R530" s="69"/>
      <c r="S530" s="69"/>
    </row>
    <row r="531" spans="1:19">
      <c r="A531" s="128"/>
      <c r="B531" s="130"/>
      <c r="F531" s="85"/>
      <c r="G531" s="143"/>
      <c r="H531" s="137"/>
      <c r="O531" s="149"/>
      <c r="P531" s="69"/>
      <c r="Q531" s="69"/>
      <c r="R531" s="69"/>
      <c r="S531" s="69"/>
    </row>
    <row r="532" spans="1:19">
      <c r="A532" s="128"/>
      <c r="B532" s="130"/>
      <c r="F532" s="85"/>
      <c r="G532" s="143"/>
      <c r="H532" s="137"/>
      <c r="O532" s="149"/>
      <c r="P532" s="69"/>
      <c r="Q532" s="69"/>
      <c r="R532" s="69"/>
      <c r="S532" s="69"/>
    </row>
    <row r="533" spans="1:19">
      <c r="A533" s="128"/>
      <c r="B533" s="130"/>
      <c r="F533" s="85"/>
      <c r="G533" s="143"/>
      <c r="H533" s="137"/>
      <c r="O533" s="149"/>
      <c r="P533" s="69"/>
      <c r="Q533" s="69"/>
      <c r="R533" s="69"/>
      <c r="S533" s="69"/>
    </row>
    <row r="534" spans="1:19">
      <c r="A534" s="128"/>
      <c r="B534" s="130"/>
      <c r="F534" s="85"/>
      <c r="G534" s="143"/>
      <c r="H534" s="137"/>
      <c r="O534" s="149"/>
      <c r="P534" s="69"/>
      <c r="Q534" s="69"/>
      <c r="R534" s="69"/>
      <c r="S534" s="69"/>
    </row>
    <row r="535" spans="1:19">
      <c r="A535" s="128"/>
      <c r="B535" s="130"/>
      <c r="F535" s="85"/>
      <c r="G535" s="143"/>
      <c r="H535" s="137"/>
      <c r="O535" s="149"/>
      <c r="P535" s="69"/>
      <c r="Q535" s="69"/>
      <c r="R535" s="69"/>
      <c r="S535" s="69"/>
    </row>
    <row r="536" spans="1:19">
      <c r="A536" s="128"/>
      <c r="B536" s="130"/>
      <c r="F536" s="85"/>
      <c r="G536" s="143"/>
      <c r="H536" s="137"/>
      <c r="O536" s="149"/>
      <c r="P536" s="69"/>
      <c r="Q536" s="69"/>
      <c r="R536" s="69"/>
      <c r="S536" s="69"/>
    </row>
    <row r="537" spans="1:19">
      <c r="A537" s="128"/>
      <c r="B537" s="130"/>
      <c r="F537" s="85"/>
      <c r="G537" s="143"/>
      <c r="H537" s="137"/>
      <c r="O537" s="149"/>
      <c r="P537" s="69"/>
      <c r="Q537" s="69"/>
      <c r="R537" s="69"/>
      <c r="S537" s="69"/>
    </row>
    <row r="538" spans="1:19">
      <c r="A538" s="128"/>
      <c r="B538" s="130"/>
      <c r="F538" s="85"/>
      <c r="G538" s="143"/>
      <c r="H538" s="137"/>
      <c r="O538" s="149"/>
      <c r="P538" s="69"/>
      <c r="Q538" s="69"/>
      <c r="R538" s="69"/>
      <c r="S538" s="69"/>
    </row>
    <row r="539" spans="1:19">
      <c r="A539" s="128"/>
      <c r="B539" s="130"/>
      <c r="F539" s="85"/>
      <c r="G539" s="143"/>
      <c r="H539" s="137"/>
      <c r="O539" s="149"/>
      <c r="P539" s="69"/>
      <c r="Q539" s="69"/>
      <c r="R539" s="69"/>
      <c r="S539" s="69"/>
    </row>
    <row r="540" spans="1:19">
      <c r="A540" s="128"/>
      <c r="B540" s="130"/>
      <c r="F540" s="85"/>
      <c r="G540" s="143"/>
      <c r="H540" s="137"/>
      <c r="O540" s="149"/>
      <c r="P540" s="69"/>
      <c r="Q540" s="69"/>
      <c r="R540" s="69"/>
      <c r="S540" s="69"/>
    </row>
    <row r="541" spans="1:19">
      <c r="A541" s="128"/>
      <c r="B541" s="130"/>
      <c r="F541" s="85"/>
      <c r="G541" s="143"/>
      <c r="H541" s="137"/>
      <c r="O541" s="149"/>
      <c r="P541" s="69"/>
      <c r="Q541" s="69"/>
      <c r="R541" s="69"/>
      <c r="S541" s="69"/>
    </row>
    <row r="542" spans="1:19">
      <c r="A542" s="128"/>
      <c r="B542" s="130"/>
      <c r="F542" s="85"/>
      <c r="G542" s="143"/>
      <c r="H542" s="137"/>
      <c r="O542" s="149"/>
      <c r="P542" s="69"/>
      <c r="Q542" s="69"/>
      <c r="R542" s="69"/>
      <c r="S542" s="69"/>
    </row>
    <row r="543" spans="1:19">
      <c r="A543" s="128"/>
      <c r="B543" s="130"/>
      <c r="F543" s="85"/>
      <c r="G543" s="143"/>
      <c r="H543" s="137"/>
      <c r="O543" s="149"/>
      <c r="P543" s="69"/>
      <c r="Q543" s="69"/>
      <c r="R543" s="69"/>
      <c r="S543" s="69"/>
    </row>
    <row r="544" spans="1:19">
      <c r="A544" s="128"/>
      <c r="B544" s="130"/>
      <c r="F544" s="85"/>
      <c r="G544" s="143"/>
      <c r="H544" s="137"/>
      <c r="O544" s="149"/>
      <c r="P544" s="69"/>
      <c r="Q544" s="69"/>
      <c r="R544" s="69"/>
      <c r="S544" s="69"/>
    </row>
    <row r="545" spans="1:19">
      <c r="A545" s="128"/>
      <c r="B545" s="130"/>
      <c r="F545" s="85"/>
      <c r="G545" s="143"/>
      <c r="H545" s="137"/>
      <c r="O545" s="149"/>
      <c r="P545" s="69"/>
      <c r="Q545" s="69"/>
      <c r="R545" s="69"/>
      <c r="S545" s="69"/>
    </row>
    <row r="546" spans="1:19">
      <c r="A546" s="128"/>
      <c r="B546" s="130"/>
      <c r="F546" s="85"/>
      <c r="G546" s="143"/>
      <c r="H546" s="137"/>
      <c r="O546" s="149"/>
      <c r="P546" s="69"/>
      <c r="Q546" s="69"/>
      <c r="R546" s="69"/>
      <c r="S546" s="69"/>
    </row>
    <row r="547" spans="1:19">
      <c r="A547" s="128"/>
      <c r="B547" s="130"/>
      <c r="F547" s="85"/>
      <c r="G547" s="143"/>
      <c r="H547" s="137"/>
      <c r="O547" s="149"/>
      <c r="P547" s="69"/>
      <c r="Q547" s="69"/>
      <c r="R547" s="69"/>
      <c r="S547" s="69"/>
    </row>
    <row r="548" spans="1:19">
      <c r="A548" s="128"/>
      <c r="B548" s="130"/>
      <c r="F548" s="85"/>
      <c r="G548" s="143"/>
      <c r="H548" s="137"/>
      <c r="O548" s="149"/>
      <c r="P548" s="69"/>
      <c r="Q548" s="69"/>
      <c r="R548" s="69"/>
      <c r="S548" s="69"/>
    </row>
    <row r="549" spans="1:19">
      <c r="A549" s="128"/>
      <c r="B549" s="130"/>
      <c r="F549" s="85"/>
      <c r="G549" s="143"/>
      <c r="H549" s="137"/>
      <c r="O549" s="149"/>
      <c r="P549" s="69"/>
      <c r="Q549" s="69"/>
      <c r="R549" s="69"/>
      <c r="S549" s="69"/>
    </row>
    <row r="550" spans="1:19">
      <c r="A550" s="128"/>
      <c r="B550" s="130"/>
      <c r="F550" s="85"/>
      <c r="G550" s="143"/>
      <c r="H550" s="137"/>
      <c r="O550" s="149"/>
      <c r="P550" s="69"/>
      <c r="Q550" s="69"/>
      <c r="R550" s="69"/>
      <c r="S550" s="69"/>
    </row>
    <row r="551" spans="1:19">
      <c r="A551" s="128"/>
      <c r="B551" s="130"/>
      <c r="F551" s="85"/>
      <c r="G551" s="143"/>
      <c r="H551" s="137"/>
      <c r="O551" s="149"/>
      <c r="P551" s="69"/>
      <c r="Q551" s="69"/>
      <c r="R551" s="69"/>
      <c r="S551" s="69"/>
    </row>
    <row r="552" spans="1:19">
      <c r="A552" s="128"/>
      <c r="B552" s="130"/>
      <c r="F552" s="85"/>
      <c r="G552" s="143"/>
      <c r="H552" s="137"/>
      <c r="O552" s="149"/>
      <c r="P552" s="69"/>
      <c r="Q552" s="69"/>
      <c r="R552" s="69"/>
      <c r="S552" s="69"/>
    </row>
    <row r="553" spans="1:19">
      <c r="A553" s="128"/>
      <c r="B553" s="130"/>
      <c r="F553" s="85"/>
      <c r="G553" s="143"/>
      <c r="H553" s="137"/>
      <c r="O553" s="149"/>
      <c r="P553" s="69"/>
      <c r="Q553" s="69"/>
      <c r="R553" s="69"/>
      <c r="S553" s="69"/>
    </row>
    <row r="554" spans="1:19">
      <c r="A554" s="128"/>
      <c r="B554" s="130"/>
      <c r="F554" s="85"/>
      <c r="G554" s="143"/>
      <c r="H554" s="137"/>
      <c r="O554" s="149"/>
      <c r="P554" s="69"/>
      <c r="Q554" s="69"/>
      <c r="R554" s="69"/>
      <c r="S554" s="69"/>
    </row>
    <row r="555" spans="1:19">
      <c r="A555" s="128"/>
      <c r="B555" s="130"/>
      <c r="F555" s="85"/>
      <c r="G555" s="143"/>
      <c r="H555" s="137"/>
      <c r="O555" s="149"/>
      <c r="P555" s="69"/>
      <c r="Q555" s="69"/>
      <c r="R555" s="69"/>
      <c r="S555" s="69"/>
    </row>
    <row r="556" spans="1:19">
      <c r="A556" s="128"/>
      <c r="B556" s="130"/>
      <c r="F556" s="85"/>
      <c r="G556" s="143"/>
      <c r="H556" s="137"/>
      <c r="O556" s="149"/>
      <c r="P556" s="69"/>
      <c r="Q556" s="69"/>
      <c r="R556" s="69"/>
      <c r="S556" s="69"/>
    </row>
    <row r="557" spans="1:19">
      <c r="A557" s="128"/>
      <c r="B557" s="130"/>
      <c r="F557" s="85"/>
      <c r="G557" s="143"/>
      <c r="H557" s="137"/>
      <c r="O557" s="149"/>
      <c r="P557" s="69"/>
      <c r="Q557" s="69"/>
      <c r="R557" s="69"/>
      <c r="S557" s="69"/>
    </row>
    <row r="558" spans="1:19">
      <c r="A558" s="128"/>
      <c r="B558" s="130"/>
      <c r="F558" s="85"/>
      <c r="G558" s="143"/>
      <c r="H558" s="137"/>
      <c r="O558" s="149"/>
      <c r="P558" s="69"/>
      <c r="Q558" s="69"/>
      <c r="R558" s="69"/>
      <c r="S558" s="69"/>
    </row>
    <row r="559" spans="1:19">
      <c r="A559" s="128"/>
      <c r="B559" s="130"/>
      <c r="F559" s="85"/>
      <c r="G559" s="143"/>
      <c r="H559" s="137"/>
      <c r="O559" s="149"/>
      <c r="P559" s="69"/>
      <c r="Q559" s="69"/>
      <c r="R559" s="69"/>
      <c r="S559" s="69"/>
    </row>
    <row r="560" spans="1:19">
      <c r="A560" s="128"/>
      <c r="B560" s="130"/>
      <c r="F560" s="85"/>
      <c r="G560" s="143"/>
      <c r="H560" s="137"/>
      <c r="O560" s="149"/>
      <c r="P560" s="69"/>
      <c r="Q560" s="69"/>
      <c r="R560" s="69"/>
      <c r="S560" s="69"/>
    </row>
    <row r="561" spans="1:19">
      <c r="A561" s="128"/>
      <c r="B561" s="130"/>
      <c r="F561" s="85"/>
      <c r="G561" s="143"/>
      <c r="H561" s="137"/>
      <c r="O561" s="149"/>
      <c r="P561" s="69"/>
      <c r="Q561" s="69"/>
      <c r="R561" s="69"/>
      <c r="S561" s="69"/>
    </row>
    <row r="562" spans="1:19">
      <c r="A562" s="128"/>
      <c r="B562" s="130"/>
      <c r="F562" s="85"/>
      <c r="G562" s="143"/>
      <c r="H562" s="137"/>
      <c r="O562" s="149"/>
      <c r="P562" s="69"/>
      <c r="Q562" s="69"/>
      <c r="R562" s="69"/>
      <c r="S562" s="69"/>
    </row>
    <row r="563" spans="1:19">
      <c r="A563" s="128"/>
      <c r="B563" s="130"/>
      <c r="F563" s="85"/>
      <c r="G563" s="143"/>
      <c r="H563" s="137"/>
      <c r="O563" s="149"/>
      <c r="P563" s="69"/>
      <c r="Q563" s="69"/>
      <c r="R563" s="69"/>
      <c r="S563" s="69"/>
    </row>
    <row r="564" spans="1:19">
      <c r="A564" s="128"/>
      <c r="B564" s="130"/>
      <c r="F564" s="85"/>
      <c r="G564" s="143"/>
      <c r="H564" s="137"/>
      <c r="O564" s="149"/>
      <c r="P564" s="69"/>
      <c r="Q564" s="69"/>
      <c r="R564" s="69"/>
      <c r="S564" s="69"/>
    </row>
    <row r="565" spans="1:19">
      <c r="A565" s="128"/>
      <c r="B565" s="130"/>
      <c r="F565" s="85"/>
      <c r="G565" s="143"/>
      <c r="H565" s="137"/>
      <c r="O565" s="149"/>
      <c r="P565" s="69"/>
      <c r="Q565" s="69"/>
      <c r="R565" s="69"/>
      <c r="S565" s="69"/>
    </row>
    <row r="566" spans="1:19">
      <c r="A566" s="128"/>
      <c r="B566" s="130"/>
      <c r="F566" s="85"/>
      <c r="G566" s="143"/>
      <c r="H566" s="137"/>
      <c r="O566" s="149"/>
      <c r="P566" s="69"/>
      <c r="Q566" s="69"/>
      <c r="R566" s="69"/>
      <c r="S566" s="69"/>
    </row>
    <row r="567" spans="1:19">
      <c r="A567" s="128"/>
      <c r="B567" s="130"/>
      <c r="F567" s="85"/>
      <c r="G567" s="143"/>
      <c r="H567" s="137"/>
      <c r="O567" s="149"/>
      <c r="P567" s="69"/>
      <c r="Q567" s="69"/>
      <c r="R567" s="69"/>
      <c r="S567" s="69"/>
    </row>
    <row r="568" spans="1:19">
      <c r="A568" s="128"/>
      <c r="B568" s="130"/>
      <c r="F568" s="85"/>
      <c r="G568" s="143"/>
      <c r="H568" s="137"/>
      <c r="O568" s="149"/>
      <c r="P568" s="69"/>
      <c r="Q568" s="69"/>
      <c r="R568" s="69"/>
      <c r="S568" s="69"/>
    </row>
    <row r="569" spans="1:19">
      <c r="A569" s="128"/>
      <c r="B569" s="130"/>
      <c r="F569" s="85"/>
      <c r="G569" s="143"/>
      <c r="H569" s="137"/>
      <c r="O569" s="149"/>
      <c r="P569" s="69"/>
      <c r="Q569" s="69"/>
      <c r="R569" s="69"/>
      <c r="S569" s="69"/>
    </row>
    <row r="570" spans="1:19">
      <c r="A570" s="128"/>
      <c r="B570" s="130"/>
      <c r="F570" s="85"/>
      <c r="G570" s="143"/>
      <c r="H570" s="137"/>
      <c r="O570" s="149"/>
      <c r="P570" s="69"/>
      <c r="Q570" s="69"/>
      <c r="R570" s="69"/>
      <c r="S570" s="69"/>
    </row>
    <row r="571" spans="1:19">
      <c r="A571" s="128"/>
      <c r="B571" s="130"/>
      <c r="F571" s="85"/>
      <c r="G571" s="143"/>
      <c r="H571" s="137"/>
      <c r="O571" s="149"/>
      <c r="P571" s="69"/>
      <c r="Q571" s="69"/>
      <c r="R571" s="69"/>
      <c r="S571" s="69"/>
    </row>
    <row r="572" spans="1:19">
      <c r="A572" s="128"/>
      <c r="B572" s="130"/>
      <c r="F572" s="85"/>
      <c r="G572" s="143"/>
      <c r="H572" s="137"/>
      <c r="O572" s="149"/>
      <c r="P572" s="69"/>
      <c r="Q572" s="69"/>
      <c r="R572" s="69"/>
      <c r="S572" s="69"/>
    </row>
    <row r="573" spans="1:19">
      <c r="A573" s="128"/>
      <c r="B573" s="130"/>
      <c r="F573" s="85"/>
      <c r="G573" s="143"/>
      <c r="H573" s="137"/>
      <c r="O573" s="149"/>
      <c r="P573" s="69"/>
      <c r="Q573" s="69"/>
      <c r="R573" s="69"/>
      <c r="S573" s="69"/>
    </row>
    <row r="574" spans="1:19">
      <c r="A574" s="128"/>
      <c r="B574" s="130"/>
      <c r="F574" s="85"/>
      <c r="G574" s="143"/>
      <c r="H574" s="137"/>
      <c r="O574" s="149"/>
      <c r="P574" s="69"/>
      <c r="Q574" s="69"/>
      <c r="R574" s="69"/>
      <c r="S574" s="69"/>
    </row>
    <row r="575" spans="1:19">
      <c r="A575" s="128"/>
      <c r="B575" s="130"/>
      <c r="F575" s="85"/>
      <c r="G575" s="143"/>
      <c r="H575" s="137"/>
      <c r="O575" s="149"/>
      <c r="P575" s="69"/>
      <c r="Q575" s="69"/>
      <c r="R575" s="69"/>
      <c r="S575" s="69"/>
    </row>
    <row r="576" spans="1:19">
      <c r="A576" s="128"/>
      <c r="B576" s="130"/>
      <c r="F576" s="85"/>
      <c r="G576" s="143"/>
      <c r="H576" s="137"/>
      <c r="O576" s="149"/>
      <c r="P576" s="69"/>
      <c r="Q576" s="69"/>
      <c r="R576" s="69"/>
      <c r="S576" s="69"/>
    </row>
    <row r="577" spans="1:19">
      <c r="A577" s="128"/>
      <c r="B577" s="130"/>
      <c r="F577" s="85"/>
      <c r="G577" s="143"/>
      <c r="H577" s="137"/>
      <c r="O577" s="149"/>
      <c r="P577" s="69"/>
      <c r="Q577" s="69"/>
      <c r="R577" s="69"/>
      <c r="S577" s="69"/>
    </row>
    <row r="578" spans="1:19">
      <c r="A578" s="128"/>
      <c r="B578" s="130"/>
      <c r="F578" s="85"/>
      <c r="G578" s="143"/>
      <c r="H578" s="137"/>
      <c r="O578" s="149"/>
      <c r="P578" s="69"/>
      <c r="Q578" s="69"/>
      <c r="R578" s="69"/>
      <c r="S578" s="69"/>
    </row>
    <row r="579" spans="1:19">
      <c r="A579" s="128"/>
      <c r="B579" s="130"/>
      <c r="F579" s="85"/>
      <c r="G579" s="143"/>
      <c r="H579" s="137"/>
      <c r="O579" s="149"/>
      <c r="P579" s="69"/>
      <c r="Q579" s="69"/>
      <c r="R579" s="69"/>
      <c r="S579" s="69"/>
    </row>
    <row r="580" spans="1:19">
      <c r="A580" s="128"/>
      <c r="B580" s="130"/>
      <c r="F580" s="85"/>
      <c r="G580" s="143"/>
      <c r="H580" s="137"/>
      <c r="O580" s="149"/>
      <c r="P580" s="69"/>
      <c r="Q580" s="69"/>
      <c r="R580" s="69"/>
      <c r="S580" s="69"/>
    </row>
    <row r="581" spans="1:19">
      <c r="A581" s="128"/>
      <c r="B581" s="130"/>
      <c r="F581" s="85"/>
      <c r="G581" s="143"/>
      <c r="H581" s="137"/>
      <c r="O581" s="149"/>
      <c r="P581" s="69"/>
      <c r="Q581" s="69"/>
      <c r="R581" s="69"/>
      <c r="S581" s="69"/>
    </row>
    <row r="582" spans="1:19">
      <c r="A582" s="128"/>
      <c r="B582" s="130"/>
      <c r="F582" s="85"/>
      <c r="G582" s="143"/>
      <c r="H582" s="137"/>
      <c r="O582" s="149"/>
      <c r="P582" s="69"/>
      <c r="Q582" s="69"/>
      <c r="R582" s="69"/>
      <c r="S582" s="69"/>
    </row>
    <row r="583" spans="1:19">
      <c r="A583" s="128"/>
      <c r="B583" s="130"/>
      <c r="F583" s="85"/>
      <c r="G583" s="143"/>
      <c r="H583" s="137"/>
      <c r="O583" s="149"/>
      <c r="P583" s="69"/>
      <c r="Q583" s="69"/>
      <c r="R583" s="69"/>
      <c r="S583" s="69"/>
    </row>
    <row r="584" spans="1:19">
      <c r="A584" s="128"/>
      <c r="B584" s="130"/>
      <c r="F584" s="85"/>
      <c r="G584" s="143"/>
      <c r="H584" s="137"/>
      <c r="O584" s="149"/>
      <c r="P584" s="69"/>
      <c r="Q584" s="69"/>
      <c r="R584" s="69"/>
      <c r="S584" s="69"/>
    </row>
    <row r="585" spans="1:19">
      <c r="A585" s="128"/>
      <c r="B585" s="130"/>
      <c r="F585" s="85"/>
      <c r="G585" s="143"/>
      <c r="H585" s="137"/>
      <c r="O585" s="149"/>
      <c r="P585" s="69"/>
      <c r="Q585" s="69"/>
      <c r="R585" s="69"/>
      <c r="S585" s="69"/>
    </row>
    <row r="586" spans="1:19">
      <c r="A586" s="128"/>
      <c r="B586" s="130"/>
      <c r="F586" s="85"/>
      <c r="G586" s="143"/>
      <c r="H586" s="137"/>
      <c r="O586" s="149"/>
      <c r="P586" s="69"/>
      <c r="Q586" s="69"/>
      <c r="R586" s="69"/>
      <c r="S586" s="69"/>
    </row>
    <row r="587" spans="1:19">
      <c r="A587" s="128"/>
      <c r="B587" s="130"/>
      <c r="F587" s="85"/>
      <c r="G587" s="143"/>
      <c r="H587" s="137"/>
      <c r="O587" s="149"/>
      <c r="P587" s="69"/>
      <c r="Q587" s="69"/>
      <c r="R587" s="69"/>
      <c r="S587" s="69"/>
    </row>
    <row r="588" spans="1:19">
      <c r="A588" s="128"/>
      <c r="B588" s="130"/>
      <c r="F588" s="85"/>
      <c r="G588" s="143"/>
      <c r="H588" s="137"/>
      <c r="O588" s="149"/>
      <c r="P588" s="69"/>
      <c r="Q588" s="69"/>
      <c r="R588" s="69"/>
      <c r="S588" s="69"/>
    </row>
    <row r="589" spans="1:19">
      <c r="A589" s="128"/>
      <c r="B589" s="130"/>
      <c r="F589" s="85"/>
      <c r="G589" s="143"/>
      <c r="H589" s="137"/>
      <c r="O589" s="149"/>
      <c r="P589" s="69"/>
      <c r="Q589" s="69"/>
      <c r="R589" s="69"/>
      <c r="S589" s="69"/>
    </row>
    <row r="590" spans="1:19">
      <c r="A590" s="128"/>
      <c r="B590" s="130"/>
      <c r="F590" s="85"/>
      <c r="G590" s="143"/>
      <c r="H590" s="137"/>
      <c r="O590" s="149"/>
      <c r="P590" s="69"/>
      <c r="Q590" s="69"/>
      <c r="R590" s="69"/>
      <c r="S590" s="69"/>
    </row>
    <row r="591" spans="1:19">
      <c r="A591" s="128"/>
      <c r="B591" s="130"/>
      <c r="F591" s="85"/>
      <c r="G591" s="143"/>
      <c r="H591" s="137"/>
      <c r="O591" s="149"/>
      <c r="P591" s="69"/>
      <c r="Q591" s="69"/>
      <c r="R591" s="69"/>
      <c r="S591" s="69"/>
    </row>
    <row r="592" spans="1:19">
      <c r="A592" s="128"/>
      <c r="B592" s="130"/>
      <c r="F592" s="85"/>
      <c r="G592" s="143"/>
      <c r="H592" s="137"/>
      <c r="O592" s="149"/>
      <c r="P592" s="69"/>
      <c r="Q592" s="69"/>
      <c r="R592" s="69"/>
      <c r="S592" s="69"/>
    </row>
    <row r="593" spans="1:19">
      <c r="A593" s="128"/>
      <c r="B593" s="130"/>
      <c r="F593" s="85"/>
      <c r="G593" s="143"/>
      <c r="H593" s="137"/>
      <c r="O593" s="149"/>
      <c r="P593" s="69"/>
      <c r="Q593" s="69"/>
      <c r="R593" s="69"/>
      <c r="S593" s="69"/>
    </row>
    <row r="594" spans="1:19">
      <c r="A594" s="128"/>
      <c r="B594" s="130"/>
      <c r="F594" s="85"/>
      <c r="G594" s="143"/>
      <c r="H594" s="137"/>
      <c r="O594" s="149"/>
      <c r="P594" s="69"/>
      <c r="Q594" s="69"/>
      <c r="R594" s="69"/>
      <c r="S594" s="69"/>
    </row>
    <row r="595" spans="1:19">
      <c r="A595" s="128"/>
      <c r="B595" s="130"/>
      <c r="F595" s="85"/>
      <c r="G595" s="143"/>
      <c r="H595" s="137"/>
      <c r="O595" s="149"/>
      <c r="P595" s="69"/>
      <c r="Q595" s="69"/>
      <c r="R595" s="69"/>
      <c r="S595" s="69"/>
    </row>
    <row r="596" spans="1:19">
      <c r="A596" s="128"/>
      <c r="B596" s="130"/>
      <c r="F596" s="85"/>
      <c r="G596" s="143"/>
      <c r="H596" s="137"/>
      <c r="O596" s="149"/>
      <c r="P596" s="69"/>
      <c r="Q596" s="69"/>
      <c r="R596" s="69"/>
      <c r="S596" s="69"/>
    </row>
    <row r="597" spans="1:19">
      <c r="A597" s="128"/>
      <c r="B597" s="130"/>
      <c r="F597" s="85"/>
      <c r="G597" s="143"/>
      <c r="H597" s="137"/>
      <c r="O597" s="149"/>
      <c r="P597" s="69"/>
      <c r="Q597" s="69"/>
      <c r="R597" s="69"/>
      <c r="S597" s="69"/>
    </row>
    <row r="598" spans="1:19">
      <c r="A598" s="128"/>
      <c r="B598" s="130"/>
      <c r="F598" s="85"/>
      <c r="G598" s="143"/>
      <c r="H598" s="137"/>
      <c r="O598" s="149"/>
      <c r="P598" s="69"/>
      <c r="Q598" s="69"/>
      <c r="R598" s="69"/>
      <c r="S598" s="69"/>
    </row>
    <row r="599" spans="1:19">
      <c r="A599" s="128"/>
      <c r="B599" s="130"/>
      <c r="F599" s="85"/>
      <c r="G599" s="143"/>
      <c r="H599" s="137"/>
      <c r="O599" s="149"/>
      <c r="P599" s="69"/>
      <c r="Q599" s="69"/>
      <c r="R599" s="69"/>
      <c r="S599" s="69"/>
    </row>
    <row r="600" spans="1:19">
      <c r="A600" s="128"/>
      <c r="B600" s="130"/>
      <c r="F600" s="85"/>
      <c r="G600" s="143"/>
      <c r="H600" s="137"/>
      <c r="O600" s="149"/>
      <c r="P600" s="69"/>
      <c r="Q600" s="69"/>
      <c r="R600" s="69"/>
      <c r="S600" s="69"/>
    </row>
    <row r="601" spans="1:19">
      <c r="A601" s="128"/>
      <c r="B601" s="130"/>
      <c r="F601" s="85"/>
      <c r="G601" s="143"/>
      <c r="H601" s="137"/>
      <c r="O601" s="149"/>
      <c r="P601" s="69"/>
      <c r="Q601" s="69"/>
      <c r="R601" s="69"/>
      <c r="S601" s="69"/>
    </row>
    <row r="602" spans="1:19">
      <c r="A602" s="128"/>
      <c r="B602" s="130"/>
      <c r="F602" s="85"/>
      <c r="G602" s="143"/>
      <c r="H602" s="137"/>
      <c r="O602" s="149"/>
      <c r="P602" s="69"/>
      <c r="Q602" s="69"/>
      <c r="R602" s="69"/>
      <c r="S602" s="69"/>
    </row>
    <row r="603" spans="1:19">
      <c r="A603" s="128"/>
      <c r="B603" s="130"/>
      <c r="F603" s="85"/>
      <c r="G603" s="143"/>
      <c r="H603" s="137"/>
      <c r="O603" s="149"/>
      <c r="P603" s="69"/>
      <c r="Q603" s="69"/>
      <c r="R603" s="69"/>
      <c r="S603" s="69"/>
    </row>
    <row r="604" spans="1:19">
      <c r="A604" s="128"/>
      <c r="B604" s="130"/>
      <c r="F604" s="85"/>
      <c r="G604" s="143"/>
      <c r="H604" s="137"/>
      <c r="O604" s="149"/>
      <c r="P604" s="69"/>
      <c r="Q604" s="69"/>
      <c r="R604" s="69"/>
      <c r="S604" s="69"/>
    </row>
    <row r="605" spans="1:19">
      <c r="A605" s="128"/>
      <c r="B605" s="130"/>
      <c r="F605" s="85"/>
      <c r="G605" s="143"/>
      <c r="H605" s="137"/>
      <c r="O605" s="149"/>
      <c r="P605" s="69"/>
      <c r="Q605" s="69"/>
      <c r="R605" s="69"/>
      <c r="S605" s="69"/>
    </row>
    <row r="606" spans="1:19">
      <c r="A606" s="128"/>
      <c r="B606" s="130"/>
      <c r="F606" s="85"/>
      <c r="G606" s="143"/>
      <c r="H606" s="137"/>
      <c r="O606" s="149"/>
      <c r="P606" s="69"/>
      <c r="Q606" s="69"/>
      <c r="R606" s="69"/>
      <c r="S606" s="69"/>
    </row>
    <row r="607" spans="1:19">
      <c r="A607" s="128"/>
      <c r="B607" s="130"/>
      <c r="F607" s="85"/>
      <c r="G607" s="143"/>
      <c r="H607" s="137"/>
      <c r="O607" s="149"/>
      <c r="P607" s="69"/>
      <c r="Q607" s="69"/>
      <c r="R607" s="69"/>
      <c r="S607" s="69"/>
    </row>
    <row r="608" spans="1:19">
      <c r="A608" s="128"/>
      <c r="B608" s="130"/>
      <c r="F608" s="85"/>
      <c r="G608" s="143"/>
      <c r="H608" s="137"/>
      <c r="O608" s="149"/>
      <c r="P608" s="69"/>
      <c r="Q608" s="69"/>
      <c r="R608" s="69"/>
      <c r="S608" s="69"/>
    </row>
    <row r="609" spans="1:19">
      <c r="A609" s="128"/>
      <c r="B609" s="130"/>
      <c r="F609" s="85"/>
      <c r="G609" s="143"/>
      <c r="H609" s="137"/>
      <c r="O609" s="149"/>
      <c r="P609" s="69"/>
      <c r="Q609" s="69"/>
      <c r="R609" s="69"/>
      <c r="S609" s="69"/>
    </row>
    <row r="610" spans="1:19">
      <c r="A610" s="128"/>
      <c r="B610" s="130"/>
      <c r="F610" s="85"/>
      <c r="G610" s="143"/>
      <c r="H610" s="137"/>
      <c r="O610" s="149"/>
      <c r="P610" s="69"/>
      <c r="Q610" s="69"/>
      <c r="R610" s="69"/>
      <c r="S610" s="69"/>
    </row>
    <row r="611" spans="1:19">
      <c r="A611" s="128"/>
      <c r="B611" s="130"/>
      <c r="F611" s="85"/>
      <c r="G611" s="143"/>
      <c r="H611" s="137"/>
      <c r="O611" s="149"/>
      <c r="P611" s="69"/>
      <c r="Q611" s="69"/>
      <c r="R611" s="69"/>
      <c r="S611" s="69"/>
    </row>
    <row r="612" spans="1:19">
      <c r="A612" s="128"/>
      <c r="B612" s="130"/>
      <c r="F612" s="85"/>
      <c r="G612" s="143"/>
      <c r="H612" s="137"/>
      <c r="O612" s="149"/>
      <c r="P612" s="69"/>
      <c r="Q612" s="69"/>
      <c r="R612" s="69"/>
      <c r="S612" s="69"/>
    </row>
    <row r="613" spans="1:19">
      <c r="A613" s="128"/>
      <c r="B613" s="130"/>
      <c r="F613" s="85"/>
      <c r="G613" s="143"/>
      <c r="H613" s="137"/>
      <c r="O613" s="149"/>
      <c r="P613" s="69"/>
      <c r="Q613" s="69"/>
      <c r="R613" s="69"/>
      <c r="S613" s="69"/>
    </row>
    <row r="614" spans="1:19">
      <c r="A614" s="128"/>
      <c r="B614" s="130"/>
      <c r="F614" s="85"/>
      <c r="G614" s="143"/>
      <c r="H614" s="137"/>
      <c r="O614" s="149"/>
      <c r="P614" s="69"/>
      <c r="Q614" s="69"/>
      <c r="R614" s="69"/>
      <c r="S614" s="69"/>
    </row>
    <row r="615" spans="1:19">
      <c r="A615" s="128"/>
      <c r="B615" s="130"/>
      <c r="F615" s="85"/>
      <c r="G615" s="143"/>
      <c r="H615" s="137"/>
      <c r="O615" s="149"/>
      <c r="P615" s="69"/>
      <c r="Q615" s="69"/>
      <c r="R615" s="69"/>
      <c r="S615" s="69"/>
    </row>
    <row r="616" spans="1:19">
      <c r="A616" s="128"/>
      <c r="B616" s="130"/>
      <c r="F616" s="85"/>
      <c r="G616" s="143"/>
      <c r="H616" s="137"/>
      <c r="O616" s="149"/>
      <c r="P616" s="69"/>
      <c r="Q616" s="69"/>
      <c r="R616" s="69"/>
      <c r="S616" s="69"/>
    </row>
    <row r="617" spans="1:19">
      <c r="A617" s="128"/>
      <c r="B617" s="130"/>
      <c r="F617" s="85"/>
      <c r="G617" s="143"/>
      <c r="H617" s="137"/>
      <c r="O617" s="149"/>
      <c r="P617" s="69"/>
      <c r="Q617" s="69"/>
      <c r="R617" s="69"/>
      <c r="S617" s="69"/>
    </row>
    <row r="618" spans="1:19">
      <c r="A618" s="128"/>
      <c r="B618" s="130"/>
      <c r="F618" s="85"/>
      <c r="G618" s="143"/>
      <c r="H618" s="137"/>
      <c r="O618" s="149"/>
      <c r="P618" s="69"/>
      <c r="Q618" s="69"/>
      <c r="R618" s="69"/>
      <c r="S618" s="69"/>
    </row>
    <row r="619" spans="1:19">
      <c r="A619" s="128"/>
      <c r="B619" s="130"/>
      <c r="F619" s="85"/>
      <c r="G619" s="143"/>
      <c r="H619" s="137"/>
      <c r="O619" s="149"/>
      <c r="P619" s="69"/>
      <c r="Q619" s="69"/>
      <c r="R619" s="69"/>
      <c r="S619" s="69"/>
    </row>
    <row r="620" spans="1:19">
      <c r="A620" s="128"/>
      <c r="B620" s="130"/>
      <c r="F620" s="85"/>
      <c r="G620" s="143"/>
      <c r="H620" s="137"/>
      <c r="O620" s="149"/>
      <c r="P620" s="69"/>
      <c r="Q620" s="69"/>
      <c r="R620" s="69"/>
      <c r="S620" s="69"/>
    </row>
    <row r="621" spans="1:19">
      <c r="A621" s="128"/>
      <c r="B621" s="130"/>
      <c r="F621" s="85"/>
      <c r="G621" s="143"/>
      <c r="H621" s="137"/>
      <c r="O621" s="149"/>
      <c r="P621" s="69"/>
      <c r="Q621" s="69"/>
      <c r="R621" s="69"/>
      <c r="S621" s="69"/>
    </row>
    <row r="622" spans="1:19">
      <c r="A622" s="128"/>
      <c r="B622" s="130"/>
      <c r="F622" s="85"/>
      <c r="G622" s="143"/>
      <c r="H622" s="137"/>
      <c r="O622" s="149"/>
      <c r="P622" s="69"/>
      <c r="Q622" s="69"/>
      <c r="R622" s="69"/>
      <c r="S622" s="69"/>
    </row>
    <row r="623" spans="1:19">
      <c r="A623" s="128"/>
      <c r="B623" s="130"/>
      <c r="F623" s="85"/>
      <c r="G623" s="143"/>
      <c r="H623" s="137"/>
      <c r="O623" s="149"/>
      <c r="P623" s="69"/>
      <c r="Q623" s="69"/>
      <c r="R623" s="69"/>
      <c r="S623" s="69"/>
    </row>
    <row r="624" spans="1:19">
      <c r="A624" s="128"/>
      <c r="B624" s="130"/>
      <c r="F624" s="85"/>
      <c r="G624" s="143"/>
      <c r="H624" s="137"/>
      <c r="O624" s="149"/>
      <c r="P624" s="69"/>
      <c r="Q624" s="69"/>
      <c r="R624" s="69"/>
      <c r="S624" s="69"/>
    </row>
    <row r="625" spans="1:19">
      <c r="A625" s="128"/>
      <c r="B625" s="130"/>
      <c r="F625" s="85"/>
      <c r="G625" s="143"/>
      <c r="H625" s="137"/>
      <c r="O625" s="149"/>
      <c r="P625" s="69"/>
      <c r="Q625" s="69"/>
      <c r="R625" s="69"/>
      <c r="S625" s="69"/>
    </row>
    <row r="626" spans="1:19">
      <c r="A626" s="128"/>
      <c r="B626" s="130"/>
      <c r="F626" s="85"/>
      <c r="G626" s="143"/>
      <c r="H626" s="137"/>
      <c r="O626" s="149"/>
      <c r="P626" s="69"/>
      <c r="Q626" s="69"/>
      <c r="R626" s="69"/>
      <c r="S626" s="69"/>
    </row>
    <row r="627" spans="1:19">
      <c r="A627" s="128"/>
      <c r="B627" s="130"/>
      <c r="F627" s="85"/>
      <c r="G627" s="143"/>
      <c r="H627" s="137"/>
      <c r="O627" s="149"/>
      <c r="P627" s="69"/>
      <c r="Q627" s="69"/>
      <c r="R627" s="69"/>
      <c r="S627" s="69"/>
    </row>
    <row r="628" spans="1:19">
      <c r="A628" s="128"/>
      <c r="B628" s="130"/>
      <c r="F628" s="85"/>
      <c r="G628" s="143"/>
      <c r="H628" s="137"/>
      <c r="O628" s="149"/>
      <c r="P628" s="69"/>
      <c r="Q628" s="69"/>
      <c r="R628" s="69"/>
      <c r="S628" s="69"/>
    </row>
    <row r="629" spans="1:19">
      <c r="A629" s="128"/>
      <c r="B629" s="130"/>
      <c r="F629" s="85"/>
      <c r="G629" s="143"/>
      <c r="H629" s="137"/>
      <c r="O629" s="149"/>
      <c r="P629" s="69"/>
      <c r="Q629" s="69"/>
      <c r="R629" s="69"/>
      <c r="S629" s="69"/>
    </row>
    <row r="630" spans="1:19">
      <c r="A630" s="128"/>
      <c r="B630" s="130"/>
      <c r="F630" s="85"/>
      <c r="G630" s="143"/>
      <c r="H630" s="137"/>
      <c r="O630" s="149"/>
      <c r="P630" s="69"/>
      <c r="Q630" s="69"/>
      <c r="R630" s="69"/>
      <c r="S630" s="69"/>
    </row>
    <row r="631" spans="1:19">
      <c r="A631" s="128"/>
      <c r="B631" s="130"/>
      <c r="F631" s="85"/>
      <c r="G631" s="143"/>
      <c r="H631" s="137"/>
      <c r="O631" s="149"/>
      <c r="P631" s="69"/>
      <c r="Q631" s="69"/>
      <c r="R631" s="69"/>
      <c r="S631" s="69"/>
    </row>
    <row r="632" spans="1:19">
      <c r="A632" s="128"/>
      <c r="B632" s="130"/>
      <c r="F632" s="85"/>
      <c r="G632" s="143"/>
      <c r="H632" s="137"/>
      <c r="O632" s="149"/>
      <c r="P632" s="69"/>
      <c r="Q632" s="69"/>
      <c r="R632" s="69"/>
      <c r="S632" s="69"/>
    </row>
    <row r="633" spans="1:19">
      <c r="A633" s="128"/>
      <c r="B633" s="130"/>
      <c r="F633" s="85"/>
      <c r="G633" s="143"/>
      <c r="H633" s="137"/>
      <c r="O633" s="149"/>
      <c r="P633" s="69"/>
      <c r="Q633" s="69"/>
      <c r="R633" s="69"/>
      <c r="S633" s="69"/>
    </row>
    <row r="634" spans="1:19">
      <c r="A634" s="128"/>
      <c r="B634" s="130"/>
      <c r="F634" s="85"/>
      <c r="G634" s="143"/>
      <c r="H634" s="137"/>
      <c r="O634" s="149"/>
      <c r="P634" s="69"/>
      <c r="Q634" s="69"/>
      <c r="R634" s="69"/>
      <c r="S634" s="69"/>
    </row>
    <row r="635" spans="1:19">
      <c r="A635" s="128"/>
      <c r="B635" s="130"/>
      <c r="F635" s="85"/>
      <c r="G635" s="143"/>
      <c r="H635" s="137"/>
      <c r="O635" s="149"/>
      <c r="P635" s="69"/>
      <c r="Q635" s="69"/>
      <c r="R635" s="69"/>
      <c r="S635" s="69"/>
    </row>
    <row r="636" spans="1:19">
      <c r="A636" s="128"/>
      <c r="B636" s="130"/>
      <c r="F636" s="85"/>
      <c r="G636" s="143"/>
      <c r="H636" s="137"/>
      <c r="O636" s="149"/>
      <c r="P636" s="69"/>
      <c r="Q636" s="69"/>
      <c r="R636" s="69"/>
      <c r="S636" s="69"/>
    </row>
    <row r="637" spans="1:19">
      <c r="A637" s="128"/>
      <c r="B637" s="130"/>
      <c r="F637" s="85"/>
      <c r="G637" s="143"/>
      <c r="H637" s="137"/>
      <c r="O637" s="149"/>
      <c r="P637" s="69"/>
      <c r="Q637" s="69"/>
      <c r="R637" s="69"/>
      <c r="S637" s="69"/>
    </row>
    <row r="638" spans="1:19">
      <c r="A638" s="128"/>
      <c r="B638" s="130"/>
      <c r="F638" s="85"/>
      <c r="G638" s="143"/>
      <c r="H638" s="137"/>
      <c r="O638" s="149"/>
      <c r="P638" s="69"/>
      <c r="Q638" s="69"/>
      <c r="R638" s="69"/>
      <c r="S638" s="69"/>
    </row>
    <row r="639" spans="1:19">
      <c r="A639" s="128"/>
      <c r="B639" s="130"/>
      <c r="F639" s="85"/>
      <c r="G639" s="143"/>
      <c r="H639" s="137"/>
      <c r="O639" s="149"/>
      <c r="P639" s="69"/>
      <c r="Q639" s="69"/>
      <c r="R639" s="69"/>
      <c r="S639" s="69"/>
    </row>
    <row r="640" spans="1:19">
      <c r="A640" s="128"/>
      <c r="B640" s="130"/>
      <c r="F640" s="85"/>
      <c r="G640" s="143"/>
      <c r="H640" s="137"/>
      <c r="O640" s="149"/>
      <c r="P640" s="69"/>
      <c r="Q640" s="69"/>
      <c r="R640" s="69"/>
      <c r="S640" s="69"/>
    </row>
    <row r="641" spans="1:19">
      <c r="A641" s="128"/>
      <c r="B641" s="130"/>
      <c r="F641" s="85"/>
      <c r="G641" s="143"/>
      <c r="H641" s="137"/>
      <c r="O641" s="149"/>
      <c r="P641" s="69"/>
      <c r="Q641" s="69"/>
      <c r="R641" s="69"/>
      <c r="S641" s="69"/>
    </row>
    <row r="642" spans="1:19">
      <c r="A642" s="128"/>
      <c r="B642" s="130"/>
      <c r="F642" s="85"/>
      <c r="G642" s="143"/>
      <c r="H642" s="137"/>
      <c r="O642" s="149"/>
      <c r="P642" s="69"/>
      <c r="Q642" s="69"/>
      <c r="R642" s="69"/>
      <c r="S642" s="69"/>
    </row>
    <row r="643" spans="1:19">
      <c r="A643" s="128"/>
      <c r="B643" s="130"/>
      <c r="F643" s="85"/>
      <c r="G643" s="143"/>
      <c r="H643" s="137"/>
      <c r="O643" s="149"/>
      <c r="P643" s="69"/>
      <c r="Q643" s="69"/>
      <c r="R643" s="69"/>
      <c r="S643" s="69"/>
    </row>
    <row r="644" spans="1:19">
      <c r="A644" s="128"/>
      <c r="B644" s="130"/>
      <c r="F644" s="85"/>
      <c r="G644" s="143"/>
      <c r="H644" s="137"/>
      <c r="O644" s="149"/>
      <c r="P644" s="69"/>
      <c r="Q644" s="69"/>
      <c r="R644" s="69"/>
      <c r="S644" s="69"/>
    </row>
    <row r="645" spans="1:19">
      <c r="A645" s="128"/>
      <c r="B645" s="130"/>
      <c r="F645" s="85"/>
      <c r="G645" s="143"/>
      <c r="H645" s="137"/>
      <c r="O645" s="149"/>
      <c r="P645" s="69"/>
      <c r="Q645" s="69"/>
      <c r="R645" s="69"/>
      <c r="S645" s="69"/>
    </row>
    <row r="646" spans="1:19">
      <c r="A646" s="128"/>
      <c r="B646" s="130"/>
      <c r="F646" s="85"/>
      <c r="G646" s="143"/>
      <c r="H646" s="137"/>
      <c r="O646" s="149"/>
      <c r="P646" s="69"/>
      <c r="Q646" s="69"/>
      <c r="R646" s="69"/>
      <c r="S646" s="69"/>
    </row>
    <row r="647" spans="1:19">
      <c r="A647" s="128"/>
      <c r="B647" s="130"/>
      <c r="F647" s="85"/>
      <c r="G647" s="143"/>
      <c r="H647" s="137"/>
      <c r="O647" s="149"/>
      <c r="P647" s="69"/>
      <c r="Q647" s="69"/>
      <c r="R647" s="69"/>
      <c r="S647" s="69"/>
    </row>
    <row r="648" spans="1:19">
      <c r="A648" s="128"/>
      <c r="B648" s="130"/>
      <c r="F648" s="85"/>
      <c r="G648" s="143"/>
      <c r="H648" s="137"/>
      <c r="O648" s="149"/>
      <c r="P648" s="69"/>
      <c r="Q648" s="69"/>
      <c r="R648" s="69"/>
      <c r="S648" s="69"/>
    </row>
    <row r="649" spans="1:19">
      <c r="A649" s="128"/>
      <c r="B649" s="130"/>
      <c r="F649" s="85"/>
      <c r="G649" s="143"/>
      <c r="H649" s="137"/>
      <c r="O649" s="149"/>
      <c r="P649" s="69"/>
      <c r="Q649" s="69"/>
      <c r="R649" s="69"/>
      <c r="S649" s="69"/>
    </row>
    <row r="650" spans="1:19">
      <c r="A650" s="128"/>
      <c r="B650" s="130"/>
      <c r="F650" s="85"/>
      <c r="G650" s="143"/>
      <c r="H650" s="137"/>
      <c r="O650" s="149"/>
      <c r="P650" s="69"/>
      <c r="Q650" s="69"/>
      <c r="R650" s="69"/>
      <c r="S650" s="69"/>
    </row>
    <row r="651" spans="1:19">
      <c r="A651" s="128"/>
      <c r="B651" s="130"/>
      <c r="F651" s="85"/>
      <c r="G651" s="143"/>
      <c r="H651" s="137"/>
      <c r="O651" s="149"/>
      <c r="P651" s="69"/>
      <c r="Q651" s="69"/>
      <c r="R651" s="69"/>
      <c r="S651" s="69"/>
    </row>
    <row r="652" spans="1:19">
      <c r="A652" s="128"/>
      <c r="B652" s="130"/>
      <c r="F652" s="85"/>
      <c r="G652" s="143"/>
      <c r="H652" s="137"/>
      <c r="O652" s="149"/>
      <c r="P652" s="69"/>
      <c r="Q652" s="69"/>
      <c r="R652" s="69"/>
      <c r="S652" s="69"/>
    </row>
    <row r="653" spans="1:19">
      <c r="A653" s="128"/>
      <c r="B653" s="130"/>
      <c r="F653" s="85"/>
      <c r="G653" s="143"/>
      <c r="H653" s="137"/>
      <c r="O653" s="149"/>
      <c r="P653" s="69"/>
      <c r="Q653" s="69"/>
      <c r="R653" s="69"/>
      <c r="S653" s="69"/>
    </row>
    <row r="654" spans="1:19">
      <c r="A654" s="128"/>
      <c r="B654" s="130"/>
      <c r="F654" s="85"/>
      <c r="G654" s="143"/>
      <c r="H654" s="137"/>
      <c r="O654" s="149"/>
      <c r="P654" s="69"/>
      <c r="Q654" s="69"/>
      <c r="R654" s="69"/>
      <c r="S654" s="69"/>
    </row>
    <row r="655" spans="1:19">
      <c r="A655" s="128"/>
      <c r="B655" s="130"/>
      <c r="F655" s="85"/>
      <c r="G655" s="143"/>
      <c r="H655" s="137"/>
      <c r="O655" s="149"/>
      <c r="P655" s="69"/>
      <c r="Q655" s="69"/>
      <c r="R655" s="69"/>
      <c r="S655" s="69"/>
    </row>
    <row r="656" spans="1:19">
      <c r="A656" s="128"/>
      <c r="B656" s="130"/>
      <c r="F656" s="85"/>
      <c r="G656" s="143"/>
      <c r="H656" s="137"/>
      <c r="O656" s="149"/>
      <c r="P656" s="69"/>
      <c r="Q656" s="69"/>
      <c r="R656" s="69"/>
      <c r="S656" s="69"/>
    </row>
    <row r="657" spans="1:19">
      <c r="A657" s="128"/>
      <c r="B657" s="130"/>
      <c r="F657" s="85"/>
      <c r="G657" s="143"/>
      <c r="H657" s="137"/>
      <c r="O657" s="149"/>
      <c r="P657" s="69"/>
      <c r="Q657" s="69"/>
      <c r="R657" s="69"/>
      <c r="S657" s="69"/>
    </row>
    <row r="658" spans="1:19">
      <c r="A658" s="128"/>
      <c r="B658" s="130"/>
      <c r="F658" s="85"/>
      <c r="G658" s="143"/>
      <c r="H658" s="137"/>
      <c r="O658" s="149"/>
      <c r="P658" s="69"/>
      <c r="Q658" s="69"/>
      <c r="R658" s="69"/>
      <c r="S658" s="69"/>
    </row>
    <row r="659" spans="1:19">
      <c r="A659" s="128"/>
      <c r="B659" s="130"/>
      <c r="F659" s="85"/>
      <c r="G659" s="143"/>
      <c r="H659" s="137"/>
      <c r="O659" s="149"/>
      <c r="P659" s="69"/>
      <c r="Q659" s="69"/>
      <c r="R659" s="69"/>
      <c r="S659" s="69"/>
    </row>
    <row r="660" spans="1:19">
      <c r="A660" s="128"/>
      <c r="B660" s="130"/>
      <c r="F660" s="85"/>
      <c r="G660" s="143"/>
      <c r="H660" s="137"/>
      <c r="O660" s="149"/>
      <c r="P660" s="69"/>
      <c r="Q660" s="69"/>
      <c r="R660" s="69"/>
      <c r="S660" s="69"/>
    </row>
    <row r="661" spans="1:19">
      <c r="A661" s="128"/>
      <c r="B661" s="130"/>
      <c r="F661" s="85"/>
      <c r="G661" s="143"/>
      <c r="H661" s="137"/>
      <c r="O661" s="149"/>
      <c r="P661" s="69"/>
      <c r="Q661" s="69"/>
      <c r="R661" s="69"/>
      <c r="S661" s="69"/>
    </row>
    <row r="662" spans="1:19">
      <c r="A662" s="128"/>
      <c r="B662" s="130"/>
      <c r="F662" s="85"/>
      <c r="G662" s="143"/>
      <c r="H662" s="137"/>
      <c r="O662" s="149"/>
      <c r="P662" s="69"/>
      <c r="Q662" s="69"/>
      <c r="R662" s="69"/>
      <c r="S662" s="69"/>
    </row>
    <row r="663" spans="1:19">
      <c r="A663" s="128"/>
      <c r="B663" s="130"/>
      <c r="O663" s="149"/>
      <c r="P663" s="69"/>
      <c r="Q663" s="69"/>
      <c r="R663" s="69"/>
      <c r="S663" s="69"/>
    </row>
    <row r="664" spans="1:19">
      <c r="A664" s="128"/>
      <c r="B664" s="130"/>
      <c r="O664" s="149"/>
      <c r="P664" s="69"/>
      <c r="Q664" s="69"/>
      <c r="R664" s="69"/>
      <c r="S664" s="69"/>
    </row>
    <row r="665" spans="1:19">
      <c r="A665" s="128"/>
      <c r="B665" s="130"/>
      <c r="O665" s="149"/>
      <c r="P665" s="69"/>
      <c r="Q665" s="69"/>
      <c r="R665" s="69"/>
      <c r="S665" s="69"/>
    </row>
    <row r="666" spans="1:19">
      <c r="A666" s="128"/>
      <c r="B666" s="130"/>
      <c r="O666" s="149"/>
      <c r="P666" s="69"/>
      <c r="Q666" s="69"/>
      <c r="R666" s="69"/>
      <c r="S666" s="69"/>
    </row>
    <row r="667" spans="1:19">
      <c r="A667" s="128"/>
      <c r="B667" s="130"/>
      <c r="O667" s="149"/>
      <c r="P667" s="69"/>
      <c r="Q667" s="69"/>
      <c r="R667" s="69"/>
      <c r="S667" s="69"/>
    </row>
    <row r="668" spans="1:19">
      <c r="A668" s="128"/>
      <c r="B668" s="130"/>
      <c r="O668" s="149"/>
      <c r="P668" s="69"/>
      <c r="Q668" s="69"/>
      <c r="R668" s="69"/>
      <c r="S668" s="69"/>
    </row>
    <row r="669" spans="1:19">
      <c r="A669" s="128"/>
      <c r="B669" s="130"/>
      <c r="O669" s="149"/>
      <c r="P669" s="69"/>
      <c r="Q669" s="69"/>
      <c r="R669" s="69"/>
      <c r="S669" s="69"/>
    </row>
    <row r="670" spans="1:19">
      <c r="A670" s="128"/>
      <c r="B670" s="130"/>
      <c r="O670" s="149"/>
      <c r="P670" s="69"/>
      <c r="Q670" s="69"/>
      <c r="R670" s="69"/>
      <c r="S670" s="69"/>
    </row>
    <row r="671" spans="1:19">
      <c r="A671" s="128"/>
      <c r="B671" s="130"/>
      <c r="O671" s="149"/>
      <c r="P671" s="69"/>
      <c r="Q671" s="69"/>
      <c r="R671" s="69"/>
      <c r="S671" s="69"/>
    </row>
    <row r="672" spans="1:19">
      <c r="A672" s="128"/>
      <c r="B672" s="130"/>
      <c r="O672" s="149"/>
      <c r="P672" s="69"/>
      <c r="Q672" s="69"/>
      <c r="R672" s="69"/>
      <c r="S672" s="69"/>
    </row>
    <row r="673" spans="1:19">
      <c r="A673" s="128"/>
      <c r="B673" s="130"/>
      <c r="O673" s="149"/>
      <c r="P673" s="69"/>
      <c r="Q673" s="69"/>
      <c r="R673" s="69"/>
      <c r="S673" s="69"/>
    </row>
    <row r="674" spans="1:19">
      <c r="A674" s="128"/>
      <c r="B674" s="130"/>
      <c r="O674" s="149"/>
      <c r="P674" s="69"/>
      <c r="Q674" s="69"/>
      <c r="R674" s="69"/>
      <c r="S674" s="69"/>
    </row>
    <row r="675" spans="1:19">
      <c r="A675" s="128"/>
      <c r="O675" s="149"/>
      <c r="P675" s="69"/>
      <c r="Q675" s="69"/>
      <c r="R675" s="69"/>
      <c r="S675" s="69"/>
    </row>
    <row r="676" spans="1:19">
      <c r="A676" s="128"/>
      <c r="O676" s="149"/>
      <c r="P676" s="69"/>
      <c r="Q676" s="69"/>
      <c r="R676" s="69"/>
      <c r="S676" s="69"/>
    </row>
    <row r="677" spans="1:19">
      <c r="A677" s="128"/>
      <c r="O677" s="149"/>
      <c r="P677" s="69"/>
      <c r="Q677" s="69"/>
      <c r="R677" s="69"/>
      <c r="S677" s="69"/>
    </row>
    <row r="678" spans="1:19">
      <c r="A678" s="128"/>
      <c r="O678" s="149"/>
      <c r="P678" s="69"/>
      <c r="Q678" s="69"/>
      <c r="R678" s="69"/>
      <c r="S678" s="69"/>
    </row>
    <row r="679" spans="1:19">
      <c r="A679" s="128"/>
      <c r="O679" s="149"/>
      <c r="P679" s="69"/>
      <c r="Q679" s="69"/>
      <c r="R679" s="69"/>
      <c r="S679" s="69"/>
    </row>
    <row r="680" spans="1:19">
      <c r="A680" s="128"/>
      <c r="O680" s="149"/>
      <c r="P680" s="69"/>
      <c r="Q680" s="69"/>
      <c r="R680" s="69"/>
      <c r="S680" s="69"/>
    </row>
    <row r="681" spans="1:19">
      <c r="A681" s="128"/>
      <c r="O681" s="149"/>
      <c r="P681" s="69"/>
      <c r="Q681" s="69"/>
      <c r="R681" s="69"/>
      <c r="S681" s="69"/>
    </row>
    <row r="682" spans="1:19">
      <c r="A682" s="128"/>
      <c r="O682" s="149"/>
      <c r="P682" s="69"/>
      <c r="Q682" s="69"/>
      <c r="R682" s="69"/>
      <c r="S682" s="69"/>
    </row>
    <row r="683" spans="1:19">
      <c r="A683" s="128"/>
      <c r="O683" s="149"/>
      <c r="P683" s="69"/>
      <c r="Q683" s="69"/>
      <c r="R683" s="69"/>
      <c r="S683" s="69"/>
    </row>
    <row r="684" spans="1:19">
      <c r="A684" s="128"/>
      <c r="O684" s="149"/>
      <c r="P684" s="69"/>
      <c r="Q684" s="69"/>
      <c r="R684" s="69"/>
      <c r="S684" s="69"/>
    </row>
    <row r="685" spans="1:19">
      <c r="A685" s="128"/>
      <c r="O685" s="149"/>
      <c r="P685" s="69"/>
      <c r="Q685" s="69"/>
      <c r="R685" s="69"/>
      <c r="S685" s="69"/>
    </row>
    <row r="686" spans="1:19">
      <c r="A686" s="128"/>
      <c r="B686" s="128"/>
      <c r="C686" s="131"/>
      <c r="D686" s="132"/>
      <c r="E686" s="132"/>
      <c r="F686" s="90"/>
      <c r="G686" s="128"/>
      <c r="H686" s="128"/>
      <c r="I686" s="69"/>
      <c r="J686" s="188"/>
      <c r="K686" s="188"/>
      <c r="L686" s="188"/>
      <c r="M686" s="188"/>
      <c r="N686" s="188"/>
      <c r="O686" s="149"/>
      <c r="P686" s="69"/>
      <c r="Q686" s="69"/>
      <c r="R686" s="69"/>
      <c r="S686" s="69"/>
    </row>
    <row r="687" spans="1:19">
      <c r="A687" s="128"/>
      <c r="B687" s="128"/>
      <c r="C687" s="131"/>
      <c r="D687" s="132"/>
      <c r="E687" s="132"/>
      <c r="F687" s="90"/>
      <c r="G687" s="128"/>
      <c r="H687" s="128"/>
      <c r="I687" s="69"/>
      <c r="J687" s="188"/>
      <c r="K687" s="188"/>
      <c r="L687" s="188"/>
      <c r="M687" s="188"/>
      <c r="N687" s="188"/>
      <c r="O687" s="149"/>
      <c r="P687" s="69"/>
      <c r="Q687" s="69"/>
      <c r="R687" s="69"/>
      <c r="S687" s="69"/>
    </row>
    <row r="688" spans="1:19">
      <c r="A688" s="128"/>
      <c r="B688" s="128"/>
      <c r="C688" s="131"/>
      <c r="D688" s="132"/>
      <c r="E688" s="132"/>
      <c r="F688" s="90"/>
      <c r="G688" s="128"/>
      <c r="H688" s="128"/>
      <c r="I688" s="69"/>
      <c r="J688" s="188"/>
      <c r="K688" s="188"/>
      <c r="L688" s="188"/>
      <c r="M688" s="188"/>
      <c r="N688" s="188"/>
      <c r="O688" s="149"/>
      <c r="P688" s="69"/>
      <c r="Q688" s="69"/>
      <c r="R688" s="69"/>
      <c r="S688" s="69"/>
    </row>
    <row r="689" spans="1:19">
      <c r="A689" s="128"/>
      <c r="B689" s="128"/>
      <c r="C689" s="131"/>
      <c r="D689" s="132"/>
      <c r="E689" s="132"/>
      <c r="F689" s="90"/>
      <c r="G689" s="128"/>
      <c r="H689" s="128"/>
      <c r="I689" s="69"/>
      <c r="J689" s="188"/>
      <c r="K689" s="188"/>
      <c r="L689" s="188"/>
      <c r="M689" s="188"/>
      <c r="N689" s="188"/>
      <c r="O689" s="149"/>
      <c r="P689" s="69"/>
      <c r="Q689" s="69"/>
      <c r="R689" s="69"/>
      <c r="S689" s="69"/>
    </row>
    <row r="690" spans="1:19">
      <c r="A690" s="128"/>
      <c r="B690" s="128"/>
      <c r="C690" s="131"/>
      <c r="D690" s="132"/>
      <c r="E690" s="132"/>
      <c r="F690" s="90"/>
      <c r="G690" s="128"/>
      <c r="H690" s="128"/>
      <c r="I690" s="69"/>
      <c r="J690" s="188"/>
      <c r="K690" s="188"/>
      <c r="L690" s="188"/>
      <c r="M690" s="188"/>
      <c r="N690" s="188"/>
      <c r="O690" s="149"/>
      <c r="P690" s="69"/>
      <c r="Q690" s="69"/>
      <c r="R690" s="69"/>
      <c r="S690" s="69"/>
    </row>
    <row r="691" spans="1:19">
      <c r="A691" s="128"/>
      <c r="B691" s="128"/>
      <c r="C691" s="131"/>
      <c r="D691" s="132"/>
      <c r="E691" s="132"/>
      <c r="F691" s="90"/>
      <c r="G691" s="128"/>
      <c r="H691" s="128"/>
      <c r="I691" s="69"/>
      <c r="J691" s="188"/>
      <c r="K691" s="188"/>
      <c r="L691" s="188"/>
      <c r="M691" s="188"/>
      <c r="N691" s="188"/>
      <c r="O691" s="149"/>
      <c r="P691" s="69"/>
      <c r="Q691" s="69"/>
      <c r="R691" s="69"/>
      <c r="S691" s="69"/>
    </row>
    <row r="692" spans="1:19">
      <c r="A692" s="128"/>
      <c r="B692" s="128"/>
      <c r="C692" s="131"/>
      <c r="D692" s="132"/>
      <c r="E692" s="132"/>
      <c r="F692" s="90"/>
      <c r="G692" s="128"/>
      <c r="H692" s="128"/>
      <c r="I692" s="69"/>
      <c r="J692" s="188"/>
      <c r="K692" s="188"/>
      <c r="L692" s="188"/>
      <c r="M692" s="188"/>
      <c r="N692" s="188"/>
      <c r="O692" s="149"/>
      <c r="P692" s="69"/>
      <c r="Q692" s="69"/>
      <c r="R692" s="69"/>
      <c r="S692" s="69"/>
    </row>
    <row r="693" spans="1:19">
      <c r="A693" s="128"/>
      <c r="B693" s="128"/>
      <c r="C693" s="131"/>
      <c r="D693" s="132"/>
      <c r="E693" s="132"/>
      <c r="F693" s="90"/>
      <c r="G693" s="128"/>
      <c r="H693" s="128"/>
      <c r="I693" s="69"/>
      <c r="J693" s="188"/>
      <c r="K693" s="188"/>
      <c r="L693" s="188"/>
      <c r="M693" s="188"/>
      <c r="N693" s="188"/>
      <c r="O693" s="149"/>
      <c r="P693" s="69"/>
      <c r="Q693" s="69"/>
      <c r="R693" s="69"/>
      <c r="S693" s="69"/>
    </row>
    <row r="694" spans="1:19">
      <c r="A694" s="128"/>
      <c r="B694" s="128"/>
      <c r="C694" s="131"/>
      <c r="D694" s="132"/>
      <c r="E694" s="132"/>
      <c r="F694" s="90"/>
      <c r="G694" s="128"/>
      <c r="H694" s="128"/>
      <c r="I694" s="69"/>
      <c r="J694" s="188"/>
      <c r="K694" s="188"/>
      <c r="L694" s="188"/>
      <c r="M694" s="188"/>
      <c r="N694" s="188"/>
      <c r="O694" s="149"/>
      <c r="P694" s="69"/>
      <c r="Q694" s="69"/>
      <c r="R694" s="69"/>
      <c r="S694" s="69"/>
    </row>
    <row r="695" spans="1:19">
      <c r="A695" s="128"/>
      <c r="B695" s="128"/>
      <c r="C695" s="131"/>
      <c r="D695" s="132"/>
      <c r="E695" s="132"/>
      <c r="F695" s="90"/>
      <c r="G695" s="128"/>
      <c r="H695" s="128"/>
      <c r="I695" s="69"/>
      <c r="J695" s="188"/>
      <c r="K695" s="188"/>
      <c r="L695" s="188"/>
      <c r="M695" s="188"/>
      <c r="N695" s="188"/>
      <c r="O695" s="149"/>
      <c r="P695" s="69"/>
      <c r="Q695" s="69"/>
      <c r="R695" s="69"/>
      <c r="S695" s="69"/>
    </row>
    <row r="696" spans="1:19">
      <c r="A696" s="128"/>
      <c r="B696" s="128"/>
      <c r="C696" s="131"/>
      <c r="D696" s="132"/>
      <c r="E696" s="132"/>
      <c r="F696" s="90"/>
      <c r="G696" s="128"/>
      <c r="H696" s="128"/>
      <c r="I696" s="69"/>
      <c r="J696" s="188"/>
      <c r="K696" s="188"/>
      <c r="L696" s="188"/>
      <c r="M696" s="188"/>
      <c r="N696" s="188"/>
      <c r="O696" s="149"/>
      <c r="P696" s="69"/>
      <c r="Q696" s="69"/>
      <c r="R696" s="69"/>
      <c r="S696" s="69"/>
    </row>
    <row r="697" spans="1:19">
      <c r="A697" s="128"/>
      <c r="B697" s="128"/>
      <c r="C697" s="131"/>
      <c r="D697" s="132"/>
      <c r="E697" s="132"/>
      <c r="F697" s="90"/>
      <c r="G697" s="128"/>
      <c r="H697" s="128"/>
      <c r="I697" s="69"/>
      <c r="J697" s="188"/>
      <c r="K697" s="188"/>
      <c r="L697" s="188"/>
      <c r="M697" s="188"/>
      <c r="N697" s="188"/>
      <c r="O697" s="149"/>
      <c r="P697" s="69"/>
      <c r="Q697" s="69"/>
      <c r="R697" s="69"/>
      <c r="S697" s="69"/>
    </row>
    <row r="698" spans="1:19">
      <c r="A698" s="128"/>
      <c r="B698" s="128"/>
      <c r="C698" s="131"/>
      <c r="D698" s="132"/>
      <c r="E698" s="132"/>
      <c r="F698" s="90"/>
      <c r="G698" s="128"/>
      <c r="H698" s="128"/>
      <c r="I698" s="69"/>
      <c r="J698" s="188"/>
      <c r="K698" s="188"/>
      <c r="L698" s="188"/>
      <c r="M698" s="188"/>
      <c r="N698" s="188"/>
      <c r="O698" s="149"/>
      <c r="P698" s="69"/>
      <c r="Q698" s="69"/>
      <c r="R698" s="69"/>
      <c r="S698" s="69"/>
    </row>
    <row r="699" spans="1:19">
      <c r="A699" s="128"/>
      <c r="B699" s="128"/>
      <c r="C699" s="131"/>
      <c r="D699" s="132"/>
      <c r="E699" s="132"/>
      <c r="F699" s="90"/>
      <c r="G699" s="128"/>
      <c r="H699" s="128"/>
      <c r="I699" s="69"/>
      <c r="J699" s="188"/>
      <c r="K699" s="188"/>
      <c r="L699" s="188"/>
      <c r="M699" s="188"/>
      <c r="N699" s="188"/>
      <c r="O699" s="149"/>
      <c r="P699" s="69"/>
      <c r="Q699" s="69"/>
      <c r="R699" s="69"/>
      <c r="S699" s="69"/>
    </row>
    <row r="700" spans="1:19">
      <c r="A700" s="128"/>
      <c r="B700" s="128"/>
      <c r="C700" s="131"/>
      <c r="D700" s="132"/>
      <c r="E700" s="132"/>
      <c r="F700" s="90"/>
      <c r="G700" s="128"/>
      <c r="H700" s="128"/>
      <c r="I700" s="69"/>
      <c r="J700" s="188"/>
      <c r="K700" s="188"/>
      <c r="L700" s="188"/>
      <c r="M700" s="188"/>
      <c r="N700" s="188"/>
      <c r="O700" s="149"/>
      <c r="P700" s="69"/>
      <c r="Q700" s="69"/>
      <c r="R700" s="69"/>
      <c r="S700" s="69"/>
    </row>
    <row r="701" spans="1:19">
      <c r="A701" s="128"/>
      <c r="B701" s="128"/>
      <c r="C701" s="131"/>
      <c r="D701" s="132"/>
      <c r="E701" s="132"/>
      <c r="F701" s="90"/>
      <c r="G701" s="128"/>
      <c r="H701" s="128"/>
      <c r="I701" s="69"/>
      <c r="J701" s="188"/>
      <c r="K701" s="188"/>
      <c r="L701" s="188"/>
      <c r="M701" s="188"/>
      <c r="N701" s="188"/>
      <c r="O701" s="149"/>
      <c r="P701" s="69"/>
      <c r="Q701" s="69"/>
      <c r="R701" s="69"/>
      <c r="S701" s="69"/>
    </row>
    <row r="702" spans="1:19">
      <c r="A702" s="128"/>
      <c r="B702" s="128"/>
      <c r="C702" s="131"/>
      <c r="D702" s="132"/>
      <c r="E702" s="132"/>
      <c r="F702" s="90"/>
      <c r="G702" s="128"/>
      <c r="H702" s="128"/>
      <c r="I702" s="69"/>
      <c r="J702" s="188"/>
      <c r="K702" s="188"/>
      <c r="L702" s="188"/>
      <c r="M702" s="188"/>
      <c r="N702" s="188"/>
      <c r="O702" s="149"/>
      <c r="P702" s="69"/>
      <c r="Q702" s="69"/>
      <c r="R702" s="69"/>
      <c r="S702" s="69"/>
    </row>
    <row r="703" spans="1:19">
      <c r="A703" s="128"/>
      <c r="B703" s="128"/>
      <c r="C703" s="131"/>
      <c r="D703" s="132"/>
      <c r="E703" s="132"/>
      <c r="F703" s="90"/>
      <c r="G703" s="128"/>
      <c r="H703" s="128"/>
      <c r="I703" s="69"/>
      <c r="J703" s="188"/>
      <c r="K703" s="188"/>
      <c r="L703" s="188"/>
      <c r="M703" s="188"/>
      <c r="N703" s="188"/>
      <c r="O703" s="149"/>
      <c r="P703" s="69"/>
      <c r="Q703" s="69"/>
      <c r="R703" s="69"/>
      <c r="S703" s="69"/>
    </row>
    <row r="704" spans="1:19">
      <c r="A704" s="128"/>
      <c r="B704" s="128"/>
      <c r="C704" s="131"/>
      <c r="D704" s="132"/>
      <c r="E704" s="132"/>
      <c r="F704" s="90"/>
      <c r="G704" s="128"/>
      <c r="H704" s="128"/>
      <c r="I704" s="69"/>
      <c r="J704" s="188"/>
      <c r="K704" s="188"/>
      <c r="L704" s="188"/>
      <c r="M704" s="188"/>
      <c r="N704" s="188"/>
      <c r="O704" s="149"/>
      <c r="P704" s="69"/>
      <c r="Q704" s="69"/>
      <c r="R704" s="69"/>
      <c r="S704" s="69"/>
    </row>
    <row r="705" spans="1:19">
      <c r="A705" s="128"/>
      <c r="B705" s="128"/>
      <c r="C705" s="131"/>
      <c r="D705" s="132"/>
      <c r="E705" s="132"/>
      <c r="F705" s="90"/>
      <c r="G705" s="128"/>
      <c r="H705" s="128"/>
      <c r="I705" s="69"/>
      <c r="J705" s="188"/>
      <c r="K705" s="188"/>
      <c r="L705" s="188"/>
      <c r="M705" s="188"/>
      <c r="N705" s="188"/>
      <c r="O705" s="149"/>
      <c r="P705" s="69"/>
      <c r="Q705" s="69"/>
      <c r="R705" s="69"/>
      <c r="S705" s="69"/>
    </row>
    <row r="706" spans="1:19">
      <c r="A706" s="128"/>
      <c r="B706" s="128"/>
      <c r="C706" s="131"/>
      <c r="D706" s="132"/>
      <c r="E706" s="132"/>
      <c r="F706" s="90"/>
      <c r="G706" s="128"/>
      <c r="H706" s="128"/>
      <c r="I706" s="69"/>
      <c r="J706" s="188"/>
      <c r="K706" s="188"/>
      <c r="L706" s="188"/>
      <c r="M706" s="188"/>
      <c r="N706" s="188"/>
      <c r="O706" s="149"/>
      <c r="P706" s="69"/>
      <c r="Q706" s="69"/>
      <c r="R706" s="69"/>
      <c r="S706" s="69"/>
    </row>
    <row r="707" spans="1:19">
      <c r="A707" s="128"/>
      <c r="B707" s="128"/>
      <c r="C707" s="131"/>
      <c r="D707" s="132"/>
      <c r="E707" s="132"/>
      <c r="F707" s="90"/>
      <c r="G707" s="128"/>
      <c r="H707" s="128"/>
      <c r="I707" s="69"/>
      <c r="J707" s="188"/>
      <c r="K707" s="188"/>
      <c r="L707" s="188"/>
      <c r="M707" s="188"/>
      <c r="N707" s="188"/>
      <c r="O707" s="149"/>
      <c r="P707" s="69"/>
      <c r="Q707" s="69"/>
      <c r="R707" s="69"/>
      <c r="S707" s="69"/>
    </row>
    <row r="708" spans="1:19">
      <c r="A708" s="128"/>
      <c r="B708" s="128"/>
      <c r="C708" s="131"/>
      <c r="D708" s="132"/>
      <c r="E708" s="132"/>
      <c r="F708" s="90"/>
      <c r="G708" s="128"/>
      <c r="H708" s="128"/>
      <c r="I708" s="69"/>
      <c r="J708" s="188"/>
      <c r="K708" s="188"/>
      <c r="L708" s="188"/>
      <c r="M708" s="188"/>
      <c r="N708" s="188"/>
      <c r="O708" s="149"/>
      <c r="P708" s="69"/>
      <c r="Q708" s="69"/>
      <c r="R708" s="69"/>
      <c r="S708" s="69"/>
    </row>
    <row r="709" spans="1:19">
      <c r="A709" s="128"/>
      <c r="B709" s="128"/>
      <c r="C709" s="131"/>
      <c r="D709" s="132"/>
      <c r="E709" s="132"/>
      <c r="F709" s="90"/>
      <c r="G709" s="128"/>
      <c r="H709" s="128"/>
      <c r="I709" s="69"/>
      <c r="J709" s="188"/>
      <c r="K709" s="188"/>
      <c r="L709" s="188"/>
      <c r="M709" s="188"/>
      <c r="N709" s="188"/>
      <c r="O709" s="149"/>
      <c r="P709" s="69"/>
      <c r="Q709" s="69"/>
      <c r="R709" s="69"/>
      <c r="S709" s="69"/>
    </row>
    <row r="710" spans="1:19">
      <c r="A710" s="128"/>
      <c r="B710" s="128"/>
      <c r="C710" s="131"/>
      <c r="D710" s="132"/>
      <c r="E710" s="132"/>
      <c r="F710" s="90"/>
      <c r="G710" s="128"/>
      <c r="H710" s="128"/>
      <c r="I710" s="69"/>
      <c r="J710" s="188"/>
      <c r="K710" s="188"/>
      <c r="L710" s="188"/>
      <c r="M710" s="188"/>
      <c r="N710" s="188"/>
      <c r="O710" s="149"/>
      <c r="P710" s="69"/>
      <c r="Q710" s="69"/>
      <c r="R710" s="69"/>
      <c r="S710" s="69"/>
    </row>
    <row r="711" spans="1:19">
      <c r="A711" s="128"/>
      <c r="B711" s="128"/>
      <c r="C711" s="131"/>
      <c r="D711" s="132"/>
      <c r="E711" s="132"/>
      <c r="F711" s="90"/>
      <c r="G711" s="128"/>
      <c r="H711" s="128"/>
      <c r="I711" s="69"/>
      <c r="J711" s="188"/>
      <c r="K711" s="188"/>
      <c r="L711" s="188"/>
      <c r="M711" s="188"/>
      <c r="N711" s="188"/>
      <c r="O711" s="149"/>
      <c r="P711" s="69"/>
      <c r="Q711" s="69"/>
      <c r="R711" s="69"/>
      <c r="S711" s="69"/>
    </row>
    <row r="712" spans="1:19">
      <c r="A712" s="128"/>
      <c r="B712" s="128"/>
      <c r="C712" s="131"/>
      <c r="D712" s="132"/>
      <c r="E712" s="132"/>
      <c r="F712" s="90"/>
      <c r="G712" s="128"/>
      <c r="H712" s="128"/>
      <c r="I712" s="69"/>
      <c r="J712" s="188"/>
      <c r="K712" s="188"/>
      <c r="L712" s="188"/>
      <c r="M712" s="188"/>
      <c r="N712" s="188"/>
      <c r="O712" s="149"/>
      <c r="P712" s="69"/>
      <c r="Q712" s="69"/>
      <c r="R712" s="69"/>
      <c r="S712" s="69"/>
    </row>
    <row r="713" spans="1:19">
      <c r="A713" s="128"/>
      <c r="B713" s="128"/>
      <c r="C713" s="131"/>
      <c r="D713" s="132"/>
      <c r="E713" s="132"/>
      <c r="F713" s="90"/>
      <c r="G713" s="128"/>
      <c r="H713" s="128"/>
      <c r="I713" s="69"/>
      <c r="J713" s="188"/>
      <c r="K713" s="188"/>
      <c r="L713" s="188"/>
      <c r="M713" s="188"/>
      <c r="N713" s="188"/>
      <c r="O713" s="149"/>
      <c r="P713" s="69"/>
      <c r="Q713" s="69"/>
      <c r="R713" s="69"/>
      <c r="S713" s="69"/>
    </row>
    <row r="714" spans="1:19">
      <c r="A714" s="128"/>
      <c r="B714" s="128"/>
      <c r="C714" s="131"/>
      <c r="D714" s="132"/>
      <c r="E714" s="132"/>
      <c r="F714" s="90"/>
      <c r="G714" s="128"/>
      <c r="H714" s="128"/>
      <c r="I714" s="69"/>
      <c r="J714" s="188"/>
      <c r="K714" s="188"/>
      <c r="L714" s="188"/>
      <c r="M714" s="188"/>
      <c r="N714" s="188"/>
      <c r="O714" s="149"/>
      <c r="P714" s="69"/>
      <c r="Q714" s="69"/>
      <c r="R714" s="69"/>
      <c r="S714" s="69"/>
    </row>
    <row r="715" spans="1:19">
      <c r="A715" s="128"/>
      <c r="B715" s="128"/>
      <c r="C715" s="131"/>
      <c r="D715" s="132"/>
      <c r="E715" s="132"/>
      <c r="F715" s="90"/>
      <c r="G715" s="128"/>
      <c r="H715" s="128"/>
      <c r="I715" s="69"/>
      <c r="J715" s="188"/>
      <c r="K715" s="188"/>
      <c r="L715" s="188"/>
      <c r="M715" s="188"/>
      <c r="N715" s="188"/>
      <c r="O715" s="149"/>
      <c r="P715" s="69"/>
      <c r="Q715" s="69"/>
      <c r="R715" s="69"/>
      <c r="S715" s="69"/>
    </row>
    <row r="716" spans="1:19">
      <c r="A716" s="128"/>
      <c r="B716" s="128"/>
      <c r="C716" s="131"/>
      <c r="D716" s="132"/>
      <c r="E716" s="132"/>
      <c r="F716" s="90"/>
      <c r="G716" s="128"/>
      <c r="H716" s="128"/>
      <c r="I716" s="69"/>
      <c r="J716" s="188"/>
      <c r="K716" s="188"/>
      <c r="L716" s="188"/>
      <c r="M716" s="188"/>
      <c r="N716" s="188"/>
      <c r="O716" s="149"/>
      <c r="P716" s="69"/>
      <c r="Q716" s="69"/>
      <c r="R716" s="69"/>
      <c r="S716" s="69"/>
    </row>
    <row r="717" spans="1:19">
      <c r="A717" s="128"/>
      <c r="B717" s="128"/>
      <c r="C717" s="131"/>
      <c r="D717" s="132"/>
      <c r="E717" s="132"/>
      <c r="F717" s="90"/>
      <c r="G717" s="128"/>
      <c r="H717" s="128"/>
      <c r="I717" s="69"/>
      <c r="J717" s="188"/>
      <c r="K717" s="188"/>
      <c r="L717" s="188"/>
      <c r="M717" s="188"/>
      <c r="N717" s="188"/>
      <c r="O717" s="149"/>
      <c r="P717" s="69"/>
      <c r="Q717" s="69"/>
      <c r="R717" s="69"/>
      <c r="S717" s="69"/>
    </row>
    <row r="718" spans="1:19">
      <c r="A718" s="128"/>
      <c r="B718" s="128"/>
      <c r="C718" s="131"/>
      <c r="D718" s="132"/>
      <c r="E718" s="132"/>
      <c r="F718" s="90"/>
      <c r="G718" s="128"/>
      <c r="H718" s="128"/>
      <c r="I718" s="69"/>
      <c r="J718" s="188"/>
      <c r="K718" s="188"/>
      <c r="L718" s="188"/>
      <c r="M718" s="188"/>
      <c r="N718" s="188"/>
      <c r="O718" s="149"/>
      <c r="P718" s="69"/>
      <c r="Q718" s="69"/>
      <c r="R718" s="69"/>
      <c r="S718" s="69"/>
    </row>
    <row r="719" spans="1:19">
      <c r="A719" s="128"/>
      <c r="B719" s="128"/>
      <c r="C719" s="131"/>
      <c r="D719" s="132"/>
      <c r="E719" s="132"/>
      <c r="F719" s="90"/>
      <c r="G719" s="128"/>
      <c r="H719" s="128"/>
      <c r="I719" s="69"/>
      <c r="J719" s="188"/>
      <c r="K719" s="188"/>
      <c r="L719" s="188"/>
      <c r="M719" s="188"/>
      <c r="N719" s="188"/>
      <c r="O719" s="149"/>
      <c r="P719" s="69"/>
      <c r="Q719" s="69"/>
      <c r="R719" s="69"/>
      <c r="S719" s="69"/>
    </row>
    <row r="720" spans="1:19">
      <c r="A720" s="128"/>
      <c r="B720" s="128"/>
      <c r="C720" s="131"/>
      <c r="D720" s="132"/>
      <c r="E720" s="132"/>
      <c r="F720" s="90"/>
      <c r="G720" s="128"/>
      <c r="H720" s="128"/>
      <c r="I720" s="69"/>
      <c r="J720" s="188"/>
      <c r="K720" s="188"/>
      <c r="L720" s="188"/>
      <c r="M720" s="188"/>
      <c r="N720" s="188"/>
      <c r="O720" s="149"/>
      <c r="P720" s="69"/>
      <c r="Q720" s="69"/>
      <c r="R720" s="69"/>
      <c r="S720" s="69"/>
    </row>
    <row r="721" spans="1:19">
      <c r="A721" s="128"/>
      <c r="B721" s="128"/>
      <c r="C721" s="131"/>
      <c r="D721" s="132"/>
      <c r="E721" s="132"/>
      <c r="F721" s="90"/>
      <c r="G721" s="128"/>
      <c r="H721" s="128"/>
      <c r="I721" s="69"/>
      <c r="J721" s="188"/>
      <c r="K721" s="188"/>
      <c r="L721" s="188"/>
      <c r="M721" s="188"/>
      <c r="N721" s="188"/>
      <c r="O721" s="149"/>
      <c r="P721" s="69"/>
      <c r="Q721" s="69"/>
      <c r="R721" s="69"/>
      <c r="S721" s="69"/>
    </row>
    <row r="722" spans="1:19">
      <c r="A722" s="128"/>
      <c r="B722" s="128"/>
      <c r="C722" s="131"/>
      <c r="D722" s="132"/>
      <c r="E722" s="132"/>
      <c r="F722" s="90"/>
      <c r="G722" s="128"/>
      <c r="H722" s="128"/>
      <c r="I722" s="69"/>
      <c r="J722" s="188"/>
      <c r="K722" s="188"/>
      <c r="L722" s="188"/>
      <c r="M722" s="188"/>
      <c r="N722" s="188"/>
      <c r="O722" s="149"/>
      <c r="P722" s="69"/>
      <c r="Q722" s="69"/>
      <c r="R722" s="69"/>
      <c r="S722" s="69"/>
    </row>
    <row r="723" spans="1:19">
      <c r="A723" s="128"/>
      <c r="B723" s="128"/>
      <c r="C723" s="131"/>
      <c r="D723" s="132"/>
      <c r="E723" s="132"/>
      <c r="F723" s="90"/>
      <c r="G723" s="128"/>
      <c r="H723" s="128"/>
      <c r="I723" s="69"/>
      <c r="J723" s="188"/>
      <c r="K723" s="188"/>
      <c r="L723" s="188"/>
      <c r="M723" s="188"/>
      <c r="N723" s="188"/>
      <c r="O723" s="149"/>
      <c r="P723" s="69"/>
      <c r="Q723" s="69"/>
      <c r="R723" s="69"/>
      <c r="S723" s="69"/>
    </row>
    <row r="724" spans="1:19">
      <c r="A724" s="128"/>
      <c r="B724" s="128"/>
      <c r="C724" s="131"/>
      <c r="D724" s="132"/>
      <c r="E724" s="132"/>
      <c r="F724" s="90"/>
      <c r="G724" s="128"/>
      <c r="H724" s="128"/>
      <c r="I724" s="69"/>
      <c r="J724" s="188"/>
      <c r="K724" s="188"/>
      <c r="L724" s="188"/>
      <c r="M724" s="188"/>
      <c r="N724" s="188"/>
      <c r="O724" s="149"/>
      <c r="P724" s="69"/>
      <c r="Q724" s="69"/>
      <c r="R724" s="69"/>
      <c r="S724" s="69"/>
    </row>
    <row r="725" spans="1:19">
      <c r="A725" s="128"/>
      <c r="B725" s="128"/>
      <c r="C725" s="131"/>
      <c r="D725" s="132"/>
      <c r="E725" s="132"/>
      <c r="F725" s="90"/>
      <c r="G725" s="128"/>
      <c r="H725" s="128"/>
      <c r="I725" s="69"/>
      <c r="J725" s="188"/>
      <c r="K725" s="188"/>
      <c r="L725" s="188"/>
      <c r="M725" s="188"/>
      <c r="N725" s="188"/>
      <c r="O725" s="149"/>
      <c r="P725" s="69"/>
      <c r="Q725" s="69"/>
      <c r="R725" s="69"/>
      <c r="S725" s="69"/>
    </row>
    <row r="726" spans="1:19">
      <c r="A726" s="128"/>
      <c r="B726" s="128"/>
      <c r="C726" s="131"/>
      <c r="D726" s="132"/>
      <c r="E726" s="132"/>
      <c r="F726" s="90"/>
      <c r="G726" s="128"/>
      <c r="H726" s="128"/>
      <c r="I726" s="69"/>
      <c r="J726" s="188"/>
      <c r="K726" s="188"/>
      <c r="L726" s="188"/>
      <c r="M726" s="188"/>
      <c r="N726" s="188"/>
      <c r="O726" s="149"/>
      <c r="P726" s="69"/>
      <c r="Q726" s="69"/>
      <c r="R726" s="69"/>
      <c r="S726" s="69"/>
    </row>
    <row r="727" spans="1:19">
      <c r="A727" s="128"/>
      <c r="B727" s="128"/>
      <c r="C727" s="131"/>
      <c r="D727" s="132"/>
      <c r="E727" s="132"/>
      <c r="F727" s="90"/>
      <c r="G727" s="128"/>
      <c r="H727" s="128"/>
      <c r="I727" s="69"/>
      <c r="J727" s="188"/>
      <c r="K727" s="188"/>
      <c r="L727" s="188"/>
      <c r="M727" s="188"/>
      <c r="N727" s="188"/>
      <c r="O727" s="149"/>
      <c r="P727" s="69"/>
      <c r="Q727" s="69"/>
      <c r="R727" s="69"/>
      <c r="S727" s="69"/>
    </row>
    <row r="728" spans="1:19">
      <c r="A728" s="128"/>
      <c r="B728" s="128"/>
      <c r="C728" s="131"/>
      <c r="D728" s="132"/>
      <c r="E728" s="132"/>
      <c r="F728" s="90"/>
      <c r="G728" s="128"/>
      <c r="H728" s="128"/>
      <c r="I728" s="69"/>
      <c r="J728" s="188"/>
      <c r="K728" s="188"/>
      <c r="L728" s="188"/>
      <c r="M728" s="188"/>
      <c r="N728" s="188"/>
      <c r="O728" s="149"/>
      <c r="P728" s="69"/>
      <c r="Q728" s="69"/>
      <c r="R728" s="69"/>
      <c r="S728" s="69"/>
    </row>
    <row r="729" spans="1:19">
      <c r="A729" s="128"/>
      <c r="B729" s="128"/>
      <c r="C729" s="131"/>
      <c r="D729" s="132"/>
      <c r="E729" s="132"/>
      <c r="F729" s="90"/>
      <c r="G729" s="128"/>
      <c r="H729" s="128"/>
      <c r="I729" s="69"/>
      <c r="J729" s="188"/>
      <c r="K729" s="188"/>
      <c r="L729" s="188"/>
      <c r="M729" s="188"/>
      <c r="N729" s="188"/>
      <c r="O729" s="149"/>
      <c r="P729" s="69"/>
      <c r="Q729" s="69"/>
      <c r="R729" s="69"/>
      <c r="S729" s="69"/>
    </row>
    <row r="730" spans="1:19">
      <c r="A730" s="128"/>
      <c r="B730" s="128"/>
      <c r="C730" s="131"/>
      <c r="D730" s="132"/>
      <c r="E730" s="132"/>
      <c r="F730" s="90"/>
      <c r="G730" s="128"/>
      <c r="H730" s="128"/>
      <c r="I730" s="69"/>
      <c r="J730" s="188"/>
      <c r="K730" s="188"/>
      <c r="L730" s="188"/>
      <c r="M730" s="188"/>
      <c r="N730" s="188"/>
      <c r="O730" s="149"/>
      <c r="P730" s="69"/>
      <c r="Q730" s="69"/>
      <c r="R730" s="69"/>
      <c r="S730" s="69"/>
    </row>
    <row r="731" spans="1:19">
      <c r="A731" s="128"/>
      <c r="B731" s="128"/>
      <c r="C731" s="131"/>
      <c r="D731" s="132"/>
      <c r="E731" s="132"/>
      <c r="F731" s="90"/>
      <c r="G731" s="128"/>
      <c r="H731" s="128"/>
      <c r="I731" s="69"/>
      <c r="J731" s="188"/>
      <c r="K731" s="188"/>
      <c r="L731" s="188"/>
      <c r="M731" s="188"/>
      <c r="N731" s="188"/>
      <c r="O731" s="149"/>
      <c r="P731" s="69"/>
      <c r="Q731" s="69"/>
      <c r="R731" s="69"/>
      <c r="S731" s="69"/>
    </row>
    <row r="732" spans="1:19">
      <c r="A732" s="128"/>
      <c r="B732" s="128"/>
      <c r="C732" s="131"/>
      <c r="D732" s="132"/>
      <c r="E732" s="132"/>
      <c r="F732" s="90"/>
      <c r="G732" s="128"/>
      <c r="H732" s="128"/>
      <c r="I732" s="69"/>
      <c r="J732" s="188"/>
      <c r="K732" s="188"/>
      <c r="L732" s="188"/>
      <c r="M732" s="188"/>
      <c r="N732" s="188"/>
      <c r="O732" s="149"/>
      <c r="P732" s="69"/>
      <c r="Q732" s="69"/>
      <c r="R732" s="69"/>
      <c r="S732" s="69"/>
    </row>
    <row r="733" spans="1:19">
      <c r="A733" s="128"/>
      <c r="B733" s="128"/>
      <c r="C733" s="131"/>
      <c r="D733" s="132"/>
      <c r="E733" s="132"/>
      <c r="F733" s="90"/>
      <c r="G733" s="128"/>
      <c r="H733" s="128"/>
      <c r="I733" s="69"/>
      <c r="J733" s="188"/>
      <c r="K733" s="188"/>
      <c r="L733" s="188"/>
      <c r="M733" s="188"/>
      <c r="N733" s="188"/>
      <c r="O733" s="149"/>
      <c r="P733" s="69"/>
      <c r="Q733" s="69"/>
      <c r="R733" s="69"/>
      <c r="S733" s="69"/>
    </row>
    <row r="734" spans="1:19">
      <c r="A734" s="128"/>
      <c r="B734" s="128"/>
      <c r="C734" s="131"/>
      <c r="D734" s="132"/>
      <c r="E734" s="132"/>
      <c r="F734" s="90"/>
      <c r="G734" s="128"/>
      <c r="H734" s="128"/>
      <c r="I734" s="69"/>
      <c r="J734" s="188"/>
      <c r="K734" s="188"/>
      <c r="L734" s="188"/>
      <c r="M734" s="188"/>
      <c r="N734" s="188"/>
      <c r="O734" s="149"/>
      <c r="P734" s="69"/>
      <c r="Q734" s="69"/>
      <c r="R734" s="69"/>
      <c r="S734" s="69"/>
    </row>
    <row r="735" spans="1:19">
      <c r="A735" s="128"/>
      <c r="B735" s="128"/>
      <c r="C735" s="131"/>
      <c r="D735" s="132"/>
      <c r="E735" s="132"/>
      <c r="F735" s="90"/>
      <c r="G735" s="128"/>
      <c r="H735" s="128"/>
      <c r="I735" s="69"/>
      <c r="J735" s="188"/>
      <c r="K735" s="188"/>
      <c r="L735" s="188"/>
      <c r="M735" s="188"/>
      <c r="N735" s="188"/>
      <c r="O735" s="149"/>
      <c r="P735" s="69"/>
      <c r="Q735" s="69"/>
      <c r="R735" s="69"/>
      <c r="S735" s="69"/>
    </row>
    <row r="736" spans="1:19">
      <c r="A736" s="128"/>
      <c r="B736" s="128"/>
      <c r="C736" s="131"/>
      <c r="D736" s="132"/>
      <c r="E736" s="132"/>
      <c r="F736" s="90"/>
      <c r="G736" s="128"/>
      <c r="H736" s="128"/>
      <c r="I736" s="69"/>
      <c r="J736" s="188"/>
      <c r="K736" s="188"/>
      <c r="L736" s="188"/>
      <c r="M736" s="188"/>
      <c r="N736" s="188"/>
      <c r="O736" s="149"/>
      <c r="P736" s="69"/>
      <c r="Q736" s="69"/>
      <c r="R736" s="69"/>
      <c r="S736" s="69"/>
    </row>
    <row r="737" spans="1:19">
      <c r="A737" s="128"/>
      <c r="B737" s="128"/>
      <c r="C737" s="131"/>
      <c r="D737" s="132"/>
      <c r="E737" s="132"/>
      <c r="F737" s="90"/>
      <c r="G737" s="128"/>
      <c r="H737" s="128"/>
      <c r="I737" s="69"/>
      <c r="J737" s="188"/>
      <c r="K737" s="188"/>
      <c r="L737" s="188"/>
      <c r="M737" s="188"/>
      <c r="N737" s="188"/>
      <c r="O737" s="149"/>
      <c r="P737" s="69"/>
      <c r="Q737" s="69"/>
      <c r="R737" s="69"/>
      <c r="S737" s="69"/>
    </row>
    <row r="738" spans="1:19">
      <c r="A738" s="128"/>
      <c r="B738" s="128"/>
      <c r="C738" s="131"/>
      <c r="D738" s="132"/>
      <c r="E738" s="132"/>
      <c r="F738" s="90"/>
      <c r="G738" s="128"/>
      <c r="H738" s="128"/>
      <c r="I738" s="69"/>
      <c r="J738" s="188"/>
      <c r="K738" s="188"/>
      <c r="L738" s="188"/>
      <c r="M738" s="188"/>
      <c r="N738" s="188"/>
      <c r="O738" s="149"/>
      <c r="P738" s="69"/>
      <c r="Q738" s="69"/>
      <c r="R738" s="69"/>
      <c r="S738" s="69"/>
    </row>
    <row r="739" spans="1:19">
      <c r="A739" s="128"/>
      <c r="B739" s="128"/>
      <c r="C739" s="131"/>
      <c r="D739" s="132"/>
      <c r="E739" s="132"/>
      <c r="F739" s="90"/>
      <c r="G739" s="128"/>
      <c r="H739" s="128"/>
      <c r="I739" s="69"/>
      <c r="J739" s="188"/>
      <c r="K739" s="188"/>
      <c r="L739" s="188"/>
      <c r="M739" s="188"/>
      <c r="N739" s="188"/>
      <c r="O739" s="149"/>
      <c r="P739" s="69"/>
      <c r="Q739" s="69"/>
      <c r="R739" s="69"/>
      <c r="S739" s="69"/>
    </row>
    <row r="740" spans="1:19">
      <c r="A740" s="128"/>
      <c r="B740" s="128"/>
      <c r="C740" s="131"/>
      <c r="D740" s="132"/>
      <c r="E740" s="132"/>
      <c r="F740" s="90"/>
      <c r="G740" s="128"/>
      <c r="H740" s="128"/>
      <c r="I740" s="69"/>
      <c r="J740" s="188"/>
      <c r="K740" s="188"/>
      <c r="L740" s="188"/>
      <c r="M740" s="188"/>
      <c r="N740" s="188"/>
      <c r="O740" s="149"/>
      <c r="P740" s="69"/>
      <c r="Q740" s="69"/>
      <c r="R740" s="69"/>
      <c r="S740" s="69"/>
    </row>
    <row r="741" spans="1:19">
      <c r="A741" s="128"/>
      <c r="B741" s="128"/>
      <c r="C741" s="131"/>
      <c r="D741" s="132"/>
      <c r="E741" s="132"/>
      <c r="F741" s="90"/>
      <c r="G741" s="128"/>
      <c r="H741" s="128"/>
      <c r="I741" s="69"/>
      <c r="J741" s="188"/>
      <c r="K741" s="188"/>
      <c r="L741" s="188"/>
      <c r="M741" s="188"/>
      <c r="N741" s="188"/>
      <c r="O741" s="149"/>
      <c r="P741" s="69"/>
      <c r="Q741" s="69"/>
      <c r="R741" s="69"/>
      <c r="S741" s="69"/>
    </row>
    <row r="742" spans="1:19">
      <c r="A742" s="128"/>
      <c r="B742" s="128"/>
      <c r="C742" s="131"/>
      <c r="D742" s="132"/>
      <c r="E742" s="132"/>
      <c r="F742" s="90"/>
      <c r="G742" s="128"/>
      <c r="H742" s="128"/>
      <c r="I742" s="69"/>
      <c r="J742" s="188"/>
      <c r="K742" s="188"/>
      <c r="L742" s="188"/>
      <c r="M742" s="188"/>
      <c r="N742" s="188"/>
      <c r="O742" s="149"/>
      <c r="P742" s="69"/>
      <c r="Q742" s="69"/>
      <c r="R742" s="69"/>
      <c r="S742" s="69"/>
    </row>
    <row r="743" spans="1:19">
      <c r="A743" s="128"/>
      <c r="B743" s="128"/>
      <c r="C743" s="131"/>
      <c r="D743" s="132"/>
      <c r="E743" s="132"/>
      <c r="F743" s="90"/>
      <c r="G743" s="128"/>
      <c r="H743" s="128"/>
      <c r="I743" s="69"/>
      <c r="J743" s="188"/>
      <c r="K743" s="188"/>
      <c r="L743" s="188"/>
      <c r="M743" s="188"/>
      <c r="N743" s="188"/>
      <c r="O743" s="149"/>
      <c r="P743" s="69"/>
      <c r="Q743" s="69"/>
      <c r="R743" s="69"/>
      <c r="S743" s="69"/>
    </row>
    <row r="744" spans="1:19">
      <c r="A744" s="128"/>
      <c r="B744" s="128"/>
      <c r="C744" s="131"/>
      <c r="D744" s="132"/>
      <c r="E744" s="132"/>
      <c r="F744" s="90"/>
      <c r="G744" s="128"/>
      <c r="H744" s="128"/>
      <c r="I744" s="69"/>
      <c r="J744" s="188"/>
      <c r="K744" s="188"/>
      <c r="L744" s="188"/>
      <c r="M744" s="188"/>
      <c r="N744" s="188"/>
      <c r="O744" s="149"/>
      <c r="P744" s="69"/>
      <c r="Q744" s="69"/>
      <c r="R744" s="69"/>
      <c r="S744" s="69"/>
    </row>
    <row r="745" spans="1:19">
      <c r="A745" s="128"/>
      <c r="B745" s="128"/>
      <c r="C745" s="131"/>
      <c r="D745" s="132"/>
      <c r="E745" s="132"/>
      <c r="F745" s="90"/>
      <c r="G745" s="128"/>
      <c r="H745" s="128"/>
      <c r="I745" s="69"/>
      <c r="J745" s="188"/>
      <c r="K745" s="188"/>
      <c r="L745" s="188"/>
      <c r="M745" s="188"/>
      <c r="N745" s="188"/>
      <c r="O745" s="149"/>
      <c r="P745" s="69"/>
      <c r="Q745" s="69"/>
      <c r="R745" s="69"/>
      <c r="S745" s="69"/>
    </row>
    <row r="746" spans="1:19">
      <c r="A746" s="128"/>
      <c r="B746" s="128"/>
      <c r="C746" s="131"/>
      <c r="D746" s="132"/>
      <c r="E746" s="132"/>
      <c r="F746" s="90"/>
      <c r="G746" s="128"/>
      <c r="H746" s="128"/>
      <c r="I746" s="69"/>
      <c r="J746" s="188"/>
      <c r="K746" s="188"/>
      <c r="L746" s="188"/>
      <c r="M746" s="188"/>
      <c r="N746" s="188"/>
      <c r="O746" s="149"/>
      <c r="P746" s="69"/>
      <c r="Q746" s="69"/>
      <c r="R746" s="69"/>
      <c r="S746" s="69"/>
    </row>
    <row r="747" spans="1:19">
      <c r="A747" s="128"/>
      <c r="B747" s="128"/>
      <c r="C747" s="131"/>
      <c r="D747" s="132"/>
      <c r="E747" s="132"/>
      <c r="F747" s="90"/>
      <c r="G747" s="128"/>
      <c r="H747" s="128"/>
      <c r="I747" s="69"/>
      <c r="J747" s="188"/>
      <c r="K747" s="188"/>
      <c r="L747" s="188"/>
      <c r="M747" s="188"/>
      <c r="N747" s="188"/>
      <c r="O747" s="149"/>
      <c r="P747" s="69"/>
      <c r="Q747" s="69"/>
      <c r="R747" s="69"/>
      <c r="S747" s="69"/>
    </row>
    <row r="748" spans="1:19">
      <c r="A748" s="128"/>
      <c r="B748" s="128"/>
      <c r="C748" s="131"/>
      <c r="D748" s="132"/>
      <c r="E748" s="132"/>
      <c r="F748" s="90"/>
      <c r="G748" s="128"/>
      <c r="H748" s="128"/>
      <c r="I748" s="69"/>
      <c r="J748" s="188"/>
      <c r="K748" s="188"/>
      <c r="L748" s="188"/>
      <c r="M748" s="188"/>
      <c r="N748" s="188"/>
      <c r="O748" s="149"/>
      <c r="P748" s="69"/>
      <c r="Q748" s="69"/>
      <c r="R748" s="69"/>
      <c r="S748" s="69"/>
    </row>
    <row r="749" spans="1:19">
      <c r="A749" s="128"/>
      <c r="B749" s="128"/>
      <c r="C749" s="131"/>
      <c r="D749" s="132"/>
      <c r="E749" s="132"/>
      <c r="F749" s="90"/>
      <c r="G749" s="128"/>
      <c r="H749" s="128"/>
      <c r="I749" s="69"/>
      <c r="J749" s="188"/>
      <c r="K749" s="188"/>
      <c r="L749" s="188"/>
      <c r="M749" s="188"/>
      <c r="N749" s="188"/>
      <c r="O749" s="149"/>
      <c r="P749" s="69"/>
      <c r="Q749" s="69"/>
      <c r="R749" s="69"/>
      <c r="S749" s="69"/>
    </row>
    <row r="750" spans="1:19">
      <c r="A750" s="128"/>
      <c r="B750" s="128"/>
      <c r="C750" s="131"/>
      <c r="D750" s="132"/>
      <c r="E750" s="132"/>
      <c r="F750" s="90"/>
      <c r="G750" s="128"/>
      <c r="H750" s="128"/>
      <c r="I750" s="69"/>
      <c r="J750" s="188"/>
      <c r="K750" s="188"/>
      <c r="L750" s="188"/>
      <c r="M750" s="188"/>
      <c r="N750" s="188"/>
      <c r="O750" s="149"/>
      <c r="P750" s="69"/>
      <c r="Q750" s="69"/>
      <c r="R750" s="69"/>
      <c r="S750" s="69"/>
    </row>
    <row r="751" spans="1:19">
      <c r="A751" s="128"/>
      <c r="B751" s="128"/>
      <c r="C751" s="131"/>
      <c r="D751" s="132"/>
      <c r="E751" s="132"/>
      <c r="F751" s="90"/>
      <c r="G751" s="128"/>
      <c r="H751" s="128"/>
      <c r="I751" s="69"/>
      <c r="J751" s="188"/>
      <c r="K751" s="188"/>
      <c r="L751" s="188"/>
      <c r="M751" s="188"/>
      <c r="N751" s="188"/>
      <c r="O751" s="149"/>
      <c r="P751" s="69"/>
      <c r="Q751" s="69"/>
      <c r="R751" s="69"/>
      <c r="S751" s="69"/>
    </row>
    <row r="752" spans="1:19">
      <c r="A752" s="128"/>
      <c r="B752" s="128"/>
      <c r="C752" s="131"/>
      <c r="D752" s="132"/>
      <c r="E752" s="132"/>
      <c r="F752" s="90"/>
      <c r="G752" s="128"/>
      <c r="H752" s="128"/>
      <c r="I752" s="69"/>
      <c r="J752" s="188"/>
      <c r="K752" s="188"/>
      <c r="L752" s="188"/>
      <c r="M752" s="188"/>
      <c r="N752" s="188"/>
      <c r="O752" s="149"/>
      <c r="P752" s="69"/>
      <c r="Q752" s="69"/>
      <c r="R752" s="69"/>
      <c r="S752" s="69"/>
    </row>
    <row r="753" spans="1:19">
      <c r="A753" s="128"/>
      <c r="B753" s="128"/>
      <c r="C753" s="131"/>
      <c r="D753" s="132"/>
      <c r="E753" s="132"/>
      <c r="F753" s="90"/>
      <c r="G753" s="128"/>
      <c r="H753" s="128"/>
      <c r="I753" s="69"/>
      <c r="J753" s="188"/>
      <c r="K753" s="188"/>
      <c r="L753" s="188"/>
      <c r="M753" s="188"/>
      <c r="N753" s="188"/>
      <c r="O753" s="149"/>
      <c r="P753" s="69"/>
      <c r="Q753" s="69"/>
      <c r="R753" s="69"/>
      <c r="S753" s="69"/>
    </row>
    <row r="754" spans="1:19">
      <c r="A754" s="128"/>
      <c r="B754" s="128"/>
      <c r="C754" s="131"/>
      <c r="D754" s="132"/>
      <c r="E754" s="132"/>
      <c r="F754" s="90"/>
      <c r="G754" s="128"/>
      <c r="H754" s="128"/>
      <c r="I754" s="69"/>
      <c r="J754" s="188"/>
      <c r="K754" s="188"/>
      <c r="L754" s="188"/>
      <c r="M754" s="188"/>
      <c r="N754" s="188"/>
      <c r="O754" s="149"/>
      <c r="P754" s="69"/>
      <c r="Q754" s="69"/>
      <c r="R754" s="69"/>
      <c r="S754" s="69"/>
    </row>
    <row r="755" spans="1:19">
      <c r="A755" s="128"/>
      <c r="B755" s="128"/>
      <c r="C755" s="131"/>
      <c r="D755" s="132"/>
      <c r="E755" s="132"/>
      <c r="F755" s="90"/>
      <c r="G755" s="128"/>
      <c r="H755" s="128"/>
      <c r="I755" s="69"/>
      <c r="J755" s="188"/>
      <c r="K755" s="188"/>
      <c r="L755" s="188"/>
      <c r="M755" s="188"/>
      <c r="N755" s="188"/>
      <c r="O755" s="149"/>
      <c r="P755" s="69"/>
      <c r="Q755" s="69"/>
      <c r="R755" s="69"/>
      <c r="S755" s="69"/>
    </row>
    <row r="756" spans="1:19">
      <c r="A756" s="128"/>
      <c r="B756" s="128"/>
      <c r="C756" s="131"/>
      <c r="D756" s="132"/>
      <c r="E756" s="132"/>
      <c r="F756" s="90"/>
      <c r="G756" s="128"/>
      <c r="H756" s="128"/>
      <c r="I756" s="69"/>
      <c r="J756" s="188"/>
      <c r="K756" s="188"/>
      <c r="L756" s="188"/>
      <c r="M756" s="188"/>
      <c r="N756" s="188"/>
      <c r="O756" s="149"/>
      <c r="P756" s="69"/>
      <c r="Q756" s="69"/>
      <c r="R756" s="69"/>
      <c r="S756" s="69"/>
    </row>
    <row r="757" spans="1:19">
      <c r="A757" s="128"/>
      <c r="B757" s="128"/>
      <c r="C757" s="131"/>
      <c r="D757" s="132"/>
      <c r="E757" s="132"/>
      <c r="F757" s="90"/>
      <c r="G757" s="128"/>
      <c r="H757" s="128"/>
      <c r="I757" s="69"/>
      <c r="J757" s="188"/>
      <c r="K757" s="188"/>
      <c r="L757" s="188"/>
      <c r="M757" s="188"/>
      <c r="N757" s="188"/>
      <c r="O757" s="149"/>
      <c r="P757" s="69"/>
      <c r="Q757" s="69"/>
      <c r="R757" s="69"/>
      <c r="S757" s="69"/>
    </row>
    <row r="758" spans="1:19">
      <c r="A758" s="128"/>
      <c r="B758" s="128"/>
      <c r="C758" s="131"/>
      <c r="D758" s="132"/>
      <c r="E758" s="132"/>
      <c r="F758" s="90"/>
      <c r="G758" s="128"/>
      <c r="H758" s="128"/>
      <c r="I758" s="69"/>
      <c r="J758" s="188"/>
      <c r="K758" s="188"/>
      <c r="L758" s="188"/>
      <c r="M758" s="188"/>
      <c r="N758" s="188"/>
      <c r="O758" s="149"/>
      <c r="P758" s="69"/>
      <c r="Q758" s="69"/>
      <c r="R758" s="69"/>
      <c r="S758" s="69"/>
    </row>
    <row r="759" spans="1:19">
      <c r="A759" s="128"/>
      <c r="B759" s="128"/>
      <c r="C759" s="131"/>
      <c r="D759" s="132"/>
      <c r="E759" s="132"/>
      <c r="F759" s="90"/>
      <c r="G759" s="128"/>
      <c r="H759" s="128"/>
      <c r="I759" s="69"/>
      <c r="J759" s="188"/>
      <c r="K759" s="188"/>
      <c r="L759" s="188"/>
      <c r="M759" s="188"/>
      <c r="N759" s="188"/>
      <c r="O759" s="149"/>
      <c r="P759" s="69"/>
      <c r="Q759" s="69"/>
      <c r="R759" s="69"/>
      <c r="S759" s="69"/>
    </row>
    <row r="760" spans="1:19">
      <c r="A760" s="128"/>
      <c r="B760" s="128"/>
      <c r="C760" s="131"/>
      <c r="D760" s="132"/>
      <c r="E760" s="132"/>
      <c r="F760" s="90"/>
      <c r="G760" s="128"/>
      <c r="H760" s="128"/>
      <c r="I760" s="69"/>
      <c r="J760" s="188"/>
      <c r="K760" s="188"/>
      <c r="L760" s="188"/>
      <c r="M760" s="188"/>
      <c r="N760" s="188"/>
      <c r="O760" s="149"/>
      <c r="P760" s="69"/>
      <c r="Q760" s="69"/>
      <c r="R760" s="69"/>
      <c r="S760" s="69"/>
    </row>
    <row r="761" spans="1:19">
      <c r="A761" s="128"/>
      <c r="B761" s="128"/>
      <c r="C761" s="131"/>
      <c r="D761" s="132"/>
      <c r="E761" s="132"/>
      <c r="F761" s="90"/>
      <c r="G761" s="128"/>
      <c r="H761" s="128"/>
      <c r="I761" s="69"/>
      <c r="J761" s="188"/>
      <c r="K761" s="188"/>
      <c r="L761" s="188"/>
      <c r="M761" s="188"/>
      <c r="N761" s="188"/>
      <c r="O761" s="149"/>
      <c r="P761" s="69"/>
      <c r="Q761" s="69"/>
      <c r="R761" s="69"/>
      <c r="S761" s="69"/>
    </row>
    <row r="762" spans="1:19">
      <c r="A762" s="128"/>
      <c r="B762" s="128"/>
      <c r="C762" s="131"/>
      <c r="D762" s="132"/>
      <c r="E762" s="132"/>
      <c r="F762" s="90"/>
      <c r="G762" s="128"/>
      <c r="H762" s="128"/>
      <c r="I762" s="69"/>
      <c r="J762" s="188"/>
      <c r="K762" s="188"/>
      <c r="L762" s="188"/>
      <c r="M762" s="188"/>
      <c r="N762" s="188"/>
      <c r="O762" s="149"/>
      <c r="P762" s="69"/>
      <c r="Q762" s="69"/>
      <c r="R762" s="69"/>
      <c r="S762" s="69"/>
    </row>
    <row r="763" spans="1:19">
      <c r="A763" s="128"/>
      <c r="B763" s="128"/>
      <c r="C763" s="131"/>
      <c r="D763" s="132"/>
      <c r="E763" s="132"/>
      <c r="F763" s="90"/>
      <c r="G763" s="128"/>
      <c r="H763" s="128"/>
      <c r="I763" s="69"/>
      <c r="J763" s="188"/>
      <c r="K763" s="188"/>
      <c r="L763" s="188"/>
      <c r="M763" s="188"/>
      <c r="N763" s="188"/>
      <c r="O763" s="149"/>
      <c r="P763" s="69"/>
      <c r="Q763" s="69"/>
      <c r="R763" s="69"/>
      <c r="S763" s="69"/>
    </row>
    <row r="764" spans="1:19">
      <c r="A764" s="128"/>
      <c r="B764" s="128"/>
      <c r="C764" s="131"/>
      <c r="D764" s="132"/>
      <c r="E764" s="132"/>
      <c r="F764" s="90"/>
      <c r="G764" s="128"/>
      <c r="H764" s="128"/>
      <c r="I764" s="69"/>
      <c r="J764" s="188"/>
      <c r="K764" s="188"/>
      <c r="L764" s="188"/>
      <c r="M764" s="188"/>
      <c r="N764" s="188"/>
      <c r="O764" s="149"/>
      <c r="P764" s="69"/>
      <c r="Q764" s="69"/>
      <c r="R764" s="69"/>
      <c r="S764" s="69"/>
    </row>
    <row r="765" spans="1:19">
      <c r="A765" s="128"/>
      <c r="B765" s="128"/>
      <c r="C765" s="131"/>
      <c r="D765" s="132"/>
      <c r="E765" s="132"/>
      <c r="F765" s="90"/>
      <c r="G765" s="128"/>
      <c r="H765" s="128"/>
      <c r="I765" s="69"/>
      <c r="J765" s="188"/>
      <c r="K765" s="188"/>
      <c r="L765" s="188"/>
      <c r="M765" s="188"/>
      <c r="N765" s="188"/>
      <c r="O765" s="149"/>
      <c r="P765" s="69"/>
      <c r="Q765" s="69"/>
      <c r="R765" s="69"/>
      <c r="S765" s="69"/>
    </row>
    <row r="766" spans="1:19">
      <c r="A766" s="128"/>
      <c r="B766" s="128"/>
      <c r="C766" s="131"/>
      <c r="D766" s="132"/>
      <c r="E766" s="132"/>
      <c r="F766" s="90"/>
      <c r="G766" s="128"/>
      <c r="H766" s="128"/>
      <c r="I766" s="69"/>
      <c r="J766" s="188"/>
      <c r="K766" s="188"/>
      <c r="L766" s="188"/>
      <c r="M766" s="188"/>
      <c r="N766" s="188"/>
      <c r="O766" s="149"/>
      <c r="P766" s="69"/>
      <c r="Q766" s="69"/>
      <c r="R766" s="69"/>
      <c r="S766" s="69"/>
    </row>
    <row r="767" spans="1:19">
      <c r="A767" s="128"/>
      <c r="B767" s="128"/>
      <c r="C767" s="131"/>
      <c r="D767" s="132"/>
      <c r="E767" s="132"/>
      <c r="F767" s="90"/>
      <c r="G767" s="128"/>
      <c r="H767" s="128"/>
      <c r="I767" s="69"/>
      <c r="J767" s="188"/>
      <c r="K767" s="188"/>
      <c r="L767" s="188"/>
      <c r="M767" s="188"/>
      <c r="N767" s="188"/>
      <c r="O767" s="149"/>
      <c r="P767" s="69"/>
      <c r="Q767" s="69"/>
      <c r="R767" s="69"/>
      <c r="S767" s="69"/>
    </row>
    <row r="768" spans="1:19">
      <c r="A768" s="128"/>
      <c r="B768" s="128"/>
      <c r="C768" s="131"/>
      <c r="D768" s="132"/>
      <c r="E768" s="132"/>
      <c r="F768" s="90"/>
      <c r="G768" s="128"/>
      <c r="H768" s="128"/>
      <c r="I768" s="69"/>
      <c r="J768" s="188"/>
      <c r="K768" s="188"/>
      <c r="L768" s="188"/>
      <c r="M768" s="188"/>
      <c r="N768" s="188"/>
      <c r="O768" s="149"/>
      <c r="P768" s="69"/>
      <c r="Q768" s="69"/>
      <c r="R768" s="69"/>
      <c r="S768" s="69"/>
    </row>
    <row r="769" spans="1:19">
      <c r="A769" s="128"/>
      <c r="B769" s="128"/>
      <c r="C769" s="131"/>
      <c r="D769" s="132"/>
      <c r="E769" s="132"/>
      <c r="F769" s="90"/>
      <c r="G769" s="128"/>
      <c r="H769" s="128"/>
      <c r="I769" s="69"/>
      <c r="J769" s="188"/>
      <c r="K769" s="188"/>
      <c r="L769" s="188"/>
      <c r="M769" s="188"/>
      <c r="N769" s="188"/>
      <c r="O769" s="149"/>
      <c r="P769" s="69"/>
      <c r="Q769" s="69"/>
      <c r="R769" s="69"/>
      <c r="S769" s="69"/>
    </row>
    <row r="770" spans="1:19">
      <c r="A770" s="128"/>
      <c r="B770" s="128"/>
      <c r="C770" s="131"/>
      <c r="D770" s="132"/>
      <c r="E770" s="132"/>
      <c r="F770" s="90"/>
      <c r="G770" s="128"/>
      <c r="H770" s="128"/>
      <c r="I770" s="69"/>
      <c r="J770" s="188"/>
      <c r="K770" s="188"/>
      <c r="L770" s="188"/>
      <c r="M770" s="188"/>
      <c r="N770" s="188"/>
      <c r="O770" s="149"/>
      <c r="P770" s="69"/>
      <c r="Q770" s="69"/>
      <c r="R770" s="69"/>
      <c r="S770" s="69"/>
    </row>
    <row r="771" spans="1:19">
      <c r="A771" s="128"/>
      <c r="B771" s="128"/>
      <c r="C771" s="131"/>
      <c r="D771" s="132"/>
      <c r="E771" s="132"/>
      <c r="F771" s="90"/>
      <c r="G771" s="128"/>
      <c r="H771" s="128"/>
      <c r="I771" s="69"/>
      <c r="J771" s="188"/>
      <c r="K771" s="188"/>
      <c r="L771" s="188"/>
      <c r="M771" s="188"/>
      <c r="N771" s="188"/>
      <c r="O771" s="149"/>
      <c r="P771" s="69"/>
      <c r="Q771" s="69"/>
      <c r="R771" s="69"/>
      <c r="S771" s="69"/>
    </row>
    <row r="772" spans="1:19">
      <c r="A772" s="128"/>
      <c r="B772" s="128"/>
      <c r="C772" s="131"/>
      <c r="D772" s="132"/>
      <c r="E772" s="132"/>
      <c r="F772" s="90"/>
      <c r="G772" s="128"/>
      <c r="H772" s="128"/>
      <c r="I772" s="69"/>
      <c r="J772" s="188"/>
      <c r="K772" s="188"/>
      <c r="L772" s="188"/>
      <c r="M772" s="188"/>
      <c r="N772" s="188"/>
      <c r="O772" s="149"/>
      <c r="P772" s="69"/>
      <c r="Q772" s="69"/>
      <c r="R772" s="69"/>
      <c r="S772" s="69"/>
    </row>
    <row r="773" spans="1:19">
      <c r="A773" s="128"/>
      <c r="B773" s="128"/>
      <c r="C773" s="131"/>
      <c r="D773" s="132"/>
      <c r="E773" s="132"/>
      <c r="F773" s="90"/>
      <c r="G773" s="128"/>
      <c r="H773" s="128"/>
      <c r="I773" s="69"/>
      <c r="J773" s="188"/>
      <c r="K773" s="188"/>
      <c r="L773" s="188"/>
      <c r="M773" s="188"/>
      <c r="N773" s="188"/>
      <c r="O773" s="149"/>
      <c r="P773" s="69"/>
      <c r="Q773" s="69"/>
      <c r="R773" s="69"/>
      <c r="S773" s="69"/>
    </row>
    <row r="774" spans="1:19">
      <c r="A774" s="128"/>
      <c r="B774" s="128"/>
      <c r="C774" s="131"/>
      <c r="D774" s="132"/>
      <c r="E774" s="132"/>
      <c r="F774" s="90"/>
      <c r="G774" s="128"/>
      <c r="H774" s="128"/>
      <c r="I774" s="69"/>
      <c r="J774" s="188"/>
      <c r="K774" s="188"/>
      <c r="L774" s="188"/>
      <c r="M774" s="188"/>
      <c r="N774" s="188"/>
      <c r="O774" s="149"/>
      <c r="P774" s="69"/>
      <c r="Q774" s="69"/>
      <c r="R774" s="69"/>
      <c r="S774" s="69"/>
    </row>
    <row r="775" spans="1:19">
      <c r="A775" s="128"/>
      <c r="B775" s="128"/>
      <c r="C775" s="131"/>
      <c r="D775" s="132"/>
      <c r="E775" s="132"/>
      <c r="F775" s="90"/>
      <c r="G775" s="128"/>
      <c r="H775" s="128"/>
      <c r="I775" s="69"/>
      <c r="J775" s="188"/>
      <c r="K775" s="188"/>
      <c r="L775" s="188"/>
      <c r="M775" s="188"/>
      <c r="N775" s="188"/>
      <c r="O775" s="149"/>
      <c r="P775" s="69"/>
      <c r="Q775" s="69"/>
      <c r="R775" s="69"/>
      <c r="S775" s="69"/>
    </row>
    <row r="776" spans="1:19">
      <c r="A776" s="128"/>
      <c r="B776" s="128"/>
      <c r="C776" s="131"/>
      <c r="D776" s="132"/>
      <c r="E776" s="132"/>
      <c r="F776" s="90"/>
      <c r="G776" s="128"/>
      <c r="H776" s="128"/>
      <c r="I776" s="69"/>
      <c r="J776" s="188"/>
      <c r="K776" s="188"/>
      <c r="L776" s="188"/>
      <c r="M776" s="188"/>
      <c r="N776" s="188"/>
      <c r="O776" s="149"/>
      <c r="P776" s="69"/>
      <c r="Q776" s="69"/>
      <c r="R776" s="69"/>
      <c r="S776" s="69"/>
    </row>
    <row r="777" spans="1:19">
      <c r="A777" s="128"/>
      <c r="B777" s="128"/>
      <c r="C777" s="131"/>
      <c r="D777" s="132"/>
      <c r="E777" s="132"/>
      <c r="F777" s="90"/>
      <c r="G777" s="128"/>
      <c r="H777" s="128"/>
      <c r="I777" s="69"/>
      <c r="J777" s="188"/>
      <c r="K777" s="188"/>
      <c r="L777" s="188"/>
      <c r="M777" s="188"/>
      <c r="N777" s="188"/>
      <c r="O777" s="149"/>
      <c r="P777" s="69"/>
      <c r="Q777" s="69"/>
      <c r="R777" s="69"/>
      <c r="S777" s="69"/>
    </row>
    <row r="778" spans="1:19">
      <c r="A778" s="128"/>
      <c r="B778" s="128"/>
      <c r="C778" s="131"/>
      <c r="D778" s="132"/>
      <c r="E778" s="132"/>
      <c r="F778" s="90"/>
      <c r="G778" s="128"/>
      <c r="H778" s="128"/>
      <c r="I778" s="69"/>
      <c r="J778" s="188"/>
      <c r="K778" s="188"/>
      <c r="L778" s="188"/>
      <c r="M778" s="188"/>
      <c r="N778" s="188"/>
      <c r="O778" s="149"/>
      <c r="P778" s="69"/>
      <c r="Q778" s="69"/>
      <c r="R778" s="69"/>
      <c r="S778" s="69"/>
    </row>
    <row r="779" spans="1:19">
      <c r="A779" s="128"/>
      <c r="B779" s="128"/>
      <c r="C779" s="131"/>
      <c r="D779" s="132"/>
      <c r="E779" s="132"/>
      <c r="F779" s="90"/>
      <c r="G779" s="128"/>
      <c r="H779" s="128"/>
      <c r="I779" s="69"/>
      <c r="J779" s="188"/>
      <c r="K779" s="188"/>
      <c r="L779" s="188"/>
      <c r="M779" s="188"/>
      <c r="N779" s="188"/>
      <c r="O779" s="149"/>
      <c r="P779" s="69"/>
      <c r="Q779" s="69"/>
      <c r="R779" s="69"/>
      <c r="S779" s="69"/>
    </row>
    <row r="780" spans="1:19">
      <c r="A780" s="128"/>
      <c r="B780" s="128"/>
      <c r="C780" s="131"/>
      <c r="D780" s="132"/>
      <c r="E780" s="132"/>
      <c r="F780" s="90"/>
      <c r="G780" s="128"/>
      <c r="H780" s="128"/>
      <c r="I780" s="69"/>
      <c r="J780" s="188"/>
      <c r="K780" s="188"/>
      <c r="L780" s="188"/>
      <c r="M780" s="188"/>
      <c r="N780" s="188"/>
      <c r="O780" s="149"/>
      <c r="P780" s="69"/>
      <c r="Q780" s="69"/>
      <c r="R780" s="69"/>
      <c r="S780" s="69"/>
    </row>
    <row r="781" spans="1:19">
      <c r="A781" s="128"/>
      <c r="B781" s="128"/>
      <c r="C781" s="131"/>
      <c r="D781" s="132"/>
      <c r="E781" s="132"/>
      <c r="F781" s="90"/>
      <c r="G781" s="128"/>
      <c r="H781" s="128"/>
      <c r="I781" s="69"/>
      <c r="J781" s="188"/>
      <c r="K781" s="188"/>
      <c r="L781" s="188"/>
      <c r="M781" s="188"/>
      <c r="N781" s="188"/>
      <c r="O781" s="149"/>
      <c r="P781" s="69"/>
      <c r="Q781" s="69"/>
      <c r="R781" s="69"/>
      <c r="S781" s="69"/>
    </row>
    <row r="782" spans="1:19">
      <c r="A782" s="128"/>
      <c r="B782" s="128"/>
      <c r="C782" s="131"/>
      <c r="D782" s="132"/>
      <c r="E782" s="132"/>
      <c r="F782" s="90"/>
      <c r="G782" s="128"/>
      <c r="H782" s="128"/>
      <c r="I782" s="69"/>
      <c r="J782" s="188"/>
      <c r="K782" s="188"/>
      <c r="L782" s="188"/>
      <c r="M782" s="188"/>
      <c r="N782" s="188"/>
      <c r="O782" s="149"/>
      <c r="P782" s="69"/>
      <c r="Q782" s="69"/>
      <c r="R782" s="69"/>
      <c r="S782" s="69"/>
    </row>
    <row r="783" spans="1:19">
      <c r="A783" s="128"/>
      <c r="B783" s="128"/>
      <c r="C783" s="131"/>
      <c r="D783" s="132"/>
      <c r="E783" s="132"/>
      <c r="F783" s="90"/>
      <c r="G783" s="128"/>
      <c r="H783" s="128"/>
      <c r="I783" s="69"/>
      <c r="J783" s="188"/>
      <c r="K783" s="188"/>
      <c r="L783" s="188"/>
      <c r="M783" s="188"/>
      <c r="N783" s="188"/>
      <c r="O783" s="149"/>
      <c r="P783" s="69"/>
      <c r="Q783" s="69"/>
      <c r="R783" s="69"/>
      <c r="S783" s="69"/>
    </row>
    <row r="784" spans="1:19">
      <c r="A784" s="128"/>
      <c r="B784" s="128"/>
      <c r="C784" s="131"/>
      <c r="D784" s="132"/>
      <c r="E784" s="132"/>
      <c r="F784" s="90"/>
      <c r="G784" s="128"/>
      <c r="H784" s="128"/>
      <c r="I784" s="69"/>
      <c r="J784" s="188"/>
      <c r="K784" s="188"/>
      <c r="L784" s="188"/>
      <c r="M784" s="188"/>
      <c r="N784" s="188"/>
      <c r="O784" s="149"/>
      <c r="P784" s="69"/>
      <c r="Q784" s="69"/>
      <c r="R784" s="69"/>
      <c r="S784" s="69"/>
    </row>
    <row r="785" spans="1:19">
      <c r="A785" s="128"/>
      <c r="B785" s="128"/>
      <c r="C785" s="131"/>
      <c r="D785" s="132"/>
      <c r="E785" s="132"/>
      <c r="F785" s="90"/>
      <c r="G785" s="128"/>
      <c r="H785" s="128"/>
      <c r="I785" s="69"/>
      <c r="J785" s="188"/>
      <c r="K785" s="188"/>
      <c r="L785" s="188"/>
      <c r="M785" s="188"/>
      <c r="N785" s="188"/>
      <c r="O785" s="149"/>
      <c r="P785" s="69"/>
      <c r="Q785" s="69"/>
      <c r="R785" s="69"/>
      <c r="S785" s="69"/>
    </row>
    <row r="786" spans="1:19">
      <c r="A786" s="128"/>
      <c r="B786" s="128"/>
      <c r="C786" s="131"/>
      <c r="D786" s="132"/>
      <c r="E786" s="132"/>
      <c r="F786" s="90"/>
      <c r="G786" s="128"/>
      <c r="H786" s="128"/>
      <c r="I786" s="69"/>
      <c r="J786" s="188"/>
      <c r="K786" s="188"/>
      <c r="L786" s="188"/>
      <c r="M786" s="188"/>
      <c r="N786" s="188"/>
      <c r="O786" s="149"/>
      <c r="P786" s="69"/>
      <c r="Q786" s="69"/>
      <c r="R786" s="69"/>
      <c r="S786" s="69"/>
    </row>
    <row r="787" spans="1:19">
      <c r="A787" s="128"/>
      <c r="B787" s="128"/>
      <c r="C787" s="131"/>
      <c r="D787" s="132"/>
      <c r="E787" s="132"/>
      <c r="F787" s="90"/>
      <c r="G787" s="128"/>
      <c r="H787" s="128"/>
      <c r="I787" s="69"/>
      <c r="J787" s="188"/>
      <c r="K787" s="188"/>
      <c r="L787" s="188"/>
      <c r="M787" s="188"/>
      <c r="N787" s="188"/>
      <c r="O787" s="149"/>
      <c r="P787" s="69"/>
      <c r="Q787" s="69"/>
      <c r="R787" s="69"/>
      <c r="S787" s="69"/>
    </row>
    <row r="788" spans="1:19">
      <c r="A788" s="128"/>
      <c r="B788" s="128"/>
      <c r="C788" s="131"/>
      <c r="D788" s="132"/>
      <c r="E788" s="132"/>
      <c r="F788" s="90"/>
      <c r="G788" s="128"/>
      <c r="H788" s="128"/>
      <c r="I788" s="69"/>
      <c r="J788" s="188"/>
      <c r="K788" s="188"/>
      <c r="L788" s="188"/>
      <c r="M788" s="188"/>
      <c r="N788" s="188"/>
      <c r="O788" s="149"/>
      <c r="P788" s="69"/>
      <c r="Q788" s="69"/>
      <c r="R788" s="69"/>
      <c r="S788" s="69"/>
    </row>
    <row r="789" spans="1:19">
      <c r="A789" s="128"/>
      <c r="B789" s="128"/>
      <c r="C789" s="131"/>
      <c r="D789" s="132"/>
      <c r="E789" s="132"/>
      <c r="F789" s="90"/>
      <c r="G789" s="128"/>
      <c r="H789" s="128"/>
      <c r="I789" s="69"/>
      <c r="J789" s="188"/>
      <c r="K789" s="188"/>
      <c r="L789" s="188"/>
      <c r="M789" s="188"/>
      <c r="N789" s="188"/>
      <c r="O789" s="149"/>
      <c r="P789" s="69"/>
      <c r="Q789" s="69"/>
      <c r="R789" s="69"/>
      <c r="S789" s="69"/>
    </row>
    <row r="790" spans="1:19">
      <c r="A790" s="128"/>
      <c r="B790" s="128"/>
      <c r="C790" s="131"/>
      <c r="D790" s="132"/>
      <c r="E790" s="132"/>
      <c r="F790" s="90"/>
      <c r="G790" s="128"/>
      <c r="H790" s="128"/>
      <c r="I790" s="69"/>
      <c r="J790" s="188"/>
      <c r="K790" s="188"/>
      <c r="L790" s="188"/>
      <c r="M790" s="188"/>
      <c r="N790" s="188"/>
      <c r="O790" s="149"/>
      <c r="P790" s="69"/>
      <c r="Q790" s="69"/>
      <c r="R790" s="69"/>
      <c r="S790" s="69"/>
    </row>
    <row r="791" spans="1:19">
      <c r="A791" s="128"/>
      <c r="B791" s="128"/>
      <c r="C791" s="131"/>
      <c r="D791" s="132"/>
      <c r="E791" s="132"/>
      <c r="F791" s="90"/>
      <c r="G791" s="128"/>
      <c r="H791" s="128"/>
      <c r="I791" s="69"/>
      <c r="J791" s="188"/>
      <c r="K791" s="188"/>
      <c r="L791" s="188"/>
      <c r="M791" s="188"/>
      <c r="N791" s="188"/>
      <c r="O791" s="149"/>
      <c r="P791" s="69"/>
      <c r="Q791" s="69"/>
      <c r="R791" s="69"/>
      <c r="S791" s="69"/>
    </row>
    <row r="792" spans="1:19">
      <c r="A792" s="128"/>
      <c r="B792" s="128"/>
      <c r="C792" s="131"/>
      <c r="D792" s="132"/>
      <c r="E792" s="132"/>
      <c r="F792" s="90"/>
      <c r="G792" s="128"/>
      <c r="H792" s="128"/>
      <c r="I792" s="69"/>
      <c r="J792" s="188"/>
      <c r="K792" s="188"/>
      <c r="L792" s="188"/>
      <c r="M792" s="188"/>
      <c r="N792" s="188"/>
      <c r="O792" s="149"/>
      <c r="P792" s="69"/>
      <c r="Q792" s="69"/>
      <c r="R792" s="69"/>
      <c r="S792" s="69"/>
    </row>
    <row r="793" spans="1:19">
      <c r="A793" s="128"/>
      <c r="B793" s="128"/>
      <c r="C793" s="131"/>
      <c r="D793" s="132"/>
      <c r="E793" s="132"/>
      <c r="F793" s="90"/>
      <c r="G793" s="128"/>
      <c r="H793" s="128"/>
      <c r="I793" s="69"/>
      <c r="J793" s="188"/>
      <c r="K793" s="188"/>
      <c r="L793" s="188"/>
      <c r="M793" s="188"/>
      <c r="N793" s="188"/>
      <c r="O793" s="149"/>
      <c r="P793" s="69"/>
      <c r="Q793" s="69"/>
      <c r="R793" s="69"/>
      <c r="S793" s="69"/>
    </row>
    <row r="794" spans="1:19">
      <c r="A794" s="128"/>
      <c r="B794" s="128"/>
      <c r="C794" s="131"/>
      <c r="D794" s="132"/>
      <c r="E794" s="132"/>
      <c r="F794" s="90"/>
      <c r="G794" s="128"/>
      <c r="H794" s="128"/>
      <c r="I794" s="69"/>
      <c r="J794" s="188"/>
      <c r="K794" s="188"/>
      <c r="L794" s="188"/>
      <c r="M794" s="188"/>
      <c r="N794" s="188"/>
      <c r="O794" s="149"/>
      <c r="P794" s="69"/>
      <c r="Q794" s="69"/>
      <c r="R794" s="69"/>
      <c r="S794" s="69"/>
    </row>
    <row r="795" spans="1:19">
      <c r="A795" s="128"/>
      <c r="B795" s="128"/>
      <c r="C795" s="131"/>
      <c r="D795" s="132"/>
      <c r="E795" s="132"/>
      <c r="F795" s="90"/>
      <c r="G795" s="128"/>
      <c r="H795" s="128"/>
      <c r="I795" s="69"/>
      <c r="J795" s="188"/>
      <c r="K795" s="188"/>
      <c r="L795" s="188"/>
      <c r="M795" s="188"/>
      <c r="N795" s="188"/>
      <c r="O795" s="149"/>
      <c r="P795" s="69"/>
      <c r="Q795" s="69"/>
      <c r="R795" s="69"/>
      <c r="S795" s="69"/>
    </row>
    <row r="796" spans="1:19">
      <c r="A796" s="128"/>
      <c r="B796" s="128"/>
      <c r="C796" s="131"/>
      <c r="D796" s="132"/>
      <c r="E796" s="132"/>
      <c r="F796" s="90"/>
      <c r="G796" s="128"/>
      <c r="H796" s="128"/>
      <c r="I796" s="69"/>
      <c r="J796" s="188"/>
      <c r="K796" s="188"/>
      <c r="L796" s="188"/>
      <c r="M796" s="188"/>
      <c r="N796" s="188"/>
      <c r="O796" s="149"/>
      <c r="P796" s="69"/>
      <c r="Q796" s="69"/>
      <c r="R796" s="69"/>
      <c r="S796" s="69"/>
    </row>
    <row r="797" spans="1:19">
      <c r="A797" s="128"/>
      <c r="B797" s="128"/>
      <c r="C797" s="131"/>
      <c r="D797" s="132"/>
      <c r="E797" s="132"/>
      <c r="F797" s="90"/>
      <c r="G797" s="128"/>
      <c r="H797" s="128"/>
      <c r="I797" s="69"/>
      <c r="J797" s="188"/>
      <c r="K797" s="188"/>
      <c r="L797" s="188"/>
      <c r="M797" s="188"/>
      <c r="N797" s="188"/>
      <c r="O797" s="149"/>
      <c r="P797" s="69"/>
      <c r="Q797" s="69"/>
      <c r="R797" s="69"/>
      <c r="S797" s="69"/>
    </row>
    <row r="798" spans="1:19">
      <c r="A798" s="128"/>
      <c r="B798" s="128"/>
      <c r="C798" s="131"/>
      <c r="D798" s="132"/>
      <c r="E798" s="132"/>
      <c r="F798" s="90"/>
      <c r="G798" s="128"/>
      <c r="H798" s="128"/>
      <c r="I798" s="69"/>
      <c r="J798" s="188"/>
      <c r="K798" s="188"/>
      <c r="L798" s="188"/>
      <c r="M798" s="188"/>
      <c r="N798" s="188"/>
      <c r="O798" s="149"/>
      <c r="P798" s="69"/>
      <c r="Q798" s="69"/>
      <c r="R798" s="69"/>
      <c r="S798" s="69"/>
    </row>
    <row r="799" spans="1:19">
      <c r="A799" s="128"/>
      <c r="B799" s="128"/>
      <c r="C799" s="131"/>
      <c r="D799" s="132"/>
      <c r="E799" s="132"/>
      <c r="F799" s="90"/>
      <c r="G799" s="128"/>
      <c r="H799" s="128"/>
      <c r="I799" s="69"/>
      <c r="J799" s="188"/>
      <c r="K799" s="188"/>
      <c r="L799" s="188"/>
      <c r="M799" s="188"/>
      <c r="N799" s="188"/>
      <c r="O799" s="149"/>
      <c r="P799" s="69"/>
      <c r="Q799" s="69"/>
      <c r="R799" s="69"/>
      <c r="S799" s="69"/>
    </row>
    <row r="800" spans="1:19">
      <c r="A800" s="128"/>
      <c r="B800" s="128"/>
      <c r="C800" s="131"/>
      <c r="D800" s="132"/>
      <c r="E800" s="132"/>
      <c r="F800" s="90"/>
      <c r="G800" s="128"/>
      <c r="H800" s="128"/>
      <c r="I800" s="69"/>
      <c r="J800" s="188"/>
      <c r="K800" s="188"/>
      <c r="L800" s="188"/>
      <c r="M800" s="188"/>
      <c r="N800" s="188"/>
      <c r="O800" s="149"/>
      <c r="P800" s="69"/>
      <c r="Q800" s="69"/>
      <c r="R800" s="69"/>
      <c r="S800" s="69"/>
    </row>
    <row r="801" spans="1:19">
      <c r="A801" s="128"/>
      <c r="B801" s="128"/>
      <c r="C801" s="131"/>
      <c r="D801" s="132"/>
      <c r="E801" s="132"/>
      <c r="F801" s="90"/>
      <c r="G801" s="128"/>
      <c r="H801" s="128"/>
      <c r="I801" s="69"/>
      <c r="J801" s="188"/>
      <c r="K801" s="188"/>
      <c r="L801" s="188"/>
      <c r="M801" s="188"/>
      <c r="N801" s="188"/>
      <c r="O801" s="149"/>
      <c r="P801" s="69"/>
      <c r="Q801" s="69"/>
      <c r="R801" s="69"/>
      <c r="S801" s="69"/>
    </row>
    <row r="802" spans="1:19">
      <c r="A802" s="128"/>
      <c r="B802" s="128"/>
      <c r="C802" s="131"/>
      <c r="D802" s="132"/>
      <c r="E802" s="132"/>
      <c r="F802" s="90"/>
      <c r="G802" s="128"/>
      <c r="H802" s="128"/>
      <c r="I802" s="69"/>
      <c r="J802" s="188"/>
      <c r="K802" s="188"/>
      <c r="L802" s="188"/>
      <c r="M802" s="188"/>
      <c r="N802" s="188"/>
      <c r="O802" s="149"/>
      <c r="P802" s="69"/>
      <c r="Q802" s="69"/>
      <c r="R802" s="69"/>
      <c r="S802" s="69"/>
    </row>
    <row r="803" spans="1:19">
      <c r="A803" s="128"/>
      <c r="B803" s="128"/>
      <c r="C803" s="131"/>
      <c r="D803" s="132"/>
      <c r="E803" s="132"/>
      <c r="F803" s="90"/>
      <c r="G803" s="128"/>
      <c r="H803" s="128"/>
      <c r="I803" s="69"/>
      <c r="J803" s="188"/>
      <c r="K803" s="188"/>
      <c r="L803" s="188"/>
      <c r="M803" s="188"/>
      <c r="N803" s="188"/>
      <c r="O803" s="149"/>
      <c r="P803" s="69"/>
      <c r="Q803" s="69"/>
      <c r="R803" s="69"/>
      <c r="S803" s="69"/>
    </row>
    <row r="804" spans="1:19">
      <c r="A804" s="128"/>
      <c r="B804" s="128"/>
      <c r="C804" s="131"/>
      <c r="D804" s="132"/>
      <c r="E804" s="132"/>
      <c r="F804" s="90"/>
      <c r="G804" s="128"/>
      <c r="H804" s="128"/>
      <c r="I804" s="69"/>
      <c r="J804" s="188"/>
      <c r="K804" s="188"/>
      <c r="L804" s="188"/>
      <c r="M804" s="188"/>
      <c r="N804" s="188"/>
      <c r="O804" s="149"/>
      <c r="P804" s="69"/>
      <c r="Q804" s="69"/>
      <c r="R804" s="69"/>
      <c r="S804" s="69"/>
    </row>
    <row r="805" spans="1:19">
      <c r="A805" s="128"/>
      <c r="B805" s="128"/>
      <c r="C805" s="131"/>
      <c r="D805" s="132"/>
      <c r="E805" s="132"/>
      <c r="F805" s="90"/>
      <c r="G805" s="128"/>
      <c r="H805" s="128"/>
      <c r="I805" s="69"/>
      <c r="J805" s="188"/>
      <c r="K805" s="188"/>
      <c r="L805" s="188"/>
      <c r="M805" s="188"/>
      <c r="N805" s="188"/>
      <c r="O805" s="149"/>
    </row>
    <row r="806" spans="1:19">
      <c r="A806" s="128"/>
      <c r="B806" s="128"/>
      <c r="C806" s="131"/>
      <c r="D806" s="132"/>
      <c r="E806" s="132"/>
      <c r="F806" s="90"/>
      <c r="G806" s="128"/>
      <c r="H806" s="128"/>
      <c r="I806" s="69"/>
      <c r="J806" s="188"/>
      <c r="K806" s="188"/>
      <c r="L806" s="188"/>
      <c r="M806" s="188"/>
      <c r="N806" s="188"/>
      <c r="O806" s="149"/>
    </row>
    <row r="807" spans="1:19">
      <c r="A807" s="128"/>
      <c r="B807" s="128"/>
      <c r="C807" s="131"/>
      <c r="D807" s="132"/>
      <c r="E807" s="132"/>
      <c r="F807" s="90"/>
      <c r="G807" s="128"/>
      <c r="H807" s="128"/>
      <c r="I807" s="69"/>
      <c r="J807" s="188"/>
      <c r="K807" s="188"/>
      <c r="L807" s="188"/>
      <c r="M807" s="188"/>
      <c r="N807" s="188"/>
      <c r="O807" s="149"/>
    </row>
    <row r="808" spans="1:19">
      <c r="A808" s="128"/>
      <c r="B808" s="128"/>
      <c r="C808" s="131"/>
      <c r="D808" s="132"/>
      <c r="E808" s="132"/>
      <c r="F808" s="90"/>
      <c r="G808" s="128"/>
      <c r="H808" s="128"/>
      <c r="I808" s="69"/>
      <c r="J808" s="188"/>
      <c r="K808" s="188"/>
      <c r="L808" s="188"/>
      <c r="M808" s="188"/>
      <c r="N808" s="188"/>
      <c r="O808" s="149"/>
    </row>
    <row r="809" spans="1:19">
      <c r="A809" s="128"/>
      <c r="B809" s="128"/>
      <c r="C809" s="131"/>
      <c r="D809" s="132"/>
      <c r="E809" s="132"/>
      <c r="F809" s="90"/>
      <c r="G809" s="128"/>
      <c r="H809" s="128"/>
      <c r="I809" s="69"/>
      <c r="J809" s="188"/>
      <c r="K809" s="188"/>
      <c r="L809" s="188"/>
      <c r="M809" s="188"/>
      <c r="N809" s="188"/>
      <c r="O809" s="149"/>
    </row>
    <row r="810" spans="1:19">
      <c r="A810" s="128"/>
      <c r="B810" s="128"/>
      <c r="C810" s="131"/>
      <c r="D810" s="132"/>
      <c r="E810" s="132"/>
      <c r="F810" s="90"/>
      <c r="G810" s="128"/>
      <c r="H810" s="128"/>
      <c r="I810" s="69"/>
      <c r="J810" s="188"/>
      <c r="K810" s="188"/>
      <c r="L810" s="188"/>
      <c r="M810" s="188"/>
      <c r="N810" s="188"/>
      <c r="O810" s="149"/>
    </row>
    <row r="811" spans="1:19">
      <c r="A811" s="128"/>
      <c r="B811" s="128"/>
      <c r="C811" s="131"/>
      <c r="D811" s="132"/>
      <c r="E811" s="132"/>
      <c r="F811" s="90"/>
      <c r="G811" s="128"/>
      <c r="H811" s="128"/>
      <c r="I811" s="69"/>
      <c r="J811" s="188"/>
      <c r="K811" s="188"/>
      <c r="L811" s="188"/>
      <c r="M811" s="188"/>
      <c r="N811" s="188"/>
      <c r="O811" s="149"/>
    </row>
    <row r="812" spans="1:19">
      <c r="A812" s="128"/>
      <c r="B812" s="128"/>
      <c r="C812" s="131"/>
      <c r="D812" s="132"/>
      <c r="E812" s="132"/>
      <c r="F812" s="90"/>
      <c r="G812" s="128"/>
      <c r="H812" s="128"/>
      <c r="I812" s="69"/>
      <c r="J812" s="188"/>
      <c r="K812" s="188"/>
      <c r="L812" s="188"/>
      <c r="M812" s="188"/>
      <c r="N812" s="188"/>
      <c r="O812" s="149"/>
    </row>
    <row r="813" spans="1:19">
      <c r="A813" s="128"/>
      <c r="B813" s="128"/>
      <c r="C813" s="131"/>
      <c r="D813" s="132"/>
      <c r="E813" s="132"/>
      <c r="F813" s="90"/>
      <c r="G813" s="128"/>
      <c r="H813" s="128"/>
      <c r="I813" s="69"/>
      <c r="J813" s="188"/>
      <c r="K813" s="188"/>
      <c r="L813" s="188"/>
      <c r="M813" s="188"/>
      <c r="N813" s="188"/>
      <c r="O813" s="149"/>
    </row>
    <row r="814" spans="1:19">
      <c r="A814" s="128"/>
      <c r="B814" s="128"/>
      <c r="C814" s="131"/>
      <c r="D814" s="132"/>
      <c r="E814" s="132"/>
      <c r="F814" s="90"/>
      <c r="G814" s="128"/>
      <c r="H814" s="128"/>
      <c r="I814" s="69"/>
      <c r="J814" s="188"/>
      <c r="K814" s="188"/>
      <c r="L814" s="188"/>
      <c r="M814" s="188"/>
      <c r="N814" s="188"/>
      <c r="O814" s="149"/>
    </row>
    <row r="815" spans="1:19">
      <c r="A815" s="128"/>
      <c r="B815" s="128"/>
      <c r="C815" s="131"/>
      <c r="D815" s="132"/>
      <c r="E815" s="132"/>
      <c r="F815" s="90"/>
      <c r="G815" s="128"/>
      <c r="H815" s="128"/>
      <c r="I815" s="69"/>
      <c r="J815" s="188"/>
      <c r="K815" s="188"/>
      <c r="L815" s="188"/>
      <c r="M815" s="188"/>
      <c r="N815" s="188"/>
      <c r="O815" s="149"/>
    </row>
    <row r="816" spans="1:19">
      <c r="A816" s="128"/>
      <c r="B816" s="128"/>
      <c r="C816" s="131"/>
      <c r="D816" s="132"/>
      <c r="E816" s="132"/>
      <c r="F816" s="90"/>
      <c r="G816" s="128"/>
      <c r="H816" s="128"/>
      <c r="I816" s="69"/>
      <c r="J816" s="188"/>
      <c r="K816" s="188"/>
      <c r="L816" s="188"/>
      <c r="M816" s="188"/>
      <c r="N816" s="188"/>
      <c r="O816" s="149"/>
    </row>
    <row r="817" spans="1:15">
      <c r="A817" s="128"/>
      <c r="B817" s="128"/>
      <c r="C817" s="131"/>
      <c r="D817" s="132"/>
      <c r="E817" s="132"/>
      <c r="F817" s="90"/>
      <c r="G817" s="128"/>
      <c r="H817" s="128"/>
      <c r="I817" s="69"/>
      <c r="J817" s="188"/>
      <c r="K817" s="188"/>
      <c r="L817" s="188"/>
      <c r="M817" s="188"/>
      <c r="N817" s="188"/>
      <c r="O817" s="149"/>
    </row>
    <row r="818" spans="1:15">
      <c r="A818" s="128"/>
      <c r="B818" s="128"/>
      <c r="C818" s="131"/>
      <c r="D818" s="132"/>
      <c r="E818" s="132"/>
      <c r="F818" s="90"/>
      <c r="G818" s="128"/>
      <c r="H818" s="128"/>
      <c r="I818" s="69"/>
      <c r="J818" s="188"/>
      <c r="K818" s="188"/>
      <c r="L818" s="188"/>
      <c r="M818" s="188"/>
      <c r="N818" s="188"/>
      <c r="O818" s="149"/>
    </row>
    <row r="819" spans="1:15">
      <c r="A819" s="128"/>
      <c r="B819" s="128"/>
      <c r="C819" s="131"/>
      <c r="D819" s="132"/>
      <c r="E819" s="132"/>
      <c r="F819" s="90"/>
      <c r="G819" s="128"/>
      <c r="H819" s="128"/>
      <c r="I819" s="69"/>
      <c r="J819" s="188"/>
      <c r="K819" s="188"/>
      <c r="L819" s="188"/>
      <c r="M819" s="188"/>
      <c r="N819" s="188"/>
      <c r="O819" s="149"/>
    </row>
    <row r="820" spans="1:15">
      <c r="A820" s="128"/>
      <c r="B820" s="128"/>
      <c r="C820" s="131"/>
      <c r="D820" s="132"/>
      <c r="E820" s="132"/>
      <c r="F820" s="90"/>
      <c r="G820" s="128"/>
      <c r="H820" s="128"/>
      <c r="I820" s="69"/>
      <c r="J820" s="188"/>
      <c r="K820" s="188"/>
      <c r="L820" s="188"/>
      <c r="M820" s="188"/>
      <c r="N820" s="188"/>
      <c r="O820" s="149"/>
    </row>
    <row r="821" spans="1:15">
      <c r="A821" s="128"/>
      <c r="B821" s="128"/>
      <c r="C821" s="131"/>
      <c r="D821" s="132"/>
      <c r="E821" s="132"/>
      <c r="F821" s="90"/>
      <c r="G821" s="128"/>
      <c r="H821" s="128"/>
      <c r="I821" s="69"/>
      <c r="J821" s="188"/>
      <c r="K821" s="188"/>
      <c r="L821" s="188"/>
      <c r="M821" s="188"/>
      <c r="N821" s="188"/>
      <c r="O821" s="149"/>
    </row>
    <row r="822" spans="1:15">
      <c r="A822" s="128"/>
      <c r="B822" s="128"/>
      <c r="C822" s="131"/>
      <c r="D822" s="132"/>
      <c r="E822" s="132"/>
      <c r="F822" s="90"/>
      <c r="G822" s="128"/>
      <c r="H822" s="128"/>
      <c r="I822" s="69"/>
      <c r="J822" s="188"/>
      <c r="K822" s="188"/>
      <c r="L822" s="188"/>
      <c r="M822" s="188"/>
      <c r="N822" s="188"/>
      <c r="O822" s="149"/>
    </row>
    <row r="823" spans="1:15">
      <c r="A823" s="128"/>
      <c r="B823" s="128"/>
      <c r="C823" s="131"/>
      <c r="D823" s="132"/>
      <c r="E823" s="132"/>
      <c r="F823" s="90"/>
      <c r="G823" s="128"/>
      <c r="H823" s="128"/>
      <c r="I823" s="69"/>
      <c r="J823" s="188"/>
      <c r="K823" s="188"/>
      <c r="L823" s="188"/>
      <c r="M823" s="188"/>
      <c r="N823" s="188"/>
      <c r="O823" s="149"/>
    </row>
    <row r="824" spans="1:15">
      <c r="A824" s="128"/>
      <c r="B824" s="128"/>
      <c r="C824" s="131"/>
      <c r="D824" s="132"/>
      <c r="E824" s="132"/>
      <c r="F824" s="90"/>
      <c r="G824" s="128"/>
      <c r="H824" s="128"/>
      <c r="I824" s="69"/>
      <c r="J824" s="188"/>
      <c r="K824" s="188"/>
      <c r="L824" s="188"/>
      <c r="M824" s="188"/>
      <c r="N824" s="188"/>
      <c r="O824" s="149"/>
    </row>
    <row r="825" spans="1:15">
      <c r="A825" s="128"/>
      <c r="B825" s="128"/>
      <c r="C825" s="131"/>
      <c r="D825" s="132"/>
      <c r="E825" s="132"/>
      <c r="F825" s="90"/>
      <c r="G825" s="128"/>
      <c r="H825" s="128"/>
      <c r="I825" s="69"/>
      <c r="J825" s="188"/>
      <c r="K825" s="188"/>
      <c r="L825" s="188"/>
      <c r="M825" s="188"/>
      <c r="N825" s="188"/>
      <c r="O825" s="149"/>
    </row>
    <row r="826" spans="1:15">
      <c r="A826" s="128"/>
      <c r="B826" s="128"/>
      <c r="C826" s="131"/>
      <c r="D826" s="132"/>
      <c r="E826" s="132"/>
      <c r="F826" s="90"/>
      <c r="G826" s="128"/>
      <c r="H826" s="128"/>
      <c r="I826" s="69"/>
      <c r="J826" s="188"/>
      <c r="K826" s="188"/>
      <c r="L826" s="188"/>
      <c r="M826" s="188"/>
      <c r="N826" s="188"/>
      <c r="O826" s="149"/>
    </row>
    <row r="827" spans="1:15">
      <c r="A827" s="128"/>
      <c r="B827" s="128"/>
      <c r="C827" s="131"/>
      <c r="D827" s="132"/>
      <c r="E827" s="132"/>
      <c r="F827" s="90"/>
      <c r="G827" s="128"/>
      <c r="H827" s="128"/>
      <c r="I827" s="69"/>
      <c r="J827" s="188"/>
      <c r="K827" s="188"/>
      <c r="L827" s="188"/>
      <c r="M827" s="188"/>
      <c r="N827" s="188"/>
      <c r="O827" s="149"/>
    </row>
    <row r="828" spans="1:15">
      <c r="A828" s="128"/>
      <c r="B828" s="128"/>
      <c r="C828" s="131"/>
      <c r="D828" s="132"/>
      <c r="E828" s="132"/>
      <c r="F828" s="90"/>
      <c r="G828" s="128"/>
      <c r="H828" s="128"/>
      <c r="I828" s="69"/>
      <c r="J828" s="188"/>
      <c r="K828" s="188"/>
      <c r="L828" s="188"/>
      <c r="M828" s="188"/>
      <c r="N828" s="188"/>
      <c r="O828" s="149"/>
    </row>
    <row r="829" spans="1:15">
      <c r="A829" s="128"/>
      <c r="B829" s="128"/>
      <c r="C829" s="131"/>
      <c r="D829" s="132"/>
      <c r="E829" s="132"/>
      <c r="F829" s="90"/>
      <c r="G829" s="128"/>
      <c r="H829" s="128"/>
      <c r="I829" s="69"/>
      <c r="J829" s="188"/>
      <c r="K829" s="188"/>
      <c r="L829" s="188"/>
      <c r="M829" s="188"/>
      <c r="N829" s="188"/>
      <c r="O829" s="149"/>
    </row>
    <row r="830" spans="1:15">
      <c r="A830" s="128"/>
      <c r="B830" s="128"/>
      <c r="C830" s="131"/>
      <c r="D830" s="132"/>
      <c r="E830" s="132"/>
      <c r="F830" s="90"/>
      <c r="G830" s="128"/>
      <c r="H830" s="128"/>
      <c r="I830" s="69"/>
      <c r="J830" s="188"/>
      <c r="K830" s="188"/>
      <c r="L830" s="188"/>
      <c r="M830" s="188"/>
      <c r="N830" s="188"/>
      <c r="O830" s="149"/>
    </row>
    <row r="831" spans="1:15">
      <c r="A831" s="128"/>
      <c r="B831" s="128"/>
      <c r="C831" s="131"/>
      <c r="D831" s="132"/>
      <c r="E831" s="132"/>
      <c r="F831" s="90"/>
      <c r="G831" s="128"/>
      <c r="H831" s="128"/>
      <c r="I831" s="69"/>
      <c r="J831" s="188"/>
      <c r="K831" s="188"/>
      <c r="L831" s="188"/>
      <c r="M831" s="188"/>
      <c r="N831" s="188"/>
      <c r="O831" s="149"/>
    </row>
  </sheetData>
  <mergeCells count="4">
    <mergeCell ref="A1:C1"/>
    <mergeCell ref="P1:Q1"/>
    <mergeCell ref="P2:Q2"/>
    <mergeCell ref="P3:Q3"/>
  </mergeCells>
  <phoneticPr fontId="12" type="noConversion"/>
  <pageMargins left="0" right="0" top="0.5" bottom="0" header="0" footer="0"/>
  <pageSetup scale="5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832"/>
  <sheetViews>
    <sheetView view="pageBreakPreview" topLeftCell="D1" zoomScale="115" zoomScaleNormal="120" zoomScaleSheetLayoutView="115" workbookViewId="0">
      <pane ySplit="3" topLeftCell="A4" activePane="bottomLeft" state="frozen"/>
      <selection pane="bottomLeft" activeCell="R20" sqref="R20"/>
    </sheetView>
  </sheetViews>
  <sheetFormatPr defaultColWidth="9.125" defaultRowHeight="16.5"/>
  <cols>
    <col min="1" max="1" width="6.625" style="130" customWidth="1"/>
    <col min="2" max="2" width="11.75" style="129" customWidth="1"/>
    <col min="3" max="3" width="34.375" style="117" customWidth="1"/>
    <col min="4" max="4" width="9.25" style="118" customWidth="1"/>
    <col min="5" max="5" width="9.125" style="118" customWidth="1"/>
    <col min="6" max="6" width="13.125" style="65" customWidth="1"/>
    <col min="7" max="7" width="9.375" style="130" customWidth="1"/>
    <col min="8" max="8" width="12" style="133" customWidth="1"/>
    <col min="9" max="9" width="13.625" style="66" customWidth="1"/>
    <col min="10" max="10" width="6.25" style="144" customWidth="1"/>
    <col min="11" max="11" width="10.625" style="311" customWidth="1"/>
    <col min="12" max="12" width="8.875" style="144" customWidth="1"/>
    <col min="13" max="13" width="7.875" style="145" customWidth="1"/>
    <col min="14" max="14" width="7.375" style="146" customWidth="1"/>
    <col min="15" max="15" width="26.75" style="144" customWidth="1"/>
    <col min="16" max="16" width="7" style="68" customWidth="1"/>
    <col min="17" max="17" width="8.125" style="68" customWidth="1"/>
    <col min="18" max="18" width="26.25" style="68" customWidth="1"/>
    <col min="19" max="19" width="9.125" style="68"/>
    <col min="20" max="258" width="9.125" style="69"/>
    <col min="259" max="259" width="9.75" style="69" customWidth="1"/>
    <col min="260" max="260" width="13.875" style="69" customWidth="1"/>
    <col min="261" max="261" width="22.125" style="69" customWidth="1"/>
    <col min="262" max="262" width="12.25" style="69" customWidth="1"/>
    <col min="263" max="263" width="9.125" style="69"/>
    <col min="264" max="264" width="12.625" style="69" customWidth="1"/>
    <col min="265" max="265" width="15" style="69" bestFit="1" customWidth="1"/>
    <col min="266" max="266" width="11" style="69" customWidth="1"/>
    <col min="267" max="267" width="12.75" style="69" customWidth="1"/>
    <col min="268" max="268" width="10.75" style="69" customWidth="1"/>
    <col min="269" max="269" width="9.125" style="69"/>
    <col min="270" max="271" width="7.125" style="69" customWidth="1"/>
    <col min="272" max="272" width="7" style="69" customWidth="1"/>
    <col min="273" max="273" width="8.125" style="69" customWidth="1"/>
    <col min="274" max="274" width="26.25" style="69" customWidth="1"/>
    <col min="275" max="514" width="9.125" style="69"/>
    <col min="515" max="515" width="9.75" style="69" customWidth="1"/>
    <col min="516" max="516" width="13.875" style="69" customWidth="1"/>
    <col min="517" max="517" width="22.125" style="69" customWidth="1"/>
    <col min="518" max="518" width="12.25" style="69" customWidth="1"/>
    <col min="519" max="519" width="9.125" style="69"/>
    <col min="520" max="520" width="12.625" style="69" customWidth="1"/>
    <col min="521" max="521" width="15" style="69" bestFit="1" customWidth="1"/>
    <col min="522" max="522" width="11" style="69" customWidth="1"/>
    <col min="523" max="523" width="12.75" style="69" customWidth="1"/>
    <col min="524" max="524" width="10.75" style="69" customWidth="1"/>
    <col min="525" max="525" width="9.125" style="69"/>
    <col min="526" max="527" width="7.125" style="69" customWidth="1"/>
    <col min="528" max="528" width="7" style="69" customWidth="1"/>
    <col min="529" max="529" width="8.125" style="69" customWidth="1"/>
    <col min="530" max="530" width="26.25" style="69" customWidth="1"/>
    <col min="531" max="770" width="9.125" style="69"/>
    <col min="771" max="771" width="9.75" style="69" customWidth="1"/>
    <col min="772" max="772" width="13.875" style="69" customWidth="1"/>
    <col min="773" max="773" width="22.125" style="69" customWidth="1"/>
    <col min="774" max="774" width="12.25" style="69" customWidth="1"/>
    <col min="775" max="775" width="9.125" style="69"/>
    <col min="776" max="776" width="12.625" style="69" customWidth="1"/>
    <col min="777" max="777" width="15" style="69" bestFit="1" customWidth="1"/>
    <col min="778" max="778" width="11" style="69" customWidth="1"/>
    <col min="779" max="779" width="12.75" style="69" customWidth="1"/>
    <col min="780" max="780" width="10.75" style="69" customWidth="1"/>
    <col min="781" max="781" width="9.125" style="69"/>
    <col min="782" max="783" width="7.125" style="69" customWidth="1"/>
    <col min="784" max="784" width="7" style="69" customWidth="1"/>
    <col min="785" max="785" width="8.125" style="69" customWidth="1"/>
    <col min="786" max="786" width="26.25" style="69" customWidth="1"/>
    <col min="787" max="1026" width="9.125" style="69"/>
    <col min="1027" max="1027" width="9.75" style="69" customWidth="1"/>
    <col min="1028" max="1028" width="13.875" style="69" customWidth="1"/>
    <col min="1029" max="1029" width="22.125" style="69" customWidth="1"/>
    <col min="1030" max="1030" width="12.25" style="69" customWidth="1"/>
    <col min="1031" max="1031" width="9.125" style="69"/>
    <col min="1032" max="1032" width="12.625" style="69" customWidth="1"/>
    <col min="1033" max="1033" width="15" style="69" bestFit="1" customWidth="1"/>
    <col min="1034" max="1034" width="11" style="69" customWidth="1"/>
    <col min="1035" max="1035" width="12.75" style="69" customWidth="1"/>
    <col min="1036" max="1036" width="10.75" style="69" customWidth="1"/>
    <col min="1037" max="1037" width="9.125" style="69"/>
    <col min="1038" max="1039" width="7.125" style="69" customWidth="1"/>
    <col min="1040" max="1040" width="7" style="69" customWidth="1"/>
    <col min="1041" max="1041" width="8.125" style="69" customWidth="1"/>
    <col min="1042" max="1042" width="26.25" style="69" customWidth="1"/>
    <col min="1043" max="1282" width="9.125" style="69"/>
    <col min="1283" max="1283" width="9.75" style="69" customWidth="1"/>
    <col min="1284" max="1284" width="13.875" style="69" customWidth="1"/>
    <col min="1285" max="1285" width="22.125" style="69" customWidth="1"/>
    <col min="1286" max="1286" width="12.25" style="69" customWidth="1"/>
    <col min="1287" max="1287" width="9.125" style="69"/>
    <col min="1288" max="1288" width="12.625" style="69" customWidth="1"/>
    <col min="1289" max="1289" width="15" style="69" bestFit="1" customWidth="1"/>
    <col min="1290" max="1290" width="11" style="69" customWidth="1"/>
    <col min="1291" max="1291" width="12.75" style="69" customWidth="1"/>
    <col min="1292" max="1292" width="10.75" style="69" customWidth="1"/>
    <col min="1293" max="1293" width="9.125" style="69"/>
    <col min="1294" max="1295" width="7.125" style="69" customWidth="1"/>
    <col min="1296" max="1296" width="7" style="69" customWidth="1"/>
    <col min="1297" max="1297" width="8.125" style="69" customWidth="1"/>
    <col min="1298" max="1298" width="26.25" style="69" customWidth="1"/>
    <col min="1299" max="1538" width="9.125" style="69"/>
    <col min="1539" max="1539" width="9.75" style="69" customWidth="1"/>
    <col min="1540" max="1540" width="13.875" style="69" customWidth="1"/>
    <col min="1541" max="1541" width="22.125" style="69" customWidth="1"/>
    <col min="1542" max="1542" width="12.25" style="69" customWidth="1"/>
    <col min="1543" max="1543" width="9.125" style="69"/>
    <col min="1544" max="1544" width="12.625" style="69" customWidth="1"/>
    <col min="1545" max="1545" width="15" style="69" bestFit="1" customWidth="1"/>
    <col min="1546" max="1546" width="11" style="69" customWidth="1"/>
    <col min="1547" max="1547" width="12.75" style="69" customWidth="1"/>
    <col min="1548" max="1548" width="10.75" style="69" customWidth="1"/>
    <col min="1549" max="1549" width="9.125" style="69"/>
    <col min="1550" max="1551" width="7.125" style="69" customWidth="1"/>
    <col min="1552" max="1552" width="7" style="69" customWidth="1"/>
    <col min="1553" max="1553" width="8.125" style="69" customWidth="1"/>
    <col min="1554" max="1554" width="26.25" style="69" customWidth="1"/>
    <col min="1555" max="1794" width="9.125" style="69"/>
    <col min="1795" max="1795" width="9.75" style="69" customWidth="1"/>
    <col min="1796" max="1796" width="13.875" style="69" customWidth="1"/>
    <col min="1797" max="1797" width="22.125" style="69" customWidth="1"/>
    <col min="1798" max="1798" width="12.25" style="69" customWidth="1"/>
    <col min="1799" max="1799" width="9.125" style="69"/>
    <col min="1800" max="1800" width="12.625" style="69" customWidth="1"/>
    <col min="1801" max="1801" width="15" style="69" bestFit="1" customWidth="1"/>
    <col min="1802" max="1802" width="11" style="69" customWidth="1"/>
    <col min="1803" max="1803" width="12.75" style="69" customWidth="1"/>
    <col min="1804" max="1804" width="10.75" style="69" customWidth="1"/>
    <col min="1805" max="1805" width="9.125" style="69"/>
    <col min="1806" max="1807" width="7.125" style="69" customWidth="1"/>
    <col min="1808" max="1808" width="7" style="69" customWidth="1"/>
    <col min="1809" max="1809" width="8.125" style="69" customWidth="1"/>
    <col min="1810" max="1810" width="26.25" style="69" customWidth="1"/>
    <col min="1811" max="2050" width="9.125" style="69"/>
    <col min="2051" max="2051" width="9.75" style="69" customWidth="1"/>
    <col min="2052" max="2052" width="13.875" style="69" customWidth="1"/>
    <col min="2053" max="2053" width="22.125" style="69" customWidth="1"/>
    <col min="2054" max="2054" width="12.25" style="69" customWidth="1"/>
    <col min="2055" max="2055" width="9.125" style="69"/>
    <col min="2056" max="2056" width="12.625" style="69" customWidth="1"/>
    <col min="2057" max="2057" width="15" style="69" bestFit="1" customWidth="1"/>
    <col min="2058" max="2058" width="11" style="69" customWidth="1"/>
    <col min="2059" max="2059" width="12.75" style="69" customWidth="1"/>
    <col min="2060" max="2060" width="10.75" style="69" customWidth="1"/>
    <col min="2061" max="2061" width="9.125" style="69"/>
    <col min="2062" max="2063" width="7.125" style="69" customWidth="1"/>
    <col min="2064" max="2064" width="7" style="69" customWidth="1"/>
    <col min="2065" max="2065" width="8.125" style="69" customWidth="1"/>
    <col min="2066" max="2066" width="26.25" style="69" customWidth="1"/>
    <col min="2067" max="2306" width="9.125" style="69"/>
    <col min="2307" max="2307" width="9.75" style="69" customWidth="1"/>
    <col min="2308" max="2308" width="13.875" style="69" customWidth="1"/>
    <col min="2309" max="2309" width="22.125" style="69" customWidth="1"/>
    <col min="2310" max="2310" width="12.25" style="69" customWidth="1"/>
    <col min="2311" max="2311" width="9.125" style="69"/>
    <col min="2312" max="2312" width="12.625" style="69" customWidth="1"/>
    <col min="2313" max="2313" width="15" style="69" bestFit="1" customWidth="1"/>
    <col min="2314" max="2314" width="11" style="69" customWidth="1"/>
    <col min="2315" max="2315" width="12.75" style="69" customWidth="1"/>
    <col min="2316" max="2316" width="10.75" style="69" customWidth="1"/>
    <col min="2317" max="2317" width="9.125" style="69"/>
    <col min="2318" max="2319" width="7.125" style="69" customWidth="1"/>
    <col min="2320" max="2320" width="7" style="69" customWidth="1"/>
    <col min="2321" max="2321" width="8.125" style="69" customWidth="1"/>
    <col min="2322" max="2322" width="26.25" style="69" customWidth="1"/>
    <col min="2323" max="2562" width="9.125" style="69"/>
    <col min="2563" max="2563" width="9.75" style="69" customWidth="1"/>
    <col min="2564" max="2564" width="13.875" style="69" customWidth="1"/>
    <col min="2565" max="2565" width="22.125" style="69" customWidth="1"/>
    <col min="2566" max="2566" width="12.25" style="69" customWidth="1"/>
    <col min="2567" max="2567" width="9.125" style="69"/>
    <col min="2568" max="2568" width="12.625" style="69" customWidth="1"/>
    <col min="2569" max="2569" width="15" style="69" bestFit="1" customWidth="1"/>
    <col min="2570" max="2570" width="11" style="69" customWidth="1"/>
    <col min="2571" max="2571" width="12.75" style="69" customWidth="1"/>
    <col min="2572" max="2572" width="10.75" style="69" customWidth="1"/>
    <col min="2573" max="2573" width="9.125" style="69"/>
    <col min="2574" max="2575" width="7.125" style="69" customWidth="1"/>
    <col min="2576" max="2576" width="7" style="69" customWidth="1"/>
    <col min="2577" max="2577" width="8.125" style="69" customWidth="1"/>
    <col min="2578" max="2578" width="26.25" style="69" customWidth="1"/>
    <col min="2579" max="2818" width="9.125" style="69"/>
    <col min="2819" max="2819" width="9.75" style="69" customWidth="1"/>
    <col min="2820" max="2820" width="13.875" style="69" customWidth="1"/>
    <col min="2821" max="2821" width="22.125" style="69" customWidth="1"/>
    <col min="2822" max="2822" width="12.25" style="69" customWidth="1"/>
    <col min="2823" max="2823" width="9.125" style="69"/>
    <col min="2824" max="2824" width="12.625" style="69" customWidth="1"/>
    <col min="2825" max="2825" width="15" style="69" bestFit="1" customWidth="1"/>
    <col min="2826" max="2826" width="11" style="69" customWidth="1"/>
    <col min="2827" max="2827" width="12.75" style="69" customWidth="1"/>
    <col min="2828" max="2828" width="10.75" style="69" customWidth="1"/>
    <col min="2829" max="2829" width="9.125" style="69"/>
    <col min="2830" max="2831" width="7.125" style="69" customWidth="1"/>
    <col min="2832" max="2832" width="7" style="69" customWidth="1"/>
    <col min="2833" max="2833" width="8.125" style="69" customWidth="1"/>
    <col min="2834" max="2834" width="26.25" style="69" customWidth="1"/>
    <col min="2835" max="3074" width="9.125" style="69"/>
    <col min="3075" max="3075" width="9.75" style="69" customWidth="1"/>
    <col min="3076" max="3076" width="13.875" style="69" customWidth="1"/>
    <col min="3077" max="3077" width="22.125" style="69" customWidth="1"/>
    <col min="3078" max="3078" width="12.25" style="69" customWidth="1"/>
    <col min="3079" max="3079" width="9.125" style="69"/>
    <col min="3080" max="3080" width="12.625" style="69" customWidth="1"/>
    <col min="3081" max="3081" width="15" style="69" bestFit="1" customWidth="1"/>
    <col min="3082" max="3082" width="11" style="69" customWidth="1"/>
    <col min="3083" max="3083" width="12.75" style="69" customWidth="1"/>
    <col min="3084" max="3084" width="10.75" style="69" customWidth="1"/>
    <col min="3085" max="3085" width="9.125" style="69"/>
    <col min="3086" max="3087" width="7.125" style="69" customWidth="1"/>
    <col min="3088" max="3088" width="7" style="69" customWidth="1"/>
    <col min="3089" max="3089" width="8.125" style="69" customWidth="1"/>
    <col min="3090" max="3090" width="26.25" style="69" customWidth="1"/>
    <col min="3091" max="3330" width="9.125" style="69"/>
    <col min="3331" max="3331" width="9.75" style="69" customWidth="1"/>
    <col min="3332" max="3332" width="13.875" style="69" customWidth="1"/>
    <col min="3333" max="3333" width="22.125" style="69" customWidth="1"/>
    <col min="3334" max="3334" width="12.25" style="69" customWidth="1"/>
    <col min="3335" max="3335" width="9.125" style="69"/>
    <col min="3336" max="3336" width="12.625" style="69" customWidth="1"/>
    <col min="3337" max="3337" width="15" style="69" bestFit="1" customWidth="1"/>
    <col min="3338" max="3338" width="11" style="69" customWidth="1"/>
    <col min="3339" max="3339" width="12.75" style="69" customWidth="1"/>
    <col min="3340" max="3340" width="10.75" style="69" customWidth="1"/>
    <col min="3341" max="3341" width="9.125" style="69"/>
    <col min="3342" max="3343" width="7.125" style="69" customWidth="1"/>
    <col min="3344" max="3344" width="7" style="69" customWidth="1"/>
    <col min="3345" max="3345" width="8.125" style="69" customWidth="1"/>
    <col min="3346" max="3346" width="26.25" style="69" customWidth="1"/>
    <col min="3347" max="3586" width="9.125" style="69"/>
    <col min="3587" max="3587" width="9.75" style="69" customWidth="1"/>
    <col min="3588" max="3588" width="13.875" style="69" customWidth="1"/>
    <col min="3589" max="3589" width="22.125" style="69" customWidth="1"/>
    <col min="3590" max="3590" width="12.25" style="69" customWidth="1"/>
    <col min="3591" max="3591" width="9.125" style="69"/>
    <col min="3592" max="3592" width="12.625" style="69" customWidth="1"/>
    <col min="3593" max="3593" width="15" style="69" bestFit="1" customWidth="1"/>
    <col min="3594" max="3594" width="11" style="69" customWidth="1"/>
    <col min="3595" max="3595" width="12.75" style="69" customWidth="1"/>
    <col min="3596" max="3596" width="10.75" style="69" customWidth="1"/>
    <col min="3597" max="3597" width="9.125" style="69"/>
    <col min="3598" max="3599" width="7.125" style="69" customWidth="1"/>
    <col min="3600" max="3600" width="7" style="69" customWidth="1"/>
    <col min="3601" max="3601" width="8.125" style="69" customWidth="1"/>
    <col min="3602" max="3602" width="26.25" style="69" customWidth="1"/>
    <col min="3603" max="3842" width="9.125" style="69"/>
    <col min="3843" max="3843" width="9.75" style="69" customWidth="1"/>
    <col min="3844" max="3844" width="13.875" style="69" customWidth="1"/>
    <col min="3845" max="3845" width="22.125" style="69" customWidth="1"/>
    <col min="3846" max="3846" width="12.25" style="69" customWidth="1"/>
    <col min="3847" max="3847" width="9.125" style="69"/>
    <col min="3848" max="3848" width="12.625" style="69" customWidth="1"/>
    <col min="3849" max="3849" width="15" style="69" bestFit="1" customWidth="1"/>
    <col min="3850" max="3850" width="11" style="69" customWidth="1"/>
    <col min="3851" max="3851" width="12.75" style="69" customWidth="1"/>
    <col min="3852" max="3852" width="10.75" style="69" customWidth="1"/>
    <col min="3853" max="3853" width="9.125" style="69"/>
    <col min="3854" max="3855" width="7.125" style="69" customWidth="1"/>
    <col min="3856" max="3856" width="7" style="69" customWidth="1"/>
    <col min="3857" max="3857" width="8.125" style="69" customWidth="1"/>
    <col min="3858" max="3858" width="26.25" style="69" customWidth="1"/>
    <col min="3859" max="4098" width="9.125" style="69"/>
    <col min="4099" max="4099" width="9.75" style="69" customWidth="1"/>
    <col min="4100" max="4100" width="13.875" style="69" customWidth="1"/>
    <col min="4101" max="4101" width="22.125" style="69" customWidth="1"/>
    <col min="4102" max="4102" width="12.25" style="69" customWidth="1"/>
    <col min="4103" max="4103" width="9.125" style="69"/>
    <col min="4104" max="4104" width="12.625" style="69" customWidth="1"/>
    <col min="4105" max="4105" width="15" style="69" bestFit="1" customWidth="1"/>
    <col min="4106" max="4106" width="11" style="69" customWidth="1"/>
    <col min="4107" max="4107" width="12.75" style="69" customWidth="1"/>
    <col min="4108" max="4108" width="10.75" style="69" customWidth="1"/>
    <col min="4109" max="4109" width="9.125" style="69"/>
    <col min="4110" max="4111" width="7.125" style="69" customWidth="1"/>
    <col min="4112" max="4112" width="7" style="69" customWidth="1"/>
    <col min="4113" max="4113" width="8.125" style="69" customWidth="1"/>
    <col min="4114" max="4114" width="26.25" style="69" customWidth="1"/>
    <col min="4115" max="4354" width="9.125" style="69"/>
    <col min="4355" max="4355" width="9.75" style="69" customWidth="1"/>
    <col min="4356" max="4356" width="13.875" style="69" customWidth="1"/>
    <col min="4357" max="4357" width="22.125" style="69" customWidth="1"/>
    <col min="4358" max="4358" width="12.25" style="69" customWidth="1"/>
    <col min="4359" max="4359" width="9.125" style="69"/>
    <col min="4360" max="4360" width="12.625" style="69" customWidth="1"/>
    <col min="4361" max="4361" width="15" style="69" bestFit="1" customWidth="1"/>
    <col min="4362" max="4362" width="11" style="69" customWidth="1"/>
    <col min="4363" max="4363" width="12.75" style="69" customWidth="1"/>
    <col min="4364" max="4364" width="10.75" style="69" customWidth="1"/>
    <col min="4365" max="4365" width="9.125" style="69"/>
    <col min="4366" max="4367" width="7.125" style="69" customWidth="1"/>
    <col min="4368" max="4368" width="7" style="69" customWidth="1"/>
    <col min="4369" max="4369" width="8.125" style="69" customWidth="1"/>
    <col min="4370" max="4370" width="26.25" style="69" customWidth="1"/>
    <col min="4371" max="4610" width="9.125" style="69"/>
    <col min="4611" max="4611" width="9.75" style="69" customWidth="1"/>
    <col min="4612" max="4612" width="13.875" style="69" customWidth="1"/>
    <col min="4613" max="4613" width="22.125" style="69" customWidth="1"/>
    <col min="4614" max="4614" width="12.25" style="69" customWidth="1"/>
    <col min="4615" max="4615" width="9.125" style="69"/>
    <col min="4616" max="4616" width="12.625" style="69" customWidth="1"/>
    <col min="4617" max="4617" width="15" style="69" bestFit="1" customWidth="1"/>
    <col min="4618" max="4618" width="11" style="69" customWidth="1"/>
    <col min="4619" max="4619" width="12.75" style="69" customWidth="1"/>
    <col min="4620" max="4620" width="10.75" style="69" customWidth="1"/>
    <col min="4621" max="4621" width="9.125" style="69"/>
    <col min="4622" max="4623" width="7.125" style="69" customWidth="1"/>
    <col min="4624" max="4624" width="7" style="69" customWidth="1"/>
    <col min="4625" max="4625" width="8.125" style="69" customWidth="1"/>
    <col min="4626" max="4626" width="26.25" style="69" customWidth="1"/>
    <col min="4627" max="4866" width="9.125" style="69"/>
    <col min="4867" max="4867" width="9.75" style="69" customWidth="1"/>
    <col min="4868" max="4868" width="13.875" style="69" customWidth="1"/>
    <col min="4869" max="4869" width="22.125" style="69" customWidth="1"/>
    <col min="4870" max="4870" width="12.25" style="69" customWidth="1"/>
    <col min="4871" max="4871" width="9.125" style="69"/>
    <col min="4872" max="4872" width="12.625" style="69" customWidth="1"/>
    <col min="4873" max="4873" width="15" style="69" bestFit="1" customWidth="1"/>
    <col min="4874" max="4874" width="11" style="69" customWidth="1"/>
    <col min="4875" max="4875" width="12.75" style="69" customWidth="1"/>
    <col min="4876" max="4876" width="10.75" style="69" customWidth="1"/>
    <col min="4877" max="4877" width="9.125" style="69"/>
    <col min="4878" max="4879" width="7.125" style="69" customWidth="1"/>
    <col min="4880" max="4880" width="7" style="69" customWidth="1"/>
    <col min="4881" max="4881" width="8.125" style="69" customWidth="1"/>
    <col min="4882" max="4882" width="26.25" style="69" customWidth="1"/>
    <col min="4883" max="5122" width="9.125" style="69"/>
    <col min="5123" max="5123" width="9.75" style="69" customWidth="1"/>
    <col min="5124" max="5124" width="13.875" style="69" customWidth="1"/>
    <col min="5125" max="5125" width="22.125" style="69" customWidth="1"/>
    <col min="5126" max="5126" width="12.25" style="69" customWidth="1"/>
    <col min="5127" max="5127" width="9.125" style="69"/>
    <col min="5128" max="5128" width="12.625" style="69" customWidth="1"/>
    <col min="5129" max="5129" width="15" style="69" bestFit="1" customWidth="1"/>
    <col min="5130" max="5130" width="11" style="69" customWidth="1"/>
    <col min="5131" max="5131" width="12.75" style="69" customWidth="1"/>
    <col min="5132" max="5132" width="10.75" style="69" customWidth="1"/>
    <col min="5133" max="5133" width="9.125" style="69"/>
    <col min="5134" max="5135" width="7.125" style="69" customWidth="1"/>
    <col min="5136" max="5136" width="7" style="69" customWidth="1"/>
    <col min="5137" max="5137" width="8.125" style="69" customWidth="1"/>
    <col min="5138" max="5138" width="26.25" style="69" customWidth="1"/>
    <col min="5139" max="5378" width="9.125" style="69"/>
    <col min="5379" max="5379" width="9.75" style="69" customWidth="1"/>
    <col min="5380" max="5380" width="13.875" style="69" customWidth="1"/>
    <col min="5381" max="5381" width="22.125" style="69" customWidth="1"/>
    <col min="5382" max="5382" width="12.25" style="69" customWidth="1"/>
    <col min="5383" max="5383" width="9.125" style="69"/>
    <col min="5384" max="5384" width="12.625" style="69" customWidth="1"/>
    <col min="5385" max="5385" width="15" style="69" bestFit="1" customWidth="1"/>
    <col min="5386" max="5386" width="11" style="69" customWidth="1"/>
    <col min="5387" max="5387" width="12.75" style="69" customWidth="1"/>
    <col min="5388" max="5388" width="10.75" style="69" customWidth="1"/>
    <col min="5389" max="5389" width="9.125" style="69"/>
    <col min="5390" max="5391" width="7.125" style="69" customWidth="1"/>
    <col min="5392" max="5392" width="7" style="69" customWidth="1"/>
    <col min="5393" max="5393" width="8.125" style="69" customWidth="1"/>
    <col min="5394" max="5394" width="26.25" style="69" customWidth="1"/>
    <col min="5395" max="5634" width="9.125" style="69"/>
    <col min="5635" max="5635" width="9.75" style="69" customWidth="1"/>
    <col min="5636" max="5636" width="13.875" style="69" customWidth="1"/>
    <col min="5637" max="5637" width="22.125" style="69" customWidth="1"/>
    <col min="5638" max="5638" width="12.25" style="69" customWidth="1"/>
    <col min="5639" max="5639" width="9.125" style="69"/>
    <col min="5640" max="5640" width="12.625" style="69" customWidth="1"/>
    <col min="5641" max="5641" width="15" style="69" bestFit="1" customWidth="1"/>
    <col min="5642" max="5642" width="11" style="69" customWidth="1"/>
    <col min="5643" max="5643" width="12.75" style="69" customWidth="1"/>
    <col min="5644" max="5644" width="10.75" style="69" customWidth="1"/>
    <col min="5645" max="5645" width="9.125" style="69"/>
    <col min="5646" max="5647" width="7.125" style="69" customWidth="1"/>
    <col min="5648" max="5648" width="7" style="69" customWidth="1"/>
    <col min="5649" max="5649" width="8.125" style="69" customWidth="1"/>
    <col min="5650" max="5650" width="26.25" style="69" customWidth="1"/>
    <col min="5651" max="5890" width="9.125" style="69"/>
    <col min="5891" max="5891" width="9.75" style="69" customWidth="1"/>
    <col min="5892" max="5892" width="13.875" style="69" customWidth="1"/>
    <col min="5893" max="5893" width="22.125" style="69" customWidth="1"/>
    <col min="5894" max="5894" width="12.25" style="69" customWidth="1"/>
    <col min="5895" max="5895" width="9.125" style="69"/>
    <col min="5896" max="5896" width="12.625" style="69" customWidth="1"/>
    <col min="5897" max="5897" width="15" style="69" bestFit="1" customWidth="1"/>
    <col min="5898" max="5898" width="11" style="69" customWidth="1"/>
    <col min="5899" max="5899" width="12.75" style="69" customWidth="1"/>
    <col min="5900" max="5900" width="10.75" style="69" customWidth="1"/>
    <col min="5901" max="5901" width="9.125" style="69"/>
    <col min="5902" max="5903" width="7.125" style="69" customWidth="1"/>
    <col min="5904" max="5904" width="7" style="69" customWidth="1"/>
    <col min="5905" max="5905" width="8.125" style="69" customWidth="1"/>
    <col min="5906" max="5906" width="26.25" style="69" customWidth="1"/>
    <col min="5907" max="6146" width="9.125" style="69"/>
    <col min="6147" max="6147" width="9.75" style="69" customWidth="1"/>
    <col min="6148" max="6148" width="13.875" style="69" customWidth="1"/>
    <col min="6149" max="6149" width="22.125" style="69" customWidth="1"/>
    <col min="6150" max="6150" width="12.25" style="69" customWidth="1"/>
    <col min="6151" max="6151" width="9.125" style="69"/>
    <col min="6152" max="6152" width="12.625" style="69" customWidth="1"/>
    <col min="6153" max="6153" width="15" style="69" bestFit="1" customWidth="1"/>
    <col min="6154" max="6154" width="11" style="69" customWidth="1"/>
    <col min="6155" max="6155" width="12.75" style="69" customWidth="1"/>
    <col min="6156" max="6156" width="10.75" style="69" customWidth="1"/>
    <col min="6157" max="6157" width="9.125" style="69"/>
    <col min="6158" max="6159" width="7.125" style="69" customWidth="1"/>
    <col min="6160" max="6160" width="7" style="69" customWidth="1"/>
    <col min="6161" max="6161" width="8.125" style="69" customWidth="1"/>
    <col min="6162" max="6162" width="26.25" style="69" customWidth="1"/>
    <col min="6163" max="6402" width="9.125" style="69"/>
    <col min="6403" max="6403" width="9.75" style="69" customWidth="1"/>
    <col min="6404" max="6404" width="13.875" style="69" customWidth="1"/>
    <col min="6405" max="6405" width="22.125" style="69" customWidth="1"/>
    <col min="6406" max="6406" width="12.25" style="69" customWidth="1"/>
    <col min="6407" max="6407" width="9.125" style="69"/>
    <col min="6408" max="6408" width="12.625" style="69" customWidth="1"/>
    <col min="6409" max="6409" width="15" style="69" bestFit="1" customWidth="1"/>
    <col min="6410" max="6410" width="11" style="69" customWidth="1"/>
    <col min="6411" max="6411" width="12.75" style="69" customWidth="1"/>
    <col min="6412" max="6412" width="10.75" style="69" customWidth="1"/>
    <col min="6413" max="6413" width="9.125" style="69"/>
    <col min="6414" max="6415" width="7.125" style="69" customWidth="1"/>
    <col min="6416" max="6416" width="7" style="69" customWidth="1"/>
    <col min="6417" max="6417" width="8.125" style="69" customWidth="1"/>
    <col min="6418" max="6418" width="26.25" style="69" customWidth="1"/>
    <col min="6419" max="6658" width="9.125" style="69"/>
    <col min="6659" max="6659" width="9.75" style="69" customWidth="1"/>
    <col min="6660" max="6660" width="13.875" style="69" customWidth="1"/>
    <col min="6661" max="6661" width="22.125" style="69" customWidth="1"/>
    <col min="6662" max="6662" width="12.25" style="69" customWidth="1"/>
    <col min="6663" max="6663" width="9.125" style="69"/>
    <col min="6664" max="6664" width="12.625" style="69" customWidth="1"/>
    <col min="6665" max="6665" width="15" style="69" bestFit="1" customWidth="1"/>
    <col min="6666" max="6666" width="11" style="69" customWidth="1"/>
    <col min="6667" max="6667" width="12.75" style="69" customWidth="1"/>
    <col min="6668" max="6668" width="10.75" style="69" customWidth="1"/>
    <col min="6669" max="6669" width="9.125" style="69"/>
    <col min="6670" max="6671" width="7.125" style="69" customWidth="1"/>
    <col min="6672" max="6672" width="7" style="69" customWidth="1"/>
    <col min="6673" max="6673" width="8.125" style="69" customWidth="1"/>
    <col min="6674" max="6674" width="26.25" style="69" customWidth="1"/>
    <col min="6675" max="6914" width="9.125" style="69"/>
    <col min="6915" max="6915" width="9.75" style="69" customWidth="1"/>
    <col min="6916" max="6916" width="13.875" style="69" customWidth="1"/>
    <col min="6917" max="6917" width="22.125" style="69" customWidth="1"/>
    <col min="6918" max="6918" width="12.25" style="69" customWidth="1"/>
    <col min="6919" max="6919" width="9.125" style="69"/>
    <col min="6920" max="6920" width="12.625" style="69" customWidth="1"/>
    <col min="6921" max="6921" width="15" style="69" bestFit="1" customWidth="1"/>
    <col min="6922" max="6922" width="11" style="69" customWidth="1"/>
    <col min="6923" max="6923" width="12.75" style="69" customWidth="1"/>
    <col min="6924" max="6924" width="10.75" style="69" customWidth="1"/>
    <col min="6925" max="6925" width="9.125" style="69"/>
    <col min="6926" max="6927" width="7.125" style="69" customWidth="1"/>
    <col min="6928" max="6928" width="7" style="69" customWidth="1"/>
    <col min="6929" max="6929" width="8.125" style="69" customWidth="1"/>
    <col min="6930" max="6930" width="26.25" style="69" customWidth="1"/>
    <col min="6931" max="7170" width="9.125" style="69"/>
    <col min="7171" max="7171" width="9.75" style="69" customWidth="1"/>
    <col min="7172" max="7172" width="13.875" style="69" customWidth="1"/>
    <col min="7173" max="7173" width="22.125" style="69" customWidth="1"/>
    <col min="7174" max="7174" width="12.25" style="69" customWidth="1"/>
    <col min="7175" max="7175" width="9.125" style="69"/>
    <col min="7176" max="7176" width="12.625" style="69" customWidth="1"/>
    <col min="7177" max="7177" width="15" style="69" bestFit="1" customWidth="1"/>
    <col min="7178" max="7178" width="11" style="69" customWidth="1"/>
    <col min="7179" max="7179" width="12.75" style="69" customWidth="1"/>
    <col min="7180" max="7180" width="10.75" style="69" customWidth="1"/>
    <col min="7181" max="7181" width="9.125" style="69"/>
    <col min="7182" max="7183" width="7.125" style="69" customWidth="1"/>
    <col min="7184" max="7184" width="7" style="69" customWidth="1"/>
    <col min="7185" max="7185" width="8.125" style="69" customWidth="1"/>
    <col min="7186" max="7186" width="26.25" style="69" customWidth="1"/>
    <col min="7187" max="7426" width="9.125" style="69"/>
    <col min="7427" max="7427" width="9.75" style="69" customWidth="1"/>
    <col min="7428" max="7428" width="13.875" style="69" customWidth="1"/>
    <col min="7429" max="7429" width="22.125" style="69" customWidth="1"/>
    <col min="7430" max="7430" width="12.25" style="69" customWidth="1"/>
    <col min="7431" max="7431" width="9.125" style="69"/>
    <col min="7432" max="7432" width="12.625" style="69" customWidth="1"/>
    <col min="7433" max="7433" width="15" style="69" bestFit="1" customWidth="1"/>
    <col min="7434" max="7434" width="11" style="69" customWidth="1"/>
    <col min="7435" max="7435" width="12.75" style="69" customWidth="1"/>
    <col min="7436" max="7436" width="10.75" style="69" customWidth="1"/>
    <col min="7437" max="7437" width="9.125" style="69"/>
    <col min="7438" max="7439" width="7.125" style="69" customWidth="1"/>
    <col min="7440" max="7440" width="7" style="69" customWidth="1"/>
    <col min="7441" max="7441" width="8.125" style="69" customWidth="1"/>
    <col min="7442" max="7442" width="26.25" style="69" customWidth="1"/>
    <col min="7443" max="7682" width="9.125" style="69"/>
    <col min="7683" max="7683" width="9.75" style="69" customWidth="1"/>
    <col min="7684" max="7684" width="13.875" style="69" customWidth="1"/>
    <col min="7685" max="7685" width="22.125" style="69" customWidth="1"/>
    <col min="7686" max="7686" width="12.25" style="69" customWidth="1"/>
    <col min="7687" max="7687" width="9.125" style="69"/>
    <col min="7688" max="7688" width="12.625" style="69" customWidth="1"/>
    <col min="7689" max="7689" width="15" style="69" bestFit="1" customWidth="1"/>
    <col min="7690" max="7690" width="11" style="69" customWidth="1"/>
    <col min="7691" max="7691" width="12.75" style="69" customWidth="1"/>
    <col min="7692" max="7692" width="10.75" style="69" customWidth="1"/>
    <col min="7693" max="7693" width="9.125" style="69"/>
    <col min="7694" max="7695" width="7.125" style="69" customWidth="1"/>
    <col min="7696" max="7696" width="7" style="69" customWidth="1"/>
    <col min="7697" max="7697" width="8.125" style="69" customWidth="1"/>
    <col min="7698" max="7698" width="26.25" style="69" customWidth="1"/>
    <col min="7699" max="7938" width="9.125" style="69"/>
    <col min="7939" max="7939" width="9.75" style="69" customWidth="1"/>
    <col min="7940" max="7940" width="13.875" style="69" customWidth="1"/>
    <col min="7941" max="7941" width="22.125" style="69" customWidth="1"/>
    <col min="7942" max="7942" width="12.25" style="69" customWidth="1"/>
    <col min="7943" max="7943" width="9.125" style="69"/>
    <col min="7944" max="7944" width="12.625" style="69" customWidth="1"/>
    <col min="7945" max="7945" width="15" style="69" bestFit="1" customWidth="1"/>
    <col min="7946" max="7946" width="11" style="69" customWidth="1"/>
    <col min="7947" max="7947" width="12.75" style="69" customWidth="1"/>
    <col min="7948" max="7948" width="10.75" style="69" customWidth="1"/>
    <col min="7949" max="7949" width="9.125" style="69"/>
    <col min="7950" max="7951" width="7.125" style="69" customWidth="1"/>
    <col min="7952" max="7952" width="7" style="69" customWidth="1"/>
    <col min="7953" max="7953" width="8.125" style="69" customWidth="1"/>
    <col min="7954" max="7954" width="26.25" style="69" customWidth="1"/>
    <col min="7955" max="8194" width="9.125" style="69"/>
    <col min="8195" max="8195" width="9.75" style="69" customWidth="1"/>
    <col min="8196" max="8196" width="13.875" style="69" customWidth="1"/>
    <col min="8197" max="8197" width="22.125" style="69" customWidth="1"/>
    <col min="8198" max="8198" width="12.25" style="69" customWidth="1"/>
    <col min="8199" max="8199" width="9.125" style="69"/>
    <col min="8200" max="8200" width="12.625" style="69" customWidth="1"/>
    <col min="8201" max="8201" width="15" style="69" bestFit="1" customWidth="1"/>
    <col min="8202" max="8202" width="11" style="69" customWidth="1"/>
    <col min="8203" max="8203" width="12.75" style="69" customWidth="1"/>
    <col min="8204" max="8204" width="10.75" style="69" customWidth="1"/>
    <col min="8205" max="8205" width="9.125" style="69"/>
    <col min="8206" max="8207" width="7.125" style="69" customWidth="1"/>
    <col min="8208" max="8208" width="7" style="69" customWidth="1"/>
    <col min="8209" max="8209" width="8.125" style="69" customWidth="1"/>
    <col min="8210" max="8210" width="26.25" style="69" customWidth="1"/>
    <col min="8211" max="8450" width="9.125" style="69"/>
    <col min="8451" max="8451" width="9.75" style="69" customWidth="1"/>
    <col min="8452" max="8452" width="13.875" style="69" customWidth="1"/>
    <col min="8453" max="8453" width="22.125" style="69" customWidth="1"/>
    <col min="8454" max="8454" width="12.25" style="69" customWidth="1"/>
    <col min="8455" max="8455" width="9.125" style="69"/>
    <col min="8456" max="8456" width="12.625" style="69" customWidth="1"/>
    <col min="8457" max="8457" width="15" style="69" bestFit="1" customWidth="1"/>
    <col min="8458" max="8458" width="11" style="69" customWidth="1"/>
    <col min="8459" max="8459" width="12.75" style="69" customWidth="1"/>
    <col min="8460" max="8460" width="10.75" style="69" customWidth="1"/>
    <col min="8461" max="8461" width="9.125" style="69"/>
    <col min="8462" max="8463" width="7.125" style="69" customWidth="1"/>
    <col min="8464" max="8464" width="7" style="69" customWidth="1"/>
    <col min="8465" max="8465" width="8.125" style="69" customWidth="1"/>
    <col min="8466" max="8466" width="26.25" style="69" customWidth="1"/>
    <col min="8467" max="8706" width="9.125" style="69"/>
    <col min="8707" max="8707" width="9.75" style="69" customWidth="1"/>
    <col min="8708" max="8708" width="13.875" style="69" customWidth="1"/>
    <col min="8709" max="8709" width="22.125" style="69" customWidth="1"/>
    <col min="8710" max="8710" width="12.25" style="69" customWidth="1"/>
    <col min="8711" max="8711" width="9.125" style="69"/>
    <col min="8712" max="8712" width="12.625" style="69" customWidth="1"/>
    <col min="8713" max="8713" width="15" style="69" bestFit="1" customWidth="1"/>
    <col min="8714" max="8714" width="11" style="69" customWidth="1"/>
    <col min="8715" max="8715" width="12.75" style="69" customWidth="1"/>
    <col min="8716" max="8716" width="10.75" style="69" customWidth="1"/>
    <col min="8717" max="8717" width="9.125" style="69"/>
    <col min="8718" max="8719" width="7.125" style="69" customWidth="1"/>
    <col min="8720" max="8720" width="7" style="69" customWidth="1"/>
    <col min="8721" max="8721" width="8.125" style="69" customWidth="1"/>
    <col min="8722" max="8722" width="26.25" style="69" customWidth="1"/>
    <col min="8723" max="8962" width="9.125" style="69"/>
    <col min="8963" max="8963" width="9.75" style="69" customWidth="1"/>
    <col min="8964" max="8964" width="13.875" style="69" customWidth="1"/>
    <col min="8965" max="8965" width="22.125" style="69" customWidth="1"/>
    <col min="8966" max="8966" width="12.25" style="69" customWidth="1"/>
    <col min="8967" max="8967" width="9.125" style="69"/>
    <col min="8968" max="8968" width="12.625" style="69" customWidth="1"/>
    <col min="8969" max="8969" width="15" style="69" bestFit="1" customWidth="1"/>
    <col min="8970" max="8970" width="11" style="69" customWidth="1"/>
    <col min="8971" max="8971" width="12.75" style="69" customWidth="1"/>
    <col min="8972" max="8972" width="10.75" style="69" customWidth="1"/>
    <col min="8973" max="8973" width="9.125" style="69"/>
    <col min="8974" max="8975" width="7.125" style="69" customWidth="1"/>
    <col min="8976" max="8976" width="7" style="69" customWidth="1"/>
    <col min="8977" max="8977" width="8.125" style="69" customWidth="1"/>
    <col min="8978" max="8978" width="26.25" style="69" customWidth="1"/>
    <col min="8979" max="9218" width="9.125" style="69"/>
    <col min="9219" max="9219" width="9.75" style="69" customWidth="1"/>
    <col min="9220" max="9220" width="13.875" style="69" customWidth="1"/>
    <col min="9221" max="9221" width="22.125" style="69" customWidth="1"/>
    <col min="9222" max="9222" width="12.25" style="69" customWidth="1"/>
    <col min="9223" max="9223" width="9.125" style="69"/>
    <col min="9224" max="9224" width="12.625" style="69" customWidth="1"/>
    <col min="9225" max="9225" width="15" style="69" bestFit="1" customWidth="1"/>
    <col min="9226" max="9226" width="11" style="69" customWidth="1"/>
    <col min="9227" max="9227" width="12.75" style="69" customWidth="1"/>
    <col min="9228" max="9228" width="10.75" style="69" customWidth="1"/>
    <col min="9229" max="9229" width="9.125" style="69"/>
    <col min="9230" max="9231" width="7.125" style="69" customWidth="1"/>
    <col min="9232" max="9232" width="7" style="69" customWidth="1"/>
    <col min="9233" max="9233" width="8.125" style="69" customWidth="1"/>
    <col min="9234" max="9234" width="26.25" style="69" customWidth="1"/>
    <col min="9235" max="9474" width="9.125" style="69"/>
    <col min="9475" max="9475" width="9.75" style="69" customWidth="1"/>
    <col min="9476" max="9476" width="13.875" style="69" customWidth="1"/>
    <col min="9477" max="9477" width="22.125" style="69" customWidth="1"/>
    <col min="9478" max="9478" width="12.25" style="69" customWidth="1"/>
    <col min="9479" max="9479" width="9.125" style="69"/>
    <col min="9480" max="9480" width="12.625" style="69" customWidth="1"/>
    <col min="9481" max="9481" width="15" style="69" bestFit="1" customWidth="1"/>
    <col min="9482" max="9482" width="11" style="69" customWidth="1"/>
    <col min="9483" max="9483" width="12.75" style="69" customWidth="1"/>
    <col min="9484" max="9484" width="10.75" style="69" customWidth="1"/>
    <col min="9485" max="9485" width="9.125" style="69"/>
    <col min="9486" max="9487" width="7.125" style="69" customWidth="1"/>
    <col min="9488" max="9488" width="7" style="69" customWidth="1"/>
    <col min="9489" max="9489" width="8.125" style="69" customWidth="1"/>
    <col min="9490" max="9490" width="26.25" style="69" customWidth="1"/>
    <col min="9491" max="9730" width="9.125" style="69"/>
    <col min="9731" max="9731" width="9.75" style="69" customWidth="1"/>
    <col min="9732" max="9732" width="13.875" style="69" customWidth="1"/>
    <col min="9733" max="9733" width="22.125" style="69" customWidth="1"/>
    <col min="9734" max="9734" width="12.25" style="69" customWidth="1"/>
    <col min="9735" max="9735" width="9.125" style="69"/>
    <col min="9736" max="9736" width="12.625" style="69" customWidth="1"/>
    <col min="9737" max="9737" width="15" style="69" bestFit="1" customWidth="1"/>
    <col min="9738" max="9738" width="11" style="69" customWidth="1"/>
    <col min="9739" max="9739" width="12.75" style="69" customWidth="1"/>
    <col min="9740" max="9740" width="10.75" style="69" customWidth="1"/>
    <col min="9741" max="9741" width="9.125" style="69"/>
    <col min="9742" max="9743" width="7.125" style="69" customWidth="1"/>
    <col min="9744" max="9744" width="7" style="69" customWidth="1"/>
    <col min="9745" max="9745" width="8.125" style="69" customWidth="1"/>
    <col min="9746" max="9746" width="26.25" style="69" customWidth="1"/>
    <col min="9747" max="9986" width="9.125" style="69"/>
    <col min="9987" max="9987" width="9.75" style="69" customWidth="1"/>
    <col min="9988" max="9988" width="13.875" style="69" customWidth="1"/>
    <col min="9989" max="9989" width="22.125" style="69" customWidth="1"/>
    <col min="9990" max="9990" width="12.25" style="69" customWidth="1"/>
    <col min="9991" max="9991" width="9.125" style="69"/>
    <col min="9992" max="9992" width="12.625" style="69" customWidth="1"/>
    <col min="9993" max="9993" width="15" style="69" bestFit="1" customWidth="1"/>
    <col min="9994" max="9994" width="11" style="69" customWidth="1"/>
    <col min="9995" max="9995" width="12.75" style="69" customWidth="1"/>
    <col min="9996" max="9996" width="10.75" style="69" customWidth="1"/>
    <col min="9997" max="9997" width="9.125" style="69"/>
    <col min="9998" max="9999" width="7.125" style="69" customWidth="1"/>
    <col min="10000" max="10000" width="7" style="69" customWidth="1"/>
    <col min="10001" max="10001" width="8.125" style="69" customWidth="1"/>
    <col min="10002" max="10002" width="26.25" style="69" customWidth="1"/>
    <col min="10003" max="10242" width="9.125" style="69"/>
    <col min="10243" max="10243" width="9.75" style="69" customWidth="1"/>
    <col min="10244" max="10244" width="13.875" style="69" customWidth="1"/>
    <col min="10245" max="10245" width="22.125" style="69" customWidth="1"/>
    <col min="10246" max="10246" width="12.25" style="69" customWidth="1"/>
    <col min="10247" max="10247" width="9.125" style="69"/>
    <col min="10248" max="10248" width="12.625" style="69" customWidth="1"/>
    <col min="10249" max="10249" width="15" style="69" bestFit="1" customWidth="1"/>
    <col min="10250" max="10250" width="11" style="69" customWidth="1"/>
    <col min="10251" max="10251" width="12.75" style="69" customWidth="1"/>
    <col min="10252" max="10252" width="10.75" style="69" customWidth="1"/>
    <col min="10253" max="10253" width="9.125" style="69"/>
    <col min="10254" max="10255" width="7.125" style="69" customWidth="1"/>
    <col min="10256" max="10256" width="7" style="69" customWidth="1"/>
    <col min="10257" max="10257" width="8.125" style="69" customWidth="1"/>
    <col min="10258" max="10258" width="26.25" style="69" customWidth="1"/>
    <col min="10259" max="10498" width="9.125" style="69"/>
    <col min="10499" max="10499" width="9.75" style="69" customWidth="1"/>
    <col min="10500" max="10500" width="13.875" style="69" customWidth="1"/>
    <col min="10501" max="10501" width="22.125" style="69" customWidth="1"/>
    <col min="10502" max="10502" width="12.25" style="69" customWidth="1"/>
    <col min="10503" max="10503" width="9.125" style="69"/>
    <col min="10504" max="10504" width="12.625" style="69" customWidth="1"/>
    <col min="10505" max="10505" width="15" style="69" bestFit="1" customWidth="1"/>
    <col min="10506" max="10506" width="11" style="69" customWidth="1"/>
    <col min="10507" max="10507" width="12.75" style="69" customWidth="1"/>
    <col min="10508" max="10508" width="10.75" style="69" customWidth="1"/>
    <col min="10509" max="10509" width="9.125" style="69"/>
    <col min="10510" max="10511" width="7.125" style="69" customWidth="1"/>
    <col min="10512" max="10512" width="7" style="69" customWidth="1"/>
    <col min="10513" max="10513" width="8.125" style="69" customWidth="1"/>
    <col min="10514" max="10514" width="26.25" style="69" customWidth="1"/>
    <col min="10515" max="10754" width="9.125" style="69"/>
    <col min="10755" max="10755" width="9.75" style="69" customWidth="1"/>
    <col min="10756" max="10756" width="13.875" style="69" customWidth="1"/>
    <col min="10757" max="10757" width="22.125" style="69" customWidth="1"/>
    <col min="10758" max="10758" width="12.25" style="69" customWidth="1"/>
    <col min="10759" max="10759" width="9.125" style="69"/>
    <col min="10760" max="10760" width="12.625" style="69" customWidth="1"/>
    <col min="10761" max="10761" width="15" style="69" bestFit="1" customWidth="1"/>
    <col min="10762" max="10762" width="11" style="69" customWidth="1"/>
    <col min="10763" max="10763" width="12.75" style="69" customWidth="1"/>
    <col min="10764" max="10764" width="10.75" style="69" customWidth="1"/>
    <col min="10765" max="10765" width="9.125" style="69"/>
    <col min="10766" max="10767" width="7.125" style="69" customWidth="1"/>
    <col min="10768" max="10768" width="7" style="69" customWidth="1"/>
    <col min="10769" max="10769" width="8.125" style="69" customWidth="1"/>
    <col min="10770" max="10770" width="26.25" style="69" customWidth="1"/>
    <col min="10771" max="11010" width="9.125" style="69"/>
    <col min="11011" max="11011" width="9.75" style="69" customWidth="1"/>
    <col min="11012" max="11012" width="13.875" style="69" customWidth="1"/>
    <col min="11013" max="11013" width="22.125" style="69" customWidth="1"/>
    <col min="11014" max="11014" width="12.25" style="69" customWidth="1"/>
    <col min="11015" max="11015" width="9.125" style="69"/>
    <col min="11016" max="11016" width="12.625" style="69" customWidth="1"/>
    <col min="11017" max="11017" width="15" style="69" bestFit="1" customWidth="1"/>
    <col min="11018" max="11018" width="11" style="69" customWidth="1"/>
    <col min="11019" max="11019" width="12.75" style="69" customWidth="1"/>
    <col min="11020" max="11020" width="10.75" style="69" customWidth="1"/>
    <col min="11021" max="11021" width="9.125" style="69"/>
    <col min="11022" max="11023" width="7.125" style="69" customWidth="1"/>
    <col min="11024" max="11024" width="7" style="69" customWidth="1"/>
    <col min="11025" max="11025" width="8.125" style="69" customWidth="1"/>
    <col min="11026" max="11026" width="26.25" style="69" customWidth="1"/>
    <col min="11027" max="11266" width="9.125" style="69"/>
    <col min="11267" max="11267" width="9.75" style="69" customWidth="1"/>
    <col min="11268" max="11268" width="13.875" style="69" customWidth="1"/>
    <col min="11269" max="11269" width="22.125" style="69" customWidth="1"/>
    <col min="11270" max="11270" width="12.25" style="69" customWidth="1"/>
    <col min="11271" max="11271" width="9.125" style="69"/>
    <col min="11272" max="11272" width="12.625" style="69" customWidth="1"/>
    <col min="11273" max="11273" width="15" style="69" bestFit="1" customWidth="1"/>
    <col min="11274" max="11274" width="11" style="69" customWidth="1"/>
    <col min="11275" max="11275" width="12.75" style="69" customWidth="1"/>
    <col min="11276" max="11276" width="10.75" style="69" customWidth="1"/>
    <col min="11277" max="11277" width="9.125" style="69"/>
    <col min="11278" max="11279" width="7.125" style="69" customWidth="1"/>
    <col min="11280" max="11280" width="7" style="69" customWidth="1"/>
    <col min="11281" max="11281" width="8.125" style="69" customWidth="1"/>
    <col min="11282" max="11282" width="26.25" style="69" customWidth="1"/>
    <col min="11283" max="11522" width="9.125" style="69"/>
    <col min="11523" max="11523" width="9.75" style="69" customWidth="1"/>
    <col min="11524" max="11524" width="13.875" style="69" customWidth="1"/>
    <col min="11525" max="11525" width="22.125" style="69" customWidth="1"/>
    <col min="11526" max="11526" width="12.25" style="69" customWidth="1"/>
    <col min="11527" max="11527" width="9.125" style="69"/>
    <col min="11528" max="11528" width="12.625" style="69" customWidth="1"/>
    <col min="11529" max="11529" width="15" style="69" bestFit="1" customWidth="1"/>
    <col min="11530" max="11530" width="11" style="69" customWidth="1"/>
    <col min="11531" max="11531" width="12.75" style="69" customWidth="1"/>
    <col min="11532" max="11532" width="10.75" style="69" customWidth="1"/>
    <col min="11533" max="11533" width="9.125" style="69"/>
    <col min="11534" max="11535" width="7.125" style="69" customWidth="1"/>
    <col min="11536" max="11536" width="7" style="69" customWidth="1"/>
    <col min="11537" max="11537" width="8.125" style="69" customWidth="1"/>
    <col min="11538" max="11538" width="26.25" style="69" customWidth="1"/>
    <col min="11539" max="11778" width="9.125" style="69"/>
    <col min="11779" max="11779" width="9.75" style="69" customWidth="1"/>
    <col min="11780" max="11780" width="13.875" style="69" customWidth="1"/>
    <col min="11781" max="11781" width="22.125" style="69" customWidth="1"/>
    <col min="11782" max="11782" width="12.25" style="69" customWidth="1"/>
    <col min="11783" max="11783" width="9.125" style="69"/>
    <col min="11784" max="11784" width="12.625" style="69" customWidth="1"/>
    <col min="11785" max="11785" width="15" style="69" bestFit="1" customWidth="1"/>
    <col min="11786" max="11786" width="11" style="69" customWidth="1"/>
    <col min="11787" max="11787" width="12.75" style="69" customWidth="1"/>
    <col min="11788" max="11788" width="10.75" style="69" customWidth="1"/>
    <col min="11789" max="11789" width="9.125" style="69"/>
    <col min="11790" max="11791" width="7.125" style="69" customWidth="1"/>
    <col min="11792" max="11792" width="7" style="69" customWidth="1"/>
    <col min="11793" max="11793" width="8.125" style="69" customWidth="1"/>
    <col min="11794" max="11794" width="26.25" style="69" customWidth="1"/>
    <col min="11795" max="12034" width="9.125" style="69"/>
    <col min="12035" max="12035" width="9.75" style="69" customWidth="1"/>
    <col min="12036" max="12036" width="13.875" style="69" customWidth="1"/>
    <col min="12037" max="12037" width="22.125" style="69" customWidth="1"/>
    <col min="12038" max="12038" width="12.25" style="69" customWidth="1"/>
    <col min="12039" max="12039" width="9.125" style="69"/>
    <col min="12040" max="12040" width="12.625" style="69" customWidth="1"/>
    <col min="12041" max="12041" width="15" style="69" bestFit="1" customWidth="1"/>
    <col min="12042" max="12042" width="11" style="69" customWidth="1"/>
    <col min="12043" max="12043" width="12.75" style="69" customWidth="1"/>
    <col min="12044" max="12044" width="10.75" style="69" customWidth="1"/>
    <col min="12045" max="12045" width="9.125" style="69"/>
    <col min="12046" max="12047" width="7.125" style="69" customWidth="1"/>
    <col min="12048" max="12048" width="7" style="69" customWidth="1"/>
    <col min="12049" max="12049" width="8.125" style="69" customWidth="1"/>
    <col min="12050" max="12050" width="26.25" style="69" customWidth="1"/>
    <col min="12051" max="12290" width="9.125" style="69"/>
    <col min="12291" max="12291" width="9.75" style="69" customWidth="1"/>
    <col min="12292" max="12292" width="13.875" style="69" customWidth="1"/>
    <col min="12293" max="12293" width="22.125" style="69" customWidth="1"/>
    <col min="12294" max="12294" width="12.25" style="69" customWidth="1"/>
    <col min="12295" max="12295" width="9.125" style="69"/>
    <col min="12296" max="12296" width="12.625" style="69" customWidth="1"/>
    <col min="12297" max="12297" width="15" style="69" bestFit="1" customWidth="1"/>
    <col min="12298" max="12298" width="11" style="69" customWidth="1"/>
    <col min="12299" max="12299" width="12.75" style="69" customWidth="1"/>
    <col min="12300" max="12300" width="10.75" style="69" customWidth="1"/>
    <col min="12301" max="12301" width="9.125" style="69"/>
    <col min="12302" max="12303" width="7.125" style="69" customWidth="1"/>
    <col min="12304" max="12304" width="7" style="69" customWidth="1"/>
    <col min="12305" max="12305" width="8.125" style="69" customWidth="1"/>
    <col min="12306" max="12306" width="26.25" style="69" customWidth="1"/>
    <col min="12307" max="12546" width="9.125" style="69"/>
    <col min="12547" max="12547" width="9.75" style="69" customWidth="1"/>
    <col min="12548" max="12548" width="13.875" style="69" customWidth="1"/>
    <col min="12549" max="12549" width="22.125" style="69" customWidth="1"/>
    <col min="12550" max="12550" width="12.25" style="69" customWidth="1"/>
    <col min="12551" max="12551" width="9.125" style="69"/>
    <col min="12552" max="12552" width="12.625" style="69" customWidth="1"/>
    <col min="12553" max="12553" width="15" style="69" bestFit="1" customWidth="1"/>
    <col min="12554" max="12554" width="11" style="69" customWidth="1"/>
    <col min="12555" max="12555" width="12.75" style="69" customWidth="1"/>
    <col min="12556" max="12556" width="10.75" style="69" customWidth="1"/>
    <col min="12557" max="12557" width="9.125" style="69"/>
    <col min="12558" max="12559" width="7.125" style="69" customWidth="1"/>
    <col min="12560" max="12560" width="7" style="69" customWidth="1"/>
    <col min="12561" max="12561" width="8.125" style="69" customWidth="1"/>
    <col min="12562" max="12562" width="26.25" style="69" customWidth="1"/>
    <col min="12563" max="12802" width="9.125" style="69"/>
    <col min="12803" max="12803" width="9.75" style="69" customWidth="1"/>
    <col min="12804" max="12804" width="13.875" style="69" customWidth="1"/>
    <col min="12805" max="12805" width="22.125" style="69" customWidth="1"/>
    <col min="12806" max="12806" width="12.25" style="69" customWidth="1"/>
    <col min="12807" max="12807" width="9.125" style="69"/>
    <col min="12808" max="12808" width="12.625" style="69" customWidth="1"/>
    <col min="12809" max="12809" width="15" style="69" bestFit="1" customWidth="1"/>
    <col min="12810" max="12810" width="11" style="69" customWidth="1"/>
    <col min="12811" max="12811" width="12.75" style="69" customWidth="1"/>
    <col min="12812" max="12812" width="10.75" style="69" customWidth="1"/>
    <col min="12813" max="12813" width="9.125" style="69"/>
    <col min="12814" max="12815" width="7.125" style="69" customWidth="1"/>
    <col min="12816" max="12816" width="7" style="69" customWidth="1"/>
    <col min="12817" max="12817" width="8.125" style="69" customWidth="1"/>
    <col min="12818" max="12818" width="26.25" style="69" customWidth="1"/>
    <col min="12819" max="13058" width="9.125" style="69"/>
    <col min="13059" max="13059" width="9.75" style="69" customWidth="1"/>
    <col min="13060" max="13060" width="13.875" style="69" customWidth="1"/>
    <col min="13061" max="13061" width="22.125" style="69" customWidth="1"/>
    <col min="13062" max="13062" width="12.25" style="69" customWidth="1"/>
    <col min="13063" max="13063" width="9.125" style="69"/>
    <col min="13064" max="13064" width="12.625" style="69" customWidth="1"/>
    <col min="13065" max="13065" width="15" style="69" bestFit="1" customWidth="1"/>
    <col min="13066" max="13066" width="11" style="69" customWidth="1"/>
    <col min="13067" max="13067" width="12.75" style="69" customWidth="1"/>
    <col min="13068" max="13068" width="10.75" style="69" customWidth="1"/>
    <col min="13069" max="13069" width="9.125" style="69"/>
    <col min="13070" max="13071" width="7.125" style="69" customWidth="1"/>
    <col min="13072" max="13072" width="7" style="69" customWidth="1"/>
    <col min="13073" max="13073" width="8.125" style="69" customWidth="1"/>
    <col min="13074" max="13074" width="26.25" style="69" customWidth="1"/>
    <col min="13075" max="13314" width="9.125" style="69"/>
    <col min="13315" max="13315" width="9.75" style="69" customWidth="1"/>
    <col min="13316" max="13316" width="13.875" style="69" customWidth="1"/>
    <col min="13317" max="13317" width="22.125" style="69" customWidth="1"/>
    <col min="13318" max="13318" width="12.25" style="69" customWidth="1"/>
    <col min="13319" max="13319" width="9.125" style="69"/>
    <col min="13320" max="13320" width="12.625" style="69" customWidth="1"/>
    <col min="13321" max="13321" width="15" style="69" bestFit="1" customWidth="1"/>
    <col min="13322" max="13322" width="11" style="69" customWidth="1"/>
    <col min="13323" max="13323" width="12.75" style="69" customWidth="1"/>
    <col min="13324" max="13324" width="10.75" style="69" customWidth="1"/>
    <col min="13325" max="13325" width="9.125" style="69"/>
    <col min="13326" max="13327" width="7.125" style="69" customWidth="1"/>
    <col min="13328" max="13328" width="7" style="69" customWidth="1"/>
    <col min="13329" max="13329" width="8.125" style="69" customWidth="1"/>
    <col min="13330" max="13330" width="26.25" style="69" customWidth="1"/>
    <col min="13331" max="13570" width="9.125" style="69"/>
    <col min="13571" max="13571" width="9.75" style="69" customWidth="1"/>
    <col min="13572" max="13572" width="13.875" style="69" customWidth="1"/>
    <col min="13573" max="13573" width="22.125" style="69" customWidth="1"/>
    <col min="13574" max="13574" width="12.25" style="69" customWidth="1"/>
    <col min="13575" max="13575" width="9.125" style="69"/>
    <col min="13576" max="13576" width="12.625" style="69" customWidth="1"/>
    <col min="13577" max="13577" width="15" style="69" bestFit="1" customWidth="1"/>
    <col min="13578" max="13578" width="11" style="69" customWidth="1"/>
    <col min="13579" max="13579" width="12.75" style="69" customWidth="1"/>
    <col min="13580" max="13580" width="10.75" style="69" customWidth="1"/>
    <col min="13581" max="13581" width="9.125" style="69"/>
    <col min="13582" max="13583" width="7.125" style="69" customWidth="1"/>
    <col min="13584" max="13584" width="7" style="69" customWidth="1"/>
    <col min="13585" max="13585" width="8.125" style="69" customWidth="1"/>
    <col min="13586" max="13586" width="26.25" style="69" customWidth="1"/>
    <col min="13587" max="13826" width="9.125" style="69"/>
    <col min="13827" max="13827" width="9.75" style="69" customWidth="1"/>
    <col min="13828" max="13828" width="13.875" style="69" customWidth="1"/>
    <col min="13829" max="13829" width="22.125" style="69" customWidth="1"/>
    <col min="13830" max="13830" width="12.25" style="69" customWidth="1"/>
    <col min="13831" max="13831" width="9.125" style="69"/>
    <col min="13832" max="13832" width="12.625" style="69" customWidth="1"/>
    <col min="13833" max="13833" width="15" style="69" bestFit="1" customWidth="1"/>
    <col min="13834" max="13834" width="11" style="69" customWidth="1"/>
    <col min="13835" max="13835" width="12.75" style="69" customWidth="1"/>
    <col min="13836" max="13836" width="10.75" style="69" customWidth="1"/>
    <col min="13837" max="13837" width="9.125" style="69"/>
    <col min="13838" max="13839" width="7.125" style="69" customWidth="1"/>
    <col min="13840" max="13840" width="7" style="69" customWidth="1"/>
    <col min="13841" max="13841" width="8.125" style="69" customWidth="1"/>
    <col min="13842" max="13842" width="26.25" style="69" customWidth="1"/>
    <col min="13843" max="14082" width="9.125" style="69"/>
    <col min="14083" max="14083" width="9.75" style="69" customWidth="1"/>
    <col min="14084" max="14084" width="13.875" style="69" customWidth="1"/>
    <col min="14085" max="14085" width="22.125" style="69" customWidth="1"/>
    <col min="14086" max="14086" width="12.25" style="69" customWidth="1"/>
    <col min="14087" max="14087" width="9.125" style="69"/>
    <col min="14088" max="14088" width="12.625" style="69" customWidth="1"/>
    <col min="14089" max="14089" width="15" style="69" bestFit="1" customWidth="1"/>
    <col min="14090" max="14090" width="11" style="69" customWidth="1"/>
    <col min="14091" max="14091" width="12.75" style="69" customWidth="1"/>
    <col min="14092" max="14092" width="10.75" style="69" customWidth="1"/>
    <col min="14093" max="14093" width="9.125" style="69"/>
    <col min="14094" max="14095" width="7.125" style="69" customWidth="1"/>
    <col min="14096" max="14096" width="7" style="69" customWidth="1"/>
    <col min="14097" max="14097" width="8.125" style="69" customWidth="1"/>
    <col min="14098" max="14098" width="26.25" style="69" customWidth="1"/>
    <col min="14099" max="14338" width="9.125" style="69"/>
    <col min="14339" max="14339" width="9.75" style="69" customWidth="1"/>
    <col min="14340" max="14340" width="13.875" style="69" customWidth="1"/>
    <col min="14341" max="14341" width="22.125" style="69" customWidth="1"/>
    <col min="14342" max="14342" width="12.25" style="69" customWidth="1"/>
    <col min="14343" max="14343" width="9.125" style="69"/>
    <col min="14344" max="14344" width="12.625" style="69" customWidth="1"/>
    <col min="14345" max="14345" width="15" style="69" bestFit="1" customWidth="1"/>
    <col min="14346" max="14346" width="11" style="69" customWidth="1"/>
    <col min="14347" max="14347" width="12.75" style="69" customWidth="1"/>
    <col min="14348" max="14348" width="10.75" style="69" customWidth="1"/>
    <col min="14349" max="14349" width="9.125" style="69"/>
    <col min="14350" max="14351" width="7.125" style="69" customWidth="1"/>
    <col min="14352" max="14352" width="7" style="69" customWidth="1"/>
    <col min="14353" max="14353" width="8.125" style="69" customWidth="1"/>
    <col min="14354" max="14354" width="26.25" style="69" customWidth="1"/>
    <col min="14355" max="14594" width="9.125" style="69"/>
    <col min="14595" max="14595" width="9.75" style="69" customWidth="1"/>
    <col min="14596" max="14596" width="13.875" style="69" customWidth="1"/>
    <col min="14597" max="14597" width="22.125" style="69" customWidth="1"/>
    <col min="14598" max="14598" width="12.25" style="69" customWidth="1"/>
    <col min="14599" max="14599" width="9.125" style="69"/>
    <col min="14600" max="14600" width="12.625" style="69" customWidth="1"/>
    <col min="14601" max="14601" width="15" style="69" bestFit="1" customWidth="1"/>
    <col min="14602" max="14602" width="11" style="69" customWidth="1"/>
    <col min="14603" max="14603" width="12.75" style="69" customWidth="1"/>
    <col min="14604" max="14604" width="10.75" style="69" customWidth="1"/>
    <col min="14605" max="14605" width="9.125" style="69"/>
    <col min="14606" max="14607" width="7.125" style="69" customWidth="1"/>
    <col min="14608" max="14608" width="7" style="69" customWidth="1"/>
    <col min="14609" max="14609" width="8.125" style="69" customWidth="1"/>
    <col min="14610" max="14610" width="26.25" style="69" customWidth="1"/>
    <col min="14611" max="14850" width="9.125" style="69"/>
    <col min="14851" max="14851" width="9.75" style="69" customWidth="1"/>
    <col min="14852" max="14852" width="13.875" style="69" customWidth="1"/>
    <col min="14853" max="14853" width="22.125" style="69" customWidth="1"/>
    <col min="14854" max="14854" width="12.25" style="69" customWidth="1"/>
    <col min="14855" max="14855" width="9.125" style="69"/>
    <col min="14856" max="14856" width="12.625" style="69" customWidth="1"/>
    <col min="14857" max="14857" width="15" style="69" bestFit="1" customWidth="1"/>
    <col min="14858" max="14858" width="11" style="69" customWidth="1"/>
    <col min="14859" max="14859" width="12.75" style="69" customWidth="1"/>
    <col min="14860" max="14860" width="10.75" style="69" customWidth="1"/>
    <col min="14861" max="14861" width="9.125" style="69"/>
    <col min="14862" max="14863" width="7.125" style="69" customWidth="1"/>
    <col min="14864" max="14864" width="7" style="69" customWidth="1"/>
    <col min="14865" max="14865" width="8.125" style="69" customWidth="1"/>
    <col min="14866" max="14866" width="26.25" style="69" customWidth="1"/>
    <col min="14867" max="15106" width="9.125" style="69"/>
    <col min="15107" max="15107" width="9.75" style="69" customWidth="1"/>
    <col min="15108" max="15108" width="13.875" style="69" customWidth="1"/>
    <col min="15109" max="15109" width="22.125" style="69" customWidth="1"/>
    <col min="15110" max="15110" width="12.25" style="69" customWidth="1"/>
    <col min="15111" max="15111" width="9.125" style="69"/>
    <col min="15112" max="15112" width="12.625" style="69" customWidth="1"/>
    <col min="15113" max="15113" width="15" style="69" bestFit="1" customWidth="1"/>
    <col min="15114" max="15114" width="11" style="69" customWidth="1"/>
    <col min="15115" max="15115" width="12.75" style="69" customWidth="1"/>
    <col min="15116" max="15116" width="10.75" style="69" customWidth="1"/>
    <col min="15117" max="15117" width="9.125" style="69"/>
    <col min="15118" max="15119" width="7.125" style="69" customWidth="1"/>
    <col min="15120" max="15120" width="7" style="69" customWidth="1"/>
    <col min="15121" max="15121" width="8.125" style="69" customWidth="1"/>
    <col min="15122" max="15122" width="26.25" style="69" customWidth="1"/>
    <col min="15123" max="15362" width="9.125" style="69"/>
    <col min="15363" max="15363" width="9.75" style="69" customWidth="1"/>
    <col min="15364" max="15364" width="13.875" style="69" customWidth="1"/>
    <col min="15365" max="15365" width="22.125" style="69" customWidth="1"/>
    <col min="15366" max="15366" width="12.25" style="69" customWidth="1"/>
    <col min="15367" max="15367" width="9.125" style="69"/>
    <col min="15368" max="15368" width="12.625" style="69" customWidth="1"/>
    <col min="15369" max="15369" width="15" style="69" bestFit="1" customWidth="1"/>
    <col min="15370" max="15370" width="11" style="69" customWidth="1"/>
    <col min="15371" max="15371" width="12.75" style="69" customWidth="1"/>
    <col min="15372" max="15372" width="10.75" style="69" customWidth="1"/>
    <col min="15373" max="15373" width="9.125" style="69"/>
    <col min="15374" max="15375" width="7.125" style="69" customWidth="1"/>
    <col min="15376" max="15376" width="7" style="69" customWidth="1"/>
    <col min="15377" max="15377" width="8.125" style="69" customWidth="1"/>
    <col min="15378" max="15378" width="26.25" style="69" customWidth="1"/>
    <col min="15379" max="15618" width="9.125" style="69"/>
    <col min="15619" max="15619" width="9.75" style="69" customWidth="1"/>
    <col min="15620" max="15620" width="13.875" style="69" customWidth="1"/>
    <col min="15621" max="15621" width="22.125" style="69" customWidth="1"/>
    <col min="15622" max="15622" width="12.25" style="69" customWidth="1"/>
    <col min="15623" max="15623" width="9.125" style="69"/>
    <col min="15624" max="15624" width="12.625" style="69" customWidth="1"/>
    <col min="15625" max="15625" width="15" style="69" bestFit="1" customWidth="1"/>
    <col min="15626" max="15626" width="11" style="69" customWidth="1"/>
    <col min="15627" max="15627" width="12.75" style="69" customWidth="1"/>
    <col min="15628" max="15628" width="10.75" style="69" customWidth="1"/>
    <col min="15629" max="15629" width="9.125" style="69"/>
    <col min="15630" max="15631" width="7.125" style="69" customWidth="1"/>
    <col min="15632" max="15632" width="7" style="69" customWidth="1"/>
    <col min="15633" max="15633" width="8.125" style="69" customWidth="1"/>
    <col min="15634" max="15634" width="26.25" style="69" customWidth="1"/>
    <col min="15635" max="15874" width="9.125" style="69"/>
    <col min="15875" max="15875" width="9.75" style="69" customWidth="1"/>
    <col min="15876" max="15876" width="13.875" style="69" customWidth="1"/>
    <col min="15877" max="15877" width="22.125" style="69" customWidth="1"/>
    <col min="15878" max="15878" width="12.25" style="69" customWidth="1"/>
    <col min="15879" max="15879" width="9.125" style="69"/>
    <col min="15880" max="15880" width="12.625" style="69" customWidth="1"/>
    <col min="15881" max="15881" width="15" style="69" bestFit="1" customWidth="1"/>
    <col min="15882" max="15882" width="11" style="69" customWidth="1"/>
    <col min="15883" max="15883" width="12.75" style="69" customWidth="1"/>
    <col min="15884" max="15884" width="10.75" style="69" customWidth="1"/>
    <col min="15885" max="15885" width="9.125" style="69"/>
    <col min="15886" max="15887" width="7.125" style="69" customWidth="1"/>
    <col min="15888" max="15888" width="7" style="69" customWidth="1"/>
    <col min="15889" max="15889" width="8.125" style="69" customWidth="1"/>
    <col min="15890" max="15890" width="26.25" style="69" customWidth="1"/>
    <col min="15891" max="16130" width="9.125" style="69"/>
    <col min="16131" max="16131" width="9.75" style="69" customWidth="1"/>
    <col min="16132" max="16132" width="13.875" style="69" customWidth="1"/>
    <col min="16133" max="16133" width="22.125" style="69" customWidth="1"/>
    <col min="16134" max="16134" width="12.25" style="69" customWidth="1"/>
    <col min="16135" max="16135" width="9.125" style="69"/>
    <col min="16136" max="16136" width="12.625" style="69" customWidth="1"/>
    <col min="16137" max="16137" width="15" style="69" bestFit="1" customWidth="1"/>
    <col min="16138" max="16138" width="11" style="69" customWidth="1"/>
    <col min="16139" max="16139" width="12.75" style="69" customWidth="1"/>
    <col min="16140" max="16140" width="10.75" style="69" customWidth="1"/>
    <col min="16141" max="16141" width="9.125" style="69"/>
    <col min="16142" max="16143" width="7.125" style="69" customWidth="1"/>
    <col min="16144" max="16144" width="7" style="69" customWidth="1"/>
    <col min="16145" max="16145" width="8.125" style="69" customWidth="1"/>
    <col min="16146" max="16146" width="26.25" style="69" customWidth="1"/>
    <col min="16147" max="16384" width="9.125" style="69"/>
  </cols>
  <sheetData>
    <row r="1" spans="1:19" ht="18.75">
      <c r="A1" s="321" t="s">
        <v>158</v>
      </c>
      <c r="B1" s="321"/>
      <c r="C1" s="321"/>
      <c r="D1" s="196"/>
      <c r="E1" s="196"/>
      <c r="F1" s="197"/>
      <c r="G1" s="198"/>
      <c r="H1" s="199"/>
      <c r="I1" s="200"/>
      <c r="J1" s="201"/>
      <c r="K1" s="294"/>
      <c r="L1" s="201"/>
      <c r="M1" s="202"/>
      <c r="N1" s="203"/>
      <c r="O1" s="201"/>
      <c r="P1" s="322" t="s">
        <v>55</v>
      </c>
      <c r="Q1" s="322"/>
      <c r="R1" s="67">
        <f>SUM(F4:F194)</f>
        <v>329580</v>
      </c>
    </row>
    <row r="2" spans="1:19" s="73" customFormat="1" ht="18">
      <c r="A2" s="97" t="s">
        <v>56</v>
      </c>
      <c r="B2" s="97" t="s">
        <v>57</v>
      </c>
      <c r="C2" s="98" t="s">
        <v>58</v>
      </c>
      <c r="D2" s="99" t="s">
        <v>79</v>
      </c>
      <c r="E2" s="99" t="s">
        <v>78</v>
      </c>
      <c r="F2" s="220" t="s">
        <v>59</v>
      </c>
      <c r="G2" s="97" t="s">
        <v>60</v>
      </c>
      <c r="H2" s="190" t="s">
        <v>61</v>
      </c>
      <c r="I2" s="70" t="s">
        <v>62</v>
      </c>
      <c r="J2" s="147" t="s">
        <v>63</v>
      </c>
      <c r="K2" s="295" t="s">
        <v>64</v>
      </c>
      <c r="L2" s="149" t="s">
        <v>65</v>
      </c>
      <c r="M2" s="148" t="s">
        <v>66</v>
      </c>
      <c r="N2" s="148" t="s">
        <v>67</v>
      </c>
      <c r="O2" s="150" t="s">
        <v>68</v>
      </c>
      <c r="P2" s="323" t="s">
        <v>61</v>
      </c>
      <c r="Q2" s="323"/>
      <c r="R2" s="71">
        <f>SUM(H4:H194)</f>
        <v>288205</v>
      </c>
      <c r="S2" s="72"/>
    </row>
    <row r="3" spans="1:19" s="73" customFormat="1" ht="18">
      <c r="A3" s="97"/>
      <c r="B3" s="97"/>
      <c r="C3" s="98"/>
      <c r="D3" s="99" t="s">
        <v>80</v>
      </c>
      <c r="E3" s="99"/>
      <c r="F3" s="220"/>
      <c r="G3" s="97" t="s">
        <v>69</v>
      </c>
      <c r="H3" s="190"/>
      <c r="I3" s="70"/>
      <c r="J3" s="149"/>
      <c r="K3" s="295"/>
      <c r="L3" s="149"/>
      <c r="M3" s="148" t="s">
        <v>76</v>
      </c>
      <c r="N3" s="148"/>
      <c r="O3" s="151"/>
      <c r="P3" s="323" t="s">
        <v>70</v>
      </c>
      <c r="Q3" s="323"/>
      <c r="R3" s="74">
        <v>46510</v>
      </c>
      <c r="S3" s="72"/>
    </row>
    <row r="4" spans="1:19" s="80" customFormat="1" ht="15" customHeight="1">
      <c r="A4" s="204" t="s">
        <v>161</v>
      </c>
      <c r="B4" s="205">
        <v>6286</v>
      </c>
      <c r="C4" s="206" t="s">
        <v>99</v>
      </c>
      <c r="D4" s="205">
        <v>20</v>
      </c>
      <c r="E4" s="102">
        <v>670</v>
      </c>
      <c r="F4" s="218">
        <f>Table323567891011123453063313443663755034[[#This Row],[Q-ty]]*Table323567891011123453063313443663755034[[#This Row],[Unit]]</f>
        <v>13400</v>
      </c>
      <c r="G4" s="134" t="s">
        <v>161</v>
      </c>
      <c r="H4" s="191">
        <v>13400</v>
      </c>
      <c r="I4" s="76">
        <f>Table323567891011123453063313443663755034[[#This Row],[AMOUNT]]-Table323567891011123453063313443663755034[[#This Row],[Amount Paid]]</f>
        <v>0</v>
      </c>
      <c r="J4" s="152"/>
      <c r="K4" s="296"/>
      <c r="L4" s="223"/>
      <c r="M4" s="222"/>
      <c r="N4" s="224"/>
      <c r="O4" s="230"/>
      <c r="P4" s="78"/>
      <c r="Q4" s="78"/>
      <c r="R4" s="79"/>
    </row>
    <row r="5" spans="1:19" s="80" customFormat="1" ht="15" customHeight="1">
      <c r="A5" s="204" t="s">
        <v>161</v>
      </c>
      <c r="B5" s="205">
        <v>6287</v>
      </c>
      <c r="C5" s="206" t="s">
        <v>34</v>
      </c>
      <c r="D5" s="205">
        <v>50</v>
      </c>
      <c r="E5" s="102">
        <v>670</v>
      </c>
      <c r="F5" s="218">
        <f>Table323567891011123453063313443663755034[[#This Row],[Q-ty]]*Table323567891011123453063313443663755034[[#This Row],[Unit]]</f>
        <v>33500</v>
      </c>
      <c r="G5" s="134" t="s">
        <v>161</v>
      </c>
      <c r="H5" s="191">
        <v>33500</v>
      </c>
      <c r="I5" s="76">
        <f>Table323567891011123453063313443663755034[[#This Row],[AMOUNT]]-Table323567891011123453063313443663755034[[#This Row],[Amount Paid]]</f>
        <v>0</v>
      </c>
      <c r="J5" s="152"/>
      <c r="K5" s="296"/>
      <c r="L5" s="223"/>
      <c r="M5" s="222" t="s">
        <v>161</v>
      </c>
      <c r="N5" s="224"/>
      <c r="O5" s="230" t="s">
        <v>173</v>
      </c>
      <c r="P5" s="78"/>
      <c r="Q5" s="78"/>
      <c r="R5" s="92"/>
    </row>
    <row r="6" spans="1:19" s="80" customFormat="1" ht="15" customHeight="1">
      <c r="A6" s="204" t="s">
        <v>161</v>
      </c>
      <c r="B6" s="205">
        <v>6288</v>
      </c>
      <c r="C6" s="206" t="s">
        <v>101</v>
      </c>
      <c r="D6" s="205">
        <v>106</v>
      </c>
      <c r="E6" s="102">
        <v>670</v>
      </c>
      <c r="F6" s="218">
        <f>Table323567891011123453063313443663755034[[#This Row],[Q-ty]]*Table323567891011123453063313443663755034[[#This Row],[Unit]]</f>
        <v>71020</v>
      </c>
      <c r="G6" s="134" t="s">
        <v>172</v>
      </c>
      <c r="H6" s="191">
        <v>71020</v>
      </c>
      <c r="I6" s="76">
        <f>Table323567891011123453063313443663755034[[#This Row],[AMOUNT]]-Table323567891011123453063313443663755034[[#This Row],[Amount Paid]]</f>
        <v>0</v>
      </c>
      <c r="J6" s="152" t="s">
        <v>75</v>
      </c>
      <c r="K6" s="296" t="s">
        <v>170</v>
      </c>
      <c r="L6" s="223" t="s">
        <v>171</v>
      </c>
      <c r="M6" s="222" t="s">
        <v>205</v>
      </c>
      <c r="N6" s="224"/>
      <c r="O6" s="230"/>
      <c r="P6" s="78"/>
      <c r="Q6" s="78"/>
      <c r="R6" s="92" t="s">
        <v>75</v>
      </c>
    </row>
    <row r="7" spans="1:19" s="80" customFormat="1" ht="15" customHeight="1">
      <c r="A7" s="207" t="s">
        <v>161</v>
      </c>
      <c r="B7" s="205">
        <v>6289</v>
      </c>
      <c r="C7" s="206" t="s">
        <v>74</v>
      </c>
      <c r="D7" s="205">
        <v>5</v>
      </c>
      <c r="E7" s="102">
        <v>800</v>
      </c>
      <c r="F7" s="218">
        <f>Table323567891011123453063313443663755034[[#This Row],[Q-ty]]*Table323567891011123453063313443663755034[[#This Row],[Unit]]</f>
        <v>4000</v>
      </c>
      <c r="G7" s="134" t="s">
        <v>187</v>
      </c>
      <c r="H7" s="191">
        <v>4000</v>
      </c>
      <c r="I7" s="76">
        <f>Table323567891011123453063313443663755034[[#This Row],[AMOUNT]]-Table323567891011123453063313443663755034[[#This Row],[Amount Paid]]</f>
        <v>0</v>
      </c>
      <c r="J7" s="152"/>
      <c r="K7" s="296" t="s">
        <v>178</v>
      </c>
      <c r="L7" s="232" t="s">
        <v>179</v>
      </c>
      <c r="M7" s="222" t="s">
        <v>180</v>
      </c>
      <c r="N7" s="222"/>
      <c r="O7" s="230"/>
      <c r="P7" s="78"/>
      <c r="Q7" s="78"/>
      <c r="R7" s="93">
        <f>SUM(D4:D194)</f>
        <v>454</v>
      </c>
    </row>
    <row r="8" spans="1:19" s="278" customFormat="1" ht="15" customHeight="1">
      <c r="A8" s="264" t="s">
        <v>161</v>
      </c>
      <c r="B8" s="265">
        <v>6290</v>
      </c>
      <c r="C8" s="266" t="s">
        <v>162</v>
      </c>
      <c r="D8" s="265">
        <v>50</v>
      </c>
      <c r="E8" s="267">
        <v>670</v>
      </c>
      <c r="F8" s="268">
        <v>33500</v>
      </c>
      <c r="G8" s="269"/>
      <c r="H8" s="270"/>
      <c r="I8" s="271">
        <f>Table323567891011123453063313443663755034[[#This Row],[AMOUNT]]-Table323567891011123453063313443663755034[[#This Row],[Amount Paid]]</f>
        <v>33500</v>
      </c>
      <c r="J8" s="272"/>
      <c r="K8" s="297"/>
      <c r="L8" s="274"/>
      <c r="M8" s="273" t="s">
        <v>206</v>
      </c>
      <c r="N8" s="273"/>
      <c r="O8" s="275"/>
      <c r="P8" s="276"/>
      <c r="Q8" s="276"/>
      <c r="R8" s="277"/>
    </row>
    <row r="9" spans="1:19" s="80" customFormat="1" ht="15" customHeight="1">
      <c r="A9" s="207" t="s">
        <v>161</v>
      </c>
      <c r="B9" s="205">
        <v>6291</v>
      </c>
      <c r="C9" s="206" t="s">
        <v>163</v>
      </c>
      <c r="D9" s="205">
        <v>25</v>
      </c>
      <c r="E9" s="102">
        <v>670</v>
      </c>
      <c r="F9" s="218">
        <f>Table323567891011123453063313443663755034[[#This Row],[Q-ty]]*Table323567891011123453063313443663755034[[#This Row],[Unit]]</f>
        <v>16750</v>
      </c>
      <c r="G9" s="134" t="s">
        <v>172</v>
      </c>
      <c r="H9" s="263">
        <v>16750</v>
      </c>
      <c r="I9" s="76">
        <f>Table323567891011123453063313443663755034[[#This Row],[AMOUNT]]-Table323567891011123453063313443663755034[[#This Row],[Amount Paid]]</f>
        <v>0</v>
      </c>
      <c r="J9" s="152"/>
      <c r="K9" s="296"/>
      <c r="L9" s="232"/>
      <c r="M9" s="222"/>
      <c r="N9" s="222"/>
      <c r="O9" s="230"/>
      <c r="P9" s="78"/>
      <c r="Q9" s="78"/>
      <c r="R9" s="95">
        <f>SUM(D4:D194)</f>
        <v>454</v>
      </c>
    </row>
    <row r="10" spans="1:19" s="80" customFormat="1" ht="15" customHeight="1">
      <c r="A10" s="207" t="s">
        <v>172</v>
      </c>
      <c r="B10" s="205">
        <v>6292</v>
      </c>
      <c r="C10" s="206" t="s">
        <v>149</v>
      </c>
      <c r="D10" s="205">
        <v>5</v>
      </c>
      <c r="E10" s="102">
        <v>750</v>
      </c>
      <c r="F10" s="218">
        <f>Table323567891011123453063313443663755034[[#This Row],[Q-ty]]*Table323567891011123453063313443663755034[[#This Row],[Unit]]</f>
        <v>3750</v>
      </c>
      <c r="G10" s="134" t="s">
        <v>161</v>
      </c>
      <c r="H10" s="191">
        <v>3750</v>
      </c>
      <c r="I10" s="76">
        <f>Table323567891011123453063313443663755034[[#This Row],[AMOUNT]]-Table323567891011123453063313443663755034[[#This Row],[Amount Paid]]</f>
        <v>0</v>
      </c>
      <c r="J10" s="152"/>
      <c r="K10" s="313"/>
      <c r="L10" s="232"/>
      <c r="M10" s="222"/>
      <c r="N10" s="222"/>
      <c r="O10" s="230"/>
      <c r="P10" s="78"/>
      <c r="Q10" s="78"/>
      <c r="R10" s="96"/>
    </row>
    <row r="11" spans="1:19" s="80" customFormat="1" ht="15" customHeight="1">
      <c r="A11" s="207" t="s">
        <v>172</v>
      </c>
      <c r="B11" s="205">
        <v>6293</v>
      </c>
      <c r="C11" s="206" t="s">
        <v>164</v>
      </c>
      <c r="D11" s="205">
        <v>3</v>
      </c>
      <c r="E11" s="102">
        <v>750</v>
      </c>
      <c r="F11" s="218">
        <f>Table323567891011123453063313443663755034[[#This Row],[Q-ty]]*Table323567891011123453063313443663755034[[#This Row],[Unit]]</f>
        <v>2250</v>
      </c>
      <c r="G11" s="134" t="s">
        <v>188</v>
      </c>
      <c r="H11" s="191">
        <v>2250</v>
      </c>
      <c r="I11" s="76">
        <f>Table323567891011123453063313443663755034[[#This Row],[AMOUNT]]-Table323567891011123453063313443663755034[[#This Row],[Amount Paid]]</f>
        <v>0</v>
      </c>
      <c r="J11" s="152"/>
      <c r="K11" s="313"/>
      <c r="L11" s="232"/>
      <c r="M11" s="222"/>
      <c r="N11" s="222"/>
      <c r="O11" s="230"/>
      <c r="P11" s="78"/>
      <c r="Q11" s="78"/>
      <c r="R11" s="92"/>
    </row>
    <row r="12" spans="1:19" s="80" customFormat="1" ht="15" customHeight="1">
      <c r="A12" s="207" t="s">
        <v>172</v>
      </c>
      <c r="B12" s="205">
        <v>6294</v>
      </c>
      <c r="C12" s="206" t="s">
        <v>107</v>
      </c>
      <c r="D12" s="205">
        <v>5</v>
      </c>
      <c r="E12" s="102">
        <v>700</v>
      </c>
      <c r="F12" s="218">
        <f>Table323567891011123453063313443663755034[[#This Row],[Q-ty]]*Table323567891011123453063313443663755034[[#This Row],[Unit]]</f>
        <v>3500</v>
      </c>
      <c r="G12" s="134" t="s">
        <v>188</v>
      </c>
      <c r="H12" s="191">
        <v>3500</v>
      </c>
      <c r="I12" s="76">
        <f>Table323567891011123453063313443663755034[[#This Row],[AMOUNT]]-Table323567891011123453063313443663755034[[#This Row],[Amount Paid]]</f>
        <v>0</v>
      </c>
      <c r="J12" s="152" t="s">
        <v>75</v>
      </c>
      <c r="K12" s="314"/>
      <c r="L12" s="223"/>
      <c r="M12" s="222"/>
      <c r="N12" s="224"/>
      <c r="O12" s="230"/>
      <c r="P12" s="78"/>
      <c r="Q12" s="78"/>
      <c r="R12" s="92"/>
    </row>
    <row r="13" spans="1:19" s="80" customFormat="1" ht="15" customHeight="1">
      <c r="A13" s="216" t="s">
        <v>188</v>
      </c>
      <c r="B13" s="216" t="s">
        <v>190</v>
      </c>
      <c r="C13" s="210" t="s">
        <v>116</v>
      </c>
      <c r="D13" s="208" t="s">
        <v>174</v>
      </c>
      <c r="E13" s="102"/>
      <c r="F13" s="218"/>
      <c r="G13" s="134"/>
      <c r="H13" s="191"/>
      <c r="I13" s="76">
        <f>Table323567891011123453063313443663755034[[#This Row],[AMOUNT]]-Table323567891011123453063313443663755034[[#This Row],[Amount Paid]]</f>
        <v>0</v>
      </c>
      <c r="J13" s="152"/>
      <c r="K13" s="315"/>
      <c r="L13" s="227"/>
      <c r="M13" s="228"/>
      <c r="N13" s="229"/>
      <c r="O13" s="233"/>
      <c r="P13" s="78"/>
      <c r="Q13" s="78"/>
      <c r="R13" s="92"/>
    </row>
    <row r="14" spans="1:19" s="80" customFormat="1" ht="15" customHeight="1">
      <c r="A14" s="207" t="s">
        <v>188</v>
      </c>
      <c r="B14" s="205">
        <v>6296</v>
      </c>
      <c r="C14" s="206" t="s">
        <v>116</v>
      </c>
      <c r="D14" s="205">
        <v>0</v>
      </c>
      <c r="E14" s="102"/>
      <c r="F14" s="218"/>
      <c r="G14" s="135"/>
      <c r="H14" s="191"/>
      <c r="I14" s="76">
        <f>Table323567891011123453063313443663755034[[#This Row],[AMOUNT]]-Table323567891011123453063313443663755034[[#This Row],[Amount Paid]]</f>
        <v>0</v>
      </c>
      <c r="J14" s="159"/>
      <c r="K14" s="314"/>
      <c r="L14" s="223"/>
      <c r="M14" s="222"/>
      <c r="N14" s="224"/>
      <c r="O14" s="230"/>
      <c r="P14" s="82"/>
      <c r="Q14" s="82"/>
      <c r="R14" s="96"/>
      <c r="S14" s="83"/>
    </row>
    <row r="15" spans="1:19" s="80" customFormat="1" ht="15" customHeight="1">
      <c r="A15" s="211" t="s">
        <v>161</v>
      </c>
      <c r="B15" s="211" t="s">
        <v>165</v>
      </c>
      <c r="C15" s="212" t="s">
        <v>166</v>
      </c>
      <c r="D15" s="211" t="s">
        <v>167</v>
      </c>
      <c r="E15" s="102">
        <v>750</v>
      </c>
      <c r="F15" s="218">
        <f>Table323567891011123453063313443663755034[[#This Row],[Q-ty]]*Table323567891011123453063313443663755034[[#This Row],[Unit]]</f>
        <v>7500</v>
      </c>
      <c r="G15" s="134" t="s">
        <v>161</v>
      </c>
      <c r="H15" s="191">
        <v>7500</v>
      </c>
      <c r="I15" s="76">
        <f>Table323567891011123453063313443663755034[[#This Row],[AMOUNT]]-Table323567891011123453063313443663755034[[#This Row],[Amount Paid]]</f>
        <v>0</v>
      </c>
      <c r="J15" s="152"/>
      <c r="K15" s="315"/>
      <c r="L15" s="227"/>
      <c r="M15" s="228"/>
      <c r="N15" s="229"/>
      <c r="O15" s="233"/>
      <c r="P15" s="82"/>
      <c r="Q15" s="82"/>
      <c r="R15" s="96"/>
      <c r="S15" s="83"/>
    </row>
    <row r="16" spans="1:19" s="80" customFormat="1" ht="15" customHeight="1">
      <c r="A16" s="207" t="s">
        <v>161</v>
      </c>
      <c r="B16" s="205">
        <v>6298</v>
      </c>
      <c r="C16" s="206" t="s">
        <v>106</v>
      </c>
      <c r="D16" s="205">
        <v>12</v>
      </c>
      <c r="E16" s="102">
        <v>670</v>
      </c>
      <c r="F16" s="218">
        <f>Table323567891011123453063313443663755034[[#This Row],[Q-ty]]*Table323567891011123453063313443663755034[[#This Row],[Unit]]</f>
        <v>8040</v>
      </c>
      <c r="G16" s="134" t="s">
        <v>161</v>
      </c>
      <c r="H16" s="191">
        <v>8040</v>
      </c>
      <c r="I16" s="76">
        <f>Table323567891011123453063313443663755034[[#This Row],[AMOUNT]]-Table323567891011123453063313443663755034[[#This Row],[Amount Paid]]</f>
        <v>0</v>
      </c>
      <c r="J16" s="152"/>
      <c r="K16" s="314"/>
      <c r="L16" s="223"/>
      <c r="M16" s="222"/>
      <c r="N16" s="224"/>
      <c r="O16" s="230"/>
      <c r="P16" s="82"/>
      <c r="Q16" s="82"/>
      <c r="R16" s="96"/>
      <c r="S16" s="83"/>
    </row>
    <row r="17" spans="1:19" s="80" customFormat="1" ht="15" customHeight="1">
      <c r="A17" s="204" t="s">
        <v>172</v>
      </c>
      <c r="B17" s="205">
        <v>6299</v>
      </c>
      <c r="C17" s="206" t="s">
        <v>149</v>
      </c>
      <c r="D17" s="205">
        <v>2</v>
      </c>
      <c r="E17" s="102">
        <v>750</v>
      </c>
      <c r="F17" s="218">
        <v>1500</v>
      </c>
      <c r="G17" s="134" t="s">
        <v>161</v>
      </c>
      <c r="H17" s="191">
        <v>1500</v>
      </c>
      <c r="I17" s="76">
        <f>Table323567891011123453063313443663755034[[#This Row],[AMOUNT]]-Table323567891011123453063313443663755034[[#This Row],[Amount Paid]]</f>
        <v>0</v>
      </c>
      <c r="J17" s="152"/>
      <c r="K17" s="316"/>
      <c r="L17" s="232"/>
      <c r="M17" s="222"/>
      <c r="N17" s="222"/>
      <c r="O17" s="230"/>
      <c r="P17" s="82"/>
      <c r="Q17" s="82"/>
      <c r="R17" s="96"/>
      <c r="S17" s="83"/>
    </row>
    <row r="18" spans="1:19" s="80" customFormat="1" ht="15" customHeight="1">
      <c r="A18" s="204" t="s">
        <v>161</v>
      </c>
      <c r="B18" s="205">
        <v>6300</v>
      </c>
      <c r="C18" s="206" t="s">
        <v>131</v>
      </c>
      <c r="D18" s="205">
        <v>6</v>
      </c>
      <c r="E18" s="102">
        <v>750</v>
      </c>
      <c r="F18" s="218">
        <f>Table323567891011123453063313443663755034[[#This Row],[Q-ty]]*Table323567891011123453063313443663755034[[#This Row],[Unit]]</f>
        <v>4500</v>
      </c>
      <c r="G18" s="135" t="s">
        <v>188</v>
      </c>
      <c r="H18" s="191">
        <v>4500</v>
      </c>
      <c r="I18" s="76">
        <f>Table323567891011123453063313443663755034[[#This Row],[AMOUNT]]-Table323567891011123453063313443663755034[[#This Row],[Amount Paid]]</f>
        <v>0</v>
      </c>
      <c r="J18" s="159"/>
      <c r="K18" s="317" t="s">
        <v>202</v>
      </c>
      <c r="L18" s="223"/>
      <c r="M18" s="222"/>
      <c r="N18" s="224"/>
      <c r="O18" s="230"/>
      <c r="P18" s="82"/>
      <c r="Q18" s="82"/>
      <c r="R18" s="92"/>
      <c r="S18" s="83"/>
    </row>
    <row r="19" spans="1:19" s="80" customFormat="1" ht="15" customHeight="1">
      <c r="A19" s="211" t="s">
        <v>172</v>
      </c>
      <c r="B19" s="211" t="s">
        <v>168</v>
      </c>
      <c r="C19" s="210" t="s">
        <v>169</v>
      </c>
      <c r="D19" s="216" t="s">
        <v>177</v>
      </c>
      <c r="E19" s="102">
        <v>700</v>
      </c>
      <c r="F19" s="218">
        <f>Table323567891011123453063313443663755034[[#This Row],[Q-ty]]*Table323567891011123453063313443663755034[[#This Row],[Unit]]</f>
        <v>7000</v>
      </c>
      <c r="G19" s="134" t="s">
        <v>199</v>
      </c>
      <c r="H19" s="191">
        <v>0</v>
      </c>
      <c r="I19" s="76">
        <f>Table323567891011123453063313443663755034[[#This Row],[AMOUNT]]-Table323567891011123453063313443663755034[[#This Row],[Amount Paid]]</f>
        <v>7000</v>
      </c>
      <c r="J19" s="293" t="s">
        <v>200</v>
      </c>
      <c r="K19" s="315">
        <v>4815633</v>
      </c>
      <c r="L19" s="227" t="s">
        <v>201</v>
      </c>
      <c r="M19" s="228" t="s">
        <v>203</v>
      </c>
      <c r="N19" s="229"/>
      <c r="O19" s="233"/>
      <c r="P19" s="82"/>
      <c r="Q19" s="82"/>
      <c r="R19" s="96"/>
      <c r="S19" s="83"/>
    </row>
    <row r="20" spans="1:19" s="80" customFormat="1" ht="15" customHeight="1">
      <c r="A20" s="204" t="s">
        <v>187</v>
      </c>
      <c r="B20" s="205">
        <v>6302</v>
      </c>
      <c r="C20" s="206" t="s">
        <v>116</v>
      </c>
      <c r="D20" s="205">
        <v>0</v>
      </c>
      <c r="E20" s="102"/>
      <c r="F20" s="218">
        <f>Table323567891011123453063313443663755034[[#This Row],[Q-ty]]*Table323567891011123453063313443663755034[[#This Row],[Unit]]</f>
        <v>0</v>
      </c>
      <c r="G20" s="134"/>
      <c r="H20" s="191"/>
      <c r="I20" s="76">
        <f>Table323567891011123453063313443663755034[[#This Row],[AMOUNT]]-Table323567891011123453063313443663755034[[#This Row],[Amount Paid]]</f>
        <v>0</v>
      </c>
      <c r="J20" s="152"/>
      <c r="K20" s="314"/>
      <c r="L20" s="223"/>
      <c r="M20" s="222"/>
      <c r="N20" s="224"/>
      <c r="O20" s="230"/>
      <c r="P20" s="82"/>
      <c r="Q20" s="82"/>
      <c r="R20" s="96"/>
      <c r="S20" s="83"/>
    </row>
    <row r="21" spans="1:19" s="80" customFormat="1" ht="15" customHeight="1">
      <c r="A21" s="204" t="s">
        <v>161</v>
      </c>
      <c r="B21" s="205">
        <v>6303</v>
      </c>
      <c r="C21" s="206" t="s">
        <v>89</v>
      </c>
      <c r="D21" s="205">
        <v>13</v>
      </c>
      <c r="E21" s="102">
        <v>750</v>
      </c>
      <c r="F21" s="218">
        <v>9750</v>
      </c>
      <c r="G21" s="134" t="s">
        <v>172</v>
      </c>
      <c r="H21" s="191">
        <v>9750</v>
      </c>
      <c r="I21" s="76">
        <f>Table323567891011123453063313443663755034[[#This Row],[AMOUNT]]-Table323567891011123453063313443663755034[[#This Row],[Amount Paid]]</f>
        <v>0</v>
      </c>
      <c r="J21" s="152"/>
      <c r="K21" s="314"/>
      <c r="L21" s="223"/>
      <c r="M21" s="222"/>
      <c r="N21" s="224"/>
      <c r="O21" s="230"/>
      <c r="P21" s="82"/>
      <c r="Q21" s="82"/>
      <c r="R21" s="96"/>
      <c r="S21" s="83"/>
    </row>
    <row r="22" spans="1:19" s="80" customFormat="1" ht="14.25" customHeight="1">
      <c r="A22" s="204" t="s">
        <v>172</v>
      </c>
      <c r="B22" s="205">
        <v>6304</v>
      </c>
      <c r="C22" s="261" t="s">
        <v>71</v>
      </c>
      <c r="D22" s="205">
        <v>5</v>
      </c>
      <c r="E22" s="102">
        <v>750</v>
      </c>
      <c r="F22" s="218">
        <f>Table323567891011123453063313443663755034[[#This Row],[Q-ty]]*Table323567891011123453063313443663755034[[#This Row],[Unit]]</f>
        <v>3750</v>
      </c>
      <c r="G22" s="134" t="s">
        <v>188</v>
      </c>
      <c r="H22" s="191">
        <v>3750</v>
      </c>
      <c r="I22" s="76">
        <f>Table323567891011123453063313443663755034[[#This Row],[AMOUNT]]-Table323567891011123453063313443663755034[[#This Row],[Amount Paid]]</f>
        <v>0</v>
      </c>
      <c r="J22" s="152"/>
      <c r="K22" s="314"/>
      <c r="L22" s="223"/>
      <c r="M22" s="222"/>
      <c r="N22" s="224"/>
      <c r="O22" s="230"/>
      <c r="P22" s="82"/>
      <c r="Q22" s="82"/>
      <c r="R22" s="81"/>
      <c r="S22" s="83"/>
    </row>
    <row r="23" spans="1:19" s="80" customFormat="1" ht="15" customHeight="1">
      <c r="A23" s="204" t="s">
        <v>172</v>
      </c>
      <c r="B23" s="205">
        <v>6305</v>
      </c>
      <c r="C23" s="261" t="s">
        <v>99</v>
      </c>
      <c r="D23" s="205">
        <v>40</v>
      </c>
      <c r="E23" s="102">
        <v>670</v>
      </c>
      <c r="F23" s="218">
        <f>Table323567891011123453063313443663755034[[#This Row],[Q-ty]]*Table323567891011123453063313443663755034[[#This Row],[Unit]]</f>
        <v>26800</v>
      </c>
      <c r="G23" s="134" t="s">
        <v>188</v>
      </c>
      <c r="H23" s="191">
        <v>26800</v>
      </c>
      <c r="I23" s="76">
        <f>Table323567891011123453063313443663755034[[#This Row],[AMOUNT]]-Table323567891011123453063313443663755034[[#This Row],[Amount Paid]]</f>
        <v>0</v>
      </c>
      <c r="J23" s="152"/>
      <c r="K23" s="314"/>
      <c r="L23" s="223" t="s">
        <v>192</v>
      </c>
      <c r="M23" s="222" t="s">
        <v>188</v>
      </c>
      <c r="N23" s="224"/>
      <c r="O23" s="230" t="s">
        <v>191</v>
      </c>
      <c r="P23" s="82"/>
      <c r="Q23" s="82"/>
      <c r="R23" s="79"/>
      <c r="S23" s="83"/>
    </row>
    <row r="24" spans="1:19" s="80" customFormat="1" ht="15" customHeight="1">
      <c r="A24" s="204" t="s">
        <v>189</v>
      </c>
      <c r="B24" s="205">
        <v>6306</v>
      </c>
      <c r="C24" s="206" t="s">
        <v>176</v>
      </c>
      <c r="D24" s="205">
        <v>0</v>
      </c>
      <c r="E24" s="102"/>
      <c r="F24" s="218">
        <f>Table323567891011123453063313443663755034[[#This Row],[Q-ty]]*Table323567891011123453063313443663755034[[#This Row],[Unit]]</f>
        <v>0</v>
      </c>
      <c r="G24" s="134"/>
      <c r="H24" s="191"/>
      <c r="I24" s="76">
        <f>Table323567891011123453063313443663755034[[#This Row],[AMOUNT]]-Table323567891011123453063313443663755034[[#This Row],[Amount Paid]]</f>
        <v>0</v>
      </c>
      <c r="J24" s="152"/>
      <c r="K24" s="314"/>
      <c r="L24" s="223"/>
      <c r="M24" s="222"/>
      <c r="N24" s="224"/>
      <c r="O24" s="230"/>
      <c r="P24" s="82"/>
      <c r="Q24" s="82"/>
      <c r="R24" s="81"/>
      <c r="S24" s="83"/>
    </row>
    <row r="25" spans="1:19" s="80" customFormat="1" ht="15" customHeight="1">
      <c r="A25" s="204" t="s">
        <v>188</v>
      </c>
      <c r="B25" s="205">
        <v>6307</v>
      </c>
      <c r="C25" s="206" t="s">
        <v>175</v>
      </c>
      <c r="D25" s="205">
        <v>6</v>
      </c>
      <c r="E25" s="102">
        <v>750</v>
      </c>
      <c r="F25" s="218">
        <v>5400</v>
      </c>
      <c r="G25" s="134"/>
      <c r="H25" s="191">
        <v>5400</v>
      </c>
      <c r="I25" s="76">
        <f>Table323567891011123453063313443663755034[[#This Row],[AMOUNT]]-Table323567891011123453063313443663755034[[#This Row],[Amount Paid]]</f>
        <v>0</v>
      </c>
      <c r="J25" s="152"/>
      <c r="K25" s="314"/>
      <c r="L25" s="223" t="s">
        <v>171</v>
      </c>
      <c r="M25" s="222" t="s">
        <v>193</v>
      </c>
      <c r="N25" s="224"/>
      <c r="O25" s="230" t="s">
        <v>194</v>
      </c>
      <c r="P25" s="82"/>
      <c r="Q25" s="82"/>
      <c r="R25" s="81"/>
      <c r="S25" s="83"/>
    </row>
    <row r="26" spans="1:19" s="278" customFormat="1" ht="15" customHeight="1">
      <c r="A26" s="279" t="s">
        <v>187</v>
      </c>
      <c r="B26" s="289" t="s">
        <v>197</v>
      </c>
      <c r="C26" s="280" t="s">
        <v>198</v>
      </c>
      <c r="D26" s="281" t="s">
        <v>186</v>
      </c>
      <c r="E26" s="267">
        <v>800</v>
      </c>
      <c r="F26" s="268">
        <v>4000</v>
      </c>
      <c r="G26" s="269"/>
      <c r="H26" s="270"/>
      <c r="I26" s="271">
        <f>Table323567891011123453063313443663755034[[#This Row],[AMOUNT]]-Table323567891011123453063313443663755034[[#This Row],[Amount Paid]]</f>
        <v>4000</v>
      </c>
      <c r="J26" s="272"/>
      <c r="K26" s="318"/>
      <c r="L26" s="282"/>
      <c r="M26" s="283"/>
      <c r="N26" s="284"/>
      <c r="O26" s="285"/>
      <c r="P26" s="286"/>
      <c r="Q26" s="286"/>
      <c r="R26" s="287"/>
      <c r="S26" s="288"/>
    </row>
    <row r="27" spans="1:19" s="80" customFormat="1" ht="15.75" customHeight="1">
      <c r="A27" s="204" t="s">
        <v>187</v>
      </c>
      <c r="B27" s="205">
        <v>6309</v>
      </c>
      <c r="C27" s="206" t="s">
        <v>181</v>
      </c>
      <c r="D27" s="205">
        <v>40</v>
      </c>
      <c r="E27" s="102">
        <v>670</v>
      </c>
      <c r="F27" s="218">
        <f>Table323567891011123453063313443663755034[[#This Row],[Q-ty]]*Table323567891011123453063313443663755034[[#This Row],[Unit]]</f>
        <v>26800</v>
      </c>
      <c r="G27" s="134"/>
      <c r="H27" s="191">
        <v>26800</v>
      </c>
      <c r="I27" s="76">
        <f>Table323567891011123453063313443663755034[[#This Row],[AMOUNT]]-Table323567891011123453063313443663755034[[#This Row],[Amount Paid]]</f>
        <v>0</v>
      </c>
      <c r="J27" s="152"/>
      <c r="K27" s="319"/>
      <c r="L27" s="223"/>
      <c r="M27" s="222"/>
      <c r="N27" s="224"/>
      <c r="O27" s="230" t="s">
        <v>191</v>
      </c>
      <c r="P27" s="82"/>
      <c r="Q27" s="82"/>
      <c r="R27" s="79"/>
      <c r="S27" s="83"/>
    </row>
    <row r="28" spans="1:19" s="278" customFormat="1" ht="15" customHeight="1">
      <c r="A28" s="290" t="s">
        <v>187</v>
      </c>
      <c r="B28" s="265">
        <v>6310</v>
      </c>
      <c r="C28" s="266" t="s">
        <v>182</v>
      </c>
      <c r="D28" s="265">
        <v>3</v>
      </c>
      <c r="E28" s="267">
        <v>670</v>
      </c>
      <c r="F28" s="268">
        <f>Table323567891011123453063313443663755034[[#This Row],[Q-ty]]*Table323567891011123453063313443663755034[[#This Row],[Unit]]</f>
        <v>2010</v>
      </c>
      <c r="G28" s="269"/>
      <c r="H28" s="270"/>
      <c r="I28" s="271">
        <f>Table323567891011123453063313443663755034[[#This Row],[AMOUNT]]-Table323567891011123453063313443663755034[[#This Row],[Amount Paid]]</f>
        <v>2010</v>
      </c>
      <c r="J28" s="272"/>
      <c r="K28" s="320"/>
      <c r="L28" s="291"/>
      <c r="M28" s="273"/>
      <c r="N28" s="292"/>
      <c r="O28" s="275"/>
      <c r="P28" s="286"/>
      <c r="Q28" s="286"/>
      <c r="R28" s="287"/>
      <c r="S28" s="288"/>
    </row>
    <row r="29" spans="1:19" s="80" customFormat="1" ht="15" customHeight="1">
      <c r="A29" s="207" t="s">
        <v>187</v>
      </c>
      <c r="B29" s="205">
        <v>6311</v>
      </c>
      <c r="C29" s="206" t="s">
        <v>196</v>
      </c>
      <c r="D29" s="205">
        <v>5</v>
      </c>
      <c r="E29" s="102">
        <v>750</v>
      </c>
      <c r="F29" s="218">
        <f>Table323567891011123453063313443663755034[[#This Row],[Q-ty]]*Table323567891011123453063313443663755034[[#This Row],[Unit]]</f>
        <v>3750</v>
      </c>
      <c r="G29" s="134" t="s">
        <v>187</v>
      </c>
      <c r="H29" s="192">
        <v>8885</v>
      </c>
      <c r="I29" s="76">
        <v>0</v>
      </c>
      <c r="J29" s="152"/>
      <c r="K29" s="314"/>
      <c r="L29" s="232"/>
      <c r="M29" s="222"/>
      <c r="N29" s="222"/>
      <c r="O29" s="230" t="s">
        <v>195</v>
      </c>
      <c r="P29" s="82"/>
      <c r="Q29" s="82"/>
      <c r="R29" s="81"/>
      <c r="S29" s="83"/>
    </row>
    <row r="30" spans="1:19" s="80" customFormat="1" ht="15" customHeight="1">
      <c r="A30" s="207" t="s">
        <v>187</v>
      </c>
      <c r="B30" s="205">
        <v>6312</v>
      </c>
      <c r="C30" s="206" t="s">
        <v>183</v>
      </c>
      <c r="D30" s="205">
        <v>30</v>
      </c>
      <c r="E30" s="102">
        <v>670</v>
      </c>
      <c r="F30" s="218">
        <f>Table323567891011123453063313443663755034[[#This Row],[Q-ty]]*Table323567891011123453063313443663755034[[#This Row],[Unit]]</f>
        <v>20100</v>
      </c>
      <c r="G30" s="134" t="s">
        <v>187</v>
      </c>
      <c r="H30" s="191">
        <v>20100</v>
      </c>
      <c r="I30" s="76">
        <f>Table323567891011123453063313443663755034[[#This Row],[AMOUNT]]-Table323567891011123453063313443663755034[[#This Row],[Amount Paid]]</f>
        <v>0</v>
      </c>
      <c r="J30" s="152"/>
      <c r="K30" s="314"/>
      <c r="L30" s="232"/>
      <c r="M30" s="222"/>
      <c r="N30" s="222"/>
      <c r="O30" s="230"/>
      <c r="P30" s="82"/>
      <c r="Q30" s="82"/>
      <c r="R30" s="79"/>
      <c r="S30" s="83"/>
    </row>
    <row r="31" spans="1:19" s="80" customFormat="1" ht="15" customHeight="1">
      <c r="A31" s="207" t="s">
        <v>187</v>
      </c>
      <c r="B31" s="205">
        <v>6313</v>
      </c>
      <c r="C31" s="206" t="s">
        <v>184</v>
      </c>
      <c r="D31" s="205">
        <v>3</v>
      </c>
      <c r="E31" s="102">
        <v>670</v>
      </c>
      <c r="F31" s="218">
        <f>Table323567891011123453063313443663755034[[#This Row],[Q-ty]]*Table323567891011123453063313443663755034[[#This Row],[Unit]]</f>
        <v>2010</v>
      </c>
      <c r="G31" s="134" t="s">
        <v>187</v>
      </c>
      <c r="H31" s="191">
        <v>2010</v>
      </c>
      <c r="I31" s="76">
        <f>Table323567891011123453063313443663755034[[#This Row],[AMOUNT]]-Table323567891011123453063313443663755034[[#This Row],[Amount Paid]]</f>
        <v>0</v>
      </c>
      <c r="J31" s="152"/>
      <c r="K31" s="313"/>
      <c r="L31" s="232"/>
      <c r="M31" s="222"/>
      <c r="N31" s="222"/>
      <c r="O31" s="230"/>
      <c r="P31" s="82"/>
      <c r="Q31" s="82"/>
      <c r="R31" s="81"/>
      <c r="S31" s="83"/>
    </row>
    <row r="32" spans="1:19" s="80" customFormat="1" ht="15" customHeight="1">
      <c r="A32" s="207" t="s">
        <v>187</v>
      </c>
      <c r="B32" s="205">
        <v>6314</v>
      </c>
      <c r="C32" s="206" t="s">
        <v>185</v>
      </c>
      <c r="D32" s="205">
        <v>20</v>
      </c>
      <c r="E32" s="102">
        <v>750</v>
      </c>
      <c r="F32" s="218">
        <f>Table323567891011123453063313443663755034[[#This Row],[Q-ty]]*Table323567891011123453063313443663755034[[#This Row],[Unit]]</f>
        <v>15000</v>
      </c>
      <c r="G32" s="134" t="s">
        <v>187</v>
      </c>
      <c r="H32" s="191">
        <v>15000</v>
      </c>
      <c r="I32" s="76">
        <f>Table323567891011123453063313443663755034[[#This Row],[AMOUNT]]-Table323567891011123453063313443663755034[[#This Row],[Amount Paid]]</f>
        <v>0</v>
      </c>
      <c r="J32" s="152"/>
      <c r="K32" s="313"/>
      <c r="L32" s="232"/>
      <c r="M32" s="222"/>
      <c r="N32" s="222"/>
      <c r="O32" s="230"/>
      <c r="P32" s="82"/>
      <c r="Q32" s="82"/>
      <c r="R32" s="81"/>
      <c r="S32" s="83"/>
    </row>
    <row r="33" spans="1:19" s="80" customFormat="1" ht="15" customHeight="1">
      <c r="A33" s="207" t="s">
        <v>204</v>
      </c>
      <c r="B33" s="217" t="s">
        <v>204</v>
      </c>
      <c r="C33" s="206"/>
      <c r="D33" s="205"/>
      <c r="E33" s="102"/>
      <c r="F33" s="218"/>
      <c r="G33" s="134"/>
      <c r="H33" s="191"/>
      <c r="I33" s="76">
        <f>Table323567891011123453063313443663755034[[#This Row],[AMOUNT]]-Table323567891011123453063313443663755034[[#This Row],[Amount Paid]]</f>
        <v>0</v>
      </c>
      <c r="J33" s="152"/>
      <c r="K33" s="313"/>
      <c r="L33" s="232"/>
      <c r="M33" s="222"/>
      <c r="N33" s="222"/>
      <c r="O33" s="230"/>
      <c r="P33" s="82"/>
      <c r="Q33" s="82"/>
      <c r="R33" s="81"/>
      <c r="S33" s="83"/>
    </row>
    <row r="34" spans="1:19" s="80" customFormat="1" ht="15" customHeight="1">
      <c r="A34" s="207"/>
      <c r="B34" s="205"/>
      <c r="C34" s="206"/>
      <c r="D34" s="205"/>
      <c r="E34" s="102"/>
      <c r="F34" s="218">
        <f>Table323567891011123453063313443663755034[[#This Row],[Q-ty]]*Table323567891011123453063313443663755034[[#This Row],[Unit]]</f>
        <v>0</v>
      </c>
      <c r="G34" s="134"/>
      <c r="H34" s="191"/>
      <c r="I34" s="76">
        <f>Table323567891011123453063313443663755034[[#This Row],[AMOUNT]]-Table323567891011123453063313443663755034[[#This Row],[Amount Paid]]</f>
        <v>0</v>
      </c>
      <c r="J34" s="152"/>
      <c r="K34" s="314"/>
      <c r="L34" s="223"/>
      <c r="M34" s="222"/>
      <c r="N34" s="224"/>
      <c r="O34" s="230"/>
      <c r="P34" s="82"/>
      <c r="Q34" s="82"/>
      <c r="R34" s="81"/>
      <c r="S34" s="83"/>
    </row>
    <row r="35" spans="1:19" s="80" customFormat="1" ht="15" customHeight="1">
      <c r="A35" s="211"/>
      <c r="B35" s="211"/>
      <c r="C35" s="215"/>
      <c r="D35" s="216"/>
      <c r="E35" s="102"/>
      <c r="F35" s="218">
        <f>Table323567891011123453063313443663755034[[#This Row],[Q-ty]]*Table323567891011123453063313443663755034[[#This Row],[Unit]]</f>
        <v>0</v>
      </c>
      <c r="G35" s="134"/>
      <c r="H35" s="191"/>
      <c r="I35" s="76">
        <f>Table323567891011123453063313443663755034[[#This Row],[AMOUNT]]-Table323567891011123453063313443663755034[[#This Row],[Amount Paid]]</f>
        <v>0</v>
      </c>
      <c r="J35" s="152"/>
      <c r="K35" s="315"/>
      <c r="L35" s="227"/>
      <c r="M35" s="228"/>
      <c r="N35" s="229"/>
      <c r="O35" s="233"/>
      <c r="P35" s="82"/>
      <c r="Q35" s="82"/>
      <c r="R35" s="81"/>
      <c r="S35" s="83"/>
    </row>
    <row r="36" spans="1:19" s="80" customFormat="1" ht="15" customHeight="1">
      <c r="A36" s="207"/>
      <c r="B36" s="205"/>
      <c r="C36" s="206"/>
      <c r="D36" s="205"/>
      <c r="E36" s="107"/>
      <c r="F36" s="218">
        <f>Table323567891011123453063313443663755034[[#This Row],[Q-ty]]*Table323567891011123453063313443663755034[[#This Row],[Unit]]</f>
        <v>0</v>
      </c>
      <c r="G36" s="134"/>
      <c r="H36" s="191"/>
      <c r="I36" s="76">
        <f>Table323567891011123453063313443663755034[[#This Row],[AMOUNT]]-Table323567891011123453063313443663755034[[#This Row],[Amount Paid]]</f>
        <v>0</v>
      </c>
      <c r="J36" s="152"/>
      <c r="K36" s="314"/>
      <c r="L36" s="223"/>
      <c r="M36" s="222"/>
      <c r="N36" s="224"/>
      <c r="O36" s="230"/>
      <c r="P36" s="82"/>
      <c r="Q36" s="82"/>
      <c r="R36" s="81"/>
      <c r="S36" s="83"/>
    </row>
    <row r="37" spans="1:19" s="80" customFormat="1" ht="15" customHeight="1">
      <c r="A37" s="207"/>
      <c r="B37" s="205"/>
      <c r="C37" s="206"/>
      <c r="D37" s="205"/>
      <c r="E37" s="107"/>
      <c r="F37" s="218">
        <f>Table323567891011123453063313443663755034[[#This Row],[Q-ty]]*Table323567891011123453063313443663755034[[#This Row],[Unit]]</f>
        <v>0</v>
      </c>
      <c r="G37" s="134"/>
      <c r="H37" s="191"/>
      <c r="I37" s="76">
        <f>Table323567891011123453063313443663755034[[#This Row],[AMOUNT]]-Table323567891011123453063313443663755034[[#This Row],[Amount Paid]]</f>
        <v>0</v>
      </c>
      <c r="J37" s="152"/>
      <c r="K37" s="314"/>
      <c r="L37" s="223"/>
      <c r="M37" s="222"/>
      <c r="N37" s="224"/>
      <c r="O37" s="230"/>
      <c r="P37" s="82"/>
      <c r="Q37" s="82"/>
      <c r="R37" s="79"/>
      <c r="S37" s="83"/>
    </row>
    <row r="38" spans="1:19" s="80" customFormat="1" ht="15" customHeight="1">
      <c r="A38" s="207"/>
      <c r="B38" s="205"/>
      <c r="C38" s="206"/>
      <c r="D38" s="205"/>
      <c r="E38" s="107"/>
      <c r="F38" s="218">
        <f>Table323567891011123453063313443663755034[[#This Row],[Q-ty]]*Table323567891011123453063313443663755034[[#This Row],[Unit]]</f>
        <v>0</v>
      </c>
      <c r="G38" s="134"/>
      <c r="H38" s="191"/>
      <c r="I38" s="76">
        <f>Table323567891011123453063313443663755034[[#This Row],[AMOUNT]]-Table323567891011123453063313443663755034[[#This Row],[Amount Paid]]</f>
        <v>0</v>
      </c>
      <c r="J38" s="152"/>
      <c r="K38" s="319"/>
      <c r="L38" s="223"/>
      <c r="M38" s="222"/>
      <c r="N38" s="224"/>
      <c r="O38" s="230"/>
      <c r="P38" s="82"/>
      <c r="Q38" s="82"/>
      <c r="R38" s="81"/>
      <c r="S38" s="83"/>
    </row>
    <row r="39" spans="1:19" s="80" customFormat="1" ht="15" customHeight="1">
      <c r="A39" s="207"/>
      <c r="B39" s="205"/>
      <c r="C39" s="206"/>
      <c r="D39" s="205"/>
      <c r="E39" s="107"/>
      <c r="F39" s="218">
        <f>Table323567891011123453063313443663755034[[#This Row],[Q-ty]]*Table323567891011123453063313443663755034[[#This Row],[Unit]]</f>
        <v>0</v>
      </c>
      <c r="G39" s="134"/>
      <c r="H39" s="191"/>
      <c r="I39" s="76">
        <f>Table323567891011123453063313443663755034[[#This Row],[AMOUNT]]-Table323567891011123453063313443663755034[[#This Row],[Amount Paid]]</f>
        <v>0</v>
      </c>
      <c r="J39" s="152"/>
      <c r="K39" s="314"/>
      <c r="L39" s="230"/>
      <c r="M39" s="222"/>
      <c r="N39" s="222"/>
      <c r="O39" s="230"/>
      <c r="P39" s="82"/>
      <c r="Q39" s="82"/>
      <c r="R39" s="81"/>
      <c r="S39" s="83"/>
    </row>
    <row r="40" spans="1:19" s="80" customFormat="1" ht="15" customHeight="1">
      <c r="A40" s="207"/>
      <c r="B40" s="205"/>
      <c r="C40" s="206"/>
      <c r="D40" s="205"/>
      <c r="E40" s="107"/>
      <c r="F40" s="218">
        <f>Table323567891011123453063313443663755034[[#This Row],[Q-ty]]*Table323567891011123453063313443663755034[[#This Row],[Unit]]</f>
        <v>0</v>
      </c>
      <c r="G40" s="134"/>
      <c r="H40" s="191"/>
      <c r="I40" s="76">
        <f>Table323567891011123453063313443663755034[[#This Row],[AMOUNT]]-Table323567891011123453063313443663755034[[#This Row],[Amount Paid]]</f>
        <v>0</v>
      </c>
      <c r="J40" s="152"/>
      <c r="K40" s="296"/>
      <c r="L40" s="230"/>
      <c r="M40" s="222"/>
      <c r="N40" s="222"/>
      <c r="O40" s="230"/>
      <c r="P40" s="82"/>
      <c r="Q40" s="82"/>
      <c r="R40" s="81"/>
      <c r="S40" s="83"/>
    </row>
    <row r="41" spans="1:19" s="80" customFormat="1" ht="15" customHeight="1">
      <c r="A41" s="207"/>
      <c r="B41" s="205"/>
      <c r="C41" s="206"/>
      <c r="D41" s="205"/>
      <c r="E41" s="107"/>
      <c r="F41" s="218"/>
      <c r="G41" s="134"/>
      <c r="H41" s="191"/>
      <c r="I41" s="76">
        <f>Table323567891011123453063313443663755034[[#This Row],[AMOUNT]]-Table323567891011123453063313443663755034[[#This Row],[Amount Paid]]</f>
        <v>0</v>
      </c>
      <c r="J41" s="152"/>
      <c r="K41" s="300"/>
      <c r="L41" s="232"/>
      <c r="M41" s="222"/>
      <c r="N41" s="235"/>
      <c r="O41" s="230"/>
      <c r="P41" s="82"/>
      <c r="Q41" s="82"/>
      <c r="R41" s="81"/>
      <c r="S41" s="83"/>
    </row>
    <row r="42" spans="1:19" s="80" customFormat="1" ht="15" customHeight="1">
      <c r="A42" s="207"/>
      <c r="B42" s="205"/>
      <c r="C42" s="206"/>
      <c r="D42" s="205"/>
      <c r="E42" s="107"/>
      <c r="F42" s="218">
        <f>Table323567891011123453063313443663755034[[#This Row],[Q-ty]]*Table323567891011123453063313443663755034[[#This Row],[Unit]]</f>
        <v>0</v>
      </c>
      <c r="G42" s="134"/>
      <c r="H42" s="192"/>
      <c r="I42" s="76"/>
      <c r="J42" s="152"/>
      <c r="K42" s="301"/>
      <c r="L42" s="223"/>
      <c r="M42" s="222"/>
      <c r="N42" s="224"/>
      <c r="O42" s="230"/>
      <c r="P42" s="82"/>
      <c r="Q42" s="82"/>
      <c r="R42" s="81"/>
      <c r="S42" s="83"/>
    </row>
    <row r="43" spans="1:19" s="80" customFormat="1" ht="15" customHeight="1">
      <c r="A43" s="207"/>
      <c r="B43" s="205"/>
      <c r="C43" s="206"/>
      <c r="D43" s="205"/>
      <c r="E43" s="107"/>
      <c r="F43" s="218">
        <f>Table323567891011123453063313443663755034[[#This Row],[Q-ty]]*Table323567891011123453063313443663755034[[#This Row],[Unit]]</f>
        <v>0</v>
      </c>
      <c r="G43" s="134"/>
      <c r="H43" s="191"/>
      <c r="I43" s="76">
        <f>Table323567891011123453063313443663755034[[#This Row],[AMOUNT]]-Table323567891011123453063313443663755034[[#This Row],[Amount Paid]]</f>
        <v>0</v>
      </c>
      <c r="J43" s="152"/>
      <c r="K43" s="296"/>
      <c r="L43" s="223"/>
      <c r="M43" s="222"/>
      <c r="N43" s="224"/>
      <c r="O43" s="230"/>
      <c r="P43" s="82"/>
      <c r="Q43" s="82"/>
      <c r="R43" s="81"/>
      <c r="S43" s="83"/>
    </row>
    <row r="44" spans="1:19" s="80" customFormat="1" ht="15" customHeight="1">
      <c r="A44" s="207"/>
      <c r="B44" s="205"/>
      <c r="C44" s="206"/>
      <c r="D44" s="205"/>
      <c r="E44" s="107"/>
      <c r="F44" s="218">
        <f>Table323567891011123453063313443663755034[[#This Row],[Q-ty]]*Table323567891011123453063313443663755034[[#This Row],[Unit]]</f>
        <v>0</v>
      </c>
      <c r="G44" s="134"/>
      <c r="H44" s="191"/>
      <c r="I44" s="76">
        <f>Table323567891011123453063313443663755034[[#This Row],[AMOUNT]]-Table323567891011123453063313443663755034[[#This Row],[Amount Paid]]</f>
        <v>0</v>
      </c>
      <c r="J44" s="152"/>
      <c r="K44" s="296"/>
      <c r="L44" s="223"/>
      <c r="M44" s="222"/>
      <c r="N44" s="224"/>
      <c r="O44" s="230"/>
      <c r="P44" s="82"/>
      <c r="Q44" s="82"/>
      <c r="R44" s="79"/>
      <c r="S44" s="83"/>
    </row>
    <row r="45" spans="1:19" s="80" customFormat="1" ht="15" customHeight="1">
      <c r="A45" s="207"/>
      <c r="B45" s="205"/>
      <c r="C45" s="206"/>
      <c r="D45" s="205"/>
      <c r="E45" s="107"/>
      <c r="F45" s="218">
        <f>Table323567891011123453063313443663755034[[#This Row],[Q-ty]]*Table323567891011123453063313443663755034[[#This Row],[Unit]]</f>
        <v>0</v>
      </c>
      <c r="G45" s="134"/>
      <c r="H45" s="191"/>
      <c r="I45" s="76">
        <f>Table323567891011123453063313443663755034[[#This Row],[AMOUNT]]-Table323567891011123453063313443663755034[[#This Row],[Amount Paid]]</f>
        <v>0</v>
      </c>
      <c r="J45" s="152"/>
      <c r="K45" s="301"/>
      <c r="L45" s="223"/>
      <c r="M45" s="222"/>
      <c r="N45" s="224"/>
      <c r="O45" s="230"/>
      <c r="P45" s="82"/>
      <c r="Q45" s="82"/>
      <c r="R45" s="81"/>
      <c r="S45" s="83"/>
    </row>
    <row r="46" spans="1:19" s="80" customFormat="1" ht="15" customHeight="1">
      <c r="A46" s="207"/>
      <c r="B46" s="205"/>
      <c r="C46" s="206"/>
      <c r="D46" s="205"/>
      <c r="E46" s="107"/>
      <c r="F46" s="218">
        <f>Table323567891011123453063313443663755034[[#This Row],[Q-ty]]*Table323567891011123453063313443663755034[[#This Row],[Unit]]</f>
        <v>0</v>
      </c>
      <c r="G46" s="134"/>
      <c r="H46" s="191"/>
      <c r="I46" s="76">
        <f>Table323567891011123453063313443663755034[[#This Row],[AMOUNT]]-Table323567891011123453063313443663755034[[#This Row],[Amount Paid]]</f>
        <v>0</v>
      </c>
      <c r="J46" s="152"/>
      <c r="K46" s="296"/>
      <c r="L46" s="223"/>
      <c r="M46" s="222"/>
      <c r="N46" s="224"/>
      <c r="O46" s="230"/>
      <c r="P46" s="82"/>
      <c r="Q46" s="82"/>
      <c r="R46" s="81"/>
      <c r="S46" s="83"/>
    </row>
    <row r="47" spans="1:19" s="80" customFormat="1" ht="15" customHeight="1">
      <c r="A47" s="207"/>
      <c r="B47" s="205"/>
      <c r="C47" s="206"/>
      <c r="D47" s="205"/>
      <c r="E47" s="107"/>
      <c r="F47" s="218">
        <f>Table323567891011123453063313443663755034[[#This Row],[Q-ty]]*Table323567891011123453063313443663755034[[#This Row],[Unit]]</f>
        <v>0</v>
      </c>
      <c r="G47" s="134"/>
      <c r="H47" s="191"/>
      <c r="I47" s="76">
        <f>Table323567891011123453063313443663755034[[#This Row],[AMOUNT]]-Table323567891011123453063313443663755034[[#This Row],[Amount Paid]]</f>
        <v>0</v>
      </c>
      <c r="J47" s="152"/>
      <c r="K47" s="296"/>
      <c r="L47" s="223"/>
      <c r="M47" s="222"/>
      <c r="N47" s="224"/>
      <c r="O47" s="230"/>
      <c r="P47" s="82"/>
      <c r="Q47" s="82"/>
      <c r="R47" s="81"/>
      <c r="S47" s="83"/>
    </row>
    <row r="48" spans="1:19" s="80" customFormat="1" ht="15" customHeight="1">
      <c r="A48" s="207"/>
      <c r="B48" s="205"/>
      <c r="C48" s="206"/>
      <c r="D48" s="205"/>
      <c r="E48" s="107"/>
      <c r="F48" s="218">
        <f>Table323567891011123453063313443663755034[[#This Row],[Q-ty]]*Table323567891011123453063313443663755034[[#This Row],[Unit]]</f>
        <v>0</v>
      </c>
      <c r="G48" s="134"/>
      <c r="H48" s="191"/>
      <c r="I48" s="76">
        <f>Table323567891011123453063313443663755034[[#This Row],[AMOUNT]]-Table323567891011123453063313443663755034[[#This Row],[Amount Paid]]</f>
        <v>0</v>
      </c>
      <c r="J48" s="152"/>
      <c r="K48" s="301"/>
      <c r="L48" s="223"/>
      <c r="M48" s="222"/>
      <c r="N48" s="224"/>
      <c r="O48" s="230"/>
      <c r="P48" s="82"/>
      <c r="Q48" s="82"/>
      <c r="R48" s="81"/>
      <c r="S48" s="83"/>
    </row>
    <row r="49" spans="1:19" s="80" customFormat="1" ht="15" customHeight="1">
      <c r="A49" s="207"/>
      <c r="B49" s="205"/>
      <c r="C49" s="206"/>
      <c r="D49" s="205"/>
      <c r="E49" s="107"/>
      <c r="F49" s="218">
        <f>Table323567891011123453063313443663755034[[#This Row],[Q-ty]]*Table323567891011123453063313443663755034[[#This Row],[Unit]]</f>
        <v>0</v>
      </c>
      <c r="G49" s="134"/>
      <c r="H49" s="191"/>
      <c r="I49" s="76">
        <f>Table323567891011123453063313443663755034[[#This Row],[AMOUNT]]-Table323567891011123453063313443663755034[[#This Row],[Amount Paid]]</f>
        <v>0</v>
      </c>
      <c r="J49" s="152"/>
      <c r="K49" s="296"/>
      <c r="L49" s="223"/>
      <c r="M49" s="222"/>
      <c r="N49" s="224"/>
      <c r="O49" s="230"/>
      <c r="P49" s="82"/>
      <c r="Q49" s="82"/>
      <c r="R49" s="81"/>
      <c r="S49" s="83"/>
    </row>
    <row r="50" spans="1:19" s="80" customFormat="1" ht="15" customHeight="1">
      <c r="A50" s="207"/>
      <c r="B50" s="205"/>
      <c r="C50" s="206"/>
      <c r="D50" s="205"/>
      <c r="E50" s="107"/>
      <c r="F50" s="218">
        <f>Table323567891011123453063313443663755034[[#This Row],[Q-ty]]*Table323567891011123453063313443663755034[[#This Row],[Unit]]</f>
        <v>0</v>
      </c>
      <c r="G50" s="134"/>
      <c r="H50" s="192"/>
      <c r="I50" s="76">
        <f>Table323567891011123453063313443663755034[[#This Row],[AMOUNT]]-Table323567891011123453063313443663755034[[#This Row],[Amount Paid]]</f>
        <v>0</v>
      </c>
      <c r="J50" s="152"/>
      <c r="K50" s="301"/>
      <c r="L50" s="223"/>
      <c r="M50" s="222"/>
      <c r="N50" s="224"/>
      <c r="O50" s="230"/>
      <c r="P50" s="82"/>
      <c r="Q50" s="82"/>
      <c r="R50" s="81"/>
      <c r="S50" s="83"/>
    </row>
    <row r="51" spans="1:19" s="80" customFormat="1" ht="15" customHeight="1">
      <c r="A51" s="207"/>
      <c r="B51" s="205"/>
      <c r="C51" s="206"/>
      <c r="D51" s="205"/>
      <c r="E51" s="107"/>
      <c r="F51" s="218">
        <f>Table323567891011123453063313443663755034[[#This Row],[Q-ty]]*Table323567891011123453063313443663755034[[#This Row],[Unit]]</f>
        <v>0</v>
      </c>
      <c r="G51" s="134"/>
      <c r="H51" s="191"/>
      <c r="I51" s="76">
        <f>Table323567891011123453063313443663755034[[#This Row],[AMOUNT]]-Table323567891011123453063313443663755034[[#This Row],[Amount Paid]]</f>
        <v>0</v>
      </c>
      <c r="J51" s="152"/>
      <c r="K51" s="296"/>
      <c r="L51" s="223"/>
      <c r="M51" s="222"/>
      <c r="N51" s="224"/>
      <c r="O51" s="230"/>
      <c r="P51" s="82"/>
      <c r="Q51" s="82"/>
      <c r="R51" s="81"/>
      <c r="S51" s="83"/>
    </row>
    <row r="52" spans="1:19" s="80" customFormat="1" ht="15" customHeight="1">
      <c r="A52" s="208"/>
      <c r="B52" s="208"/>
      <c r="C52" s="210"/>
      <c r="D52" s="208"/>
      <c r="E52" s="107"/>
      <c r="F52" s="218">
        <f>Table323567891011123453063313443663755034[[#This Row],[Q-ty]]*Table323567891011123453063313443663755034[[#This Row],[Unit]]</f>
        <v>0</v>
      </c>
      <c r="G52" s="134"/>
      <c r="H52" s="191"/>
      <c r="I52" s="76">
        <f>Table323567891011123453063313443663755034[[#This Row],[AMOUNT]]-Table323567891011123453063313443663755034[[#This Row],[Amount Paid]]</f>
        <v>0</v>
      </c>
      <c r="J52" s="152"/>
      <c r="K52" s="299"/>
      <c r="L52" s="227"/>
      <c r="M52" s="228"/>
      <c r="N52" s="229"/>
      <c r="O52" s="233"/>
      <c r="P52" s="82"/>
      <c r="Q52" s="82"/>
      <c r="R52" s="81"/>
      <c r="S52" s="83"/>
    </row>
    <row r="53" spans="1:19" s="80" customFormat="1" ht="15" customHeight="1">
      <c r="A53" s="207"/>
      <c r="B53" s="205"/>
      <c r="C53" s="206"/>
      <c r="D53" s="205"/>
      <c r="E53" s="107"/>
      <c r="F53" s="218">
        <f>Table323567891011123453063313443663755034[[#This Row],[Q-ty]]*Table323567891011123453063313443663755034[[#This Row],[Unit]]</f>
        <v>0</v>
      </c>
      <c r="G53" s="134"/>
      <c r="H53" s="191"/>
      <c r="I53" s="76">
        <f>Table323567891011123453063313443663755034[[#This Row],[AMOUNT]]-Table323567891011123453063313443663755034[[#This Row],[Amount Paid]]</f>
        <v>0</v>
      </c>
      <c r="J53" s="152"/>
      <c r="K53" s="296"/>
      <c r="L53" s="223"/>
      <c r="M53" s="222"/>
      <c r="N53" s="224"/>
      <c r="O53" s="230"/>
      <c r="P53" s="82"/>
      <c r="Q53" s="82"/>
      <c r="R53" s="81"/>
      <c r="S53" s="83"/>
    </row>
    <row r="54" spans="1:19" s="80" customFormat="1" ht="15" customHeight="1">
      <c r="A54" s="207"/>
      <c r="B54" s="205"/>
      <c r="C54" s="206"/>
      <c r="D54" s="205"/>
      <c r="E54" s="107"/>
      <c r="F54" s="218"/>
      <c r="G54" s="134"/>
      <c r="H54" s="191"/>
      <c r="I54" s="76">
        <f>Table323567891011123453063313443663755034[[#This Row],[AMOUNT]]-Table323567891011123453063313443663755034[[#This Row],[Amount Paid]]</f>
        <v>0</v>
      </c>
      <c r="J54" s="152"/>
      <c r="K54" s="301"/>
      <c r="L54" s="223"/>
      <c r="M54" s="222"/>
      <c r="N54" s="224"/>
      <c r="O54" s="230"/>
      <c r="P54" s="82"/>
      <c r="Q54" s="82"/>
      <c r="R54" s="81"/>
      <c r="S54" s="83"/>
    </row>
    <row r="55" spans="1:19" s="80" customFormat="1" ht="15" customHeight="1">
      <c r="A55" s="207"/>
      <c r="B55" s="205"/>
      <c r="C55" s="206"/>
      <c r="D55" s="205"/>
      <c r="E55" s="109"/>
      <c r="F55" s="218">
        <f>Table323567891011123453063313443663755034[[#This Row],[Q-ty]]*Table323567891011123453063313443663755034[[#This Row],[Unit]]</f>
        <v>0</v>
      </c>
      <c r="G55" s="135"/>
      <c r="H55" s="193"/>
      <c r="I55" s="76">
        <f>Table323567891011123453063313443663755034[[#This Row],[AMOUNT]]-Table323567891011123453063313443663755034[[#This Row],[Amount Paid]]</f>
        <v>0</v>
      </c>
      <c r="J55" s="159"/>
      <c r="K55" s="296"/>
      <c r="L55" s="223"/>
      <c r="M55" s="222"/>
      <c r="N55" s="224"/>
      <c r="O55" s="230"/>
      <c r="P55" s="82"/>
      <c r="Q55" s="82"/>
      <c r="R55" s="81"/>
      <c r="S55" s="83"/>
    </row>
    <row r="56" spans="1:19" s="80" customFormat="1" ht="15" customHeight="1">
      <c r="A56" s="207"/>
      <c r="B56" s="205"/>
      <c r="C56" s="206"/>
      <c r="D56" s="205"/>
      <c r="E56" s="107"/>
      <c r="F56" s="218">
        <f>Table323567891011123453063313443663755034[[#This Row],[Q-ty]]*Table323567891011123453063313443663755034[[#This Row],[Unit]]</f>
        <v>0</v>
      </c>
      <c r="G56" s="134"/>
      <c r="H56" s="191"/>
      <c r="I56" s="76">
        <f>Table323567891011123453063313443663755034[[#This Row],[AMOUNT]]-Table323567891011123453063313443663755034[[#This Row],[Amount Paid]]</f>
        <v>0</v>
      </c>
      <c r="J56" s="152"/>
      <c r="K56" s="296"/>
      <c r="L56" s="223"/>
      <c r="M56" s="222"/>
      <c r="N56" s="224"/>
      <c r="O56" s="230"/>
      <c r="P56" s="82"/>
      <c r="Q56" s="82"/>
      <c r="R56" s="81"/>
      <c r="S56" s="83"/>
    </row>
    <row r="57" spans="1:19" s="80" customFormat="1" ht="15" customHeight="1">
      <c r="A57" s="207"/>
      <c r="B57" s="205"/>
      <c r="C57" s="206"/>
      <c r="D57" s="205"/>
      <c r="E57" s="107"/>
      <c r="F57" s="218">
        <f>Table323567891011123453063313443663755034[[#This Row],[Q-ty]]*Table323567891011123453063313443663755034[[#This Row],[Unit]]</f>
        <v>0</v>
      </c>
      <c r="G57" s="134"/>
      <c r="H57" s="191"/>
      <c r="I57" s="76">
        <f>Table323567891011123453063313443663755034[[#This Row],[AMOUNT]]-Table323567891011123453063313443663755034[[#This Row],[Amount Paid]]</f>
        <v>0</v>
      </c>
      <c r="J57" s="152"/>
      <c r="K57" s="296"/>
      <c r="L57" s="223"/>
      <c r="M57" s="222"/>
      <c r="N57" s="224"/>
      <c r="O57" s="230"/>
      <c r="P57" s="82"/>
      <c r="Q57" s="82"/>
      <c r="R57" s="81"/>
      <c r="S57" s="83"/>
    </row>
    <row r="58" spans="1:19" s="80" customFormat="1" ht="15" customHeight="1">
      <c r="A58" s="207"/>
      <c r="B58" s="205"/>
      <c r="C58" s="206"/>
      <c r="D58" s="205"/>
      <c r="E58" s="107"/>
      <c r="F58" s="218"/>
      <c r="G58" s="134"/>
      <c r="H58" s="191"/>
      <c r="I58" s="76">
        <f>Table323567891011123453063313443663755034[[#This Row],[AMOUNT]]-Table323567891011123453063313443663755034[[#This Row],[Amount Paid]]</f>
        <v>0</v>
      </c>
      <c r="J58" s="167"/>
      <c r="K58" s="296"/>
      <c r="L58" s="223"/>
      <c r="M58" s="222"/>
      <c r="N58" s="224"/>
      <c r="O58" s="230"/>
      <c r="P58" s="82"/>
      <c r="Q58" s="82"/>
      <c r="R58" s="81"/>
      <c r="S58" s="83"/>
    </row>
    <row r="59" spans="1:19" s="80" customFormat="1" ht="15" customHeight="1">
      <c r="A59" s="211"/>
      <c r="B59" s="211"/>
      <c r="C59" s="215"/>
      <c r="D59" s="211"/>
      <c r="E59" s="107"/>
      <c r="F59" s="218">
        <f>Table323567891011123453063313443663755034[[#This Row],[Q-ty]]*Table323567891011123453063313443663755034[[#This Row],[Unit]]</f>
        <v>0</v>
      </c>
      <c r="G59" s="134"/>
      <c r="H59" s="191"/>
      <c r="I59" s="76">
        <f>Table323567891011123453063313443663755034[[#This Row],[AMOUNT]]-Table323567891011123453063313443663755034[[#This Row],[Amount Paid]]</f>
        <v>0</v>
      </c>
      <c r="J59" s="152"/>
      <c r="K59" s="299"/>
      <c r="L59" s="227"/>
      <c r="M59" s="228"/>
      <c r="N59" s="229"/>
      <c r="O59" s="233"/>
      <c r="P59" s="82"/>
      <c r="Q59" s="82"/>
      <c r="R59" s="81"/>
      <c r="S59" s="83"/>
    </row>
    <row r="60" spans="1:19" s="80" customFormat="1" ht="15" customHeight="1">
      <c r="A60" s="207"/>
      <c r="B60" s="205"/>
      <c r="C60" s="206"/>
      <c r="D60" s="205"/>
      <c r="E60" s="107"/>
      <c r="F60" s="218">
        <f>Table323567891011123453063313443663755034[[#This Row],[Q-ty]]*Table323567891011123453063313443663755034[[#This Row],[Unit]]</f>
        <v>0</v>
      </c>
      <c r="G60" s="134"/>
      <c r="H60" s="191"/>
      <c r="I60" s="76">
        <f>Table323567891011123453063313443663755034[[#This Row],[AMOUNT]]-Table323567891011123453063313443663755034[[#This Row],[Amount Paid]]</f>
        <v>0</v>
      </c>
      <c r="J60" s="152"/>
      <c r="K60" s="296"/>
      <c r="L60" s="223"/>
      <c r="M60" s="222"/>
      <c r="N60" s="224"/>
      <c r="O60" s="230"/>
      <c r="P60" s="82"/>
      <c r="Q60" s="82"/>
      <c r="R60" s="81"/>
      <c r="S60" s="83"/>
    </row>
    <row r="61" spans="1:19" s="80" customFormat="1" ht="15" customHeight="1">
      <c r="A61" s="208"/>
      <c r="B61" s="209"/>
      <c r="C61" s="210"/>
      <c r="D61" s="209"/>
      <c r="E61" s="107"/>
      <c r="F61" s="218"/>
      <c r="G61" s="134"/>
      <c r="H61" s="191"/>
      <c r="I61" s="76">
        <f>Table323567891011123453063313443663755034[[#This Row],[AMOUNT]]-Table323567891011123453063313443663755034[[#This Row],[Amount Paid]]</f>
        <v>0</v>
      </c>
      <c r="J61" s="152"/>
      <c r="K61" s="299"/>
      <c r="L61" s="227"/>
      <c r="M61" s="228"/>
      <c r="N61" s="229"/>
      <c r="O61" s="233"/>
      <c r="P61" s="82"/>
      <c r="Q61" s="82"/>
      <c r="R61" s="81"/>
      <c r="S61" s="83"/>
    </row>
    <row r="62" spans="1:19" s="80" customFormat="1" ht="15" customHeight="1">
      <c r="A62" s="207"/>
      <c r="B62" s="205"/>
      <c r="C62" s="206"/>
      <c r="D62" s="205"/>
      <c r="E62" s="107"/>
      <c r="F62" s="218">
        <f>Table323567891011123453063313443663755034[[#This Row],[Q-ty]]*Table323567891011123453063313443663755034[[#This Row],[Unit]]</f>
        <v>0</v>
      </c>
      <c r="G62" s="100"/>
      <c r="H62" s="192"/>
      <c r="I62" s="76">
        <f>Table323567891011123453063313443663755034[[#This Row],[AMOUNT]]-Table323567891011123453063313443663755034[[#This Row],[Amount Paid]]</f>
        <v>0</v>
      </c>
      <c r="J62" s="152"/>
      <c r="K62" s="296"/>
      <c r="L62" s="223"/>
      <c r="M62" s="222"/>
      <c r="N62" s="224"/>
      <c r="O62" s="230"/>
      <c r="P62" s="82"/>
      <c r="Q62" s="82"/>
      <c r="R62" s="79"/>
      <c r="S62" s="83"/>
    </row>
    <row r="63" spans="1:19" s="80" customFormat="1" ht="15" customHeight="1">
      <c r="A63" s="207"/>
      <c r="B63" s="205"/>
      <c r="C63" s="206"/>
      <c r="D63" s="205"/>
      <c r="E63" s="107"/>
      <c r="F63" s="218">
        <f>Table323567891011123453063313443663755034[[#This Row],[Q-ty]]*Table323567891011123453063313443663755034[[#This Row],[Unit]]</f>
        <v>0</v>
      </c>
      <c r="G63" s="100"/>
      <c r="H63" s="194"/>
      <c r="I63" s="76">
        <f>Table323567891011123453063313443663755034[[#This Row],[AMOUNT]]-Table323567891011123453063313443663755034[[#This Row],[Amount Paid]]</f>
        <v>0</v>
      </c>
      <c r="J63" s="152"/>
      <c r="K63" s="296"/>
      <c r="L63" s="223"/>
      <c r="M63" s="222"/>
      <c r="N63" s="224"/>
      <c r="O63" s="230"/>
      <c r="P63" s="82"/>
      <c r="Q63" s="82"/>
      <c r="R63" s="81"/>
      <c r="S63" s="83"/>
    </row>
    <row r="64" spans="1:19" s="80" customFormat="1" ht="15" customHeight="1">
      <c r="A64" s="208"/>
      <c r="B64" s="208"/>
      <c r="C64" s="236"/>
      <c r="D64" s="216"/>
      <c r="E64" s="107"/>
      <c r="F64" s="218">
        <f>Table323567891011123453063313443663755034[[#This Row],[Q-ty]]*Table323567891011123453063313443663755034[[#This Row],[Unit]]</f>
        <v>0</v>
      </c>
      <c r="G64" s="134"/>
      <c r="H64" s="191"/>
      <c r="I64" s="76">
        <f>Table323567891011123453063313443663755034[[#This Row],[AMOUNT]]-Table323567891011123453063313443663755034[[#This Row],[Amount Paid]]</f>
        <v>0</v>
      </c>
      <c r="J64" s="152"/>
      <c r="K64" s="299"/>
      <c r="L64" s="227"/>
      <c r="M64" s="228"/>
      <c r="N64" s="229"/>
      <c r="O64" s="233"/>
      <c r="P64" s="82"/>
      <c r="Q64" s="82"/>
      <c r="R64" s="81"/>
      <c r="S64" s="83"/>
    </row>
    <row r="65" spans="1:19" s="80" customFormat="1" ht="15" customHeight="1">
      <c r="A65" s="207"/>
      <c r="B65" s="205"/>
      <c r="C65" s="206"/>
      <c r="D65" s="205"/>
      <c r="E65" s="107"/>
      <c r="F65" s="218"/>
      <c r="G65" s="134"/>
      <c r="H65" s="191"/>
      <c r="I65" s="76">
        <f>Table323567891011123453063313443663755034[[#This Row],[AMOUNT]]-Table323567891011123453063313443663755034[[#This Row],[Amount Paid]]</f>
        <v>0</v>
      </c>
      <c r="J65" s="152"/>
      <c r="K65" s="296"/>
      <c r="L65" s="223"/>
      <c r="M65" s="222"/>
      <c r="N65" s="224"/>
      <c r="O65" s="230"/>
      <c r="P65" s="82"/>
      <c r="Q65" s="82"/>
      <c r="R65" s="81"/>
      <c r="S65" s="83"/>
    </row>
    <row r="66" spans="1:19" s="80" customFormat="1" ht="15" customHeight="1">
      <c r="A66" s="207"/>
      <c r="B66" s="217"/>
      <c r="C66" s="206"/>
      <c r="D66" s="205"/>
      <c r="E66" s="107"/>
      <c r="F66" s="218">
        <f>Table323567891011123453063313443663755034[[#This Row],[Q-ty]]*Table323567891011123453063313443663755034[[#This Row],[Unit]]</f>
        <v>0</v>
      </c>
      <c r="G66" s="134"/>
      <c r="H66" s="192"/>
      <c r="I66" s="76">
        <f>Table323567891011123453063313443663755034[[#This Row],[AMOUNT]]-Table323567891011123453063313443663755034[[#This Row],[Amount Paid]]</f>
        <v>0</v>
      </c>
      <c r="J66" s="152"/>
      <c r="K66" s="296"/>
      <c r="L66" s="223"/>
      <c r="M66" s="222"/>
      <c r="N66" s="224"/>
      <c r="O66" s="230"/>
      <c r="P66" s="82"/>
      <c r="Q66" s="82"/>
      <c r="R66" s="81"/>
      <c r="S66" s="83"/>
    </row>
    <row r="67" spans="1:19" s="80" customFormat="1" ht="15" customHeight="1">
      <c r="A67" s="207"/>
      <c r="B67" s="205"/>
      <c r="C67" s="206"/>
      <c r="D67" s="205"/>
      <c r="E67" s="107"/>
      <c r="F67" s="218">
        <f>Table323567891011123453063313443663755034[[#This Row],[Q-ty]]*Table323567891011123453063313443663755034[[#This Row],[Unit]]</f>
        <v>0</v>
      </c>
      <c r="G67" s="134"/>
      <c r="H67" s="192"/>
      <c r="I67" s="76">
        <f>Table323567891011123453063313443663755034[[#This Row],[AMOUNT]]-Table323567891011123453063313443663755034[[#This Row],[Amount Paid]]</f>
        <v>0</v>
      </c>
      <c r="J67" s="152"/>
      <c r="K67" s="296"/>
      <c r="L67" s="223"/>
      <c r="M67" s="222"/>
      <c r="N67" s="224"/>
      <c r="O67" s="230"/>
      <c r="P67" s="82"/>
      <c r="Q67" s="82"/>
      <c r="R67" s="81"/>
      <c r="S67" s="83"/>
    </row>
    <row r="68" spans="1:19" s="80" customFormat="1" ht="15" customHeight="1">
      <c r="A68" s="207"/>
      <c r="B68" s="217"/>
      <c r="C68" s="206"/>
      <c r="D68" s="205"/>
      <c r="E68" s="107"/>
      <c r="F68" s="218">
        <f>Table323567891011123453063313443663755034[[#This Row],[Q-ty]]*Table323567891011123453063313443663755034[[#This Row],[Unit]]</f>
        <v>0</v>
      </c>
      <c r="G68" s="134"/>
      <c r="H68" s="191"/>
      <c r="I68" s="76">
        <f>Table323567891011123453063313443663755034[[#This Row],[AMOUNT]]-Table323567891011123453063313443663755034[[#This Row],[Amount Paid]]</f>
        <v>0</v>
      </c>
      <c r="J68" s="152"/>
      <c r="K68" s="296"/>
      <c r="L68" s="223"/>
      <c r="M68" s="222"/>
      <c r="N68" s="224"/>
      <c r="O68" s="230"/>
      <c r="P68" s="82"/>
      <c r="Q68" s="82"/>
      <c r="R68" s="81"/>
      <c r="S68" s="83"/>
    </row>
    <row r="69" spans="1:19" s="80" customFormat="1" ht="15" customHeight="1">
      <c r="A69" s="207"/>
      <c r="B69" s="205"/>
      <c r="C69" s="206"/>
      <c r="D69" s="205"/>
      <c r="E69" s="107"/>
      <c r="F69" s="218">
        <f>Table323567891011123453063313443663755034[[#This Row],[Q-ty]]*Table323567891011123453063313443663755034[[#This Row],[Unit]]</f>
        <v>0</v>
      </c>
      <c r="G69" s="134"/>
      <c r="H69" s="192"/>
      <c r="I69" s="76">
        <f>Table323567891011123453063313443663755034[[#This Row],[AMOUNT]]-Table323567891011123453063313443663755034[[#This Row],[Amount Paid]]</f>
        <v>0</v>
      </c>
      <c r="J69" s="152"/>
      <c r="K69" s="296"/>
      <c r="L69" s="223"/>
      <c r="M69" s="222"/>
      <c r="N69" s="222"/>
      <c r="O69" s="230"/>
      <c r="P69" s="82"/>
      <c r="Q69" s="82"/>
      <c r="R69" s="79"/>
      <c r="S69" s="83"/>
    </row>
    <row r="70" spans="1:19" s="80" customFormat="1" ht="15" customHeight="1">
      <c r="A70" s="104"/>
      <c r="B70" s="103"/>
      <c r="C70" s="106"/>
      <c r="D70" s="205"/>
      <c r="E70" s="107"/>
      <c r="F70" s="218">
        <f>Table323567891011123453063313443663755034[[#This Row],[Q-ty]]*Table323567891011123453063313443663755034[[#This Row],[Unit]]</f>
        <v>0</v>
      </c>
      <c r="G70" s="134"/>
      <c r="H70" s="192"/>
      <c r="I70" s="76">
        <f>Table323567891011123453063313443663755034[[#This Row],[AMOUNT]]-Table323567891011123453063313443663755034[[#This Row],[Amount Paid]]</f>
        <v>0</v>
      </c>
      <c r="J70" s="152"/>
      <c r="K70" s="301"/>
      <c r="L70" s="152"/>
      <c r="M70" s="153"/>
      <c r="N70" s="154"/>
      <c r="O70" s="155"/>
      <c r="P70" s="82"/>
      <c r="Q70" s="82"/>
      <c r="R70" s="81"/>
      <c r="S70" s="83"/>
    </row>
    <row r="71" spans="1:19" s="80" customFormat="1" ht="15" customHeight="1">
      <c r="A71" s="104"/>
      <c r="B71" s="103"/>
      <c r="C71" s="106"/>
      <c r="D71" s="205"/>
      <c r="E71" s="107"/>
      <c r="F71" s="218">
        <f>Table323567891011123453063313443663755034[[#This Row],[Q-ty]]*Table323567891011123453063313443663755034[[#This Row],[Unit]]</f>
        <v>0</v>
      </c>
      <c r="G71" s="134"/>
      <c r="H71" s="192"/>
      <c r="I71" s="76">
        <f>Table323567891011123453063313443663755034[[#This Row],[AMOUNT]]-Table323567891011123453063313443663755034[[#This Row],[Amount Paid]]</f>
        <v>0</v>
      </c>
      <c r="J71" s="152"/>
      <c r="K71" s="301"/>
      <c r="L71" s="152"/>
      <c r="M71" s="153"/>
      <c r="N71" s="154"/>
      <c r="O71" s="155"/>
      <c r="P71" s="82"/>
      <c r="Q71" s="82"/>
      <c r="R71" s="81"/>
      <c r="S71" s="83"/>
    </row>
    <row r="72" spans="1:19" s="80" customFormat="1" ht="15" customHeight="1">
      <c r="A72" s="104"/>
      <c r="B72" s="103"/>
      <c r="C72" s="106"/>
      <c r="D72" s="205"/>
      <c r="E72" s="107"/>
      <c r="F72" s="218">
        <f>Table323567891011123453063313443663755034[[#This Row],[Q-ty]]*Table323567891011123453063313443663755034[[#This Row],[Unit]]</f>
        <v>0</v>
      </c>
      <c r="G72" s="134"/>
      <c r="H72" s="191"/>
      <c r="I72" s="76">
        <f>Table323567891011123453063313443663755034[[#This Row],[AMOUNT]]-Table323567891011123453063313443663755034[[#This Row],[Amount Paid]]</f>
        <v>0</v>
      </c>
      <c r="J72" s="152"/>
      <c r="K72" s="296"/>
      <c r="L72" s="152"/>
      <c r="M72" s="153"/>
      <c r="N72" s="154"/>
      <c r="O72" s="155"/>
      <c r="P72" s="82"/>
      <c r="Q72" s="82"/>
      <c r="R72" s="81"/>
      <c r="S72" s="83"/>
    </row>
    <row r="73" spans="1:19" s="80" customFormat="1" ht="15" customHeight="1">
      <c r="A73" s="104"/>
      <c r="B73" s="103"/>
      <c r="C73" s="108"/>
      <c r="D73" s="205"/>
      <c r="E73" s="109"/>
      <c r="F73" s="218">
        <f>Table323567891011123453063313443663755034[[#This Row],[Q-ty]]*Table323567891011123453063313443663755034[[#This Row],[Unit]]</f>
        <v>0</v>
      </c>
      <c r="G73" s="135"/>
      <c r="H73" s="193"/>
      <c r="I73" s="76">
        <f>Table323567891011123453063313443663755034[[#This Row],[AMOUNT]]-Table323567891011123453063313443663755034[[#This Row],[Amount Paid]]</f>
        <v>0</v>
      </c>
      <c r="J73" s="159"/>
      <c r="K73" s="299"/>
      <c r="L73" s="161"/>
      <c r="M73" s="162"/>
      <c r="N73" s="163"/>
      <c r="O73" s="164"/>
      <c r="P73" s="82"/>
      <c r="Q73" s="82"/>
      <c r="R73" s="81"/>
      <c r="S73" s="83"/>
    </row>
    <row r="74" spans="1:19" s="80" customFormat="1" ht="15" customHeight="1">
      <c r="A74" s="104"/>
      <c r="B74" s="103"/>
      <c r="C74" s="106"/>
      <c r="D74" s="216"/>
      <c r="E74" s="107"/>
      <c r="F74" s="218">
        <f>Table323567891011123453063313443663755034[[#This Row],[Q-ty]]*Table323567891011123453063313443663755034[[#This Row],[Unit]]</f>
        <v>0</v>
      </c>
      <c r="G74" s="134"/>
      <c r="H74" s="192"/>
      <c r="I74" s="76">
        <f>Table323567891011123453063313443663755034[[#This Row],[AMOUNT]]-Table323567891011123453063313443663755034[[#This Row],[Amount Paid]]</f>
        <v>0</v>
      </c>
      <c r="J74" s="152"/>
      <c r="K74" s="296"/>
      <c r="L74" s="152"/>
      <c r="M74" s="153"/>
      <c r="N74" s="154"/>
      <c r="O74" s="155"/>
      <c r="P74" s="82"/>
      <c r="Q74" s="82"/>
      <c r="R74" s="81"/>
      <c r="S74" s="83"/>
    </row>
    <row r="75" spans="1:19" s="80" customFormat="1" ht="15" customHeight="1">
      <c r="A75" s="104"/>
      <c r="B75" s="103"/>
      <c r="C75" s="106"/>
      <c r="D75" s="205"/>
      <c r="E75" s="107"/>
      <c r="F75" s="218">
        <f>Table323567891011123453063313443663755034[[#This Row],[Q-ty]]*Table323567891011123453063313443663755034[[#This Row],[Unit]]</f>
        <v>0</v>
      </c>
      <c r="G75" s="134"/>
      <c r="H75" s="192"/>
      <c r="I75" s="76">
        <f>Table323567891011123453063313443663755034[[#This Row],[AMOUNT]]-Table323567891011123453063313443663755034[[#This Row],[Amount Paid]]</f>
        <v>0</v>
      </c>
      <c r="J75" s="152"/>
      <c r="K75" s="296"/>
      <c r="L75" s="152"/>
      <c r="M75" s="153"/>
      <c r="N75" s="154"/>
      <c r="O75" s="155"/>
      <c r="P75" s="82"/>
      <c r="Q75" s="82"/>
      <c r="R75" s="81"/>
      <c r="S75" s="83"/>
    </row>
    <row r="76" spans="1:19" s="80" customFormat="1" ht="15" customHeight="1">
      <c r="A76" s="104"/>
      <c r="B76" s="103"/>
      <c r="C76" s="106"/>
      <c r="D76" s="205"/>
      <c r="E76" s="107"/>
      <c r="F76" s="218">
        <f>Table323567891011123453063313443663755034[[#This Row],[Q-ty]]*Table323567891011123453063313443663755034[[#This Row],[Unit]]</f>
        <v>0</v>
      </c>
      <c r="G76" s="134"/>
      <c r="H76" s="192"/>
      <c r="I76" s="76">
        <f>Table323567891011123453063313443663755034[[#This Row],[AMOUNT]]-Table323567891011123453063313443663755034[[#This Row],[Amount Paid]]</f>
        <v>0</v>
      </c>
      <c r="J76" s="152"/>
      <c r="K76" s="296"/>
      <c r="L76" s="152"/>
      <c r="M76" s="153"/>
      <c r="N76" s="154"/>
      <c r="O76" s="155"/>
      <c r="P76" s="82"/>
      <c r="Q76" s="82"/>
      <c r="R76" s="81"/>
      <c r="S76" s="83"/>
    </row>
    <row r="77" spans="1:19" s="80" customFormat="1" ht="15" customHeight="1">
      <c r="A77" s="104"/>
      <c r="B77" s="103"/>
      <c r="C77" s="106"/>
      <c r="D77" s="205"/>
      <c r="E77" s="107"/>
      <c r="F77" s="218">
        <f>Table323567891011123453063313443663755034[[#This Row],[Q-ty]]*Table323567891011123453063313443663755034[[#This Row],[Unit]]</f>
        <v>0</v>
      </c>
      <c r="G77" s="134"/>
      <c r="H77" s="192"/>
      <c r="I77" s="76">
        <f>Table323567891011123453063313443663755034[[#This Row],[AMOUNT]]-Table323567891011123453063313443663755034[[#This Row],[Amount Paid]]</f>
        <v>0</v>
      </c>
      <c r="J77" s="152"/>
      <c r="K77" s="296"/>
      <c r="L77" s="152"/>
      <c r="M77" s="153"/>
      <c r="N77" s="154"/>
      <c r="O77" s="155"/>
      <c r="P77" s="82"/>
      <c r="Q77" s="82"/>
      <c r="R77" s="81"/>
      <c r="S77" s="83"/>
    </row>
    <row r="78" spans="1:19" s="80" customFormat="1" ht="15" customHeight="1">
      <c r="A78" s="104"/>
      <c r="B78" s="103"/>
      <c r="C78" s="106"/>
      <c r="D78" s="205"/>
      <c r="E78" s="110"/>
      <c r="F78" s="218">
        <f>Table323567891011123453063313443663755034[[#This Row],[Q-ty]]*Table323567891011123453063313443663755034[[#This Row],[Unit]]</f>
        <v>0</v>
      </c>
      <c r="G78" s="130"/>
      <c r="H78" s="189"/>
      <c r="I78" s="76">
        <f>Table323567891011123453063313443663755034[[#This Row],[AMOUNT]]-Table323567891011123453063313443663755034[[#This Row],[Amount Paid]]</f>
        <v>0</v>
      </c>
      <c r="J78" s="152"/>
      <c r="K78" s="296"/>
      <c r="L78" s="152"/>
      <c r="M78" s="153"/>
      <c r="N78" s="154"/>
      <c r="O78" s="155"/>
      <c r="P78" s="82"/>
      <c r="Q78" s="82"/>
      <c r="R78" s="81"/>
      <c r="S78" s="83"/>
    </row>
    <row r="79" spans="1:19" s="80" customFormat="1" ht="15" customHeight="1">
      <c r="A79" s="104"/>
      <c r="B79" s="103"/>
      <c r="C79" s="106"/>
      <c r="D79" s="205"/>
      <c r="E79" s="107"/>
      <c r="F79" s="218">
        <f>Table323567891011123453063313443663755034[[#This Row],[Q-ty]]*Table323567891011123453063313443663755034[[#This Row],[Unit]]</f>
        <v>0</v>
      </c>
      <c r="G79" s="134"/>
      <c r="H79" s="192"/>
      <c r="I79" s="76">
        <f>Table323567891011123453063313443663755034[[#This Row],[AMOUNT]]-Table323567891011123453063313443663755034[[#This Row],[Amount Paid]]</f>
        <v>0</v>
      </c>
      <c r="J79" s="152"/>
      <c r="K79" s="296"/>
      <c r="L79" s="152"/>
      <c r="M79" s="153"/>
      <c r="N79" s="154"/>
      <c r="O79" s="155"/>
      <c r="P79" s="82"/>
      <c r="Q79" s="82"/>
      <c r="R79" s="81"/>
      <c r="S79" s="83"/>
    </row>
    <row r="80" spans="1:19" s="80" customFormat="1" ht="15" customHeight="1">
      <c r="A80" s="105"/>
      <c r="B80" s="105"/>
      <c r="C80" s="108"/>
      <c r="D80" s="205"/>
      <c r="E80" s="109"/>
      <c r="F80" s="218">
        <f>Table323567891011123453063313443663755034[[#This Row],[Q-ty]]*Table323567891011123453063313443663755034[[#This Row],[Unit]]</f>
        <v>0</v>
      </c>
      <c r="G80" s="134"/>
      <c r="H80" s="192"/>
      <c r="I80" s="76">
        <f>Table323567891011123453063313443663755034[[#This Row],[AMOUNT]]-Table323567891011123453063313443663755034[[#This Row],[Amount Paid]]</f>
        <v>0</v>
      </c>
      <c r="J80" s="159"/>
      <c r="K80" s="299"/>
      <c r="L80" s="161"/>
      <c r="M80" s="162"/>
      <c r="N80" s="163"/>
      <c r="O80" s="164"/>
      <c r="P80" s="82"/>
      <c r="Q80" s="82"/>
      <c r="R80" s="81"/>
      <c r="S80" s="83"/>
    </row>
    <row r="81" spans="1:19" s="80" customFormat="1" ht="15" customHeight="1">
      <c r="A81" s="104"/>
      <c r="B81" s="103"/>
      <c r="C81" s="106"/>
      <c r="D81" s="205"/>
      <c r="E81" s="107"/>
      <c r="F81" s="218">
        <f>Table323567891011123453063313443663755034[[#This Row],[Q-ty]]*Table323567891011123453063313443663755034[[#This Row],[Unit]]</f>
        <v>0</v>
      </c>
      <c r="G81" s="134"/>
      <c r="H81" s="192"/>
      <c r="I81" s="76">
        <f>Table323567891011123453063313443663755034[[#This Row],[AMOUNT]]-Table323567891011123453063313443663755034[[#This Row],[Amount Paid]]</f>
        <v>0</v>
      </c>
      <c r="J81" s="152"/>
      <c r="K81" s="301"/>
      <c r="L81" s="152"/>
      <c r="M81" s="153"/>
      <c r="N81" s="154"/>
      <c r="O81" s="155"/>
      <c r="P81" s="82"/>
      <c r="Q81" s="82"/>
      <c r="R81" s="81"/>
      <c r="S81" s="83"/>
    </row>
    <row r="82" spans="1:19" s="80" customFormat="1" ht="15" customHeight="1">
      <c r="A82" s="104"/>
      <c r="B82" s="103"/>
      <c r="C82" s="106"/>
      <c r="D82" s="205"/>
      <c r="E82" s="107"/>
      <c r="F82" s="218">
        <f>Table323567891011123453063313443663755034[[#This Row],[Q-ty]]*Table323567891011123453063313443663755034[[#This Row],[Unit]]</f>
        <v>0</v>
      </c>
      <c r="G82" s="134"/>
      <c r="H82" s="191"/>
      <c r="I82" s="76">
        <f>Table323567891011123453063313443663755034[[#This Row],[AMOUNT]]-Table323567891011123453063313443663755034[[#This Row],[Amount Paid]]</f>
        <v>0</v>
      </c>
      <c r="J82" s="152"/>
      <c r="K82" s="296"/>
      <c r="L82" s="152"/>
      <c r="M82" s="153"/>
      <c r="N82" s="166"/>
      <c r="O82" s="155"/>
      <c r="P82" s="82"/>
      <c r="Q82" s="82"/>
      <c r="R82" s="81"/>
      <c r="S82" s="83"/>
    </row>
    <row r="83" spans="1:19" s="80" customFormat="1" ht="15" customHeight="1">
      <c r="A83" s="104"/>
      <c r="B83" s="103"/>
      <c r="C83" s="106"/>
      <c r="D83" s="205"/>
      <c r="E83" s="107"/>
      <c r="F83" s="218">
        <f>Table323567891011123453063313443663755034[[#This Row],[Q-ty]]*Table323567891011123453063313443663755034[[#This Row],[Unit]]</f>
        <v>0</v>
      </c>
      <c r="G83" s="134"/>
      <c r="H83" s="191"/>
      <c r="I83" s="76">
        <f>Table323567891011123453063313443663755034[[#This Row],[AMOUNT]]-Table323567891011123453063313443663755034[[#This Row],[Amount Paid]]</f>
        <v>0</v>
      </c>
      <c r="J83" s="152"/>
      <c r="K83" s="300"/>
      <c r="L83" s="158"/>
      <c r="M83" s="153"/>
      <c r="N83" s="166"/>
      <c r="O83" s="155"/>
      <c r="P83" s="82"/>
      <c r="Q83" s="82"/>
      <c r="R83" s="81"/>
      <c r="S83" s="83"/>
    </row>
    <row r="84" spans="1:19" s="80" customFormat="1" ht="15" customHeight="1">
      <c r="A84" s="104"/>
      <c r="B84" s="103"/>
      <c r="C84" s="106"/>
      <c r="D84" s="205"/>
      <c r="E84" s="107"/>
      <c r="F84" s="218">
        <f>Table323567891011123453063313443663755034[[#This Row],[Q-ty]]*Table323567891011123453063313443663755034[[#This Row],[Unit]]</f>
        <v>0</v>
      </c>
      <c r="G84" s="134"/>
      <c r="H84" s="192"/>
      <c r="I84" s="76">
        <f>Table323567891011123453063313443663755034[[#This Row],[AMOUNT]]-Table323567891011123453063313443663755034[[#This Row],[Amount Paid]]</f>
        <v>0</v>
      </c>
      <c r="J84" s="152"/>
      <c r="K84" s="296"/>
      <c r="L84" s="152"/>
      <c r="M84" s="153"/>
      <c r="N84" s="154"/>
      <c r="O84" s="155"/>
      <c r="P84" s="82"/>
      <c r="Q84" s="82"/>
      <c r="R84" s="81"/>
      <c r="S84" s="83"/>
    </row>
    <row r="85" spans="1:19" s="80" customFormat="1" ht="15" customHeight="1">
      <c r="A85" s="104"/>
      <c r="B85" s="103"/>
      <c r="C85" s="106"/>
      <c r="D85" s="205"/>
      <c r="E85" s="107"/>
      <c r="F85" s="218">
        <f>Table323567891011123453063313443663755034[[#This Row],[Q-ty]]*Table323567891011123453063313443663755034[[#This Row],[Unit]]</f>
        <v>0</v>
      </c>
      <c r="G85" s="134"/>
      <c r="H85" s="191"/>
      <c r="I85" s="76">
        <f>Table323567891011123453063313443663755034[[#This Row],[AMOUNT]]-Table323567891011123453063313443663755034[[#This Row],[Amount Paid]]</f>
        <v>0</v>
      </c>
      <c r="J85" s="152"/>
      <c r="K85" s="296"/>
      <c r="L85" s="152"/>
      <c r="M85" s="153"/>
      <c r="N85" s="154"/>
      <c r="O85" s="155"/>
      <c r="P85" s="82"/>
      <c r="Q85" s="82"/>
      <c r="R85" s="81"/>
      <c r="S85" s="83"/>
    </row>
    <row r="86" spans="1:19" s="80" customFormat="1" ht="15" customHeight="1">
      <c r="A86" s="104"/>
      <c r="B86" s="103"/>
      <c r="C86" s="106"/>
      <c r="D86" s="205"/>
      <c r="E86" s="107"/>
      <c r="F86" s="218">
        <f>Table323567891011123453063313443663755034[[#This Row],[Q-ty]]*Table323567891011123453063313443663755034[[#This Row],[Unit]]</f>
        <v>0</v>
      </c>
      <c r="G86" s="134"/>
      <c r="H86" s="191"/>
      <c r="I86" s="76">
        <f>Table323567891011123453063313443663755034[[#This Row],[AMOUNT]]-Table323567891011123453063313443663755034[[#This Row],[Amount Paid]]</f>
        <v>0</v>
      </c>
      <c r="J86" s="152"/>
      <c r="K86" s="296"/>
      <c r="L86" s="152"/>
      <c r="M86" s="153"/>
      <c r="N86" s="154"/>
      <c r="O86" s="155"/>
      <c r="P86" s="82"/>
      <c r="Q86" s="82"/>
      <c r="R86" s="81"/>
      <c r="S86" s="83"/>
    </row>
    <row r="87" spans="1:19" s="80" customFormat="1" ht="15" customHeight="1">
      <c r="A87" s="104"/>
      <c r="B87" s="103"/>
      <c r="C87" s="106"/>
      <c r="D87" s="205"/>
      <c r="E87" s="107"/>
      <c r="F87" s="218">
        <f>Table323567891011123453063313443663755034[[#This Row],[Q-ty]]*Table323567891011123453063313443663755034[[#This Row],[Unit]]</f>
        <v>0</v>
      </c>
      <c r="G87" s="134"/>
      <c r="H87" s="191"/>
      <c r="I87" s="76">
        <f>Table323567891011123453063313443663755034[[#This Row],[AMOUNT]]-Table323567891011123453063313443663755034[[#This Row],[Amount Paid]]</f>
        <v>0</v>
      </c>
      <c r="J87" s="152"/>
      <c r="K87" s="301"/>
      <c r="L87" s="152"/>
      <c r="M87" s="153"/>
      <c r="N87" s="154"/>
      <c r="O87" s="155"/>
      <c r="P87" s="82"/>
      <c r="Q87" s="82"/>
      <c r="R87" s="81"/>
      <c r="S87" s="83"/>
    </row>
    <row r="88" spans="1:19" s="80" customFormat="1" ht="15" customHeight="1">
      <c r="A88" s="104"/>
      <c r="B88" s="103"/>
      <c r="C88" s="106"/>
      <c r="D88" s="205"/>
      <c r="E88" s="107"/>
      <c r="F88" s="218">
        <f>Table323567891011123453063313443663755034[[#This Row],[Q-ty]]*Table323567891011123453063313443663755034[[#This Row],[Unit]]</f>
        <v>0</v>
      </c>
      <c r="G88" s="134"/>
      <c r="H88" s="191"/>
      <c r="I88" s="76">
        <f>Table323567891011123453063313443663755034[[#This Row],[AMOUNT]]-Table323567891011123453063313443663755034[[#This Row],[Amount Paid]]</f>
        <v>0</v>
      </c>
      <c r="J88" s="152"/>
      <c r="K88" s="296"/>
      <c r="L88" s="152"/>
      <c r="M88" s="153"/>
      <c r="N88" s="154"/>
      <c r="O88" s="155"/>
      <c r="P88" s="82"/>
      <c r="Q88" s="82"/>
      <c r="R88" s="81"/>
      <c r="S88" s="83"/>
    </row>
    <row r="89" spans="1:19" s="80" customFormat="1" ht="15" customHeight="1">
      <c r="A89" s="104"/>
      <c r="B89" s="103"/>
      <c r="C89" s="106"/>
      <c r="D89" s="205"/>
      <c r="E89" s="107"/>
      <c r="F89" s="218">
        <f>Table323567891011123453063313443663755034[[#This Row],[Q-ty]]*Table323567891011123453063313443663755034[[#This Row],[Unit]]</f>
        <v>0</v>
      </c>
      <c r="G89" s="134"/>
      <c r="H89" s="191"/>
      <c r="I89" s="76">
        <f>Table323567891011123453063313443663755034[[#This Row],[AMOUNT]]-Table323567891011123453063313443663755034[[#This Row],[Amount Paid]]</f>
        <v>0</v>
      </c>
      <c r="J89" s="152"/>
      <c r="K89" s="300"/>
      <c r="L89" s="158"/>
      <c r="M89" s="153"/>
      <c r="N89" s="154"/>
      <c r="O89" s="155"/>
      <c r="P89" s="82"/>
      <c r="Q89" s="82"/>
      <c r="R89" s="81"/>
      <c r="S89" s="83"/>
    </row>
    <row r="90" spans="1:19" s="80" customFormat="1" ht="15" customHeight="1">
      <c r="A90" s="104"/>
      <c r="B90" s="103"/>
      <c r="C90" s="106"/>
      <c r="D90" s="205"/>
      <c r="E90" s="107"/>
      <c r="F90" s="218">
        <f>Table323567891011123453063313443663755034[[#This Row],[Q-ty]]*Table323567891011123453063313443663755034[[#This Row],[Unit]]</f>
        <v>0</v>
      </c>
      <c r="G90" s="134"/>
      <c r="H90" s="191"/>
      <c r="I90" s="76">
        <f>Table323567891011123453063313443663755034[[#This Row],[AMOUNT]]-Table323567891011123453063313443663755034[[#This Row],[Amount Paid]]</f>
        <v>0</v>
      </c>
      <c r="J90" s="152"/>
      <c r="K90" s="296"/>
      <c r="L90" s="152"/>
      <c r="M90" s="153"/>
      <c r="N90" s="154"/>
      <c r="O90" s="155"/>
      <c r="P90" s="82"/>
      <c r="Q90" s="82"/>
      <c r="R90" s="81"/>
      <c r="S90" s="83"/>
    </row>
    <row r="91" spans="1:19" s="80" customFormat="1" ht="15" customHeight="1">
      <c r="A91" s="104"/>
      <c r="B91" s="103"/>
      <c r="C91" s="106"/>
      <c r="D91" s="208"/>
      <c r="E91" s="107"/>
      <c r="F91" s="218">
        <f>Table323567891011123453063313443663755034[[#This Row],[Q-ty]]*Table323567891011123453063313443663755034[[#This Row],[Unit]]</f>
        <v>0</v>
      </c>
      <c r="G91" s="134"/>
      <c r="H91" s="191"/>
      <c r="I91" s="76">
        <f>Table323567891011123453063313443663755034[[#This Row],[AMOUNT]]-Table323567891011123453063313443663755034[[#This Row],[Amount Paid]]</f>
        <v>0</v>
      </c>
      <c r="J91" s="152"/>
      <c r="K91" s="296"/>
      <c r="L91" s="152"/>
      <c r="M91" s="153"/>
      <c r="N91" s="154"/>
      <c r="O91" s="155"/>
      <c r="P91" s="82"/>
      <c r="Q91" s="82"/>
      <c r="R91" s="81"/>
      <c r="S91" s="83"/>
    </row>
    <row r="92" spans="1:19" s="80" customFormat="1" ht="15" customHeight="1">
      <c r="A92" s="104"/>
      <c r="B92" s="103"/>
      <c r="C92" s="106"/>
      <c r="D92" s="205"/>
      <c r="E92" s="107"/>
      <c r="F92" s="218">
        <f>Table323567891011123453063313443663755034[[#This Row],[Q-ty]]*Table323567891011123453063313443663755034[[#This Row],[Unit]]</f>
        <v>0</v>
      </c>
      <c r="G92" s="134"/>
      <c r="H92" s="191"/>
      <c r="I92" s="76">
        <f>Table323567891011123453063313443663755034[[#This Row],[AMOUNT]]-Table323567891011123453063313443663755034[[#This Row],[Amount Paid]]</f>
        <v>0</v>
      </c>
      <c r="J92" s="152"/>
      <c r="K92" s="296"/>
      <c r="L92" s="152"/>
      <c r="M92" s="153"/>
      <c r="N92" s="154"/>
      <c r="O92" s="155"/>
      <c r="P92" s="82"/>
      <c r="Q92" s="82"/>
      <c r="R92" s="81"/>
      <c r="S92" s="83"/>
    </row>
    <row r="93" spans="1:19" s="80" customFormat="1" ht="15" customHeight="1">
      <c r="A93" s="104"/>
      <c r="B93" s="103"/>
      <c r="C93" s="106"/>
      <c r="D93" s="205"/>
      <c r="E93" s="107"/>
      <c r="F93" s="218">
        <f>Table323567891011123453063313443663755034[[#This Row],[Q-ty]]*Table323567891011123453063313443663755034[[#This Row],[Unit]]</f>
        <v>0</v>
      </c>
      <c r="G93" s="134"/>
      <c r="H93" s="191"/>
      <c r="I93" s="76">
        <f>Table323567891011123453063313443663755034[[#This Row],[AMOUNT]]-Table323567891011123453063313443663755034[[#This Row],[Amount Paid]]</f>
        <v>0</v>
      </c>
      <c r="J93" s="152"/>
      <c r="K93" s="296"/>
      <c r="L93" s="152"/>
      <c r="M93" s="153"/>
      <c r="N93" s="154"/>
      <c r="O93" s="155"/>
      <c r="P93" s="82"/>
      <c r="Q93" s="82"/>
      <c r="R93" s="79"/>
      <c r="S93" s="83"/>
    </row>
    <row r="94" spans="1:19" s="80" customFormat="1" ht="15" customHeight="1">
      <c r="A94" s="104"/>
      <c r="B94" s="103"/>
      <c r="C94" s="106"/>
      <c r="D94" s="205"/>
      <c r="E94" s="107"/>
      <c r="F94" s="218">
        <f>Table323567891011123453063313443663755034[[#This Row],[Q-ty]]*Table323567891011123453063313443663755034[[#This Row],[Unit]]</f>
        <v>0</v>
      </c>
      <c r="G94" s="134"/>
      <c r="H94" s="192"/>
      <c r="I94" s="76">
        <f>Table323567891011123453063313443663755034[[#This Row],[AMOUNT]]-Table323567891011123453063313443663755034[[#This Row],[Amount Paid]]</f>
        <v>0</v>
      </c>
      <c r="J94" s="152"/>
      <c r="K94" s="296"/>
      <c r="L94" s="152"/>
      <c r="M94" s="153"/>
      <c r="N94" s="154"/>
      <c r="O94" s="155"/>
      <c r="P94" s="82"/>
      <c r="Q94" s="82"/>
      <c r="R94" s="79"/>
      <c r="S94" s="83"/>
    </row>
    <row r="95" spans="1:19" s="80" customFormat="1" ht="15" customHeight="1">
      <c r="A95" s="104"/>
      <c r="B95" s="103"/>
      <c r="C95" s="106"/>
      <c r="D95" s="205"/>
      <c r="E95" s="107"/>
      <c r="F95" s="218">
        <f>Table323567891011123453063313443663755034[[#This Row],[Q-ty]]*Table323567891011123453063313443663755034[[#This Row],[Unit]]</f>
        <v>0</v>
      </c>
      <c r="G95" s="134"/>
      <c r="H95" s="191"/>
      <c r="I95" s="76">
        <f>Table323567891011123453063313443663755034[[#This Row],[AMOUNT]]-Table323567891011123453063313443663755034[[#This Row],[Amount Paid]]</f>
        <v>0</v>
      </c>
      <c r="J95" s="152"/>
      <c r="K95" s="296"/>
      <c r="L95" s="152"/>
      <c r="M95" s="153"/>
      <c r="N95" s="154"/>
      <c r="O95" s="155"/>
      <c r="P95" s="82"/>
      <c r="Q95" s="82"/>
      <c r="R95" s="81"/>
      <c r="S95" s="83"/>
    </row>
    <row r="96" spans="1:19" s="80" customFormat="1" ht="15" customHeight="1">
      <c r="A96" s="104"/>
      <c r="B96" s="103"/>
      <c r="C96" s="106"/>
      <c r="D96" s="205"/>
      <c r="E96" s="107"/>
      <c r="F96" s="218">
        <f>Table323567891011123453063313443663755034[[#This Row],[Q-ty]]*Table323567891011123453063313443663755034[[#This Row],[Unit]]</f>
        <v>0</v>
      </c>
      <c r="G96" s="134"/>
      <c r="H96" s="191"/>
      <c r="I96" s="76">
        <f>Table323567891011123453063313443663755034[[#This Row],[AMOUNT]]-Table323567891011123453063313443663755034[[#This Row],[Amount Paid]]</f>
        <v>0</v>
      </c>
      <c r="J96" s="152"/>
      <c r="K96" s="299"/>
      <c r="L96" s="161"/>
      <c r="M96" s="162"/>
      <c r="N96" s="163"/>
      <c r="O96" s="164"/>
      <c r="P96" s="82"/>
      <c r="Q96" s="82"/>
      <c r="R96" s="81"/>
      <c r="S96" s="83"/>
    </row>
    <row r="97" spans="1:19" s="80" customFormat="1" ht="15" customHeight="1">
      <c r="A97" s="104"/>
      <c r="B97" s="103"/>
      <c r="C97" s="106"/>
      <c r="D97" s="205"/>
      <c r="E97" s="107"/>
      <c r="F97" s="218">
        <f>Table323567891011123453063313443663755034[[#This Row],[Q-ty]]*Table323567891011123453063313443663755034[[#This Row],[Unit]]</f>
        <v>0</v>
      </c>
      <c r="G97" s="134"/>
      <c r="H97" s="191"/>
      <c r="I97" s="76">
        <f>Table323567891011123453063313443663755034[[#This Row],[AMOUNT]]-Table323567891011123453063313443663755034[[#This Row],[Amount Paid]]</f>
        <v>0</v>
      </c>
      <c r="J97" s="152"/>
      <c r="K97" s="296"/>
      <c r="L97" s="152"/>
      <c r="M97" s="153"/>
      <c r="N97" s="154"/>
      <c r="O97" s="155"/>
      <c r="P97" s="82"/>
      <c r="Q97" s="82"/>
      <c r="R97" s="81"/>
      <c r="S97" s="83"/>
    </row>
    <row r="98" spans="1:19" s="80" customFormat="1" ht="15" customHeight="1">
      <c r="A98" s="104"/>
      <c r="B98" s="101"/>
      <c r="C98" s="106"/>
      <c r="D98" s="211"/>
      <c r="E98" s="107"/>
      <c r="F98" s="218">
        <f>Table323567891011123453063313443663755034[[#This Row],[Q-ty]]*Table323567891011123453063313443663755034[[#This Row],[Unit]]</f>
        <v>0</v>
      </c>
      <c r="G98" s="134"/>
      <c r="H98" s="191"/>
      <c r="I98" s="76">
        <f>Table323567891011123453063313443663755034[[#This Row],[AMOUNT]]-Table323567891011123453063313443663755034[[#This Row],[Amount Paid]]</f>
        <v>0</v>
      </c>
      <c r="J98" s="152"/>
      <c r="K98" s="296"/>
      <c r="L98" s="152"/>
      <c r="M98" s="153"/>
      <c r="N98" s="154"/>
      <c r="O98" s="155"/>
      <c r="P98" s="82"/>
      <c r="Q98" s="82"/>
      <c r="R98" s="81"/>
      <c r="S98" s="83"/>
    </row>
    <row r="99" spans="1:19" s="80" customFormat="1" ht="15" customHeight="1">
      <c r="A99" s="104"/>
      <c r="B99" s="103"/>
      <c r="C99" s="106"/>
      <c r="D99" s="205"/>
      <c r="E99" s="107"/>
      <c r="F99" s="218">
        <f>Table323567891011123453063313443663755034[[#This Row],[Q-ty]]*Table323567891011123453063313443663755034[[#This Row],[Unit]]</f>
        <v>0</v>
      </c>
      <c r="G99" s="134"/>
      <c r="H99" s="191"/>
      <c r="I99" s="76">
        <f>Table323567891011123453063313443663755034[[#This Row],[AMOUNT]]-Table323567891011123453063313443663755034[[#This Row],[Amount Paid]]</f>
        <v>0</v>
      </c>
      <c r="J99" s="152"/>
      <c r="K99" s="296"/>
      <c r="L99" s="152"/>
      <c r="M99" s="153"/>
      <c r="N99" s="154"/>
      <c r="O99" s="155"/>
      <c r="P99" s="82"/>
      <c r="Q99" s="82"/>
      <c r="R99" s="81"/>
      <c r="S99" s="83"/>
    </row>
    <row r="100" spans="1:19" s="80" customFormat="1" ht="15" customHeight="1">
      <c r="A100" s="104"/>
      <c r="B100" s="103"/>
      <c r="C100" s="106"/>
      <c r="D100" s="209"/>
      <c r="E100" s="107"/>
      <c r="F100" s="218">
        <f>Table323567891011123453063313443663755034[[#This Row],[Q-ty]]*Table323567891011123453063313443663755034[[#This Row],[Unit]]</f>
        <v>0</v>
      </c>
      <c r="G100" s="134"/>
      <c r="H100" s="191"/>
      <c r="I100" s="76">
        <f>Table323567891011123453063313443663755034[[#This Row],[AMOUNT]]-Table323567891011123453063313443663755034[[#This Row],[Amount Paid]]</f>
        <v>0</v>
      </c>
      <c r="J100" s="152"/>
      <c r="K100" s="296"/>
      <c r="L100" s="152"/>
      <c r="M100" s="153"/>
      <c r="N100" s="154"/>
      <c r="O100" s="155"/>
      <c r="P100" s="82"/>
      <c r="Q100" s="82"/>
      <c r="R100" s="81"/>
      <c r="S100" s="83"/>
    </row>
    <row r="101" spans="1:19" s="80" customFormat="1" ht="15" customHeight="1">
      <c r="A101" s="104"/>
      <c r="B101" s="103"/>
      <c r="C101" s="106"/>
      <c r="D101" s="205"/>
      <c r="E101" s="107"/>
      <c r="F101" s="218">
        <f>Table323567891011123453063313443663755034[[#This Row],[Q-ty]]*Table323567891011123453063313443663755034[[#This Row],[Unit]]</f>
        <v>0</v>
      </c>
      <c r="G101" s="134"/>
      <c r="H101" s="191"/>
      <c r="I101" s="76">
        <f>Table323567891011123453063313443663755034[[#This Row],[AMOUNT]]-Table323567891011123453063313443663755034[[#This Row],[Amount Paid]]</f>
        <v>0</v>
      </c>
      <c r="J101" s="152"/>
      <c r="K101" s="296"/>
      <c r="L101" s="152"/>
      <c r="M101" s="153"/>
      <c r="N101" s="154"/>
      <c r="O101" s="155"/>
      <c r="P101" s="78"/>
      <c r="Q101" s="78"/>
      <c r="R101" s="79"/>
      <c r="S101" s="83"/>
    </row>
    <row r="102" spans="1:19" s="80" customFormat="1" ht="15" customHeight="1">
      <c r="A102" s="104"/>
      <c r="B102" s="103"/>
      <c r="C102" s="106"/>
      <c r="D102" s="205"/>
      <c r="E102" s="107"/>
      <c r="F102" s="218">
        <f>Table323567891011123453063313443663755034[[#This Row],[Q-ty]]*Table323567891011123453063313443663755034[[#This Row],[Unit]]</f>
        <v>0</v>
      </c>
      <c r="G102" s="134"/>
      <c r="H102" s="191"/>
      <c r="I102" s="76">
        <f>Table323567891011123453063313443663755034[[#This Row],[AMOUNT]]-Table323567891011123453063313443663755034[[#This Row],[Amount Paid]]</f>
        <v>0</v>
      </c>
      <c r="J102" s="152"/>
      <c r="K102" s="296"/>
      <c r="L102" s="152"/>
      <c r="M102" s="153"/>
      <c r="N102" s="154"/>
      <c r="O102" s="155"/>
      <c r="P102" s="82"/>
      <c r="Q102" s="82"/>
      <c r="R102" s="81"/>
      <c r="S102" s="83"/>
    </row>
    <row r="103" spans="1:19" s="80" customFormat="1" ht="15" customHeight="1">
      <c r="A103" s="104"/>
      <c r="B103" s="103"/>
      <c r="C103" s="106"/>
      <c r="D103" s="208"/>
      <c r="E103" s="107"/>
      <c r="F103" s="218">
        <f>Table323567891011123453063313443663755034[[#This Row],[Q-ty]]*Table323567891011123453063313443663755034[[#This Row],[Unit]]</f>
        <v>0</v>
      </c>
      <c r="G103" s="134"/>
      <c r="H103" s="191"/>
      <c r="I103" s="76">
        <f>Table323567891011123453063313443663755034[[#This Row],[AMOUNT]]-Table323567891011123453063313443663755034[[#This Row],[Amount Paid]]</f>
        <v>0</v>
      </c>
      <c r="J103" s="152"/>
      <c r="K103" s="296"/>
      <c r="L103" s="152"/>
      <c r="M103" s="153"/>
      <c r="N103" s="154"/>
      <c r="O103" s="155"/>
      <c r="P103" s="82"/>
      <c r="Q103" s="82"/>
      <c r="R103" s="81"/>
      <c r="S103" s="83"/>
    </row>
    <row r="104" spans="1:19" s="80" customFormat="1" ht="15" customHeight="1">
      <c r="A104" s="104"/>
      <c r="B104" s="103"/>
      <c r="C104" s="106"/>
      <c r="D104" s="205"/>
      <c r="E104" s="107"/>
      <c r="F104" s="218">
        <f>Table323567891011123453063313443663755034[[#This Row],[Q-ty]]*Table323567891011123453063313443663755034[[#This Row],[Unit]]</f>
        <v>0</v>
      </c>
      <c r="G104" s="134"/>
      <c r="H104" s="191"/>
      <c r="I104" s="76">
        <f>Table323567891011123453063313443663755034[[#This Row],[AMOUNT]]-Table323567891011123453063313443663755034[[#This Row],[Amount Paid]]</f>
        <v>0</v>
      </c>
      <c r="J104" s="152"/>
      <c r="K104" s="296"/>
      <c r="L104" s="152"/>
      <c r="M104" s="153"/>
      <c r="N104" s="154"/>
      <c r="O104" s="155"/>
      <c r="P104" s="82"/>
      <c r="Q104" s="82"/>
      <c r="R104" s="81"/>
      <c r="S104" s="83"/>
    </row>
    <row r="105" spans="1:19" s="80" customFormat="1" ht="15" customHeight="1">
      <c r="A105" s="104"/>
      <c r="B105" s="103"/>
      <c r="C105" s="106"/>
      <c r="D105" s="205"/>
      <c r="E105" s="107"/>
      <c r="F105" s="218">
        <f>Table323567891011123453063313443663755034[[#This Row],[Q-ty]]*Table323567891011123453063313443663755034[[#This Row],[Unit]]</f>
        <v>0</v>
      </c>
      <c r="G105" s="134"/>
      <c r="H105" s="191"/>
      <c r="I105" s="76">
        <f>Table323567891011123453063313443663755034[[#This Row],[AMOUNT]]-Table323567891011123453063313443663755034[[#This Row],[Amount Paid]]</f>
        <v>0</v>
      </c>
      <c r="J105" s="152"/>
      <c r="K105" s="296"/>
      <c r="L105" s="152"/>
      <c r="M105" s="153"/>
      <c r="N105" s="154"/>
      <c r="O105" s="155"/>
      <c r="P105" s="82"/>
      <c r="Q105" s="82"/>
      <c r="R105" s="81"/>
      <c r="S105" s="83"/>
    </row>
    <row r="106" spans="1:19" s="80" customFormat="1" ht="15" customHeight="1">
      <c r="A106" s="104"/>
      <c r="B106" s="103"/>
      <c r="C106" s="106"/>
      <c r="D106" s="205"/>
      <c r="E106" s="107"/>
      <c r="F106" s="218">
        <f>Table323567891011123453063313443663755034[[#This Row],[Q-ty]]*Table323567891011123453063313443663755034[[#This Row],[Unit]]</f>
        <v>0</v>
      </c>
      <c r="G106" s="134"/>
      <c r="H106" s="191"/>
      <c r="I106" s="76">
        <f>Table323567891011123453063313443663755034[[#This Row],[AMOUNT]]-Table323567891011123453063313443663755034[[#This Row],[Amount Paid]]</f>
        <v>0</v>
      </c>
      <c r="J106" s="152"/>
      <c r="K106" s="301"/>
      <c r="L106" s="152"/>
      <c r="M106" s="153"/>
      <c r="N106" s="154"/>
      <c r="O106" s="155"/>
      <c r="P106" s="82"/>
      <c r="Q106" s="82"/>
      <c r="R106" s="81"/>
      <c r="S106" s="83"/>
    </row>
    <row r="107" spans="1:19" s="80" customFormat="1" ht="15" customHeight="1">
      <c r="A107" s="104"/>
      <c r="B107" s="103"/>
      <c r="C107" s="106"/>
      <c r="D107" s="205"/>
      <c r="E107" s="107"/>
      <c r="F107" s="219">
        <f>Table323567891011123453063313443663755034[[#This Row],[Q-ty]]*Table323567891011123453063313443663755034[[#This Row],[Unit]]</f>
        <v>0</v>
      </c>
      <c r="G107" s="134"/>
      <c r="H107" s="191"/>
      <c r="I107" s="76">
        <f>Table323567891011123453063313443663755034[[#This Row],[AMOUNT]]-Table323567891011123453063313443663755034[[#This Row],[Amount Paid]]</f>
        <v>0</v>
      </c>
      <c r="J107" s="152"/>
      <c r="K107" s="296"/>
      <c r="L107" s="152"/>
      <c r="M107" s="153"/>
      <c r="N107" s="154"/>
      <c r="O107" s="155"/>
      <c r="P107" s="82"/>
      <c r="Q107" s="82"/>
      <c r="R107" s="81"/>
      <c r="S107" s="83"/>
    </row>
    <row r="108" spans="1:19" s="80" customFormat="1" ht="15" customHeight="1">
      <c r="A108" s="104"/>
      <c r="B108" s="103"/>
      <c r="C108" s="106"/>
      <c r="D108" s="205"/>
      <c r="E108" s="107"/>
      <c r="F108" s="219">
        <f>Table323567891011123453063313443663755034[[#This Row],[Q-ty]]*Table323567891011123453063313443663755034[[#This Row],[Unit]]</f>
        <v>0</v>
      </c>
      <c r="G108" s="134"/>
      <c r="H108" s="191"/>
      <c r="I108" s="76">
        <f>Table323567891011123453063313443663755034[[#This Row],[AMOUNT]]-Table323567891011123453063313443663755034[[#This Row],[Amount Paid]]</f>
        <v>0</v>
      </c>
      <c r="J108" s="152"/>
      <c r="K108" s="296"/>
      <c r="L108" s="152"/>
      <c r="M108" s="153"/>
      <c r="N108" s="154"/>
      <c r="O108" s="155"/>
      <c r="P108" s="82"/>
      <c r="Q108" s="82"/>
      <c r="R108" s="81"/>
      <c r="S108" s="83"/>
    </row>
    <row r="109" spans="1:19" s="80" customFormat="1" ht="15" customHeight="1">
      <c r="A109" s="104"/>
      <c r="B109" s="103"/>
      <c r="C109" s="106"/>
      <c r="D109" s="107"/>
      <c r="E109" s="107"/>
      <c r="F109" s="219">
        <f>Table323567891011123453063313443663755034[[#This Row],[Q-ty]]*Table323567891011123453063313443663755034[[#This Row],[Unit]]</f>
        <v>0</v>
      </c>
      <c r="G109" s="134"/>
      <c r="H109" s="191"/>
      <c r="I109" s="76">
        <f>Table323567891011123453063313443663755034[[#This Row],[AMOUNT]]-Table323567891011123453063313443663755034[[#This Row],[Amount Paid]]</f>
        <v>0</v>
      </c>
      <c r="J109" s="152"/>
      <c r="K109" s="301"/>
      <c r="L109" s="152"/>
      <c r="M109" s="153"/>
      <c r="N109" s="154"/>
      <c r="O109" s="155"/>
      <c r="P109" s="82"/>
      <c r="Q109" s="82"/>
      <c r="R109" s="81"/>
      <c r="S109" s="83"/>
    </row>
    <row r="110" spans="1:19" s="80" customFormat="1" ht="15" customHeight="1">
      <c r="A110" s="104"/>
      <c r="B110" s="103"/>
      <c r="C110" s="106"/>
      <c r="D110" s="107"/>
      <c r="E110" s="107"/>
      <c r="F110" s="219">
        <f>Table323567891011123453063313443663755034[[#This Row],[Q-ty]]*Table323567891011123453063313443663755034[[#This Row],[Unit]]</f>
        <v>0</v>
      </c>
      <c r="G110" s="134"/>
      <c r="H110" s="191"/>
      <c r="I110" s="76">
        <f>Table323567891011123453063313443663755034[[#This Row],[AMOUNT]]-Table323567891011123453063313443663755034[[#This Row],[Amount Paid]]</f>
        <v>0</v>
      </c>
      <c r="J110" s="152"/>
      <c r="K110" s="296"/>
      <c r="L110" s="152"/>
      <c r="M110" s="153"/>
      <c r="N110" s="154"/>
      <c r="O110" s="155"/>
      <c r="P110" s="82"/>
      <c r="Q110" s="82"/>
      <c r="R110" s="77"/>
      <c r="S110" s="83"/>
    </row>
    <row r="111" spans="1:19" s="80" customFormat="1" ht="15" customHeight="1">
      <c r="A111" s="104"/>
      <c r="B111" s="103"/>
      <c r="C111" s="106"/>
      <c r="D111" s="107"/>
      <c r="E111" s="107"/>
      <c r="F111" s="219">
        <f>Table323567891011123453063313443663755034[[#This Row],[Q-ty]]*Table323567891011123453063313443663755034[[#This Row],[Unit]]</f>
        <v>0</v>
      </c>
      <c r="G111" s="134"/>
      <c r="H111" s="191"/>
      <c r="I111" s="76">
        <f>Table323567891011123453063313443663755034[[#This Row],[AMOUNT]]-Table323567891011123453063313443663755034[[#This Row],[Amount Paid]]</f>
        <v>0</v>
      </c>
      <c r="J111" s="152"/>
      <c r="K111" s="296"/>
      <c r="L111" s="152"/>
      <c r="M111" s="153"/>
      <c r="N111" s="154"/>
      <c r="O111" s="155"/>
      <c r="P111" s="82"/>
      <c r="Q111" s="82"/>
      <c r="R111" s="81"/>
      <c r="S111" s="83"/>
    </row>
    <row r="112" spans="1:19" s="80" customFormat="1" ht="15" customHeight="1">
      <c r="A112" s="104"/>
      <c r="B112" s="103"/>
      <c r="C112" s="106"/>
      <c r="D112" s="107"/>
      <c r="E112" s="107"/>
      <c r="F112" s="219">
        <f>Table323567891011123453063313443663755034[[#This Row],[Q-ty]]*Table323567891011123453063313443663755034[[#This Row],[Unit]]</f>
        <v>0</v>
      </c>
      <c r="G112" s="134"/>
      <c r="H112" s="191"/>
      <c r="I112" s="76">
        <f>Table323567891011123453063313443663755034[[#This Row],[AMOUNT]]-Table323567891011123453063313443663755034[[#This Row],[Amount Paid]]</f>
        <v>0</v>
      </c>
      <c r="J112" s="152"/>
      <c r="K112" s="296"/>
      <c r="L112" s="152"/>
      <c r="M112" s="153"/>
      <c r="N112" s="154"/>
      <c r="O112" s="151"/>
      <c r="P112" s="82"/>
      <c r="Q112" s="82"/>
      <c r="R112" s="79"/>
      <c r="S112" s="83"/>
    </row>
    <row r="113" spans="1:19" s="80" customFormat="1" ht="15" customHeight="1">
      <c r="A113" s="104"/>
      <c r="B113" s="103"/>
      <c r="C113" s="106"/>
      <c r="D113" s="107"/>
      <c r="E113" s="107"/>
      <c r="F113" s="219">
        <f>Table323567891011123453063313443663755034[[#This Row],[Q-ty]]*Table323567891011123453063313443663755034[[#This Row],[Unit]]</f>
        <v>0</v>
      </c>
      <c r="G113" s="134"/>
      <c r="H113" s="191"/>
      <c r="I113" s="76">
        <f>Table323567891011123453063313443663755034[[#This Row],[AMOUNT]]-Table323567891011123453063313443663755034[[#This Row],[Amount Paid]]</f>
        <v>0</v>
      </c>
      <c r="J113" s="152"/>
      <c r="K113" s="302"/>
      <c r="L113" s="152"/>
      <c r="M113" s="153"/>
      <c r="N113" s="166"/>
      <c r="O113" s="155"/>
      <c r="P113" s="82"/>
      <c r="Q113" s="82"/>
      <c r="R113" s="81"/>
      <c r="S113" s="83"/>
    </row>
    <row r="114" spans="1:19" s="80" customFormat="1" ht="15" customHeight="1">
      <c r="A114" s="104"/>
      <c r="B114" s="103"/>
      <c r="C114" s="106"/>
      <c r="D114" s="107"/>
      <c r="E114" s="107"/>
      <c r="F114" s="219">
        <f>Table323567891011123453063313443663755034[[#This Row],[Q-ty]]*Table323567891011123453063313443663755034[[#This Row],[Unit]]</f>
        <v>0</v>
      </c>
      <c r="G114" s="134"/>
      <c r="H114" s="191"/>
      <c r="I114" s="76">
        <f>Table323567891011123453063313443663755034[[#This Row],[AMOUNT]]-Table323567891011123453063313443663755034[[#This Row],[Amount Paid]]</f>
        <v>0</v>
      </c>
      <c r="J114" s="152"/>
      <c r="K114" s="296"/>
      <c r="L114" s="152"/>
      <c r="M114" s="153"/>
      <c r="N114" s="154"/>
      <c r="O114" s="155"/>
      <c r="P114" s="82"/>
      <c r="Q114" s="82"/>
      <c r="R114" s="81"/>
      <c r="S114" s="83"/>
    </row>
    <row r="115" spans="1:19" s="80" customFormat="1" ht="15" customHeight="1">
      <c r="A115" s="104"/>
      <c r="B115" s="103"/>
      <c r="C115" s="106"/>
      <c r="D115" s="107"/>
      <c r="E115" s="107"/>
      <c r="F115" s="219">
        <f>Table323567891011123453063313443663755034[[#This Row],[Q-ty]]*Table323567891011123453063313443663755034[[#This Row],[Unit]]</f>
        <v>0</v>
      </c>
      <c r="G115" s="134"/>
      <c r="H115" s="191"/>
      <c r="I115" s="76">
        <f>Table323567891011123453063313443663755034[[#This Row],[AMOUNT]]-Table323567891011123453063313443663755034[[#This Row],[Amount Paid]]</f>
        <v>0</v>
      </c>
      <c r="J115" s="152"/>
      <c r="K115" s="296"/>
      <c r="L115" s="152"/>
      <c r="M115" s="153"/>
      <c r="N115" s="154"/>
      <c r="O115" s="155"/>
      <c r="P115" s="82"/>
      <c r="Q115" s="82"/>
      <c r="R115" s="81"/>
      <c r="S115" s="83"/>
    </row>
    <row r="116" spans="1:19" s="80" customFormat="1" ht="15" customHeight="1">
      <c r="A116" s="104"/>
      <c r="B116" s="103"/>
      <c r="C116" s="106"/>
      <c r="D116" s="107"/>
      <c r="E116" s="107"/>
      <c r="F116" s="219">
        <f>Table323567891011123453063313443663755034[[#This Row],[Q-ty]]*Table323567891011123453063313443663755034[[#This Row],[Unit]]</f>
        <v>0</v>
      </c>
      <c r="G116" s="134"/>
      <c r="H116" s="191"/>
      <c r="I116" s="76">
        <f>Table323567891011123453063313443663755034[[#This Row],[AMOUNT]]-Table323567891011123453063313443663755034[[#This Row],[Amount Paid]]</f>
        <v>0</v>
      </c>
      <c r="J116" s="152"/>
      <c r="K116" s="296"/>
      <c r="L116" s="152"/>
      <c r="M116" s="153"/>
      <c r="N116" s="154"/>
      <c r="O116" s="155"/>
      <c r="P116" s="82"/>
      <c r="Q116" s="82"/>
      <c r="R116" s="81"/>
      <c r="S116" s="83"/>
    </row>
    <row r="117" spans="1:19" s="80" customFormat="1" ht="15" customHeight="1">
      <c r="A117" s="104"/>
      <c r="B117" s="103"/>
      <c r="C117" s="106"/>
      <c r="D117" s="107"/>
      <c r="E117" s="107"/>
      <c r="F117" s="219">
        <f>Table323567891011123453063313443663755034[[#This Row],[Q-ty]]*Table323567891011123453063313443663755034[[#This Row],[Unit]]</f>
        <v>0</v>
      </c>
      <c r="G117" s="100"/>
      <c r="H117" s="194"/>
      <c r="I117" s="76">
        <f>Table323567891011123453063313443663755034[[#This Row],[AMOUNT]]-Table323567891011123453063313443663755034[[#This Row],[Amount Paid]]</f>
        <v>0</v>
      </c>
      <c r="J117" s="152"/>
      <c r="K117" s="296"/>
      <c r="L117" s="152"/>
      <c r="M117" s="153"/>
      <c r="N117" s="154"/>
      <c r="O117" s="155"/>
      <c r="P117" s="82"/>
      <c r="Q117" s="82"/>
      <c r="R117" s="81"/>
      <c r="S117" s="83"/>
    </row>
    <row r="118" spans="1:19" s="80" customFormat="1" ht="15" customHeight="1">
      <c r="A118" s="104"/>
      <c r="B118" s="103"/>
      <c r="C118" s="106"/>
      <c r="D118" s="107"/>
      <c r="E118" s="107"/>
      <c r="F118" s="219">
        <f>Table323567891011123453063313443663755034[[#This Row],[Q-ty]]*Table323567891011123453063313443663755034[[#This Row],[Unit]]</f>
        <v>0</v>
      </c>
      <c r="G118" s="100"/>
      <c r="H118" s="194"/>
      <c r="I118" s="76">
        <f>Table323567891011123453063313443663755034[[#This Row],[AMOUNT]]-Table323567891011123453063313443663755034[[#This Row],[Amount Paid]]</f>
        <v>0</v>
      </c>
      <c r="J118" s="152"/>
      <c r="K118" s="296"/>
      <c r="L118" s="152"/>
      <c r="M118" s="153"/>
      <c r="N118" s="154"/>
      <c r="O118" s="155"/>
      <c r="P118" s="82"/>
      <c r="Q118" s="82"/>
      <c r="R118" s="81"/>
      <c r="S118" s="83"/>
    </row>
    <row r="119" spans="1:19" s="80" customFormat="1" ht="15" customHeight="1">
      <c r="A119" s="104"/>
      <c r="B119" s="103"/>
      <c r="C119" s="106"/>
      <c r="D119" s="107"/>
      <c r="E119" s="107"/>
      <c r="F119" s="219">
        <f>Table323567891011123453063313443663755034[[#This Row],[Q-ty]]*Table323567891011123453063313443663755034[[#This Row],[Unit]]</f>
        <v>0</v>
      </c>
      <c r="G119" s="105"/>
      <c r="H119" s="195"/>
      <c r="I119" s="76">
        <f>Table323567891011123453063313443663755034[[#This Row],[AMOUNT]]-Table323567891011123453063313443663755034[[#This Row],[Amount Paid]]</f>
        <v>0</v>
      </c>
      <c r="J119" s="159"/>
      <c r="K119" s="299"/>
      <c r="L119" s="161"/>
      <c r="M119" s="162"/>
      <c r="N119" s="163"/>
      <c r="O119" s="164"/>
      <c r="P119" s="82"/>
      <c r="Q119" s="82"/>
      <c r="R119" s="81"/>
      <c r="S119" s="83"/>
    </row>
    <row r="120" spans="1:19" s="80" customFormat="1" ht="15" customHeight="1">
      <c r="A120" s="104"/>
      <c r="B120" s="103"/>
      <c r="C120" s="106"/>
      <c r="D120" s="107"/>
      <c r="E120" s="107"/>
      <c r="F120" s="219">
        <f>Table323567891011123453063313443663755034[[#This Row],[Q-ty]]*Table323567891011123453063313443663755034[[#This Row],[Unit]]</f>
        <v>0</v>
      </c>
      <c r="G120" s="134"/>
      <c r="H120" s="191"/>
      <c r="I120" s="76">
        <f>Table323567891011123453063313443663755034[[#This Row],[AMOUNT]]-Table323567891011123453063313443663755034[[#This Row],[Amount Paid]]</f>
        <v>0</v>
      </c>
      <c r="J120" s="152"/>
      <c r="K120" s="296"/>
      <c r="L120" s="152"/>
      <c r="M120" s="153"/>
      <c r="N120" s="154"/>
      <c r="O120" s="155"/>
      <c r="P120" s="82"/>
      <c r="Q120" s="82"/>
      <c r="R120" s="81"/>
      <c r="S120" s="83"/>
    </row>
    <row r="121" spans="1:19" s="80" customFormat="1" ht="15" customHeight="1">
      <c r="A121" s="104"/>
      <c r="B121" s="103"/>
      <c r="C121" s="106"/>
      <c r="D121" s="107"/>
      <c r="E121" s="107"/>
      <c r="F121" s="219">
        <f>Table323567891011123453063313443663755034[[#This Row],[Q-ty]]*Table323567891011123453063313443663755034[[#This Row],[Unit]]</f>
        <v>0</v>
      </c>
      <c r="G121" s="134"/>
      <c r="H121" s="191"/>
      <c r="I121" s="76">
        <f>Table323567891011123453063313443663755034[[#This Row],[AMOUNT]]-Table323567891011123453063313443663755034[[#This Row],[Amount Paid]]</f>
        <v>0</v>
      </c>
      <c r="J121" s="152"/>
      <c r="K121" s="300"/>
      <c r="L121" s="158"/>
      <c r="M121" s="153"/>
      <c r="N121" s="153"/>
      <c r="O121" s="155"/>
      <c r="P121" s="82"/>
      <c r="Q121" s="82"/>
      <c r="R121" s="81"/>
      <c r="S121" s="83"/>
    </row>
    <row r="122" spans="1:19" s="80" customFormat="1" ht="15" customHeight="1">
      <c r="A122" s="104"/>
      <c r="B122" s="103"/>
      <c r="C122" s="106"/>
      <c r="D122" s="107"/>
      <c r="E122" s="107"/>
      <c r="F122" s="219">
        <f>Table323567891011123453063313443663755034[[#This Row],[Q-ty]]*Table323567891011123453063313443663755034[[#This Row],[Unit]]</f>
        <v>0</v>
      </c>
      <c r="G122" s="134"/>
      <c r="H122" s="191"/>
      <c r="I122" s="76">
        <f>Table323567891011123453063313443663755034[[#This Row],[AMOUNT]]-Table323567891011123453063313443663755034[[#This Row],[Amount Paid]]</f>
        <v>0</v>
      </c>
      <c r="J122" s="152"/>
      <c r="K122" s="300"/>
      <c r="L122" s="158"/>
      <c r="M122" s="153"/>
      <c r="N122" s="153"/>
      <c r="O122" s="155"/>
      <c r="P122" s="82"/>
      <c r="Q122" s="82"/>
      <c r="R122" s="81"/>
      <c r="S122" s="83"/>
    </row>
    <row r="123" spans="1:19" s="80" customFormat="1" ht="15" customHeight="1">
      <c r="A123" s="104"/>
      <c r="B123" s="103"/>
      <c r="C123" s="106"/>
      <c r="D123" s="107"/>
      <c r="E123" s="107"/>
      <c r="F123" s="219">
        <f>Table323567891011123453063313443663755034[[#This Row],[Q-ty]]*Table323567891011123453063313443663755034[[#This Row],[Unit]]</f>
        <v>0</v>
      </c>
      <c r="G123" s="134"/>
      <c r="H123" s="191"/>
      <c r="I123" s="76">
        <f>Table323567891011123453063313443663755034[[#This Row],[AMOUNT]]-Table323567891011123453063313443663755034[[#This Row],[Amount Paid]]</f>
        <v>0</v>
      </c>
      <c r="J123" s="152"/>
      <c r="K123" s="296"/>
      <c r="L123" s="152"/>
      <c r="M123" s="153"/>
      <c r="N123" s="154"/>
      <c r="O123" s="155"/>
      <c r="P123" s="82"/>
      <c r="Q123" s="82"/>
      <c r="R123" s="81"/>
      <c r="S123" s="83"/>
    </row>
    <row r="124" spans="1:19" s="80" customFormat="1" ht="15" customHeight="1">
      <c r="A124" s="104"/>
      <c r="B124" s="103"/>
      <c r="C124" s="106"/>
      <c r="D124" s="107"/>
      <c r="E124" s="107"/>
      <c r="F124" s="219">
        <f>Table323567891011123453063313443663755034[[#This Row],[Q-ty]]*Table323567891011123453063313443663755034[[#This Row],[Unit]]</f>
        <v>0</v>
      </c>
      <c r="G124" s="134"/>
      <c r="H124" s="191"/>
      <c r="I124" s="76">
        <f>Table323567891011123453063313443663755034[[#This Row],[AMOUNT]]-Table323567891011123453063313443663755034[[#This Row],[Amount Paid]]</f>
        <v>0</v>
      </c>
      <c r="J124" s="152"/>
      <c r="K124" s="296"/>
      <c r="L124" s="152"/>
      <c r="M124" s="153"/>
      <c r="N124" s="154"/>
      <c r="O124" s="155"/>
      <c r="P124" s="82"/>
      <c r="Q124" s="82"/>
      <c r="R124" s="81"/>
      <c r="S124" s="83"/>
    </row>
    <row r="125" spans="1:19" s="80" customFormat="1" ht="15" customHeight="1">
      <c r="A125" s="104"/>
      <c r="B125" s="103"/>
      <c r="C125" s="106"/>
      <c r="D125" s="107"/>
      <c r="E125" s="107"/>
      <c r="F125" s="219">
        <f>Table323567891011123453063313443663755034[[#This Row],[Q-ty]]*Table323567891011123453063313443663755034[[#This Row],[Unit]]</f>
        <v>0</v>
      </c>
      <c r="G125" s="134"/>
      <c r="H125" s="191"/>
      <c r="I125" s="76">
        <f>Table323567891011123453063313443663755034[[#This Row],[AMOUNT]]-Table323567891011123453063313443663755034[[#This Row],[Amount Paid]]</f>
        <v>0</v>
      </c>
      <c r="J125" s="152"/>
      <c r="K125" s="296"/>
      <c r="L125" s="152"/>
      <c r="M125" s="153"/>
      <c r="N125" s="154"/>
      <c r="O125" s="155"/>
      <c r="P125" s="82"/>
      <c r="Q125" s="82"/>
      <c r="R125" s="81"/>
      <c r="S125" s="83"/>
    </row>
    <row r="126" spans="1:19" s="80" customFormat="1" ht="15" customHeight="1">
      <c r="A126" s="104"/>
      <c r="B126" s="103"/>
      <c r="C126" s="106"/>
      <c r="D126" s="107"/>
      <c r="E126" s="107"/>
      <c r="F126" s="219">
        <f>Table323567891011123453063313443663755034[[#This Row],[Q-ty]]*Table323567891011123453063313443663755034[[#This Row],[Unit]]</f>
        <v>0</v>
      </c>
      <c r="G126" s="134"/>
      <c r="H126" s="191"/>
      <c r="I126" s="76">
        <f>Table323567891011123453063313443663755034[[#This Row],[AMOUNT]]-Table323567891011123453063313443663755034[[#This Row],[Amount Paid]]</f>
        <v>0</v>
      </c>
      <c r="J126" s="152"/>
      <c r="K126" s="301"/>
      <c r="L126" s="152"/>
      <c r="M126" s="153"/>
      <c r="N126" s="154"/>
      <c r="O126" s="155"/>
      <c r="P126" s="82"/>
      <c r="Q126" s="82"/>
      <c r="R126" s="81"/>
      <c r="S126" s="83"/>
    </row>
    <row r="127" spans="1:19" s="80" customFormat="1" ht="15" customHeight="1">
      <c r="A127" s="104"/>
      <c r="B127" s="103"/>
      <c r="C127" s="106"/>
      <c r="D127" s="107"/>
      <c r="E127" s="107"/>
      <c r="F127" s="219">
        <f>Table323567891011123453063313443663755034[[#This Row],[Q-ty]]*Table323567891011123453063313443663755034[[#This Row],[Unit]]</f>
        <v>0</v>
      </c>
      <c r="G127" s="134"/>
      <c r="H127" s="191"/>
      <c r="I127" s="76">
        <f>Table323567891011123453063313443663755034[[#This Row],[AMOUNT]]-Table323567891011123453063313443663755034[[#This Row],[Amount Paid]]</f>
        <v>0</v>
      </c>
      <c r="J127" s="152"/>
      <c r="K127" s="301"/>
      <c r="L127" s="152"/>
      <c r="M127" s="153"/>
      <c r="N127" s="154"/>
      <c r="O127" s="155"/>
      <c r="P127" s="82"/>
      <c r="Q127" s="82"/>
      <c r="R127" s="81"/>
      <c r="S127" s="83"/>
    </row>
    <row r="128" spans="1:19" s="80" customFormat="1" ht="15" customHeight="1">
      <c r="A128" s="104"/>
      <c r="B128" s="103"/>
      <c r="C128" s="106"/>
      <c r="D128" s="107"/>
      <c r="E128" s="107"/>
      <c r="F128" s="219">
        <f>Table323567891011123453063313443663755034[[#This Row],[Q-ty]]*Table323567891011123453063313443663755034[[#This Row],[Unit]]</f>
        <v>0</v>
      </c>
      <c r="G128" s="134"/>
      <c r="H128" s="191"/>
      <c r="I128" s="76">
        <f>Table323567891011123453063313443663755034[[#This Row],[AMOUNT]]-Table323567891011123453063313443663755034[[#This Row],[Amount Paid]]</f>
        <v>0</v>
      </c>
      <c r="J128" s="152"/>
      <c r="K128" s="296"/>
      <c r="L128" s="152"/>
      <c r="M128" s="153"/>
      <c r="N128" s="154"/>
      <c r="O128" s="155"/>
      <c r="P128" s="82"/>
      <c r="Q128" s="82"/>
      <c r="R128" s="81"/>
      <c r="S128" s="83"/>
    </row>
    <row r="129" spans="1:19" s="80" customFormat="1" ht="15" customHeight="1">
      <c r="A129" s="104"/>
      <c r="B129" s="103"/>
      <c r="C129" s="106"/>
      <c r="D129" s="107"/>
      <c r="E129" s="107"/>
      <c r="F129" s="219">
        <f>Table323567891011123453063313443663755034[[#This Row],[Q-ty]]*Table323567891011123453063313443663755034[[#This Row],[Unit]]</f>
        <v>0</v>
      </c>
      <c r="G129" s="134"/>
      <c r="H129" s="191"/>
      <c r="I129" s="76">
        <f>Table323567891011123453063313443663755034[[#This Row],[AMOUNT]]-Table323567891011123453063313443663755034[[#This Row],[Amount Paid]]</f>
        <v>0</v>
      </c>
      <c r="J129" s="152"/>
      <c r="K129" s="300"/>
      <c r="L129" s="158"/>
      <c r="M129" s="153"/>
      <c r="N129" s="153"/>
      <c r="O129" s="155"/>
      <c r="P129" s="82"/>
      <c r="Q129" s="82"/>
      <c r="R129" s="81"/>
      <c r="S129" s="83"/>
    </row>
    <row r="130" spans="1:19" s="80" customFormat="1" ht="15" customHeight="1">
      <c r="A130" s="104"/>
      <c r="B130" s="103"/>
      <c r="C130" s="106"/>
      <c r="D130" s="107"/>
      <c r="E130" s="107"/>
      <c r="F130" s="219">
        <f>Table323567891011123453063313443663755034[[#This Row],[Q-ty]]*Table323567891011123453063313443663755034[[#This Row],[Unit]]</f>
        <v>0</v>
      </c>
      <c r="G130" s="100"/>
      <c r="H130" s="191"/>
      <c r="I130" s="76">
        <f>Table323567891011123453063313443663755034[[#This Row],[AMOUNT]]-Table323567891011123453063313443663755034[[#This Row],[Amount Paid]]</f>
        <v>0</v>
      </c>
      <c r="J130" s="152"/>
      <c r="K130" s="296"/>
      <c r="L130" s="152"/>
      <c r="M130" s="153"/>
      <c r="N130" s="154"/>
      <c r="O130" s="155"/>
      <c r="P130" s="82"/>
      <c r="Q130" s="82"/>
      <c r="R130" s="81"/>
      <c r="S130" s="83"/>
    </row>
    <row r="131" spans="1:19" s="80" customFormat="1" ht="15" customHeight="1">
      <c r="A131" s="104"/>
      <c r="B131" s="103"/>
      <c r="C131" s="106"/>
      <c r="D131" s="107"/>
      <c r="E131" s="107"/>
      <c r="F131" s="219">
        <f>Table323567891011123453063313443663755034[[#This Row],[Q-ty]]*Table323567891011123453063313443663755034[[#This Row],[Unit]]</f>
        <v>0</v>
      </c>
      <c r="G131" s="134"/>
      <c r="H131" s="191"/>
      <c r="I131" s="76">
        <f>Table323567891011123453063313443663755034[[#This Row],[AMOUNT]]-Table323567891011123453063313443663755034[[#This Row],[Amount Paid]]</f>
        <v>0</v>
      </c>
      <c r="J131" s="152"/>
      <c r="K131" s="296"/>
      <c r="L131" s="152"/>
      <c r="M131" s="153"/>
      <c r="N131" s="154"/>
      <c r="O131" s="155"/>
      <c r="P131" s="82"/>
      <c r="Q131" s="82"/>
      <c r="R131" s="81"/>
      <c r="S131" s="83"/>
    </row>
    <row r="132" spans="1:19" s="80" customFormat="1" ht="15" customHeight="1">
      <c r="A132" s="104"/>
      <c r="B132" s="103"/>
      <c r="C132" s="106"/>
      <c r="D132" s="107"/>
      <c r="E132" s="107"/>
      <c r="F132" s="219">
        <f>Table323567891011123453063313443663755034[[#This Row],[Q-ty]]*Table323567891011123453063313443663755034[[#This Row],[Unit]]</f>
        <v>0</v>
      </c>
      <c r="G132" s="100"/>
      <c r="H132" s="194"/>
      <c r="I132" s="76">
        <f>Table323567891011123453063313443663755034[[#This Row],[AMOUNT]]-Table323567891011123453063313443663755034[[#This Row],[Amount Paid]]</f>
        <v>0</v>
      </c>
      <c r="J132" s="152"/>
      <c r="K132" s="300"/>
      <c r="L132" s="158"/>
      <c r="M132" s="153"/>
      <c r="N132" s="153"/>
      <c r="O132" s="155"/>
      <c r="P132" s="82"/>
      <c r="Q132" s="82"/>
      <c r="R132" s="81"/>
      <c r="S132" s="83"/>
    </row>
    <row r="133" spans="1:19" s="80" customFormat="1" ht="15" customHeight="1">
      <c r="A133" s="104"/>
      <c r="B133" s="103"/>
      <c r="C133" s="106"/>
      <c r="D133" s="107"/>
      <c r="E133" s="107"/>
      <c r="F133" s="219">
        <f>Table323567891011123453063313443663755034[[#This Row],[Q-ty]]*Table323567891011123453063313443663755034[[#This Row],[Unit]]</f>
        <v>0</v>
      </c>
      <c r="G133" s="100"/>
      <c r="H133" s="194"/>
      <c r="I133" s="76">
        <f>Table323567891011123453063313443663755034[[#This Row],[AMOUNT]]-Table323567891011123453063313443663755034[[#This Row],[Amount Paid]]</f>
        <v>0</v>
      </c>
      <c r="J133" s="152"/>
      <c r="K133" s="296"/>
      <c r="L133" s="152"/>
      <c r="M133" s="153"/>
      <c r="N133" s="154"/>
      <c r="O133" s="155"/>
      <c r="P133" s="82"/>
      <c r="Q133" s="82"/>
      <c r="R133" s="81"/>
      <c r="S133" s="83"/>
    </row>
    <row r="134" spans="1:19" s="80" customFormat="1" ht="15" customHeight="1">
      <c r="A134" s="104"/>
      <c r="B134" s="103"/>
      <c r="C134" s="106"/>
      <c r="D134" s="107"/>
      <c r="E134" s="107"/>
      <c r="F134" s="219">
        <f>Table323567891011123453063313443663755034[[#This Row],[Q-ty]]*Table323567891011123453063313443663755034[[#This Row],[Unit]]</f>
        <v>0</v>
      </c>
      <c r="G134" s="100"/>
      <c r="H134" s="194"/>
      <c r="I134" s="76">
        <f>Table323567891011123453063313443663755034[[#This Row],[AMOUNT]]-Table323567891011123453063313443663755034[[#This Row],[Amount Paid]]</f>
        <v>0</v>
      </c>
      <c r="J134" s="152"/>
      <c r="K134" s="300"/>
      <c r="L134" s="158"/>
      <c r="M134" s="153"/>
      <c r="N134" s="154"/>
      <c r="O134" s="155"/>
      <c r="P134" s="78"/>
      <c r="Q134" s="78"/>
      <c r="R134" s="81"/>
    </row>
    <row r="135" spans="1:19" s="80" customFormat="1" ht="15" customHeight="1">
      <c r="A135" s="104"/>
      <c r="B135" s="103"/>
      <c r="C135" s="106"/>
      <c r="D135" s="107"/>
      <c r="E135" s="107"/>
      <c r="F135" s="219">
        <f>Table323567891011123453063313443663755034[[#This Row],[Q-ty]]*Table323567891011123453063313443663755034[[#This Row],[Unit]]</f>
        <v>0</v>
      </c>
      <c r="G135" s="100"/>
      <c r="H135" s="194"/>
      <c r="I135" s="76">
        <f>Table323567891011123453063313443663755034[[#This Row],[AMOUNT]]-Table323567891011123453063313443663755034[[#This Row],[Amount Paid]]</f>
        <v>0</v>
      </c>
      <c r="J135" s="152"/>
      <c r="K135" s="300"/>
      <c r="L135" s="158"/>
      <c r="M135" s="153"/>
      <c r="N135" s="153"/>
      <c r="O135" s="155"/>
      <c r="P135" s="78"/>
      <c r="Q135" s="78"/>
      <c r="R135" s="79"/>
    </row>
    <row r="136" spans="1:19" s="80" customFormat="1" ht="15" customHeight="1">
      <c r="A136" s="104"/>
      <c r="B136" s="103"/>
      <c r="C136" s="106"/>
      <c r="D136" s="107"/>
      <c r="E136" s="107"/>
      <c r="F136" s="219">
        <f>Table323567891011123453063313443663755034[[#This Row],[Q-ty]]*Table323567891011123453063313443663755034[[#This Row],[Unit]]</f>
        <v>0</v>
      </c>
      <c r="G136" s="134"/>
      <c r="H136" s="192"/>
      <c r="I136" s="76">
        <f>Table323567891011123453063313443663755034[[#This Row],[AMOUNT]]-Table323567891011123453063313443663755034[[#This Row],[Amount Paid]]</f>
        <v>0</v>
      </c>
      <c r="J136" s="152"/>
      <c r="K136" s="296"/>
      <c r="L136" s="152"/>
      <c r="M136" s="153"/>
      <c r="N136" s="153"/>
      <c r="O136" s="155"/>
      <c r="P136" s="78"/>
      <c r="Q136" s="78"/>
      <c r="R136" s="79"/>
    </row>
    <row r="137" spans="1:19" s="80" customFormat="1" ht="15" customHeight="1">
      <c r="A137" s="104"/>
      <c r="B137" s="103"/>
      <c r="C137" s="106"/>
      <c r="D137" s="107"/>
      <c r="E137" s="107"/>
      <c r="F137" s="219">
        <f>Table323567891011123453063313443663755034[[#This Row],[Q-ty]]*Table323567891011123453063313443663755034[[#This Row],[Unit]]</f>
        <v>0</v>
      </c>
      <c r="G137" s="134"/>
      <c r="H137" s="192"/>
      <c r="I137" s="76">
        <f>Table323567891011123453063313443663755034[[#This Row],[AMOUNT]]-Table323567891011123453063313443663755034[[#This Row],[Amount Paid]]</f>
        <v>0</v>
      </c>
      <c r="J137" s="152"/>
      <c r="K137" s="300"/>
      <c r="L137" s="158"/>
      <c r="M137" s="153"/>
      <c r="N137" s="153"/>
      <c r="O137" s="155"/>
      <c r="P137" s="78"/>
      <c r="Q137" s="78"/>
      <c r="R137" s="79"/>
    </row>
    <row r="138" spans="1:19" s="80" customFormat="1" ht="15" customHeight="1">
      <c r="A138" s="104"/>
      <c r="B138" s="103"/>
      <c r="C138" s="106"/>
      <c r="D138" s="107"/>
      <c r="E138" s="107"/>
      <c r="F138" s="219">
        <f>Table323567891011123453063313443663755034[[#This Row],[Q-ty]]*Table323567891011123453063313443663755034[[#This Row],[Unit]]</f>
        <v>0</v>
      </c>
      <c r="G138" s="134"/>
      <c r="H138" s="192"/>
      <c r="I138" s="76">
        <f>Table323567891011123453063313443663755034[[#This Row],[AMOUNT]]-Table323567891011123453063313443663755034[[#This Row],[Amount Paid]]</f>
        <v>0</v>
      </c>
      <c r="J138" s="152"/>
      <c r="K138" s="301"/>
      <c r="L138" s="152"/>
      <c r="M138" s="153"/>
      <c r="N138" s="154"/>
      <c r="O138" s="155"/>
      <c r="P138" s="78"/>
      <c r="Q138" s="78"/>
      <c r="R138" s="79"/>
    </row>
    <row r="139" spans="1:19" s="80" customFormat="1" ht="15" customHeight="1">
      <c r="A139" s="104"/>
      <c r="B139" s="103"/>
      <c r="C139" s="106"/>
      <c r="D139" s="107"/>
      <c r="E139" s="107"/>
      <c r="F139" s="219">
        <f>Table323567891011123453063313443663755034[[#This Row],[Q-ty]]*Table323567891011123453063313443663755034[[#This Row],[Unit]]</f>
        <v>0</v>
      </c>
      <c r="G139" s="134"/>
      <c r="H139" s="192"/>
      <c r="I139" s="76">
        <f>Table323567891011123453063313443663755034[[#This Row],[AMOUNT]]-Table323567891011123453063313443663755034[[#This Row],[Amount Paid]]</f>
        <v>0</v>
      </c>
      <c r="J139" s="152"/>
      <c r="K139" s="300"/>
      <c r="L139" s="158"/>
      <c r="M139" s="153"/>
      <c r="N139" s="153"/>
      <c r="O139" s="155"/>
      <c r="P139" s="78"/>
      <c r="Q139" s="78"/>
      <c r="R139" s="79"/>
    </row>
    <row r="140" spans="1:19" s="80" customFormat="1" ht="15" customHeight="1">
      <c r="A140" s="104"/>
      <c r="B140" s="103"/>
      <c r="C140" s="106"/>
      <c r="D140" s="107"/>
      <c r="E140" s="107"/>
      <c r="F140" s="219">
        <f>Table323567891011123453063313443663755034[[#This Row],[Q-ty]]*Table323567891011123453063313443663755034[[#This Row],[Unit]]</f>
        <v>0</v>
      </c>
      <c r="G140" s="134"/>
      <c r="H140" s="192"/>
      <c r="I140" s="76">
        <f>Table323567891011123453063313443663755034[[#This Row],[AMOUNT]]-Table323567891011123453063313443663755034[[#This Row],[Amount Paid]]</f>
        <v>0</v>
      </c>
      <c r="J140" s="152"/>
      <c r="K140" s="300"/>
      <c r="L140" s="158"/>
      <c r="M140" s="153"/>
      <c r="N140" s="153"/>
      <c r="O140" s="155"/>
      <c r="P140" s="78"/>
      <c r="Q140" s="78"/>
      <c r="R140" s="79"/>
    </row>
    <row r="141" spans="1:19" s="80" customFormat="1" ht="15" customHeight="1">
      <c r="A141" s="104"/>
      <c r="B141" s="103"/>
      <c r="C141" s="106"/>
      <c r="D141" s="107"/>
      <c r="E141" s="107"/>
      <c r="F141" s="219">
        <f>Table323567891011123453063313443663755034[[#This Row],[Q-ty]]*Table323567891011123453063313443663755034[[#This Row],[Unit]]</f>
        <v>0</v>
      </c>
      <c r="G141" s="134"/>
      <c r="H141" s="192"/>
      <c r="I141" s="76">
        <f>Table323567891011123453063313443663755034[[#This Row],[AMOUNT]]-Table323567891011123453063313443663755034[[#This Row],[Amount Paid]]</f>
        <v>0</v>
      </c>
      <c r="J141" s="152"/>
      <c r="K141" s="300"/>
      <c r="L141" s="158"/>
      <c r="M141" s="153"/>
      <c r="N141" s="153"/>
      <c r="O141" s="155"/>
      <c r="P141" s="78"/>
      <c r="Q141" s="78"/>
      <c r="R141" s="79"/>
    </row>
    <row r="142" spans="1:19" s="80" customFormat="1" ht="15" customHeight="1">
      <c r="A142" s="104"/>
      <c r="B142" s="103"/>
      <c r="C142" s="106"/>
      <c r="D142" s="107"/>
      <c r="E142" s="107"/>
      <c r="F142" s="219">
        <f>Table323567891011123453063313443663755034[[#This Row],[Q-ty]]*Table323567891011123453063313443663755034[[#This Row],[Unit]]</f>
        <v>0</v>
      </c>
      <c r="G142" s="134"/>
      <c r="H142" s="191"/>
      <c r="I142" s="76">
        <f>Table323567891011123453063313443663755034[[#This Row],[AMOUNT]]-Table323567891011123453063313443663755034[[#This Row],[Amount Paid]]</f>
        <v>0</v>
      </c>
      <c r="J142" s="152"/>
      <c r="K142" s="300"/>
      <c r="L142" s="158"/>
      <c r="M142" s="153"/>
      <c r="N142" s="166"/>
      <c r="O142" s="155"/>
      <c r="P142" s="78"/>
      <c r="Q142" s="78"/>
      <c r="R142" s="79"/>
    </row>
    <row r="143" spans="1:19" s="80" customFormat="1" ht="15" customHeight="1">
      <c r="A143" s="104"/>
      <c r="B143" s="103"/>
      <c r="C143" s="106"/>
      <c r="D143" s="107"/>
      <c r="E143" s="107"/>
      <c r="F143" s="219">
        <f>Table323567891011123453063313443663755034[[#This Row],[Q-ty]]*Table323567891011123453063313443663755034[[#This Row],[Unit]]</f>
        <v>0</v>
      </c>
      <c r="G143" s="134"/>
      <c r="H143" s="192"/>
      <c r="I143" s="76">
        <f>Table323567891011123453063313443663755034[[#This Row],[AMOUNT]]-Table323567891011123453063313443663755034[[#This Row],[Amount Paid]]</f>
        <v>0</v>
      </c>
      <c r="J143" s="152"/>
      <c r="K143" s="300"/>
      <c r="L143" s="158"/>
      <c r="M143" s="153"/>
      <c r="N143" s="153"/>
      <c r="O143" s="155"/>
      <c r="P143" s="78"/>
      <c r="Q143" s="78"/>
      <c r="R143" s="79"/>
    </row>
    <row r="144" spans="1:19" s="80" customFormat="1" ht="15" customHeight="1">
      <c r="A144" s="104"/>
      <c r="B144" s="103"/>
      <c r="C144" s="111"/>
      <c r="D144" s="112"/>
      <c r="E144" s="112"/>
      <c r="F144" s="219">
        <f>Table323567891011123453063313443663755034[[#This Row],[Q-ty]]*Table323567891011123453063313443663755034[[#This Row],[Unit]]</f>
        <v>0</v>
      </c>
      <c r="G144" s="134"/>
      <c r="H144" s="191"/>
      <c r="I144" s="76">
        <f>Table323567891011123453063313443663755034[[#This Row],[AMOUNT]]-Table323567891011123453063313443663755034[[#This Row],[Amount Paid]]</f>
        <v>0</v>
      </c>
      <c r="J144" s="152"/>
      <c r="K144" s="300"/>
      <c r="L144" s="158"/>
      <c r="M144" s="153"/>
      <c r="N144" s="153"/>
      <c r="O144" s="155"/>
      <c r="P144" s="78"/>
      <c r="Q144" s="78"/>
      <c r="R144" s="81"/>
    </row>
    <row r="145" spans="1:18" s="80" customFormat="1" ht="15" customHeight="1">
      <c r="A145" s="104"/>
      <c r="B145" s="103"/>
      <c r="C145" s="106"/>
      <c r="D145" s="107"/>
      <c r="E145" s="107"/>
      <c r="F145" s="219">
        <f>Table323567891011123453063313443663755034[[#This Row],[Q-ty]]*Table323567891011123453063313443663755034[[#This Row],[Unit]]</f>
        <v>0</v>
      </c>
      <c r="G145" s="134"/>
      <c r="H145" s="191"/>
      <c r="I145" s="76">
        <f>Table323567891011123453063313443663755034[[#This Row],[AMOUNT]]-Table323567891011123453063313443663755034[[#This Row],[Amount Paid]]</f>
        <v>0</v>
      </c>
      <c r="J145" s="152"/>
      <c r="K145" s="300"/>
      <c r="L145" s="158"/>
      <c r="M145" s="153"/>
      <c r="N145" s="153"/>
      <c r="O145" s="155"/>
      <c r="P145" s="78"/>
      <c r="Q145" s="78"/>
      <c r="R145" s="79"/>
    </row>
    <row r="146" spans="1:18" s="80" customFormat="1" ht="15" customHeight="1">
      <c r="A146" s="104"/>
      <c r="B146" s="103"/>
      <c r="C146" s="106"/>
      <c r="D146" s="107"/>
      <c r="E146" s="107"/>
      <c r="F146" s="219">
        <f>Table323567891011123453063313443663755034[[#This Row],[Q-ty]]*Table323567891011123453063313443663755034[[#This Row],[Unit]]</f>
        <v>0</v>
      </c>
      <c r="G146" s="134"/>
      <c r="H146" s="191"/>
      <c r="I146" s="76">
        <f>Table323567891011123453063313443663755034[[#This Row],[AMOUNT]]-Table323567891011123453063313443663755034[[#This Row],[Amount Paid]]</f>
        <v>0</v>
      </c>
      <c r="J146" s="152"/>
      <c r="K146" s="300"/>
      <c r="L146" s="158"/>
      <c r="M146" s="153"/>
      <c r="N146" s="153"/>
      <c r="O146" s="155"/>
      <c r="P146" s="78"/>
      <c r="Q146" s="78"/>
      <c r="R146" s="79"/>
    </row>
    <row r="147" spans="1:18" s="80" customFormat="1" ht="15" customHeight="1">
      <c r="A147" s="104"/>
      <c r="B147" s="103"/>
      <c r="C147" s="106"/>
      <c r="D147" s="107"/>
      <c r="E147" s="107"/>
      <c r="F147" s="219">
        <f>Table323567891011123453063313443663755034[[#This Row],[Q-ty]]*Table323567891011123453063313443663755034[[#This Row],[Unit]]</f>
        <v>0</v>
      </c>
      <c r="G147" s="134"/>
      <c r="H147" s="191"/>
      <c r="I147" s="76">
        <f>Table323567891011123453063313443663755034[[#This Row],[AMOUNT]]-Table323567891011123453063313443663755034[[#This Row],[Amount Paid]]</f>
        <v>0</v>
      </c>
      <c r="J147" s="152"/>
      <c r="K147" s="300"/>
      <c r="L147" s="158"/>
      <c r="M147" s="153"/>
      <c r="N147" s="153"/>
      <c r="O147" s="155"/>
      <c r="P147" s="78"/>
      <c r="Q147" s="78"/>
      <c r="R147" s="79"/>
    </row>
    <row r="148" spans="1:18" s="80" customFormat="1" ht="15" customHeight="1">
      <c r="A148" s="104"/>
      <c r="B148" s="103"/>
      <c r="C148" s="106"/>
      <c r="D148" s="107"/>
      <c r="E148" s="107"/>
      <c r="F148" s="219">
        <f>Table323567891011123453063313443663755034[[#This Row],[Q-ty]]*Table323567891011123453063313443663755034[[#This Row],[Unit]]</f>
        <v>0</v>
      </c>
      <c r="G148" s="134"/>
      <c r="H148" s="191"/>
      <c r="I148" s="76">
        <f>Table323567891011123453063313443663755034[[#This Row],[AMOUNT]]-Table323567891011123453063313443663755034[[#This Row],[Amount Paid]]</f>
        <v>0</v>
      </c>
      <c r="J148" s="152"/>
      <c r="K148" s="298"/>
      <c r="L148" s="158"/>
      <c r="M148" s="153"/>
      <c r="N148" s="153"/>
      <c r="O148" s="155"/>
      <c r="P148" s="78"/>
      <c r="Q148" s="78"/>
      <c r="R148" s="79"/>
    </row>
    <row r="149" spans="1:18" s="80" customFormat="1" ht="15" customHeight="1">
      <c r="A149" s="104"/>
      <c r="B149" s="103"/>
      <c r="C149" s="106"/>
      <c r="D149" s="107"/>
      <c r="E149" s="107"/>
      <c r="F149" s="219">
        <f>Table323567891011123453063313443663755034[[#This Row],[Q-ty]]*Table323567891011123453063313443663755034[[#This Row],[Unit]]</f>
        <v>0</v>
      </c>
      <c r="G149" s="134"/>
      <c r="H149" s="191"/>
      <c r="I149" s="76">
        <f>Table323567891011123453063313443663755034[[#This Row],[AMOUNT]]-Table323567891011123453063313443663755034[[#This Row],[Amount Paid]]</f>
        <v>0</v>
      </c>
      <c r="J149" s="152"/>
      <c r="K149" s="300"/>
      <c r="L149" s="158"/>
      <c r="M149" s="153"/>
      <c r="N149" s="153"/>
      <c r="O149" s="155"/>
      <c r="P149" s="78"/>
      <c r="Q149" s="78"/>
      <c r="R149" s="81"/>
    </row>
    <row r="150" spans="1:18" s="80" customFormat="1" ht="15" customHeight="1">
      <c r="A150" s="104"/>
      <c r="B150" s="101"/>
      <c r="C150" s="106"/>
      <c r="D150" s="107"/>
      <c r="E150" s="107"/>
      <c r="F150" s="219">
        <f>Table323567891011123453063313443663755034[[#This Row],[Q-ty]]*Table323567891011123453063313443663755034[[#This Row],[Unit]]</f>
        <v>0</v>
      </c>
      <c r="G150" s="134"/>
      <c r="H150" s="191"/>
      <c r="I150" s="76">
        <f>Table323567891011123453063313443663755034[[#This Row],[AMOUNT]]-Table323567891011123453063313443663755034[[#This Row],[Amount Paid]]</f>
        <v>0</v>
      </c>
      <c r="J150" s="152"/>
      <c r="K150" s="301"/>
      <c r="L150" s="158"/>
      <c r="M150" s="153"/>
      <c r="N150" s="153"/>
      <c r="O150" s="155"/>
      <c r="P150" s="78"/>
      <c r="Q150" s="78"/>
      <c r="R150" s="81"/>
    </row>
    <row r="151" spans="1:18" s="80" customFormat="1" ht="15" customHeight="1">
      <c r="A151" s="104"/>
      <c r="B151" s="103"/>
      <c r="C151" s="106"/>
      <c r="D151" s="107"/>
      <c r="E151" s="107"/>
      <c r="F151" s="219">
        <f>Table323567891011123453063313443663755034[[#This Row],[Q-ty]]*Table323567891011123453063313443663755034[[#This Row],[Unit]]</f>
        <v>0</v>
      </c>
      <c r="G151" s="134"/>
      <c r="H151" s="191"/>
      <c r="I151" s="76">
        <f>Table323567891011123453063313443663755034[[#This Row],[AMOUNT]]-Table323567891011123453063313443663755034[[#This Row],[Amount Paid]]</f>
        <v>0</v>
      </c>
      <c r="J151" s="152"/>
      <c r="K151" s="300"/>
      <c r="L151" s="158"/>
      <c r="M151" s="153"/>
      <c r="N151" s="153"/>
      <c r="O151" s="155"/>
      <c r="P151" s="78"/>
      <c r="Q151" s="78"/>
      <c r="R151" s="81"/>
    </row>
    <row r="152" spans="1:18" s="80" customFormat="1" ht="15" customHeight="1">
      <c r="A152" s="104"/>
      <c r="B152" s="103"/>
      <c r="C152" s="106"/>
      <c r="D152" s="107"/>
      <c r="E152" s="107"/>
      <c r="F152" s="219">
        <f>Table323567891011123453063313443663755034[[#This Row],[Q-ty]]*Table323567891011123453063313443663755034[[#This Row],[Unit]]</f>
        <v>0</v>
      </c>
      <c r="G152" s="134"/>
      <c r="H152" s="191"/>
      <c r="I152" s="76">
        <f>Table323567891011123453063313443663755034[[#This Row],[AMOUNT]]-Table323567891011123453063313443663755034[[#This Row],[Amount Paid]]</f>
        <v>0</v>
      </c>
      <c r="J152" s="152"/>
      <c r="K152" s="300"/>
      <c r="L152" s="158"/>
      <c r="M152" s="153"/>
      <c r="N152" s="153"/>
      <c r="O152" s="155"/>
      <c r="P152" s="78"/>
      <c r="Q152" s="78"/>
      <c r="R152" s="79"/>
    </row>
    <row r="153" spans="1:18" s="80" customFormat="1" ht="15" customHeight="1">
      <c r="A153" s="104"/>
      <c r="B153" s="103"/>
      <c r="C153" s="106"/>
      <c r="D153" s="107"/>
      <c r="E153" s="107"/>
      <c r="F153" s="219">
        <f>Table323567891011123453063313443663755034[[#This Row],[Q-ty]]*Table323567891011123453063313443663755034[[#This Row],[Unit]]</f>
        <v>0</v>
      </c>
      <c r="G153" s="134"/>
      <c r="H153" s="191"/>
      <c r="I153" s="76">
        <f>Table323567891011123453063313443663755034[[#This Row],[AMOUNT]]-Table323567891011123453063313443663755034[[#This Row],[Amount Paid]]</f>
        <v>0</v>
      </c>
      <c r="J153" s="152"/>
      <c r="K153" s="301"/>
      <c r="L153" s="158"/>
      <c r="M153" s="153"/>
      <c r="N153" s="153"/>
      <c r="O153" s="155"/>
      <c r="P153" s="78"/>
      <c r="Q153" s="78"/>
      <c r="R153" s="81"/>
    </row>
    <row r="154" spans="1:18" s="80" customFormat="1" ht="15" customHeight="1">
      <c r="A154" s="104"/>
      <c r="B154" s="103"/>
      <c r="C154" s="106"/>
      <c r="D154" s="107"/>
      <c r="E154" s="107"/>
      <c r="F154" s="219">
        <f>Table323567891011123453063313443663755034[[#This Row],[Q-ty]]*Table323567891011123453063313443663755034[[#This Row],[Unit]]</f>
        <v>0</v>
      </c>
      <c r="G154" s="134"/>
      <c r="H154" s="191"/>
      <c r="I154" s="76">
        <f>Table323567891011123453063313443663755034[[#This Row],[AMOUNT]]-Table323567891011123453063313443663755034[[#This Row],[Amount Paid]]</f>
        <v>0</v>
      </c>
      <c r="J154" s="152"/>
      <c r="K154" s="300"/>
      <c r="L154" s="158"/>
      <c r="M154" s="153"/>
      <c r="N154" s="153"/>
      <c r="O154" s="155"/>
      <c r="P154" s="78"/>
      <c r="Q154" s="78"/>
      <c r="R154" s="81"/>
    </row>
    <row r="155" spans="1:18" s="80" customFormat="1" ht="15" customHeight="1">
      <c r="A155" s="104"/>
      <c r="B155" s="103"/>
      <c r="C155" s="106"/>
      <c r="D155" s="107"/>
      <c r="E155" s="107"/>
      <c r="F155" s="219">
        <f>Table323567891011123453063313443663755034[[#This Row],[Q-ty]]*Table323567891011123453063313443663755034[[#This Row],[Unit]]</f>
        <v>0</v>
      </c>
      <c r="G155" s="134"/>
      <c r="H155" s="191"/>
      <c r="I155" s="76">
        <f>Table323567891011123453063313443663755034[[#This Row],[AMOUNT]]-Table323567891011123453063313443663755034[[#This Row],[Amount Paid]]</f>
        <v>0</v>
      </c>
      <c r="J155" s="152"/>
      <c r="K155" s="298"/>
      <c r="L155" s="158"/>
      <c r="M155" s="153"/>
      <c r="N155" s="153"/>
      <c r="O155" s="170"/>
      <c r="P155" s="78"/>
      <c r="Q155" s="78"/>
      <c r="R155" s="79"/>
    </row>
    <row r="156" spans="1:18" s="80" customFormat="1" ht="15" customHeight="1">
      <c r="A156" s="104"/>
      <c r="B156" s="103"/>
      <c r="C156" s="106"/>
      <c r="D156" s="107"/>
      <c r="E156" s="107"/>
      <c r="F156" s="219">
        <f>Table323567891011123453063313443663755034[[#This Row],[Q-ty]]*Table323567891011123453063313443663755034[[#This Row],[Unit]]</f>
        <v>0</v>
      </c>
      <c r="G156" s="134"/>
      <c r="H156" s="191"/>
      <c r="I156" s="76">
        <f>Table323567891011123453063313443663755034[[#This Row],[AMOUNT]]-Table323567891011123453063313443663755034[[#This Row],[Amount Paid]]</f>
        <v>0</v>
      </c>
      <c r="J156" s="152"/>
      <c r="K156" s="298"/>
      <c r="L156" s="158"/>
      <c r="M156" s="153"/>
      <c r="N156" s="153"/>
      <c r="O156" s="155"/>
      <c r="P156" s="78"/>
      <c r="Q156" s="78"/>
      <c r="R156" s="77"/>
    </row>
    <row r="157" spans="1:18" s="80" customFormat="1" ht="15" customHeight="1">
      <c r="A157" s="104"/>
      <c r="B157" s="103"/>
      <c r="C157" s="106"/>
      <c r="D157" s="107"/>
      <c r="E157" s="107"/>
      <c r="F157" s="219">
        <f>Table323567891011123453063313443663755034[[#This Row],[Q-ty]]*Table323567891011123453063313443663755034[[#This Row],[Unit]]</f>
        <v>0</v>
      </c>
      <c r="G157" s="134"/>
      <c r="H157" s="191"/>
      <c r="I157" s="76">
        <f>Table323567891011123453063313443663755034[[#This Row],[AMOUNT]]-Table323567891011123453063313443663755034[[#This Row],[Amount Paid]]</f>
        <v>0</v>
      </c>
      <c r="J157" s="152"/>
      <c r="K157" s="298"/>
      <c r="L157" s="158"/>
      <c r="M157" s="153"/>
      <c r="N157" s="153"/>
      <c r="O157" s="155"/>
      <c r="P157" s="78"/>
      <c r="Q157" s="78"/>
      <c r="R157" s="79"/>
    </row>
    <row r="158" spans="1:18" s="80" customFormat="1" ht="15" customHeight="1">
      <c r="A158" s="104"/>
      <c r="B158" s="103"/>
      <c r="C158" s="106"/>
      <c r="D158" s="107"/>
      <c r="E158" s="107"/>
      <c r="F158" s="219">
        <f>Table323567891011123453063313443663755034[[#This Row],[Q-ty]]*Table323567891011123453063313443663755034[[#This Row],[Unit]]</f>
        <v>0</v>
      </c>
      <c r="G158" s="134"/>
      <c r="H158" s="191"/>
      <c r="I158" s="76">
        <f>Table323567891011123453063313443663755034[[#This Row],[AMOUNT]]-Table323567891011123453063313443663755034[[#This Row],[Amount Paid]]</f>
        <v>0</v>
      </c>
      <c r="J158" s="152"/>
      <c r="K158" s="298"/>
      <c r="L158" s="158"/>
      <c r="M158" s="153"/>
      <c r="N158" s="153"/>
      <c r="O158" s="151"/>
      <c r="P158" s="78"/>
      <c r="Q158" s="78"/>
      <c r="R158" s="79"/>
    </row>
    <row r="159" spans="1:18" s="80" customFormat="1" ht="14.25" customHeight="1">
      <c r="A159" s="104"/>
      <c r="B159" s="103"/>
      <c r="C159" s="106"/>
      <c r="D159" s="107"/>
      <c r="E159" s="107"/>
      <c r="F159" s="219">
        <f>Table323567891011123453063313443663755034[[#This Row],[Q-ty]]*Table323567891011123453063313443663755034[[#This Row],[Unit]]</f>
        <v>0</v>
      </c>
      <c r="G159" s="134"/>
      <c r="H159" s="191"/>
      <c r="I159" s="76">
        <f>Table323567891011123453063313443663755034[[#This Row],[AMOUNT]]-Table323567891011123453063313443663755034[[#This Row],[Amount Paid]]</f>
        <v>0</v>
      </c>
      <c r="J159" s="152"/>
      <c r="K159" s="300"/>
      <c r="L159" s="158"/>
      <c r="M159" s="153"/>
      <c r="N159" s="153"/>
      <c r="O159" s="155"/>
      <c r="P159" s="78"/>
      <c r="Q159" s="78"/>
      <c r="R159" s="79"/>
    </row>
    <row r="160" spans="1:18" s="80" customFormat="1" ht="14.25" customHeight="1">
      <c r="A160" s="104"/>
      <c r="B160" s="103"/>
      <c r="C160" s="106"/>
      <c r="D160" s="107"/>
      <c r="E160" s="107"/>
      <c r="F160" s="219">
        <f>Table323567891011123453063313443663755034[[#This Row],[Q-ty]]*Table323567891011123453063313443663755034[[#This Row],[Unit]]</f>
        <v>0</v>
      </c>
      <c r="G160" s="134"/>
      <c r="H160" s="191"/>
      <c r="I160" s="76">
        <f>Table323567891011123453063313443663755034[[#This Row],[AMOUNT]]-Table323567891011123453063313443663755034[[#This Row],[Amount Paid]]</f>
        <v>0</v>
      </c>
      <c r="J160" s="152"/>
      <c r="K160" s="298"/>
      <c r="L160" s="158"/>
      <c r="M160" s="153"/>
      <c r="N160" s="153"/>
      <c r="O160" s="155"/>
      <c r="P160" s="78"/>
      <c r="Q160" s="78"/>
      <c r="R160" s="79"/>
    </row>
    <row r="161" spans="1:18" s="80" customFormat="1" ht="14.25" customHeight="1">
      <c r="A161" s="104"/>
      <c r="B161" s="103"/>
      <c r="C161" s="106"/>
      <c r="D161" s="107"/>
      <c r="E161" s="107"/>
      <c r="F161" s="219">
        <f>Table323567891011123453063313443663755034[[#This Row],[Q-ty]]*Table323567891011123453063313443663755034[[#This Row],[Unit]]</f>
        <v>0</v>
      </c>
      <c r="G161" s="134"/>
      <c r="H161" s="191"/>
      <c r="I161" s="76">
        <f>Table323567891011123453063313443663755034[[#This Row],[AMOUNT]]-Table323567891011123453063313443663755034[[#This Row],[Amount Paid]]</f>
        <v>0</v>
      </c>
      <c r="J161" s="152"/>
      <c r="K161" s="298"/>
      <c r="L161" s="158"/>
      <c r="M161" s="153"/>
      <c r="N161" s="153"/>
      <c r="O161" s="155"/>
      <c r="P161" s="78"/>
      <c r="Q161" s="78"/>
      <c r="R161" s="79"/>
    </row>
    <row r="162" spans="1:18" s="80" customFormat="1" ht="15" customHeight="1">
      <c r="A162" s="104"/>
      <c r="B162" s="103"/>
      <c r="C162" s="106"/>
      <c r="D162" s="107"/>
      <c r="E162" s="107"/>
      <c r="F162" s="219">
        <f>Table323567891011123453063313443663755034[[#This Row],[Q-ty]]*Table323567891011123453063313443663755034[[#This Row],[Unit]]</f>
        <v>0</v>
      </c>
      <c r="G162" s="134"/>
      <c r="H162" s="191"/>
      <c r="I162" s="76">
        <f>Table323567891011123453063313443663755034[[#This Row],[AMOUNT]]-Table323567891011123453063313443663755034[[#This Row],[Amount Paid]]</f>
        <v>0</v>
      </c>
      <c r="J162" s="152"/>
      <c r="K162" s="298"/>
      <c r="L162" s="158"/>
      <c r="M162" s="153"/>
      <c r="N162" s="153"/>
      <c r="O162" s="155"/>
      <c r="P162" s="78"/>
      <c r="Q162" s="78"/>
      <c r="R162" s="79"/>
    </row>
    <row r="163" spans="1:18" s="80" customFormat="1" ht="15" customHeight="1">
      <c r="A163" s="104"/>
      <c r="B163" s="103"/>
      <c r="C163" s="106"/>
      <c r="D163" s="107"/>
      <c r="E163" s="107"/>
      <c r="F163" s="219">
        <f>Table323567891011123453063313443663755034[[#This Row],[Q-ty]]*Table323567891011123453063313443663755034[[#This Row],[Unit]]</f>
        <v>0</v>
      </c>
      <c r="G163" s="134"/>
      <c r="H163" s="191"/>
      <c r="I163" s="76">
        <f>Table323567891011123453063313443663755034[[#This Row],[AMOUNT]]-Table323567891011123453063313443663755034[[#This Row],[Amount Paid]]</f>
        <v>0</v>
      </c>
      <c r="J163" s="152"/>
      <c r="K163" s="298"/>
      <c r="L163" s="158"/>
      <c r="M163" s="153"/>
      <c r="N163" s="153"/>
      <c r="O163" s="155"/>
      <c r="P163" s="78"/>
      <c r="Q163" s="78"/>
      <c r="R163" s="79"/>
    </row>
    <row r="164" spans="1:18" s="80" customFormat="1" ht="15" customHeight="1">
      <c r="A164" s="104"/>
      <c r="B164" s="103"/>
      <c r="C164" s="113"/>
      <c r="D164" s="114"/>
      <c r="E164" s="114"/>
      <c r="F164" s="219">
        <f>Table323567891011123453063313443663755034[[#This Row],[Q-ty]]*Table323567891011123453063313443663755034[[#This Row],[Unit]]</f>
        <v>0</v>
      </c>
      <c r="G164" s="134"/>
      <c r="H164" s="191"/>
      <c r="I164" s="76">
        <f>Table323567891011123453063313443663755034[[#This Row],[AMOUNT]]-Table323567891011123453063313443663755034[[#This Row],[Amount Paid]]</f>
        <v>0</v>
      </c>
      <c r="J164" s="152"/>
      <c r="K164" s="298"/>
      <c r="L164" s="158"/>
      <c r="M164" s="153"/>
      <c r="N164" s="153"/>
      <c r="O164" s="155"/>
      <c r="P164" s="78"/>
      <c r="Q164" s="78"/>
      <c r="R164" s="79"/>
    </row>
    <row r="165" spans="1:18" s="80" customFormat="1" ht="15" customHeight="1">
      <c r="A165" s="104"/>
      <c r="B165" s="103"/>
      <c r="C165" s="106"/>
      <c r="D165" s="107"/>
      <c r="E165" s="107"/>
      <c r="F165" s="219">
        <f>Table323567891011123453063313443663755034[[#This Row],[Q-ty]]*Table323567891011123453063313443663755034[[#This Row],[Unit]]</f>
        <v>0</v>
      </c>
      <c r="G165" s="134"/>
      <c r="H165" s="191"/>
      <c r="I165" s="76">
        <f>Table323567891011123453063313443663755034[[#This Row],[AMOUNT]]-Table323567891011123453063313443663755034[[#This Row],[Amount Paid]]</f>
        <v>0</v>
      </c>
      <c r="J165" s="152"/>
      <c r="K165" s="300"/>
      <c r="L165" s="158"/>
      <c r="M165" s="153"/>
      <c r="N165" s="154"/>
      <c r="O165" s="155"/>
      <c r="P165" s="78"/>
      <c r="Q165" s="78"/>
      <c r="R165" s="81"/>
    </row>
    <row r="166" spans="1:18" s="80" customFormat="1" ht="15" customHeight="1">
      <c r="A166" s="104"/>
      <c r="B166" s="103"/>
      <c r="C166" s="106"/>
      <c r="D166" s="107"/>
      <c r="E166" s="107"/>
      <c r="F166" s="219">
        <f>Table323567891011123453063313443663755034[[#This Row],[Q-ty]]*Table323567891011123453063313443663755034[[#This Row],[Unit]]</f>
        <v>0</v>
      </c>
      <c r="G166" s="134"/>
      <c r="H166" s="191"/>
      <c r="I166" s="76">
        <f>Table323567891011123453063313443663755034[[#This Row],[AMOUNT]]-Table323567891011123453063313443663755034[[#This Row],[Amount Paid]]</f>
        <v>0</v>
      </c>
      <c r="J166" s="152"/>
      <c r="K166" s="296"/>
      <c r="L166" s="152"/>
      <c r="M166" s="153"/>
      <c r="N166" s="154"/>
      <c r="O166" s="155"/>
      <c r="P166" s="78"/>
      <c r="Q166" s="78"/>
      <c r="R166" s="79"/>
    </row>
    <row r="167" spans="1:18" s="80" customFormat="1" ht="15" customHeight="1">
      <c r="A167" s="104"/>
      <c r="B167" s="103"/>
      <c r="C167" s="106"/>
      <c r="D167" s="107"/>
      <c r="E167" s="107"/>
      <c r="F167" s="219">
        <f>Table323567891011123453063313443663755034[[#This Row],[Q-ty]]*Table323567891011123453063313443663755034[[#This Row],[Unit]]</f>
        <v>0</v>
      </c>
      <c r="G167" s="134"/>
      <c r="H167" s="191"/>
      <c r="I167" s="76">
        <f>Table323567891011123453063313443663755034[[#This Row],[AMOUNT]]-Table323567891011123453063313443663755034[[#This Row],[Amount Paid]]</f>
        <v>0</v>
      </c>
      <c r="J167" s="152"/>
      <c r="K167" s="296"/>
      <c r="L167" s="152"/>
      <c r="M167" s="153"/>
      <c r="N167" s="154"/>
      <c r="O167" s="155"/>
      <c r="P167" s="78"/>
      <c r="Q167" s="78"/>
      <c r="R167" s="79"/>
    </row>
    <row r="168" spans="1:18" s="80" customFormat="1" ht="15" customHeight="1">
      <c r="A168" s="104"/>
      <c r="B168" s="103"/>
      <c r="C168" s="106"/>
      <c r="D168" s="107"/>
      <c r="E168" s="107"/>
      <c r="F168" s="219">
        <f>Table323567891011123453063313443663755034[[#This Row],[Q-ty]]*Table323567891011123453063313443663755034[[#This Row],[Unit]]</f>
        <v>0</v>
      </c>
      <c r="G168" s="134"/>
      <c r="H168" s="191"/>
      <c r="I168" s="76">
        <f>Table323567891011123453063313443663755034[[#This Row],[AMOUNT]]-Table323567891011123453063313443663755034[[#This Row],[Amount Paid]]</f>
        <v>0</v>
      </c>
      <c r="J168" s="152"/>
      <c r="K168" s="301"/>
      <c r="L168" s="152"/>
      <c r="M168" s="153"/>
      <c r="N168" s="154"/>
      <c r="O168" s="155"/>
      <c r="P168" s="78"/>
      <c r="Q168" s="78"/>
      <c r="R168" s="79"/>
    </row>
    <row r="169" spans="1:18" s="80" customFormat="1" ht="15" customHeight="1">
      <c r="A169" s="104"/>
      <c r="B169" s="103"/>
      <c r="C169" s="106"/>
      <c r="D169" s="107"/>
      <c r="E169" s="107"/>
      <c r="F169" s="219">
        <f>Table323567891011123453063313443663755034[[#This Row],[Q-ty]]*Table323567891011123453063313443663755034[[#This Row],[Unit]]</f>
        <v>0</v>
      </c>
      <c r="G169" s="134"/>
      <c r="H169" s="191"/>
      <c r="I169" s="76">
        <f>Table323567891011123453063313443663755034[[#This Row],[AMOUNT]]-Table323567891011123453063313443663755034[[#This Row],[Amount Paid]]</f>
        <v>0</v>
      </c>
      <c r="J169" s="152"/>
      <c r="K169" s="296"/>
      <c r="L169" s="152"/>
      <c r="M169" s="153"/>
      <c r="N169" s="154"/>
      <c r="O169" s="155"/>
      <c r="P169" s="78"/>
      <c r="Q169" s="78"/>
      <c r="R169" s="79"/>
    </row>
    <row r="170" spans="1:18" s="80" customFormat="1" ht="15" customHeight="1">
      <c r="A170" s="104"/>
      <c r="B170" s="103"/>
      <c r="C170" s="106"/>
      <c r="D170" s="107"/>
      <c r="E170" s="107"/>
      <c r="F170" s="219">
        <f>Table323567891011123453063313443663755034[[#This Row],[Q-ty]]*Table323567891011123453063313443663755034[[#This Row],[Unit]]</f>
        <v>0</v>
      </c>
      <c r="G170" s="134"/>
      <c r="H170" s="191"/>
      <c r="I170" s="76">
        <f>Table323567891011123453063313443663755034[[#This Row],[AMOUNT]]-Table323567891011123453063313443663755034[[#This Row],[Amount Paid]]</f>
        <v>0</v>
      </c>
      <c r="J170" s="152"/>
      <c r="K170" s="296"/>
      <c r="L170" s="152"/>
      <c r="M170" s="153"/>
      <c r="N170" s="154"/>
      <c r="O170" s="155"/>
      <c r="P170" s="78"/>
      <c r="Q170" s="78"/>
      <c r="R170" s="79"/>
    </row>
    <row r="171" spans="1:18" s="80" customFormat="1" ht="15" customHeight="1">
      <c r="A171" s="104"/>
      <c r="B171" s="103"/>
      <c r="C171" s="106"/>
      <c r="D171" s="107"/>
      <c r="E171" s="107"/>
      <c r="F171" s="219">
        <f>Table323567891011123453063313443663755034[[#This Row],[Q-ty]]*Table323567891011123453063313443663755034[[#This Row],[Unit]]</f>
        <v>0</v>
      </c>
      <c r="G171" s="134"/>
      <c r="H171" s="191"/>
      <c r="I171" s="76">
        <f>Table323567891011123453063313443663755034[[#This Row],[AMOUNT]]-Table323567891011123453063313443663755034[[#This Row],[Amount Paid]]</f>
        <v>0</v>
      </c>
      <c r="J171" s="152"/>
      <c r="K171" s="301"/>
      <c r="L171" s="152"/>
      <c r="M171" s="153"/>
      <c r="N171" s="154"/>
      <c r="O171" s="155"/>
      <c r="P171" s="78"/>
      <c r="Q171" s="78"/>
      <c r="R171" s="79"/>
    </row>
    <row r="172" spans="1:18" s="80" customFormat="1" ht="15" customHeight="1">
      <c r="A172" s="104"/>
      <c r="B172" s="103"/>
      <c r="C172" s="106"/>
      <c r="D172" s="107"/>
      <c r="E172" s="107"/>
      <c r="F172" s="219">
        <f>Table323567891011123453063313443663755034[[#This Row],[Q-ty]]*Table323567891011123453063313443663755034[[#This Row],[Unit]]</f>
        <v>0</v>
      </c>
      <c r="G172" s="134"/>
      <c r="H172" s="191"/>
      <c r="I172" s="76">
        <f>Table323567891011123453063313443663755034[[#This Row],[AMOUNT]]-Table323567891011123453063313443663755034[[#This Row],[Amount Paid]]</f>
        <v>0</v>
      </c>
      <c r="J172" s="152"/>
      <c r="K172" s="296"/>
      <c r="L172" s="152"/>
      <c r="M172" s="153"/>
      <c r="N172" s="154"/>
      <c r="O172" s="155"/>
      <c r="P172" s="78"/>
      <c r="Q172" s="78"/>
      <c r="R172" s="79"/>
    </row>
    <row r="173" spans="1:18" s="80" customFormat="1" ht="15" customHeight="1">
      <c r="A173" s="104"/>
      <c r="B173" s="103"/>
      <c r="C173" s="106"/>
      <c r="D173" s="107"/>
      <c r="E173" s="107"/>
      <c r="F173" s="219">
        <f>Table323567891011123453063313443663755034[[#This Row],[Q-ty]]*Table323567891011123453063313443663755034[[#This Row],[Unit]]</f>
        <v>0</v>
      </c>
      <c r="G173" s="134"/>
      <c r="H173" s="191"/>
      <c r="I173" s="76">
        <f>Table323567891011123453063313443663755034[[#This Row],[AMOUNT]]-Table323567891011123453063313443663755034[[#This Row],[Amount Paid]]</f>
        <v>0</v>
      </c>
      <c r="J173" s="152"/>
      <c r="K173" s="296"/>
      <c r="L173" s="152"/>
      <c r="M173" s="153"/>
      <c r="N173" s="154"/>
      <c r="O173" s="155"/>
      <c r="P173" s="78"/>
      <c r="Q173" s="78"/>
      <c r="R173" s="81"/>
    </row>
    <row r="174" spans="1:18" s="80" customFormat="1" ht="15" customHeight="1">
      <c r="A174" s="104"/>
      <c r="B174" s="103"/>
      <c r="C174" s="106"/>
      <c r="D174" s="107"/>
      <c r="E174" s="107"/>
      <c r="F174" s="219">
        <f>Table323567891011123453063313443663755034[[#This Row],[Q-ty]]*Table323567891011123453063313443663755034[[#This Row],[Unit]]</f>
        <v>0</v>
      </c>
      <c r="G174" s="134"/>
      <c r="H174" s="191"/>
      <c r="I174" s="76">
        <f>Table323567891011123453063313443663755034[[#This Row],[AMOUNT]]-Table323567891011123453063313443663755034[[#This Row],[Amount Paid]]</f>
        <v>0</v>
      </c>
      <c r="J174" s="152"/>
      <c r="K174" s="296"/>
      <c r="L174" s="152"/>
      <c r="M174" s="153"/>
      <c r="N174" s="154"/>
      <c r="O174" s="155"/>
      <c r="P174" s="78"/>
      <c r="Q174" s="78"/>
      <c r="R174" s="79"/>
    </row>
    <row r="175" spans="1:18" s="80" customFormat="1" ht="15" customHeight="1">
      <c r="A175" s="104"/>
      <c r="B175" s="103"/>
      <c r="C175" s="106"/>
      <c r="D175" s="107"/>
      <c r="E175" s="107"/>
      <c r="F175" s="219">
        <f>Table323567891011123453063313443663755034[[#This Row],[Q-ty]]*Table323567891011123453063313443663755034[[#This Row],[Unit]]</f>
        <v>0</v>
      </c>
      <c r="G175" s="134"/>
      <c r="H175" s="191"/>
      <c r="I175" s="76">
        <f>Table323567891011123453063313443663755034[[#This Row],[AMOUNT]]-Table323567891011123453063313443663755034[[#This Row],[Amount Paid]]</f>
        <v>0</v>
      </c>
      <c r="J175" s="152"/>
      <c r="K175" s="296"/>
      <c r="L175" s="152"/>
      <c r="M175" s="153"/>
      <c r="N175" s="154"/>
      <c r="O175" s="155"/>
      <c r="P175" s="78"/>
      <c r="Q175" s="78"/>
      <c r="R175" s="79"/>
    </row>
    <row r="176" spans="1:18" s="80" customFormat="1" ht="15" customHeight="1">
      <c r="A176" s="104"/>
      <c r="B176" s="103"/>
      <c r="C176" s="106"/>
      <c r="D176" s="107"/>
      <c r="E176" s="107"/>
      <c r="F176" s="219">
        <f>Table323567891011123453063313443663755034[[#This Row],[Q-ty]]*Table323567891011123453063313443663755034[[#This Row],[Unit]]</f>
        <v>0</v>
      </c>
      <c r="G176" s="134"/>
      <c r="H176" s="191"/>
      <c r="I176" s="76">
        <f>Table323567891011123453063313443663755034[[#This Row],[AMOUNT]]-Table323567891011123453063313443663755034[[#This Row],[Amount Paid]]</f>
        <v>0</v>
      </c>
      <c r="J176" s="152"/>
      <c r="K176" s="296"/>
      <c r="L176" s="152"/>
      <c r="M176" s="153"/>
      <c r="N176" s="154"/>
      <c r="O176" s="155"/>
      <c r="P176" s="78"/>
      <c r="Q176" s="78"/>
      <c r="R176" s="81"/>
    </row>
    <row r="177" spans="1:18" s="80" customFormat="1" ht="15" customHeight="1">
      <c r="A177" s="104"/>
      <c r="B177" s="103"/>
      <c r="C177" s="106"/>
      <c r="D177" s="107"/>
      <c r="E177" s="107"/>
      <c r="F177" s="219">
        <f>Table323567891011123453063313443663755034[[#This Row],[Q-ty]]*Table323567891011123453063313443663755034[[#This Row],[Unit]]</f>
        <v>0</v>
      </c>
      <c r="G177" s="134"/>
      <c r="H177" s="191"/>
      <c r="I177" s="76">
        <f>Table323567891011123453063313443663755034[[#This Row],[AMOUNT]]-Table323567891011123453063313443663755034[[#This Row],[Amount Paid]]</f>
        <v>0</v>
      </c>
      <c r="J177" s="152"/>
      <c r="K177" s="296"/>
      <c r="L177" s="152"/>
      <c r="M177" s="153"/>
      <c r="N177" s="154"/>
      <c r="O177" s="155"/>
      <c r="P177" s="78"/>
      <c r="Q177" s="78"/>
      <c r="R177" s="79"/>
    </row>
    <row r="178" spans="1:18" s="80" customFormat="1" ht="15" customHeight="1">
      <c r="A178" s="104"/>
      <c r="B178" s="103"/>
      <c r="C178" s="106"/>
      <c r="D178" s="107"/>
      <c r="E178" s="107"/>
      <c r="F178" s="219">
        <f>Table323567891011123453063313443663755034[[#This Row],[Q-ty]]*Table323567891011123453063313443663755034[[#This Row],[Unit]]</f>
        <v>0</v>
      </c>
      <c r="G178" s="134"/>
      <c r="H178" s="191"/>
      <c r="I178" s="76">
        <f>Table323567891011123453063313443663755034[[#This Row],[AMOUNT]]-Table323567891011123453063313443663755034[[#This Row],[Amount Paid]]</f>
        <v>0</v>
      </c>
      <c r="J178" s="152"/>
      <c r="K178" s="296"/>
      <c r="L178" s="152"/>
      <c r="M178" s="153"/>
      <c r="N178" s="154"/>
      <c r="O178" s="155"/>
      <c r="P178" s="78"/>
      <c r="Q178" s="78"/>
      <c r="R178" s="81"/>
    </row>
    <row r="179" spans="1:18" s="80" customFormat="1" ht="15" customHeight="1">
      <c r="A179" s="104"/>
      <c r="B179" s="103"/>
      <c r="C179" s="106"/>
      <c r="D179" s="107"/>
      <c r="E179" s="107"/>
      <c r="F179" s="219">
        <f>Table323567891011123453063313443663755034[[#This Row],[Q-ty]]*Table323567891011123453063313443663755034[[#This Row],[Unit]]</f>
        <v>0</v>
      </c>
      <c r="G179" s="134"/>
      <c r="H179" s="191"/>
      <c r="I179" s="76">
        <f>Table323567891011123453063313443663755034[[#This Row],[AMOUNT]]-Table323567891011123453063313443663755034[[#This Row],[Amount Paid]]</f>
        <v>0</v>
      </c>
      <c r="J179" s="152"/>
      <c r="K179" s="296"/>
      <c r="L179" s="152"/>
      <c r="M179" s="153"/>
      <c r="N179" s="154"/>
      <c r="O179" s="155"/>
      <c r="P179" s="78"/>
      <c r="Q179" s="78"/>
      <c r="R179" s="79"/>
    </row>
    <row r="180" spans="1:18" s="80" customFormat="1" ht="15" customHeight="1">
      <c r="A180" s="104"/>
      <c r="B180" s="103"/>
      <c r="C180" s="106"/>
      <c r="D180" s="107"/>
      <c r="E180" s="107"/>
      <c r="F180" s="219">
        <f>Table323567891011123453063313443663755034[[#This Row],[Q-ty]]*Table323567891011123453063313443663755034[[#This Row],[Unit]]</f>
        <v>0</v>
      </c>
      <c r="G180" s="134"/>
      <c r="H180" s="191"/>
      <c r="I180" s="76">
        <f>Table323567891011123453063313443663755034[[#This Row],[AMOUNT]]-Table323567891011123453063313443663755034[[#This Row],[Amount Paid]]</f>
        <v>0</v>
      </c>
      <c r="J180" s="152"/>
      <c r="K180" s="296"/>
      <c r="L180" s="152"/>
      <c r="M180" s="153"/>
      <c r="N180" s="154"/>
      <c r="O180" s="155"/>
      <c r="P180" s="78"/>
      <c r="Q180" s="78"/>
      <c r="R180" s="79"/>
    </row>
    <row r="181" spans="1:18" s="80" customFormat="1" ht="15" customHeight="1">
      <c r="A181" s="104"/>
      <c r="B181" s="103"/>
      <c r="C181" s="106"/>
      <c r="D181" s="107"/>
      <c r="E181" s="107"/>
      <c r="F181" s="219">
        <f>Table323567891011123453063313443663755034[[#This Row],[Q-ty]]*Table323567891011123453063313443663755034[[#This Row],[Unit]]</f>
        <v>0</v>
      </c>
      <c r="G181" s="134"/>
      <c r="H181" s="191"/>
      <c r="I181" s="76">
        <f>Table323567891011123453063313443663755034[[#This Row],[AMOUNT]]-Table323567891011123453063313443663755034[[#This Row],[Amount Paid]]</f>
        <v>0</v>
      </c>
      <c r="J181" s="152"/>
      <c r="K181" s="296"/>
      <c r="L181" s="152"/>
      <c r="M181" s="153"/>
      <c r="N181" s="154"/>
      <c r="O181" s="155"/>
      <c r="P181" s="78"/>
      <c r="Q181" s="78"/>
      <c r="R181" s="79"/>
    </row>
    <row r="182" spans="1:18" s="80" customFormat="1" ht="15" customHeight="1">
      <c r="A182" s="104"/>
      <c r="B182" s="103"/>
      <c r="C182" s="106"/>
      <c r="D182" s="107"/>
      <c r="E182" s="107"/>
      <c r="F182" s="219">
        <f>Table323567891011123453063313443663755034[[#This Row],[Q-ty]]*Table323567891011123453063313443663755034[[#This Row],[Unit]]</f>
        <v>0</v>
      </c>
      <c r="G182" s="134"/>
      <c r="H182" s="191"/>
      <c r="I182" s="76">
        <f>Table323567891011123453063313443663755034[[#This Row],[AMOUNT]]-Table323567891011123453063313443663755034[[#This Row],[Amount Paid]]</f>
        <v>0</v>
      </c>
      <c r="J182" s="152"/>
      <c r="K182" s="296"/>
      <c r="L182" s="152"/>
      <c r="M182" s="153"/>
      <c r="N182" s="154"/>
      <c r="O182" s="155"/>
      <c r="P182" s="78"/>
      <c r="Q182" s="78"/>
      <c r="R182" s="79"/>
    </row>
    <row r="183" spans="1:18" s="80" customFormat="1" ht="15" customHeight="1">
      <c r="A183" s="104"/>
      <c r="B183" s="103"/>
      <c r="C183" s="106"/>
      <c r="D183" s="107"/>
      <c r="E183" s="107"/>
      <c r="F183" s="219">
        <f>Table323567891011123453063313443663755034[[#This Row],[Q-ty]]*Table323567891011123453063313443663755034[[#This Row],[Unit]]</f>
        <v>0</v>
      </c>
      <c r="G183" s="134"/>
      <c r="H183" s="191"/>
      <c r="I183" s="76">
        <f>Table323567891011123453063313443663755034[[#This Row],[AMOUNT]]-Table323567891011123453063313443663755034[[#This Row],[Amount Paid]]</f>
        <v>0</v>
      </c>
      <c r="J183" s="152"/>
      <c r="K183" s="296"/>
      <c r="L183" s="152"/>
      <c r="M183" s="153"/>
      <c r="N183" s="154"/>
      <c r="O183" s="155"/>
      <c r="P183" s="78"/>
      <c r="Q183" s="78"/>
      <c r="R183" s="79"/>
    </row>
    <row r="184" spans="1:18" s="80" customFormat="1" ht="15" customHeight="1">
      <c r="A184" s="104"/>
      <c r="B184" s="103"/>
      <c r="C184" s="106"/>
      <c r="D184" s="107"/>
      <c r="E184" s="107"/>
      <c r="F184" s="219">
        <f>Table323567891011123453063313443663755034[[#This Row],[Q-ty]]*Table323567891011123453063313443663755034[[#This Row],[Unit]]</f>
        <v>0</v>
      </c>
      <c r="G184" s="134"/>
      <c r="H184" s="191"/>
      <c r="I184" s="76">
        <f>Table323567891011123453063313443663755034[[#This Row],[AMOUNT]]-Table323567891011123453063313443663755034[[#This Row],[Amount Paid]]</f>
        <v>0</v>
      </c>
      <c r="J184" s="152"/>
      <c r="K184" s="296"/>
      <c r="L184" s="152"/>
      <c r="M184" s="153"/>
      <c r="N184" s="154"/>
      <c r="O184" s="155"/>
      <c r="P184" s="78"/>
      <c r="Q184" s="78"/>
      <c r="R184" s="79"/>
    </row>
    <row r="185" spans="1:18" s="80" customFormat="1" ht="15" customHeight="1">
      <c r="A185" s="104"/>
      <c r="B185" s="103"/>
      <c r="C185" s="106"/>
      <c r="D185" s="107"/>
      <c r="E185" s="107"/>
      <c r="F185" s="219">
        <f>Table323567891011123453063313443663755034[[#This Row],[Q-ty]]*Table323567891011123453063313443663755034[[#This Row],[Unit]]</f>
        <v>0</v>
      </c>
      <c r="G185" s="134"/>
      <c r="H185" s="191"/>
      <c r="I185" s="76">
        <f>Table323567891011123453063313443663755034[[#This Row],[AMOUNT]]-Table323567891011123453063313443663755034[[#This Row],[Amount Paid]]</f>
        <v>0</v>
      </c>
      <c r="J185" s="152"/>
      <c r="K185" s="296"/>
      <c r="L185" s="152"/>
      <c r="M185" s="153"/>
      <c r="N185" s="154"/>
      <c r="O185" s="155"/>
      <c r="P185" s="78"/>
      <c r="Q185" s="78"/>
      <c r="R185" s="79"/>
    </row>
    <row r="186" spans="1:18" s="80" customFormat="1" ht="15" customHeight="1">
      <c r="A186" s="104"/>
      <c r="B186" s="103"/>
      <c r="C186" s="106"/>
      <c r="D186" s="107"/>
      <c r="E186" s="107"/>
      <c r="F186" s="219">
        <f>Table323567891011123453063313443663755034[[#This Row],[Q-ty]]*Table323567891011123453063313443663755034[[#This Row],[Unit]]</f>
        <v>0</v>
      </c>
      <c r="G186" s="134"/>
      <c r="H186" s="191"/>
      <c r="I186" s="76">
        <f>Table323567891011123453063313443663755034[[#This Row],[AMOUNT]]-Table323567891011123453063313443663755034[[#This Row],[Amount Paid]]</f>
        <v>0</v>
      </c>
      <c r="J186" s="152"/>
      <c r="K186" s="296"/>
      <c r="L186" s="152"/>
      <c r="M186" s="153"/>
      <c r="N186" s="154"/>
      <c r="O186" s="155"/>
      <c r="P186" s="78"/>
      <c r="Q186" s="78"/>
      <c r="R186" s="79"/>
    </row>
    <row r="187" spans="1:18" s="80" customFormat="1" ht="15" customHeight="1">
      <c r="A187" s="104"/>
      <c r="B187" s="103"/>
      <c r="C187" s="106"/>
      <c r="D187" s="107"/>
      <c r="E187" s="107"/>
      <c r="F187" s="219">
        <f>Table323567891011123453063313443663755034[[#This Row],[Q-ty]]*Table323567891011123453063313443663755034[[#This Row],[Unit]]</f>
        <v>0</v>
      </c>
      <c r="G187" s="134"/>
      <c r="H187" s="191"/>
      <c r="I187" s="76">
        <f>Table323567891011123453063313443663755034[[#This Row],[AMOUNT]]-Table323567891011123453063313443663755034[[#This Row],[Amount Paid]]</f>
        <v>0</v>
      </c>
      <c r="J187" s="152"/>
      <c r="K187" s="296"/>
      <c r="L187" s="152"/>
      <c r="M187" s="153"/>
      <c r="N187" s="154"/>
      <c r="O187" s="155"/>
      <c r="P187" s="78"/>
      <c r="Q187" s="78"/>
      <c r="R187" s="79"/>
    </row>
    <row r="188" spans="1:18" s="80" customFormat="1" ht="15" customHeight="1">
      <c r="A188" s="104"/>
      <c r="B188" s="103"/>
      <c r="C188" s="106"/>
      <c r="D188" s="107"/>
      <c r="E188" s="107"/>
      <c r="F188" s="219">
        <f>Table323567891011123453063313443663755034[[#This Row],[Q-ty]]*Table323567891011123453063313443663755034[[#This Row],[Unit]]</f>
        <v>0</v>
      </c>
      <c r="G188" s="134"/>
      <c r="H188" s="191"/>
      <c r="I188" s="76">
        <f>Table323567891011123453063313443663755034[[#This Row],[AMOUNT]]-Table323567891011123453063313443663755034[[#This Row],[Amount Paid]]</f>
        <v>0</v>
      </c>
      <c r="J188" s="152"/>
      <c r="K188" s="296"/>
      <c r="L188" s="152"/>
      <c r="M188" s="153"/>
      <c r="N188" s="154"/>
      <c r="O188" s="155"/>
      <c r="P188" s="78"/>
      <c r="Q188" s="78"/>
      <c r="R188" s="79"/>
    </row>
    <row r="189" spans="1:18" s="80" customFormat="1" ht="15" customHeight="1">
      <c r="A189" s="104"/>
      <c r="B189" s="103"/>
      <c r="C189" s="106"/>
      <c r="D189" s="107"/>
      <c r="E189" s="107"/>
      <c r="F189" s="219">
        <f>Table323567891011123453063313443663755034[[#This Row],[Q-ty]]*Table323567891011123453063313443663755034[[#This Row],[Unit]]</f>
        <v>0</v>
      </c>
      <c r="G189" s="134"/>
      <c r="H189" s="191"/>
      <c r="I189" s="76">
        <f>Table323567891011123453063313443663755034[[#This Row],[AMOUNT]]-Table323567891011123453063313443663755034[[#This Row],[Amount Paid]]</f>
        <v>0</v>
      </c>
      <c r="J189" s="152"/>
      <c r="K189" s="296"/>
      <c r="L189" s="152"/>
      <c r="M189" s="153"/>
      <c r="N189" s="154"/>
      <c r="O189" s="155"/>
      <c r="P189" s="78"/>
      <c r="Q189" s="78"/>
      <c r="R189" s="79"/>
    </row>
    <row r="190" spans="1:18" s="80" customFormat="1" ht="15" customHeight="1">
      <c r="A190" s="104"/>
      <c r="B190" s="103"/>
      <c r="C190" s="106"/>
      <c r="D190" s="107"/>
      <c r="E190" s="107"/>
      <c r="F190" s="219">
        <f>Table323567891011123453063313443663755034[[#This Row],[Q-ty]]*Table323567891011123453063313443663755034[[#This Row],[Unit]]</f>
        <v>0</v>
      </c>
      <c r="G190" s="134"/>
      <c r="H190" s="191"/>
      <c r="I190" s="76">
        <f>Table323567891011123453063313443663755034[[#This Row],[AMOUNT]]-Table323567891011123453063313443663755034[[#This Row],[Amount Paid]]</f>
        <v>0</v>
      </c>
      <c r="J190" s="152"/>
      <c r="K190" s="296"/>
      <c r="L190" s="152"/>
      <c r="M190" s="153"/>
      <c r="N190" s="154"/>
      <c r="O190" s="155"/>
      <c r="P190" s="78"/>
      <c r="Q190" s="78"/>
      <c r="R190" s="79"/>
    </row>
    <row r="191" spans="1:18" s="80" customFormat="1" ht="15" customHeight="1">
      <c r="A191" s="104"/>
      <c r="B191" s="103"/>
      <c r="C191" s="106"/>
      <c r="D191" s="107"/>
      <c r="E191" s="107"/>
      <c r="F191" s="75">
        <f>Table323567891011123453063313443663755034[[#This Row],[Q-ty]]*Table323567891011123453063313443663755034[[#This Row],[Unit]]</f>
        <v>0</v>
      </c>
      <c r="G191" s="134"/>
      <c r="H191" s="191"/>
      <c r="I191" s="76">
        <f>Table323567891011123453063313443663755034[[#This Row],[AMOUNT]]-Table323567891011123453063313443663755034[[#This Row],[Amount Paid]]</f>
        <v>0</v>
      </c>
      <c r="J191" s="152"/>
      <c r="K191" s="296"/>
      <c r="L191" s="152"/>
      <c r="M191" s="153"/>
      <c r="N191" s="154"/>
      <c r="O191" s="155"/>
      <c r="P191" s="78"/>
      <c r="Q191" s="78"/>
      <c r="R191" s="79"/>
    </row>
    <row r="192" spans="1:18" s="80" customFormat="1" ht="15" customHeight="1">
      <c r="A192" s="104"/>
      <c r="B192" s="103"/>
      <c r="C192" s="106"/>
      <c r="D192" s="107"/>
      <c r="E192" s="107"/>
      <c r="F192" s="75">
        <f>Table323567891011123453063313443663755034[[#This Row],[Q-ty]]*Table323567891011123453063313443663755034[[#This Row],[Unit]]</f>
        <v>0</v>
      </c>
      <c r="G192" s="134"/>
      <c r="H192" s="191"/>
      <c r="I192" s="76">
        <f>Table323567891011123453063313443663755034[[#This Row],[AMOUNT]]-Table323567891011123453063313443663755034[[#This Row],[Amount Paid]]</f>
        <v>0</v>
      </c>
      <c r="J192" s="152"/>
      <c r="K192" s="296"/>
      <c r="L192" s="152"/>
      <c r="M192" s="153"/>
      <c r="N192" s="154"/>
      <c r="O192" s="155"/>
      <c r="P192" s="78"/>
      <c r="Q192" s="78"/>
      <c r="R192" s="79"/>
    </row>
    <row r="193" spans="1:19" ht="18">
      <c r="A193" s="104"/>
      <c r="B193" s="103"/>
      <c r="C193" s="106"/>
      <c r="D193" s="107"/>
      <c r="E193" s="107"/>
      <c r="F193" s="75">
        <f>Table323567891011123453063313443663755034[[#This Row],[Q-ty]]*Table323567891011123453063313443663755034[[#This Row],[Unit]]</f>
        <v>0</v>
      </c>
      <c r="G193" s="134"/>
      <c r="H193" s="191"/>
      <c r="I193" s="76">
        <f>Table323567891011123453063313443663755034[[#This Row],[AMOUNT]]-Table323567891011123453063313443663755034[[#This Row],[Amount Paid]]</f>
        <v>0</v>
      </c>
      <c r="J193" s="152"/>
      <c r="K193" s="296"/>
      <c r="L193" s="152"/>
      <c r="M193" s="153"/>
      <c r="N193" s="154"/>
      <c r="O193" s="155"/>
      <c r="P193" s="69"/>
      <c r="Q193" s="69"/>
      <c r="R193" s="84"/>
      <c r="S193" s="69"/>
    </row>
    <row r="194" spans="1:19" ht="18">
      <c r="A194" s="104"/>
      <c r="B194" s="103"/>
      <c r="C194" s="106"/>
      <c r="D194" s="107"/>
      <c r="E194" s="107"/>
      <c r="F194" s="75">
        <f>Table323567891011123453063313443663755034[[#This Row],[Q-ty]]*Table323567891011123453063313443663755034[[#This Row],[Unit]]</f>
        <v>0</v>
      </c>
      <c r="G194" s="134"/>
      <c r="H194" s="191"/>
      <c r="I194" s="76">
        <f>Table323567891011123453063313443663755034[[#This Row],[AMOUNT]]-Table323567891011123453063313443663755034[[#This Row],[Amount Paid]]</f>
        <v>0</v>
      </c>
      <c r="J194" s="152"/>
      <c r="K194" s="296"/>
      <c r="L194" s="152"/>
      <c r="M194" s="153"/>
      <c r="N194" s="154"/>
      <c r="O194" s="155"/>
      <c r="P194" s="69"/>
      <c r="Q194" s="69"/>
      <c r="R194" s="84"/>
      <c r="S194" s="69"/>
    </row>
    <row r="195" spans="1:19" ht="18">
      <c r="A195" s="115"/>
      <c r="B195" s="116"/>
      <c r="F195" s="85"/>
      <c r="G195" s="136"/>
      <c r="H195" s="137"/>
      <c r="I195" s="76">
        <f t="shared" ref="I195:I247" si="0">F195-H195</f>
        <v>0</v>
      </c>
      <c r="K195" s="303"/>
      <c r="M195" s="146"/>
      <c r="O195" s="151"/>
      <c r="P195" s="69"/>
      <c r="Q195" s="69"/>
      <c r="R195" s="84"/>
      <c r="S195" s="69"/>
    </row>
    <row r="196" spans="1:19">
      <c r="A196" s="115"/>
      <c r="B196" s="116"/>
      <c r="F196" s="85"/>
      <c r="G196" s="136"/>
      <c r="H196" s="137"/>
      <c r="I196" s="66">
        <f t="shared" si="0"/>
        <v>0</v>
      </c>
      <c r="K196" s="304"/>
      <c r="M196" s="146"/>
      <c r="O196" s="151"/>
      <c r="P196" s="69"/>
      <c r="Q196" s="69"/>
      <c r="R196" s="84"/>
      <c r="S196" s="69"/>
    </row>
    <row r="197" spans="1:19">
      <c r="A197" s="115"/>
      <c r="B197" s="116"/>
      <c r="F197" s="85"/>
      <c r="G197" s="136"/>
      <c r="H197" s="137"/>
      <c r="I197" s="66">
        <f t="shared" si="0"/>
        <v>0</v>
      </c>
      <c r="K197" s="303"/>
      <c r="M197" s="146"/>
      <c r="O197" s="151"/>
      <c r="P197" s="69"/>
      <c r="Q197" s="69"/>
      <c r="R197" s="84"/>
      <c r="S197" s="69"/>
    </row>
    <row r="198" spans="1:19">
      <c r="A198" s="115"/>
      <c r="B198" s="116"/>
      <c r="F198" s="85"/>
      <c r="G198" s="136"/>
      <c r="H198" s="137"/>
      <c r="I198" s="66">
        <f t="shared" si="0"/>
        <v>0</v>
      </c>
      <c r="K198" s="304"/>
      <c r="M198" s="146"/>
      <c r="O198" s="151"/>
      <c r="P198" s="69"/>
      <c r="Q198" s="69"/>
      <c r="R198" s="84"/>
      <c r="S198" s="69"/>
    </row>
    <row r="199" spans="1:19">
      <c r="A199" s="115"/>
      <c r="B199" s="116"/>
      <c r="F199" s="85"/>
      <c r="G199" s="136"/>
      <c r="H199" s="137"/>
      <c r="I199" s="66">
        <f t="shared" si="0"/>
        <v>0</v>
      </c>
      <c r="K199" s="303"/>
      <c r="M199" s="146"/>
      <c r="O199" s="151"/>
      <c r="P199" s="69"/>
      <c r="Q199" s="69"/>
      <c r="R199" s="86"/>
      <c r="S199" s="69"/>
    </row>
    <row r="200" spans="1:19">
      <c r="A200" s="115"/>
      <c r="B200" s="116"/>
      <c r="F200" s="85"/>
      <c r="G200" s="136"/>
      <c r="H200" s="137"/>
      <c r="I200" s="66">
        <f t="shared" si="0"/>
        <v>0</v>
      </c>
      <c r="K200" s="303"/>
      <c r="M200" s="146"/>
      <c r="O200" s="151"/>
      <c r="P200" s="69"/>
      <c r="Q200" s="69"/>
      <c r="R200" s="84"/>
      <c r="S200" s="69"/>
    </row>
    <row r="201" spans="1:19">
      <c r="A201" s="115"/>
      <c r="B201" s="116"/>
      <c r="C201" s="119"/>
      <c r="D201" s="120"/>
      <c r="E201" s="120"/>
      <c r="F201" s="87"/>
      <c r="G201" s="138"/>
      <c r="H201" s="139"/>
      <c r="I201" s="66">
        <f t="shared" si="0"/>
        <v>0</v>
      </c>
      <c r="J201" s="173"/>
      <c r="K201" s="305"/>
      <c r="L201" s="173"/>
      <c r="M201" s="175"/>
      <c r="N201" s="175"/>
      <c r="O201" s="176"/>
      <c r="P201" s="69"/>
      <c r="Q201" s="69"/>
      <c r="R201" s="84"/>
      <c r="S201" s="69"/>
    </row>
    <row r="202" spans="1:19">
      <c r="A202" s="115"/>
      <c r="B202" s="116"/>
      <c r="C202" s="119"/>
      <c r="D202" s="120"/>
      <c r="E202" s="120"/>
      <c r="F202" s="87"/>
      <c r="G202" s="138"/>
      <c r="H202" s="139"/>
      <c r="I202" s="66">
        <f t="shared" si="0"/>
        <v>0</v>
      </c>
      <c r="J202" s="173"/>
      <c r="K202" s="305"/>
      <c r="L202" s="173"/>
      <c r="M202" s="175"/>
      <c r="N202" s="175"/>
      <c r="O202" s="176"/>
      <c r="P202" s="69"/>
      <c r="Q202" s="69"/>
      <c r="R202" s="84"/>
      <c r="S202" s="69"/>
    </row>
    <row r="203" spans="1:19">
      <c r="A203" s="115"/>
      <c r="B203" s="116"/>
      <c r="F203" s="85"/>
      <c r="G203" s="136"/>
      <c r="H203" s="137"/>
      <c r="I203" s="66">
        <f t="shared" si="0"/>
        <v>0</v>
      </c>
      <c r="K203" s="303"/>
      <c r="M203" s="146"/>
      <c r="O203" s="151"/>
      <c r="P203" s="69"/>
      <c r="Q203" s="69"/>
      <c r="R203" s="84"/>
      <c r="S203" s="69"/>
    </row>
    <row r="204" spans="1:19">
      <c r="A204" s="115"/>
      <c r="B204" s="116"/>
      <c r="F204" s="85"/>
      <c r="G204" s="136"/>
      <c r="H204" s="137"/>
      <c r="I204" s="66">
        <f t="shared" si="0"/>
        <v>0</v>
      </c>
      <c r="K204" s="303"/>
      <c r="M204" s="146"/>
      <c r="O204" s="151"/>
      <c r="P204" s="69"/>
      <c r="Q204" s="69"/>
      <c r="R204" s="84"/>
      <c r="S204" s="69"/>
    </row>
    <row r="205" spans="1:19">
      <c r="A205" s="115"/>
      <c r="B205" s="116"/>
      <c r="F205" s="85"/>
      <c r="G205" s="136"/>
      <c r="H205" s="137"/>
      <c r="I205" s="66">
        <f t="shared" si="0"/>
        <v>0</v>
      </c>
      <c r="K205" s="303"/>
      <c r="M205" s="146"/>
      <c r="O205" s="151"/>
      <c r="P205" s="69"/>
      <c r="Q205" s="69"/>
      <c r="R205" s="69"/>
      <c r="S205" s="69"/>
    </row>
    <row r="206" spans="1:19">
      <c r="A206" s="115"/>
      <c r="B206" s="116"/>
      <c r="F206" s="85"/>
      <c r="G206" s="136"/>
      <c r="H206" s="137"/>
      <c r="I206" s="66">
        <f t="shared" si="0"/>
        <v>0</v>
      </c>
      <c r="K206" s="304"/>
      <c r="M206" s="146"/>
      <c r="O206" s="151"/>
      <c r="P206" s="69"/>
      <c r="Q206" s="69"/>
      <c r="R206" s="69"/>
      <c r="S206" s="69"/>
    </row>
    <row r="207" spans="1:19">
      <c r="A207" s="115"/>
      <c r="B207" s="116"/>
      <c r="F207" s="85"/>
      <c r="G207" s="136"/>
      <c r="H207" s="137"/>
      <c r="I207" s="66">
        <f t="shared" si="0"/>
        <v>0</v>
      </c>
      <c r="K207" s="303"/>
      <c r="M207" s="146"/>
      <c r="O207" s="151"/>
      <c r="P207" s="69"/>
      <c r="Q207" s="69"/>
      <c r="R207" s="69"/>
      <c r="S207" s="69"/>
    </row>
    <row r="208" spans="1:19">
      <c r="A208" s="115"/>
      <c r="B208" s="116"/>
      <c r="F208" s="85"/>
      <c r="G208" s="136"/>
      <c r="H208" s="137"/>
      <c r="I208" s="66">
        <f t="shared" si="0"/>
        <v>0</v>
      </c>
      <c r="K208" s="303"/>
      <c r="M208" s="146"/>
      <c r="O208" s="151"/>
      <c r="P208" s="69"/>
      <c r="Q208" s="69"/>
      <c r="R208" s="69"/>
      <c r="S208" s="69"/>
    </row>
    <row r="209" spans="1:19">
      <c r="A209" s="115"/>
      <c r="B209" s="116"/>
      <c r="F209" s="85"/>
      <c r="G209" s="136"/>
      <c r="H209" s="137"/>
      <c r="I209" s="66">
        <f t="shared" si="0"/>
        <v>0</v>
      </c>
      <c r="K209" s="303"/>
      <c r="M209" s="146"/>
      <c r="O209" s="151"/>
      <c r="P209" s="69"/>
      <c r="Q209" s="69"/>
      <c r="R209" s="69"/>
      <c r="S209" s="69"/>
    </row>
    <row r="210" spans="1:19">
      <c r="A210" s="115"/>
      <c r="B210" s="116"/>
      <c r="F210" s="85"/>
      <c r="G210" s="136"/>
      <c r="H210" s="137"/>
      <c r="I210" s="66">
        <f t="shared" si="0"/>
        <v>0</v>
      </c>
      <c r="K210" s="303"/>
      <c r="M210" s="146"/>
      <c r="O210" s="151"/>
      <c r="P210" s="69"/>
      <c r="Q210" s="69"/>
      <c r="R210" s="69"/>
      <c r="S210" s="69"/>
    </row>
    <row r="211" spans="1:19">
      <c r="A211" s="115"/>
      <c r="B211" s="116"/>
      <c r="F211" s="85"/>
      <c r="G211" s="136"/>
      <c r="H211" s="137"/>
      <c r="I211" s="66">
        <f t="shared" si="0"/>
        <v>0</v>
      </c>
      <c r="K211" s="306"/>
      <c r="M211" s="146"/>
      <c r="O211" s="151"/>
      <c r="P211" s="69"/>
      <c r="Q211" s="69"/>
      <c r="R211" s="69"/>
      <c r="S211" s="69"/>
    </row>
    <row r="212" spans="1:19">
      <c r="A212" s="115"/>
      <c r="B212" s="116"/>
      <c r="F212" s="85"/>
      <c r="G212" s="136"/>
      <c r="H212" s="137"/>
      <c r="I212" s="66">
        <f t="shared" si="0"/>
        <v>0</v>
      </c>
      <c r="K212" s="307"/>
      <c r="M212" s="146"/>
      <c r="O212" s="151"/>
      <c r="P212" s="69"/>
      <c r="Q212" s="69"/>
      <c r="R212" s="69"/>
      <c r="S212" s="69"/>
    </row>
    <row r="213" spans="1:19">
      <c r="A213" s="115"/>
      <c r="B213" s="116"/>
      <c r="F213" s="85"/>
      <c r="G213" s="136"/>
      <c r="H213" s="137"/>
      <c r="I213" s="66">
        <f t="shared" si="0"/>
        <v>0</v>
      </c>
      <c r="K213" s="306"/>
      <c r="M213" s="146"/>
      <c r="O213" s="151"/>
      <c r="P213" s="69"/>
      <c r="Q213" s="69"/>
      <c r="R213" s="69"/>
      <c r="S213" s="69"/>
    </row>
    <row r="214" spans="1:19">
      <c r="A214" s="115"/>
      <c r="B214" s="116"/>
      <c r="F214" s="85"/>
      <c r="G214" s="136"/>
      <c r="H214" s="137"/>
      <c r="I214" s="66">
        <f t="shared" si="0"/>
        <v>0</v>
      </c>
      <c r="K214" s="306"/>
      <c r="M214" s="146"/>
      <c r="O214" s="151"/>
      <c r="P214" s="69"/>
      <c r="Q214" s="69"/>
      <c r="S214" s="69"/>
    </row>
    <row r="215" spans="1:19">
      <c r="A215" s="115"/>
      <c r="B215" s="116"/>
      <c r="C215" s="119"/>
      <c r="D215" s="120"/>
      <c r="E215" s="120"/>
      <c r="F215" s="87"/>
      <c r="G215" s="138"/>
      <c r="H215" s="139"/>
      <c r="I215" s="66">
        <f t="shared" si="0"/>
        <v>0</v>
      </c>
      <c r="J215" s="173"/>
      <c r="K215" s="308"/>
      <c r="L215" s="173"/>
      <c r="M215" s="175"/>
      <c r="N215" s="175"/>
      <c r="O215" s="176"/>
      <c r="P215" s="69"/>
      <c r="Q215" s="69"/>
      <c r="S215" s="69"/>
    </row>
    <row r="216" spans="1:19">
      <c r="A216" s="115"/>
      <c r="B216" s="116"/>
      <c r="C216" s="119"/>
      <c r="D216" s="120"/>
      <c r="E216" s="120"/>
      <c r="F216" s="87"/>
      <c r="G216" s="138"/>
      <c r="H216" s="139"/>
      <c r="I216" s="66">
        <f t="shared" si="0"/>
        <v>0</v>
      </c>
      <c r="J216" s="173"/>
      <c r="K216" s="308"/>
      <c r="L216" s="173"/>
      <c r="M216" s="175"/>
      <c r="N216" s="175"/>
      <c r="O216" s="176"/>
      <c r="P216" s="69"/>
      <c r="Q216" s="69"/>
      <c r="R216" s="69"/>
      <c r="S216" s="69"/>
    </row>
    <row r="217" spans="1:19">
      <c r="A217" s="115"/>
      <c r="B217" s="116"/>
      <c r="C217" s="119"/>
      <c r="D217" s="120"/>
      <c r="E217" s="120"/>
      <c r="F217" s="87"/>
      <c r="G217" s="138"/>
      <c r="H217" s="139"/>
      <c r="I217" s="66">
        <f t="shared" si="0"/>
        <v>0</v>
      </c>
      <c r="J217" s="173"/>
      <c r="K217" s="308"/>
      <c r="L217" s="173"/>
      <c r="M217" s="175"/>
      <c r="N217" s="175"/>
      <c r="O217" s="176"/>
      <c r="P217" s="69"/>
      <c r="Q217" s="69"/>
      <c r="R217" s="69"/>
      <c r="S217" s="69"/>
    </row>
    <row r="218" spans="1:19">
      <c r="A218" s="115"/>
      <c r="B218" s="116"/>
      <c r="F218" s="87"/>
      <c r="G218" s="138"/>
      <c r="H218" s="139"/>
      <c r="I218" s="66">
        <f t="shared" si="0"/>
        <v>0</v>
      </c>
      <c r="K218" s="308"/>
      <c r="L218" s="173"/>
      <c r="M218" s="175"/>
      <c r="N218" s="175"/>
      <c r="O218" s="176"/>
      <c r="P218" s="69"/>
      <c r="Q218" s="69"/>
      <c r="R218" s="69"/>
      <c r="S218" s="69"/>
    </row>
    <row r="219" spans="1:19">
      <c r="A219" s="115"/>
      <c r="B219" s="116"/>
      <c r="I219" s="66">
        <f t="shared" si="0"/>
        <v>0</v>
      </c>
      <c r="K219" s="306"/>
      <c r="L219" s="180"/>
      <c r="M219" s="146"/>
      <c r="O219" s="151"/>
      <c r="P219" s="69"/>
      <c r="Q219" s="69"/>
      <c r="S219" s="69"/>
    </row>
    <row r="220" spans="1:19">
      <c r="A220" s="115"/>
      <c r="B220" s="116"/>
      <c r="F220" s="88"/>
      <c r="G220" s="136"/>
      <c r="H220" s="140"/>
      <c r="I220" s="66">
        <f t="shared" si="0"/>
        <v>0</v>
      </c>
      <c r="K220" s="306"/>
      <c r="L220" s="180"/>
      <c r="M220" s="146"/>
      <c r="O220" s="151"/>
      <c r="P220" s="69"/>
      <c r="Q220" s="69"/>
      <c r="S220" s="69"/>
    </row>
    <row r="221" spans="1:19">
      <c r="A221" s="115"/>
      <c r="B221" s="116"/>
      <c r="F221" s="88"/>
      <c r="G221" s="136"/>
      <c r="H221" s="140"/>
      <c r="I221" s="66">
        <f t="shared" si="0"/>
        <v>0</v>
      </c>
      <c r="K221" s="306"/>
      <c r="L221" s="180"/>
      <c r="M221" s="146"/>
      <c r="O221" s="151"/>
      <c r="P221" s="69"/>
      <c r="Q221" s="69"/>
      <c r="S221" s="69"/>
    </row>
    <row r="222" spans="1:19">
      <c r="A222" s="115"/>
      <c r="B222" s="121"/>
      <c r="F222" s="88"/>
      <c r="G222" s="136"/>
      <c r="H222" s="140"/>
      <c r="I222" s="66">
        <f t="shared" si="0"/>
        <v>0</v>
      </c>
      <c r="K222" s="306"/>
      <c r="L222" s="180"/>
      <c r="M222" s="146"/>
      <c r="O222" s="151"/>
      <c r="P222" s="69"/>
      <c r="Q222" s="69"/>
      <c r="R222" s="69"/>
      <c r="S222" s="69"/>
    </row>
    <row r="223" spans="1:19">
      <c r="A223" s="115"/>
      <c r="B223" s="121"/>
      <c r="F223" s="88"/>
      <c r="G223" s="136"/>
      <c r="H223" s="140"/>
      <c r="I223" s="66">
        <f t="shared" si="0"/>
        <v>0</v>
      </c>
      <c r="K223" s="306"/>
      <c r="L223" s="180"/>
      <c r="M223" s="146"/>
      <c r="O223" s="151"/>
      <c r="P223" s="69"/>
      <c r="Q223" s="69"/>
      <c r="R223" s="69"/>
      <c r="S223" s="69"/>
    </row>
    <row r="224" spans="1:19">
      <c r="A224" s="115"/>
      <c r="B224" s="121"/>
      <c r="F224" s="88"/>
      <c r="G224" s="136"/>
      <c r="H224" s="140"/>
      <c r="I224" s="66">
        <f t="shared" si="0"/>
        <v>0</v>
      </c>
      <c r="K224" s="306"/>
      <c r="L224" s="180"/>
      <c r="M224" s="146"/>
      <c r="O224" s="151"/>
      <c r="P224" s="69"/>
      <c r="Q224" s="69"/>
      <c r="R224" s="69"/>
      <c r="S224" s="69"/>
    </row>
    <row r="225" spans="1:19">
      <c r="A225" s="115"/>
      <c r="B225" s="121"/>
      <c r="F225" s="88"/>
      <c r="G225" s="136"/>
      <c r="H225" s="140"/>
      <c r="I225" s="66">
        <f t="shared" si="0"/>
        <v>0</v>
      </c>
      <c r="K225" s="306"/>
      <c r="L225" s="180"/>
      <c r="M225" s="146"/>
      <c r="O225" s="151"/>
      <c r="P225" s="69"/>
      <c r="Q225" s="69"/>
      <c r="R225" s="69"/>
      <c r="S225" s="69"/>
    </row>
    <row r="226" spans="1:19">
      <c r="A226" s="115"/>
      <c r="B226" s="121"/>
      <c r="F226" s="88"/>
      <c r="G226" s="136"/>
      <c r="H226" s="140"/>
      <c r="I226" s="66">
        <f t="shared" si="0"/>
        <v>0</v>
      </c>
      <c r="K226" s="307"/>
      <c r="L226" s="180"/>
      <c r="M226" s="146"/>
      <c r="O226" s="151"/>
      <c r="P226" s="69"/>
      <c r="Q226" s="69"/>
      <c r="R226" s="69"/>
      <c r="S226" s="69"/>
    </row>
    <row r="227" spans="1:19">
      <c r="A227" s="115"/>
      <c r="B227" s="121"/>
      <c r="F227" s="88"/>
      <c r="G227" s="136"/>
      <c r="H227" s="140"/>
      <c r="I227" s="66">
        <f t="shared" si="0"/>
        <v>0</v>
      </c>
      <c r="K227" s="307"/>
      <c r="L227" s="180"/>
      <c r="M227" s="146"/>
      <c r="O227" s="151"/>
      <c r="P227" s="69"/>
      <c r="Q227" s="69"/>
      <c r="R227" s="69"/>
      <c r="S227" s="69"/>
    </row>
    <row r="228" spans="1:19">
      <c r="A228" s="115"/>
      <c r="B228" s="121"/>
      <c r="F228" s="88"/>
      <c r="G228" s="136"/>
      <c r="H228" s="140"/>
      <c r="I228" s="66">
        <f t="shared" si="0"/>
        <v>0</v>
      </c>
      <c r="K228" s="306"/>
      <c r="L228" s="180"/>
      <c r="M228" s="146"/>
      <c r="O228" s="151"/>
      <c r="P228" s="69"/>
      <c r="Q228" s="69"/>
      <c r="R228" s="69"/>
      <c r="S228" s="69"/>
    </row>
    <row r="229" spans="1:19">
      <c r="A229" s="115"/>
      <c r="B229" s="121"/>
      <c r="I229" s="66">
        <f t="shared" si="0"/>
        <v>0</v>
      </c>
      <c r="K229" s="306"/>
      <c r="M229" s="177"/>
      <c r="P229" s="69"/>
      <c r="Q229" s="69"/>
      <c r="R229" s="69"/>
      <c r="S229" s="69"/>
    </row>
    <row r="230" spans="1:19">
      <c r="A230" s="115"/>
      <c r="B230" s="121"/>
      <c r="F230" s="89"/>
      <c r="H230" s="141"/>
      <c r="I230" s="66">
        <f t="shared" si="0"/>
        <v>0</v>
      </c>
      <c r="K230" s="308"/>
      <c r="L230" s="181"/>
      <c r="M230" s="175"/>
      <c r="N230" s="175"/>
      <c r="O230" s="176"/>
      <c r="P230" s="69"/>
      <c r="Q230" s="69"/>
      <c r="R230" s="69"/>
      <c r="S230" s="69"/>
    </row>
    <row r="231" spans="1:19">
      <c r="A231" s="115"/>
      <c r="B231" s="121"/>
      <c r="C231" s="119"/>
      <c r="D231" s="120"/>
      <c r="E231" s="120"/>
      <c r="F231" s="89"/>
      <c r="G231" s="122"/>
      <c r="H231" s="141"/>
      <c r="I231" s="66">
        <f t="shared" si="0"/>
        <v>0</v>
      </c>
      <c r="K231" s="308"/>
      <c r="L231" s="181"/>
      <c r="M231" s="175"/>
      <c r="N231" s="175"/>
      <c r="O231" s="176"/>
      <c r="P231" s="69"/>
      <c r="Q231" s="69"/>
      <c r="S231" s="69"/>
    </row>
    <row r="232" spans="1:19">
      <c r="A232" s="115"/>
      <c r="B232" s="121"/>
      <c r="C232" s="119"/>
      <c r="D232" s="120"/>
      <c r="E232" s="120"/>
      <c r="F232" s="89"/>
      <c r="G232" s="122"/>
      <c r="H232" s="141"/>
      <c r="I232" s="66">
        <f t="shared" si="0"/>
        <v>0</v>
      </c>
      <c r="K232" s="308"/>
      <c r="L232" s="181"/>
      <c r="M232" s="175"/>
      <c r="N232" s="175"/>
      <c r="O232" s="176"/>
      <c r="P232" s="69"/>
      <c r="Q232" s="69"/>
      <c r="R232" s="69"/>
      <c r="S232" s="69"/>
    </row>
    <row r="233" spans="1:19">
      <c r="A233" s="115"/>
      <c r="B233" s="121"/>
      <c r="C233" s="119"/>
      <c r="D233" s="120"/>
      <c r="E233" s="120"/>
      <c r="F233" s="89"/>
      <c r="G233" s="122"/>
      <c r="H233" s="141"/>
      <c r="I233" s="66">
        <f t="shared" si="0"/>
        <v>0</v>
      </c>
      <c r="J233" s="173"/>
      <c r="K233" s="308"/>
      <c r="L233" s="181"/>
      <c r="M233" s="175"/>
      <c r="N233" s="175"/>
      <c r="O233" s="176"/>
      <c r="P233" s="69"/>
      <c r="Q233" s="69"/>
      <c r="S233" s="69"/>
    </row>
    <row r="234" spans="1:19">
      <c r="A234" s="115"/>
      <c r="B234" s="121"/>
      <c r="C234" s="119"/>
      <c r="D234" s="120"/>
      <c r="E234" s="120"/>
      <c r="F234" s="89"/>
      <c r="G234" s="122"/>
      <c r="H234" s="141"/>
      <c r="I234" s="66">
        <f t="shared" si="0"/>
        <v>0</v>
      </c>
      <c r="J234" s="173"/>
      <c r="K234" s="308"/>
      <c r="L234" s="181"/>
      <c r="M234" s="175"/>
      <c r="N234" s="175"/>
      <c r="O234" s="176"/>
      <c r="P234" s="69"/>
      <c r="Q234" s="69"/>
      <c r="R234" s="69"/>
      <c r="S234" s="69"/>
    </row>
    <row r="235" spans="1:19">
      <c r="A235" s="115"/>
      <c r="B235" s="121"/>
      <c r="C235" s="119"/>
      <c r="D235" s="120"/>
      <c r="E235" s="120"/>
      <c r="F235" s="89"/>
      <c r="G235" s="122"/>
      <c r="H235" s="141"/>
      <c r="I235" s="66">
        <f t="shared" si="0"/>
        <v>0</v>
      </c>
      <c r="J235" s="173"/>
      <c r="K235" s="308"/>
      <c r="L235" s="181"/>
      <c r="M235" s="175"/>
      <c r="N235" s="175"/>
      <c r="O235" s="176"/>
      <c r="P235" s="69"/>
      <c r="Q235" s="69"/>
      <c r="R235" s="69"/>
      <c r="S235" s="69"/>
    </row>
    <row r="236" spans="1:19">
      <c r="A236" s="115"/>
      <c r="B236" s="121"/>
      <c r="C236" s="119"/>
      <c r="D236" s="120"/>
      <c r="E236" s="120"/>
      <c r="F236" s="89"/>
      <c r="G236" s="122"/>
      <c r="H236" s="141"/>
      <c r="I236" s="66">
        <f t="shared" si="0"/>
        <v>0</v>
      </c>
      <c r="J236" s="173"/>
      <c r="K236" s="309"/>
      <c r="L236" s="181"/>
      <c r="M236" s="175"/>
      <c r="N236" s="175"/>
      <c r="O236" s="176"/>
      <c r="P236" s="69"/>
      <c r="Q236" s="69"/>
      <c r="R236" s="69"/>
      <c r="S236" s="69"/>
    </row>
    <row r="237" spans="1:19">
      <c r="A237" s="115"/>
      <c r="B237" s="121"/>
      <c r="C237" s="119"/>
      <c r="D237" s="120"/>
      <c r="E237" s="120"/>
      <c r="F237" s="89"/>
      <c r="G237" s="122"/>
      <c r="H237" s="141"/>
      <c r="I237" s="66">
        <f t="shared" si="0"/>
        <v>0</v>
      </c>
      <c r="J237" s="173"/>
      <c r="K237" s="308"/>
      <c r="L237" s="181"/>
      <c r="M237" s="175"/>
      <c r="N237" s="175"/>
      <c r="O237" s="176"/>
      <c r="P237" s="69"/>
      <c r="Q237" s="69"/>
      <c r="R237" s="69"/>
      <c r="S237" s="69"/>
    </row>
    <row r="238" spans="1:19">
      <c r="A238" s="115"/>
      <c r="B238" s="121"/>
      <c r="C238" s="119"/>
      <c r="D238" s="120"/>
      <c r="E238" s="120"/>
      <c r="F238" s="89"/>
      <c r="G238" s="122"/>
      <c r="H238" s="141"/>
      <c r="I238" s="66">
        <f t="shared" si="0"/>
        <v>0</v>
      </c>
      <c r="J238" s="173"/>
      <c r="K238" s="308"/>
      <c r="L238" s="181"/>
      <c r="M238" s="175"/>
      <c r="N238" s="175"/>
      <c r="O238" s="176"/>
      <c r="P238" s="69"/>
      <c r="Q238" s="69"/>
      <c r="R238" s="69"/>
      <c r="S238" s="69"/>
    </row>
    <row r="239" spans="1:19">
      <c r="A239" s="115"/>
      <c r="B239" s="121"/>
      <c r="C239" s="119"/>
      <c r="D239" s="120"/>
      <c r="E239" s="120"/>
      <c r="F239" s="89"/>
      <c r="G239" s="122"/>
      <c r="H239" s="141"/>
      <c r="I239" s="66">
        <f t="shared" si="0"/>
        <v>0</v>
      </c>
      <c r="J239" s="173"/>
      <c r="K239" s="308"/>
      <c r="L239" s="181"/>
      <c r="M239" s="175"/>
      <c r="N239" s="175"/>
      <c r="O239" s="176"/>
      <c r="P239" s="69"/>
      <c r="Q239" s="69"/>
      <c r="R239" s="69"/>
      <c r="S239" s="69"/>
    </row>
    <row r="240" spans="1:19">
      <c r="A240" s="115"/>
      <c r="B240" s="121"/>
      <c r="C240" s="119"/>
      <c r="D240" s="120"/>
      <c r="E240" s="120"/>
      <c r="F240" s="89"/>
      <c r="G240" s="122"/>
      <c r="H240" s="141"/>
      <c r="I240" s="66">
        <f t="shared" si="0"/>
        <v>0</v>
      </c>
      <c r="J240" s="173"/>
      <c r="K240" s="308"/>
      <c r="L240" s="181"/>
      <c r="M240" s="175"/>
      <c r="N240" s="175"/>
      <c r="O240" s="176"/>
      <c r="P240" s="69"/>
      <c r="Q240" s="69"/>
      <c r="R240" s="69"/>
      <c r="S240" s="69"/>
    </row>
    <row r="241" spans="1:19">
      <c r="A241" s="115"/>
      <c r="B241" s="121"/>
      <c r="C241" s="119"/>
      <c r="D241" s="120"/>
      <c r="E241" s="120"/>
      <c r="F241" s="89"/>
      <c r="G241" s="122"/>
      <c r="H241" s="141"/>
      <c r="I241" s="66">
        <f t="shared" si="0"/>
        <v>0</v>
      </c>
      <c r="J241" s="173"/>
      <c r="K241" s="308"/>
      <c r="L241" s="181"/>
      <c r="M241" s="175"/>
      <c r="N241" s="175"/>
      <c r="O241" s="176"/>
      <c r="P241" s="69"/>
      <c r="Q241" s="69"/>
      <c r="S241" s="69"/>
    </row>
    <row r="242" spans="1:19">
      <c r="A242" s="115"/>
      <c r="B242" s="121"/>
      <c r="C242" s="119"/>
      <c r="D242" s="120"/>
      <c r="E242" s="120"/>
      <c r="F242" s="89"/>
      <c r="G242" s="122"/>
      <c r="H242" s="141"/>
      <c r="I242" s="66">
        <f t="shared" si="0"/>
        <v>0</v>
      </c>
      <c r="J242" s="173"/>
      <c r="K242" s="308"/>
      <c r="L242" s="181"/>
      <c r="M242" s="175"/>
      <c r="N242" s="175"/>
      <c r="O242" s="176"/>
      <c r="P242" s="69"/>
      <c r="Q242" s="69"/>
      <c r="S242" s="69"/>
    </row>
    <row r="243" spans="1:19">
      <c r="A243" s="115"/>
      <c r="B243" s="121"/>
      <c r="C243" s="119"/>
      <c r="D243" s="120"/>
      <c r="E243" s="120"/>
      <c r="F243" s="89"/>
      <c r="G243" s="122"/>
      <c r="H243" s="141"/>
      <c r="I243" s="66">
        <f t="shared" si="0"/>
        <v>0</v>
      </c>
      <c r="J243" s="173"/>
      <c r="K243" s="308"/>
      <c r="L243" s="181"/>
      <c r="M243" s="175"/>
      <c r="N243" s="175"/>
      <c r="O243" s="176"/>
      <c r="P243" s="69"/>
      <c r="Q243" s="69"/>
      <c r="R243" s="69"/>
      <c r="S243" s="69"/>
    </row>
    <row r="244" spans="1:19">
      <c r="A244" s="115"/>
      <c r="B244" s="121"/>
      <c r="C244" s="119"/>
      <c r="D244" s="120"/>
      <c r="E244" s="120"/>
      <c r="F244" s="89"/>
      <c r="G244" s="122"/>
      <c r="H244" s="141"/>
      <c r="I244" s="66">
        <f t="shared" si="0"/>
        <v>0</v>
      </c>
      <c r="J244" s="173"/>
      <c r="K244" s="308"/>
      <c r="L244" s="181"/>
      <c r="M244" s="175"/>
      <c r="N244" s="175"/>
      <c r="O244" s="176"/>
      <c r="P244" s="69"/>
      <c r="Q244" s="69"/>
      <c r="R244" s="69"/>
      <c r="S244" s="69"/>
    </row>
    <row r="245" spans="1:19">
      <c r="A245" s="115"/>
      <c r="B245" s="121"/>
      <c r="C245" s="119"/>
      <c r="D245" s="120"/>
      <c r="E245" s="120"/>
      <c r="F245" s="89"/>
      <c r="G245" s="122"/>
      <c r="H245" s="141"/>
      <c r="I245" s="66">
        <f t="shared" si="0"/>
        <v>0</v>
      </c>
      <c r="J245" s="173"/>
      <c r="K245" s="308"/>
      <c r="L245" s="181"/>
      <c r="M245" s="175"/>
      <c r="N245" s="175"/>
      <c r="O245" s="176"/>
      <c r="P245" s="69"/>
      <c r="Q245" s="69"/>
      <c r="R245" s="69"/>
      <c r="S245" s="69"/>
    </row>
    <row r="246" spans="1:19">
      <c r="A246" s="115"/>
      <c r="B246" s="121"/>
      <c r="C246" s="119"/>
      <c r="D246" s="120"/>
      <c r="E246" s="120"/>
      <c r="F246" s="89"/>
      <c r="G246" s="122"/>
      <c r="H246" s="141"/>
      <c r="I246" s="66">
        <f t="shared" si="0"/>
        <v>0</v>
      </c>
      <c r="J246" s="173"/>
      <c r="K246" s="308"/>
      <c r="L246" s="181"/>
      <c r="M246" s="175"/>
      <c r="N246" s="175"/>
      <c r="O246" s="176"/>
      <c r="P246" s="69"/>
      <c r="Q246" s="69"/>
      <c r="R246" s="69"/>
      <c r="S246" s="69"/>
    </row>
    <row r="247" spans="1:19">
      <c r="A247" s="122"/>
      <c r="B247" s="123"/>
      <c r="C247" s="119"/>
      <c r="D247" s="120"/>
      <c r="E247" s="120"/>
      <c r="F247" s="89"/>
      <c r="G247" s="122"/>
      <c r="H247" s="141"/>
      <c r="I247" s="66">
        <f t="shared" si="0"/>
        <v>0</v>
      </c>
      <c r="J247" s="173"/>
      <c r="K247" s="308"/>
      <c r="L247" s="181"/>
      <c r="M247" s="175"/>
      <c r="N247" s="175"/>
      <c r="O247" s="176"/>
      <c r="P247" s="69"/>
      <c r="Q247" s="69"/>
      <c r="R247" s="69"/>
      <c r="S247" s="69"/>
    </row>
    <row r="248" spans="1:19">
      <c r="A248" s="122"/>
      <c r="B248" s="123"/>
      <c r="C248" s="119"/>
      <c r="D248" s="120"/>
      <c r="E248" s="120"/>
      <c r="F248" s="89"/>
      <c r="G248" s="122"/>
      <c r="H248" s="141"/>
      <c r="J248" s="173"/>
      <c r="K248" s="308"/>
      <c r="L248" s="181"/>
      <c r="M248" s="175"/>
      <c r="N248" s="175"/>
      <c r="O248" s="176"/>
      <c r="P248" s="69"/>
      <c r="Q248" s="69"/>
      <c r="R248" s="69"/>
      <c r="S248" s="69"/>
    </row>
    <row r="249" spans="1:19">
      <c r="A249" s="122"/>
      <c r="B249" s="123"/>
      <c r="C249" s="119"/>
      <c r="D249" s="120"/>
      <c r="E249" s="120"/>
      <c r="F249" s="89"/>
      <c r="G249" s="122"/>
      <c r="H249" s="141"/>
      <c r="J249" s="173"/>
      <c r="K249" s="308"/>
      <c r="L249" s="181"/>
      <c r="M249" s="175"/>
      <c r="N249" s="175"/>
      <c r="O249" s="176"/>
      <c r="P249" s="69"/>
      <c r="Q249" s="69"/>
      <c r="R249" s="69"/>
      <c r="S249" s="69"/>
    </row>
    <row r="250" spans="1:19">
      <c r="A250" s="122"/>
      <c r="B250" s="124"/>
      <c r="C250" s="119"/>
      <c r="D250" s="120"/>
      <c r="E250" s="120"/>
      <c r="F250" s="89"/>
      <c r="G250" s="122"/>
      <c r="H250" s="141"/>
      <c r="J250" s="173"/>
      <c r="K250" s="308"/>
      <c r="L250" s="181"/>
      <c r="M250" s="175"/>
      <c r="N250" s="175"/>
      <c r="O250" s="176"/>
      <c r="P250" s="69"/>
      <c r="Q250" s="69"/>
      <c r="R250" s="69"/>
      <c r="S250" s="69"/>
    </row>
    <row r="251" spans="1:19">
      <c r="A251" s="122"/>
      <c r="B251" s="124"/>
      <c r="C251" s="119"/>
      <c r="D251" s="120"/>
      <c r="E251" s="120"/>
      <c r="F251" s="89"/>
      <c r="G251" s="122"/>
      <c r="H251" s="141"/>
      <c r="J251" s="173"/>
      <c r="K251" s="308"/>
      <c r="L251" s="181"/>
      <c r="M251" s="175"/>
      <c r="N251" s="175"/>
      <c r="O251" s="176"/>
      <c r="P251" s="69"/>
      <c r="Q251" s="69"/>
      <c r="R251" s="69"/>
      <c r="S251" s="69"/>
    </row>
    <row r="252" spans="1:19">
      <c r="A252" s="122"/>
      <c r="B252" s="124"/>
      <c r="C252" s="119"/>
      <c r="D252" s="120"/>
      <c r="E252" s="120"/>
      <c r="F252" s="89"/>
      <c r="G252" s="122"/>
      <c r="H252" s="141"/>
      <c r="J252" s="173"/>
      <c r="K252" s="308"/>
      <c r="L252" s="181"/>
      <c r="M252" s="175"/>
      <c r="N252" s="175"/>
      <c r="O252" s="176"/>
      <c r="P252" s="69"/>
      <c r="Q252" s="69"/>
      <c r="R252" s="69"/>
      <c r="S252" s="69"/>
    </row>
    <row r="253" spans="1:19">
      <c r="A253" s="122"/>
      <c r="B253" s="124"/>
      <c r="C253" s="119"/>
      <c r="D253" s="120"/>
      <c r="E253" s="120"/>
      <c r="F253" s="89"/>
      <c r="G253" s="122"/>
      <c r="H253" s="141"/>
      <c r="J253" s="173"/>
      <c r="K253" s="308"/>
      <c r="L253" s="181"/>
      <c r="M253" s="175"/>
      <c r="N253" s="175"/>
      <c r="O253" s="176"/>
      <c r="P253" s="69"/>
      <c r="Q253" s="69"/>
      <c r="R253" s="69"/>
      <c r="S253" s="69"/>
    </row>
    <row r="254" spans="1:19">
      <c r="A254" s="125"/>
      <c r="B254" s="125"/>
      <c r="C254" s="126"/>
      <c r="D254" s="127"/>
      <c r="E254" s="127"/>
      <c r="F254" s="262"/>
      <c r="G254" s="125"/>
      <c r="H254" s="142"/>
      <c r="I254" s="91"/>
      <c r="J254" s="183"/>
      <c r="K254" s="310"/>
      <c r="L254" s="183"/>
      <c r="M254" s="185"/>
      <c r="N254" s="186"/>
      <c r="O254" s="187"/>
      <c r="P254" s="69"/>
      <c r="Q254" s="69"/>
      <c r="R254" s="69"/>
      <c r="S254" s="69"/>
    </row>
    <row r="255" spans="1:19">
      <c r="A255" s="128"/>
      <c r="O255" s="149"/>
      <c r="P255" s="69"/>
      <c r="Q255" s="69"/>
      <c r="R255" s="69"/>
      <c r="S255" s="69"/>
    </row>
    <row r="256" spans="1:19">
      <c r="A256" s="128"/>
      <c r="B256" s="130"/>
      <c r="F256" s="85"/>
      <c r="G256" s="136"/>
      <c r="H256" s="137"/>
      <c r="O256" s="149"/>
      <c r="P256" s="69"/>
      <c r="Q256" s="69"/>
      <c r="R256" s="69"/>
      <c r="S256" s="69"/>
    </row>
    <row r="257" spans="1:19">
      <c r="A257" s="128"/>
      <c r="B257" s="130"/>
      <c r="F257" s="85"/>
      <c r="G257" s="136"/>
      <c r="H257" s="137"/>
      <c r="O257" s="149"/>
      <c r="P257" s="69"/>
      <c r="Q257" s="69"/>
      <c r="R257" s="69"/>
      <c r="S257" s="69"/>
    </row>
    <row r="258" spans="1:19">
      <c r="A258" s="128"/>
      <c r="B258" s="130"/>
      <c r="F258" s="85"/>
      <c r="G258" s="136"/>
      <c r="H258" s="137"/>
      <c r="O258" s="149"/>
      <c r="P258" s="69"/>
      <c r="Q258" s="69"/>
      <c r="R258" s="69"/>
      <c r="S258" s="69"/>
    </row>
    <row r="259" spans="1:19">
      <c r="A259" s="128"/>
      <c r="B259" s="130"/>
      <c r="F259" s="85"/>
      <c r="G259" s="136"/>
      <c r="H259" s="137"/>
      <c r="O259" s="149"/>
      <c r="P259" s="69"/>
      <c r="Q259" s="69"/>
      <c r="R259" s="69"/>
      <c r="S259" s="69"/>
    </row>
    <row r="260" spans="1:19">
      <c r="A260" s="128"/>
      <c r="B260" s="130"/>
      <c r="F260" s="85"/>
      <c r="G260" s="136"/>
      <c r="H260" s="137"/>
      <c r="O260" s="149"/>
      <c r="P260" s="69"/>
      <c r="Q260" s="69"/>
      <c r="R260" s="69"/>
      <c r="S260" s="69"/>
    </row>
    <row r="261" spans="1:19">
      <c r="A261" s="128"/>
      <c r="B261" s="130"/>
      <c r="F261" s="85"/>
      <c r="G261" s="136"/>
      <c r="H261" s="137"/>
      <c r="O261" s="149"/>
      <c r="P261" s="69"/>
      <c r="Q261" s="69"/>
      <c r="R261" s="69"/>
      <c r="S261" s="69"/>
    </row>
    <row r="262" spans="1:19">
      <c r="A262" s="128"/>
      <c r="B262" s="130"/>
      <c r="F262" s="85"/>
      <c r="G262" s="136"/>
      <c r="H262" s="137"/>
      <c r="O262" s="149"/>
      <c r="P262" s="69"/>
      <c r="Q262" s="69"/>
      <c r="R262" s="69"/>
      <c r="S262" s="69"/>
    </row>
    <row r="263" spans="1:19">
      <c r="A263" s="128"/>
      <c r="B263" s="130"/>
      <c r="F263" s="85"/>
      <c r="G263" s="136"/>
      <c r="H263" s="137"/>
      <c r="O263" s="149"/>
      <c r="P263" s="69"/>
      <c r="Q263" s="69"/>
      <c r="R263" s="69"/>
      <c r="S263" s="69"/>
    </row>
    <row r="264" spans="1:19">
      <c r="A264" s="128"/>
      <c r="B264" s="130"/>
      <c r="F264" s="85"/>
      <c r="G264" s="136"/>
      <c r="H264" s="137"/>
      <c r="O264" s="149"/>
      <c r="P264" s="69"/>
      <c r="Q264" s="69"/>
      <c r="R264" s="69"/>
      <c r="S264" s="69"/>
    </row>
    <row r="265" spans="1:19">
      <c r="A265" s="128"/>
      <c r="B265" s="130"/>
      <c r="F265" s="85"/>
      <c r="G265" s="136"/>
      <c r="H265" s="137"/>
      <c r="O265" s="149"/>
      <c r="P265" s="69"/>
      <c r="Q265" s="69"/>
      <c r="R265" s="69"/>
      <c r="S265" s="69"/>
    </row>
    <row r="266" spans="1:19">
      <c r="A266" s="128"/>
      <c r="B266" s="130"/>
      <c r="F266" s="85"/>
      <c r="G266" s="136"/>
      <c r="H266" s="137"/>
      <c r="O266" s="149"/>
      <c r="P266" s="69"/>
      <c r="Q266" s="69"/>
      <c r="R266" s="69"/>
      <c r="S266" s="69"/>
    </row>
    <row r="267" spans="1:19">
      <c r="A267" s="128"/>
      <c r="B267" s="130"/>
      <c r="F267" s="85"/>
      <c r="G267" s="136"/>
      <c r="H267" s="137"/>
      <c r="O267" s="149"/>
      <c r="P267" s="69"/>
      <c r="Q267" s="69"/>
      <c r="R267" s="69"/>
      <c r="S267" s="69"/>
    </row>
    <row r="268" spans="1:19">
      <c r="A268" s="128"/>
      <c r="B268" s="130"/>
      <c r="F268" s="85"/>
      <c r="G268" s="136"/>
      <c r="H268" s="137"/>
      <c r="O268" s="149"/>
      <c r="P268" s="69"/>
      <c r="Q268" s="69"/>
      <c r="R268" s="69"/>
      <c r="S268" s="69"/>
    </row>
    <row r="269" spans="1:19">
      <c r="A269" s="128"/>
      <c r="B269" s="130"/>
      <c r="F269" s="85"/>
      <c r="G269" s="136"/>
      <c r="H269" s="137"/>
      <c r="O269" s="149"/>
      <c r="P269" s="69"/>
      <c r="Q269" s="69"/>
      <c r="R269" s="69"/>
      <c r="S269" s="69"/>
    </row>
    <row r="270" spans="1:19">
      <c r="A270" s="128"/>
      <c r="B270" s="130"/>
      <c r="F270" s="85"/>
      <c r="G270" s="136"/>
      <c r="H270" s="137"/>
      <c r="O270" s="149"/>
      <c r="P270" s="69"/>
      <c r="Q270" s="69"/>
      <c r="R270" s="69"/>
      <c r="S270" s="69"/>
    </row>
    <row r="271" spans="1:19">
      <c r="A271" s="128"/>
      <c r="B271" s="130"/>
      <c r="F271" s="85"/>
      <c r="G271" s="136"/>
      <c r="H271" s="137"/>
      <c r="O271" s="149"/>
      <c r="P271" s="69"/>
      <c r="Q271" s="69"/>
      <c r="R271" s="69"/>
      <c r="S271" s="69"/>
    </row>
    <row r="272" spans="1:19">
      <c r="A272" s="128"/>
      <c r="B272" s="130"/>
      <c r="F272" s="85"/>
      <c r="G272" s="136"/>
      <c r="H272" s="137"/>
      <c r="O272" s="149"/>
      <c r="P272" s="69"/>
      <c r="Q272" s="69"/>
      <c r="R272" s="69"/>
      <c r="S272" s="69"/>
    </row>
    <row r="273" spans="1:19">
      <c r="A273" s="128"/>
      <c r="B273" s="130"/>
      <c r="F273" s="85"/>
      <c r="G273" s="136"/>
      <c r="H273" s="137"/>
      <c r="O273" s="149"/>
      <c r="P273" s="69"/>
      <c r="Q273" s="69"/>
      <c r="R273" s="69"/>
      <c r="S273" s="69"/>
    </row>
    <row r="274" spans="1:19">
      <c r="A274" s="128"/>
      <c r="B274" s="130"/>
      <c r="F274" s="85"/>
      <c r="G274" s="136"/>
      <c r="H274" s="137"/>
      <c r="O274" s="149"/>
      <c r="P274" s="69"/>
      <c r="Q274" s="69"/>
      <c r="R274" s="69"/>
      <c r="S274" s="69"/>
    </row>
    <row r="275" spans="1:19">
      <c r="A275" s="128"/>
      <c r="B275" s="130"/>
      <c r="F275" s="85"/>
      <c r="G275" s="136"/>
      <c r="H275" s="137"/>
      <c r="O275" s="149"/>
      <c r="P275" s="69"/>
      <c r="Q275" s="69"/>
      <c r="R275" s="69"/>
      <c r="S275" s="69"/>
    </row>
    <row r="276" spans="1:19">
      <c r="A276" s="128"/>
      <c r="B276" s="130"/>
      <c r="F276" s="85"/>
      <c r="G276" s="136"/>
      <c r="H276" s="137"/>
      <c r="O276" s="149"/>
      <c r="P276" s="69"/>
      <c r="Q276" s="69"/>
      <c r="R276" s="69"/>
      <c r="S276" s="69"/>
    </row>
    <row r="277" spans="1:19">
      <c r="A277" s="128"/>
      <c r="B277" s="130"/>
      <c r="F277" s="85"/>
      <c r="G277" s="136"/>
      <c r="H277" s="137"/>
      <c r="O277" s="149"/>
      <c r="P277" s="69"/>
      <c r="Q277" s="69"/>
      <c r="R277" s="69"/>
      <c r="S277" s="69"/>
    </row>
    <row r="278" spans="1:19">
      <c r="A278" s="128"/>
      <c r="B278" s="130"/>
      <c r="F278" s="85"/>
      <c r="G278" s="136"/>
      <c r="H278" s="137"/>
      <c r="O278" s="149"/>
      <c r="P278" s="69"/>
      <c r="Q278" s="69"/>
      <c r="R278" s="69"/>
      <c r="S278" s="69"/>
    </row>
    <row r="279" spans="1:19">
      <c r="A279" s="128"/>
      <c r="B279" s="130"/>
      <c r="F279" s="85"/>
      <c r="G279" s="136"/>
      <c r="H279" s="137"/>
      <c r="O279" s="149"/>
      <c r="P279" s="69"/>
      <c r="Q279" s="69"/>
      <c r="R279" s="69"/>
      <c r="S279" s="69"/>
    </row>
    <row r="280" spans="1:19">
      <c r="A280" s="128"/>
      <c r="B280" s="130"/>
      <c r="F280" s="85"/>
      <c r="G280" s="136"/>
      <c r="H280" s="137"/>
      <c r="O280" s="149"/>
      <c r="P280" s="69"/>
      <c r="Q280" s="69"/>
      <c r="R280" s="69"/>
      <c r="S280" s="69"/>
    </row>
    <row r="281" spans="1:19">
      <c r="A281" s="128"/>
      <c r="B281" s="130"/>
      <c r="F281" s="85"/>
      <c r="G281" s="136"/>
      <c r="H281" s="137"/>
      <c r="O281" s="149"/>
      <c r="P281" s="69"/>
      <c r="Q281" s="69"/>
      <c r="R281" s="69"/>
      <c r="S281" s="69"/>
    </row>
    <row r="282" spans="1:19">
      <c r="A282" s="128"/>
      <c r="B282" s="130"/>
      <c r="F282" s="85"/>
      <c r="G282" s="136"/>
      <c r="H282" s="137"/>
      <c r="O282" s="149"/>
      <c r="P282" s="69"/>
      <c r="Q282" s="69"/>
      <c r="R282" s="69"/>
      <c r="S282" s="69"/>
    </row>
    <row r="283" spans="1:19">
      <c r="A283" s="128"/>
      <c r="B283" s="130"/>
      <c r="F283" s="85"/>
      <c r="G283" s="136"/>
      <c r="H283" s="137"/>
      <c r="O283" s="149"/>
      <c r="P283" s="69"/>
      <c r="Q283" s="69"/>
      <c r="R283" s="69"/>
      <c r="S283" s="69"/>
    </row>
    <row r="284" spans="1:19">
      <c r="A284" s="128"/>
      <c r="B284" s="130"/>
      <c r="F284" s="85"/>
      <c r="G284" s="136"/>
      <c r="H284" s="137"/>
      <c r="O284" s="149"/>
      <c r="P284" s="69"/>
      <c r="Q284" s="69"/>
      <c r="R284" s="69"/>
      <c r="S284" s="69"/>
    </row>
    <row r="285" spans="1:19">
      <c r="A285" s="128"/>
      <c r="B285" s="130"/>
      <c r="F285" s="85"/>
      <c r="G285" s="136"/>
      <c r="H285" s="137"/>
      <c r="O285" s="149"/>
      <c r="P285" s="69"/>
      <c r="Q285" s="69"/>
      <c r="R285" s="69"/>
      <c r="S285" s="69"/>
    </row>
    <row r="286" spans="1:19">
      <c r="A286" s="128"/>
      <c r="B286" s="130"/>
      <c r="F286" s="85"/>
      <c r="G286" s="136"/>
      <c r="H286" s="137"/>
      <c r="O286" s="149"/>
      <c r="P286" s="69"/>
      <c r="Q286" s="69"/>
      <c r="R286" s="69"/>
      <c r="S286" s="69"/>
    </row>
    <row r="287" spans="1:19">
      <c r="A287" s="128"/>
      <c r="B287" s="130"/>
      <c r="F287" s="85"/>
      <c r="G287" s="136"/>
      <c r="H287" s="137"/>
      <c r="O287" s="149"/>
      <c r="P287" s="69"/>
      <c r="Q287" s="69"/>
      <c r="R287" s="69"/>
      <c r="S287" s="69"/>
    </row>
    <row r="288" spans="1:19">
      <c r="A288" s="128"/>
      <c r="B288" s="130"/>
      <c r="F288" s="85"/>
      <c r="G288" s="136"/>
      <c r="H288" s="137"/>
      <c r="O288" s="149"/>
      <c r="P288" s="69"/>
      <c r="Q288" s="69"/>
      <c r="R288" s="69"/>
      <c r="S288" s="69"/>
    </row>
    <row r="289" spans="1:19">
      <c r="A289" s="128"/>
      <c r="B289" s="130"/>
      <c r="F289" s="85"/>
      <c r="G289" s="136"/>
      <c r="H289" s="137"/>
      <c r="O289" s="149"/>
      <c r="P289" s="69"/>
      <c r="Q289" s="69"/>
      <c r="R289" s="69"/>
      <c r="S289" s="69"/>
    </row>
    <row r="290" spans="1:19">
      <c r="A290" s="128"/>
      <c r="B290" s="130"/>
      <c r="F290" s="85"/>
      <c r="G290" s="143"/>
      <c r="H290" s="137"/>
      <c r="O290" s="149"/>
      <c r="P290" s="69"/>
      <c r="Q290" s="69"/>
      <c r="R290" s="69"/>
      <c r="S290" s="69"/>
    </row>
    <row r="291" spans="1:19">
      <c r="A291" s="128"/>
      <c r="B291" s="130"/>
      <c r="F291" s="85"/>
      <c r="G291" s="143"/>
      <c r="H291" s="137"/>
      <c r="O291" s="149"/>
      <c r="P291" s="69"/>
      <c r="Q291" s="69"/>
      <c r="R291" s="69"/>
      <c r="S291" s="69"/>
    </row>
    <row r="292" spans="1:19">
      <c r="A292" s="128"/>
      <c r="B292" s="130"/>
      <c r="F292" s="85"/>
      <c r="G292" s="143"/>
      <c r="H292" s="137"/>
      <c r="O292" s="149"/>
      <c r="P292" s="69"/>
      <c r="Q292" s="69"/>
      <c r="R292" s="69"/>
      <c r="S292" s="69"/>
    </row>
    <row r="293" spans="1:19">
      <c r="A293" s="128"/>
      <c r="B293" s="130"/>
      <c r="F293" s="85"/>
      <c r="G293" s="143"/>
      <c r="H293" s="137"/>
      <c r="O293" s="149"/>
      <c r="P293" s="69"/>
      <c r="Q293" s="69"/>
      <c r="R293" s="69"/>
      <c r="S293" s="69"/>
    </row>
    <row r="294" spans="1:19">
      <c r="A294" s="128"/>
      <c r="B294" s="130"/>
      <c r="F294" s="85"/>
      <c r="G294" s="143"/>
      <c r="H294" s="137"/>
      <c r="O294" s="149"/>
      <c r="P294" s="69"/>
      <c r="Q294" s="69"/>
      <c r="R294" s="69"/>
      <c r="S294" s="69"/>
    </row>
    <row r="295" spans="1:19">
      <c r="A295" s="128"/>
      <c r="B295" s="130"/>
      <c r="F295" s="85"/>
      <c r="G295" s="143"/>
      <c r="H295" s="137"/>
      <c r="O295" s="149"/>
      <c r="P295" s="69"/>
      <c r="Q295" s="69"/>
      <c r="R295" s="69"/>
      <c r="S295" s="69"/>
    </row>
    <row r="296" spans="1:19">
      <c r="A296" s="128"/>
      <c r="B296" s="130"/>
      <c r="F296" s="85"/>
      <c r="G296" s="143"/>
      <c r="H296" s="137"/>
      <c r="O296" s="149"/>
      <c r="P296" s="69"/>
      <c r="Q296" s="69"/>
      <c r="R296" s="69"/>
      <c r="S296" s="69"/>
    </row>
    <row r="297" spans="1:19">
      <c r="A297" s="128"/>
      <c r="B297" s="130"/>
      <c r="F297" s="85"/>
      <c r="G297" s="143"/>
      <c r="H297" s="137"/>
      <c r="O297" s="149"/>
      <c r="P297" s="69"/>
      <c r="Q297" s="69"/>
      <c r="R297" s="69"/>
      <c r="S297" s="69"/>
    </row>
    <row r="298" spans="1:19">
      <c r="A298" s="128"/>
      <c r="B298" s="130"/>
      <c r="F298" s="85"/>
      <c r="G298" s="143"/>
      <c r="H298" s="137"/>
      <c r="O298" s="149"/>
      <c r="P298" s="69"/>
      <c r="Q298" s="69"/>
      <c r="R298" s="69"/>
      <c r="S298" s="69"/>
    </row>
    <row r="299" spans="1:19">
      <c r="A299" s="128"/>
      <c r="B299" s="130"/>
      <c r="F299" s="85"/>
      <c r="G299" s="143"/>
      <c r="H299" s="137"/>
      <c r="O299" s="149"/>
      <c r="P299" s="69"/>
      <c r="Q299" s="69"/>
      <c r="R299" s="69"/>
      <c r="S299" s="69"/>
    </row>
    <row r="300" spans="1:19">
      <c r="A300" s="128"/>
      <c r="B300" s="130"/>
      <c r="F300" s="85"/>
      <c r="G300" s="143"/>
      <c r="H300" s="137"/>
      <c r="O300" s="149"/>
      <c r="P300" s="69"/>
      <c r="Q300" s="69"/>
      <c r="R300" s="69"/>
      <c r="S300" s="69"/>
    </row>
    <row r="301" spans="1:19">
      <c r="A301" s="128"/>
      <c r="B301" s="130"/>
      <c r="F301" s="85"/>
      <c r="G301" s="143"/>
      <c r="H301" s="137"/>
      <c r="O301" s="149"/>
      <c r="P301" s="69"/>
      <c r="Q301" s="69"/>
      <c r="R301" s="69"/>
      <c r="S301" s="69"/>
    </row>
    <row r="302" spans="1:19">
      <c r="A302" s="128"/>
      <c r="B302" s="130"/>
      <c r="F302" s="85"/>
      <c r="G302" s="143"/>
      <c r="H302" s="137"/>
      <c r="O302" s="149"/>
      <c r="P302" s="69"/>
      <c r="Q302" s="69"/>
      <c r="R302" s="69"/>
      <c r="S302" s="69"/>
    </row>
    <row r="303" spans="1:19">
      <c r="A303" s="128"/>
      <c r="B303" s="130"/>
      <c r="F303" s="85"/>
      <c r="G303" s="143"/>
      <c r="H303" s="137"/>
      <c r="O303" s="149"/>
      <c r="P303" s="69"/>
      <c r="Q303" s="69"/>
      <c r="R303" s="69"/>
      <c r="S303" s="69"/>
    </row>
    <row r="304" spans="1:19">
      <c r="A304" s="128"/>
      <c r="B304" s="130"/>
      <c r="F304" s="85"/>
      <c r="G304" s="143"/>
      <c r="H304" s="137"/>
      <c r="O304" s="149"/>
      <c r="P304" s="69"/>
      <c r="Q304" s="69"/>
      <c r="R304" s="69"/>
      <c r="S304" s="69"/>
    </row>
    <row r="305" spans="1:19">
      <c r="A305" s="128"/>
      <c r="B305" s="130"/>
      <c r="F305" s="85"/>
      <c r="G305" s="143"/>
      <c r="H305" s="137"/>
      <c r="O305" s="149"/>
      <c r="P305" s="69"/>
      <c r="Q305" s="69"/>
      <c r="R305" s="69"/>
      <c r="S305" s="69"/>
    </row>
    <row r="306" spans="1:19">
      <c r="A306" s="128"/>
      <c r="B306" s="130"/>
      <c r="F306" s="85"/>
      <c r="G306" s="143"/>
      <c r="H306" s="137"/>
      <c r="O306" s="149"/>
      <c r="P306" s="69"/>
      <c r="Q306" s="69"/>
      <c r="R306" s="69"/>
      <c r="S306" s="69"/>
    </row>
    <row r="307" spans="1:19">
      <c r="A307" s="128"/>
      <c r="B307" s="130"/>
      <c r="F307" s="85"/>
      <c r="G307" s="143"/>
      <c r="H307" s="137"/>
      <c r="O307" s="149"/>
      <c r="P307" s="69"/>
      <c r="Q307" s="69"/>
      <c r="R307" s="69"/>
      <c r="S307" s="69"/>
    </row>
    <row r="308" spans="1:19">
      <c r="A308" s="128"/>
      <c r="B308" s="130"/>
      <c r="F308" s="85"/>
      <c r="G308" s="143"/>
      <c r="H308" s="137"/>
      <c r="O308" s="149"/>
      <c r="P308" s="69"/>
      <c r="Q308" s="69"/>
      <c r="R308" s="69"/>
      <c r="S308" s="69"/>
    </row>
    <row r="309" spans="1:19">
      <c r="A309" s="128"/>
      <c r="B309" s="130"/>
      <c r="F309" s="85"/>
      <c r="G309" s="143"/>
      <c r="H309" s="137"/>
      <c r="O309" s="149"/>
      <c r="P309" s="69"/>
      <c r="Q309" s="69"/>
      <c r="R309" s="69"/>
      <c r="S309" s="69"/>
    </row>
    <row r="310" spans="1:19">
      <c r="A310" s="128"/>
      <c r="B310" s="130"/>
      <c r="F310" s="85"/>
      <c r="G310" s="143"/>
      <c r="H310" s="137"/>
      <c r="O310" s="149"/>
      <c r="P310" s="69"/>
      <c r="Q310" s="69"/>
      <c r="R310" s="69"/>
      <c r="S310" s="69"/>
    </row>
    <row r="311" spans="1:19">
      <c r="A311" s="128"/>
      <c r="B311" s="130"/>
      <c r="F311" s="85"/>
      <c r="G311" s="143"/>
      <c r="H311" s="137"/>
      <c r="O311" s="149"/>
      <c r="P311" s="69"/>
      <c r="Q311" s="69"/>
      <c r="R311" s="69"/>
      <c r="S311" s="69"/>
    </row>
    <row r="312" spans="1:19">
      <c r="A312" s="128"/>
      <c r="B312" s="130"/>
      <c r="F312" s="85"/>
      <c r="G312" s="143"/>
      <c r="H312" s="137"/>
      <c r="O312" s="149"/>
      <c r="P312" s="69"/>
      <c r="Q312" s="69"/>
      <c r="R312" s="69"/>
      <c r="S312" s="69"/>
    </row>
    <row r="313" spans="1:19">
      <c r="A313" s="128"/>
      <c r="B313" s="130"/>
      <c r="F313" s="85"/>
      <c r="G313" s="143"/>
      <c r="H313" s="137"/>
      <c r="O313" s="149"/>
      <c r="P313" s="69"/>
      <c r="Q313" s="69"/>
      <c r="R313" s="69"/>
      <c r="S313" s="69"/>
    </row>
    <row r="314" spans="1:19">
      <c r="A314" s="128"/>
      <c r="B314" s="130"/>
      <c r="F314" s="85"/>
      <c r="G314" s="143"/>
      <c r="H314" s="137"/>
      <c r="O314" s="149"/>
      <c r="P314" s="69"/>
      <c r="Q314" s="69"/>
      <c r="R314" s="69"/>
      <c r="S314" s="69"/>
    </row>
    <row r="315" spans="1:19">
      <c r="A315" s="128"/>
      <c r="B315" s="130"/>
      <c r="F315" s="85"/>
      <c r="G315" s="143"/>
      <c r="H315" s="137"/>
      <c r="O315" s="149"/>
      <c r="P315" s="69"/>
      <c r="Q315" s="69"/>
      <c r="R315" s="69"/>
      <c r="S315" s="69"/>
    </row>
    <row r="316" spans="1:19">
      <c r="A316" s="128"/>
      <c r="B316" s="130"/>
      <c r="F316" s="85"/>
      <c r="G316" s="143"/>
      <c r="H316" s="137"/>
      <c r="O316" s="149"/>
      <c r="P316" s="69"/>
      <c r="Q316" s="69"/>
      <c r="R316" s="69"/>
      <c r="S316" s="69"/>
    </row>
    <row r="317" spans="1:19">
      <c r="A317" s="128"/>
      <c r="B317" s="130"/>
      <c r="F317" s="85"/>
      <c r="G317" s="143"/>
      <c r="H317" s="137"/>
      <c r="O317" s="149"/>
      <c r="P317" s="69"/>
      <c r="Q317" s="69"/>
      <c r="R317" s="69"/>
      <c r="S317" s="69"/>
    </row>
    <row r="318" spans="1:19">
      <c r="A318" s="128"/>
      <c r="B318" s="130"/>
      <c r="F318" s="85"/>
      <c r="G318" s="143"/>
      <c r="H318" s="137"/>
      <c r="O318" s="149"/>
      <c r="P318" s="69"/>
      <c r="Q318" s="69"/>
      <c r="R318" s="69"/>
      <c r="S318" s="69"/>
    </row>
    <row r="319" spans="1:19">
      <c r="A319" s="128"/>
      <c r="B319" s="130"/>
      <c r="F319" s="85"/>
      <c r="G319" s="143"/>
      <c r="H319" s="137"/>
      <c r="O319" s="149"/>
      <c r="P319" s="69"/>
      <c r="Q319" s="69"/>
      <c r="R319" s="69"/>
      <c r="S319" s="69"/>
    </row>
    <row r="320" spans="1:19">
      <c r="A320" s="128"/>
      <c r="B320" s="130"/>
      <c r="F320" s="85"/>
      <c r="G320" s="143"/>
      <c r="H320" s="137"/>
      <c r="O320" s="149"/>
      <c r="P320" s="69"/>
      <c r="Q320" s="69"/>
      <c r="R320" s="69"/>
      <c r="S320" s="69"/>
    </row>
    <row r="321" spans="1:19">
      <c r="A321" s="128"/>
      <c r="B321" s="130"/>
      <c r="F321" s="85"/>
      <c r="G321" s="143"/>
      <c r="H321" s="137"/>
      <c r="O321" s="149"/>
      <c r="P321" s="69"/>
      <c r="Q321" s="69"/>
      <c r="R321" s="69"/>
      <c r="S321" s="69"/>
    </row>
    <row r="322" spans="1:19">
      <c r="A322" s="128"/>
      <c r="B322" s="130"/>
      <c r="F322" s="85"/>
      <c r="G322" s="143"/>
      <c r="H322" s="137"/>
      <c r="O322" s="149"/>
      <c r="P322" s="69"/>
      <c r="Q322" s="69"/>
      <c r="R322" s="69"/>
      <c r="S322" s="69"/>
    </row>
    <row r="323" spans="1:19">
      <c r="A323" s="128"/>
      <c r="B323" s="130"/>
      <c r="F323" s="85"/>
      <c r="G323" s="143"/>
      <c r="H323" s="137"/>
      <c r="O323" s="149"/>
      <c r="P323" s="69"/>
      <c r="Q323" s="69"/>
      <c r="R323" s="69"/>
      <c r="S323" s="69"/>
    </row>
    <row r="324" spans="1:19">
      <c r="A324" s="128"/>
      <c r="B324" s="130"/>
      <c r="F324" s="85"/>
      <c r="G324" s="143"/>
      <c r="H324" s="137"/>
      <c r="O324" s="149"/>
      <c r="P324" s="69"/>
      <c r="Q324" s="69"/>
      <c r="R324" s="69"/>
      <c r="S324" s="69"/>
    </row>
    <row r="325" spans="1:19">
      <c r="A325" s="128"/>
      <c r="B325" s="130"/>
      <c r="F325" s="85"/>
      <c r="G325" s="143"/>
      <c r="H325" s="137"/>
      <c r="O325" s="149"/>
      <c r="P325" s="69"/>
      <c r="Q325" s="69"/>
      <c r="R325" s="69"/>
      <c r="S325" s="69"/>
    </row>
    <row r="326" spans="1:19">
      <c r="A326" s="128"/>
      <c r="B326" s="130"/>
      <c r="F326" s="85"/>
      <c r="G326" s="143"/>
      <c r="H326" s="137"/>
      <c r="O326" s="149"/>
      <c r="P326" s="69"/>
      <c r="Q326" s="69"/>
      <c r="R326" s="69"/>
      <c r="S326" s="69"/>
    </row>
    <row r="327" spans="1:19">
      <c r="A327" s="128"/>
      <c r="B327" s="130"/>
      <c r="F327" s="85"/>
      <c r="G327" s="143"/>
      <c r="H327" s="137"/>
      <c r="O327" s="149"/>
      <c r="P327" s="69"/>
      <c r="Q327" s="69"/>
      <c r="R327" s="69"/>
      <c r="S327" s="69"/>
    </row>
    <row r="328" spans="1:19">
      <c r="A328" s="128"/>
      <c r="B328" s="130"/>
      <c r="F328" s="85"/>
      <c r="G328" s="143"/>
      <c r="H328" s="137"/>
      <c r="O328" s="149"/>
      <c r="P328" s="69"/>
      <c r="Q328" s="69"/>
      <c r="R328" s="69"/>
      <c r="S328" s="69"/>
    </row>
    <row r="329" spans="1:19">
      <c r="A329" s="128"/>
      <c r="B329" s="130"/>
      <c r="F329" s="85"/>
      <c r="G329" s="143"/>
      <c r="H329" s="137"/>
      <c r="O329" s="149"/>
      <c r="P329" s="69"/>
      <c r="Q329" s="69"/>
      <c r="R329" s="69"/>
      <c r="S329" s="69"/>
    </row>
    <row r="330" spans="1:19">
      <c r="A330" s="128"/>
      <c r="B330" s="130"/>
      <c r="F330" s="85"/>
      <c r="G330" s="143"/>
      <c r="H330" s="137"/>
      <c r="O330" s="149"/>
      <c r="P330" s="69"/>
      <c r="Q330" s="69"/>
      <c r="R330" s="69"/>
      <c r="S330" s="69"/>
    </row>
    <row r="331" spans="1:19">
      <c r="A331" s="128"/>
      <c r="B331" s="130"/>
      <c r="F331" s="85"/>
      <c r="G331" s="143"/>
      <c r="H331" s="137"/>
      <c r="O331" s="149"/>
      <c r="P331" s="69"/>
      <c r="Q331" s="69"/>
      <c r="R331" s="69"/>
      <c r="S331" s="69"/>
    </row>
    <row r="332" spans="1:19">
      <c r="A332" s="128"/>
      <c r="B332" s="130"/>
      <c r="F332" s="85"/>
      <c r="G332" s="143"/>
      <c r="H332" s="137"/>
      <c r="O332" s="149"/>
      <c r="P332" s="69"/>
      <c r="Q332" s="69"/>
      <c r="R332" s="69"/>
      <c r="S332" s="69"/>
    </row>
    <row r="333" spans="1:19">
      <c r="A333" s="128"/>
      <c r="B333" s="130"/>
      <c r="F333" s="85"/>
      <c r="G333" s="143"/>
      <c r="H333" s="137"/>
      <c r="O333" s="149"/>
      <c r="P333" s="69"/>
      <c r="Q333" s="69"/>
      <c r="R333" s="69"/>
      <c r="S333" s="69"/>
    </row>
    <row r="334" spans="1:19">
      <c r="A334" s="128"/>
      <c r="B334" s="130"/>
      <c r="F334" s="85"/>
      <c r="G334" s="143"/>
      <c r="H334" s="137"/>
      <c r="O334" s="149"/>
      <c r="P334" s="69"/>
      <c r="Q334" s="69"/>
      <c r="R334" s="69"/>
      <c r="S334" s="69"/>
    </row>
    <row r="335" spans="1:19">
      <c r="A335" s="128"/>
      <c r="B335" s="130"/>
      <c r="F335" s="85"/>
      <c r="G335" s="143"/>
      <c r="H335" s="137"/>
      <c r="O335" s="149"/>
      <c r="P335" s="69"/>
      <c r="Q335" s="69"/>
      <c r="R335" s="69"/>
      <c r="S335" s="69"/>
    </row>
    <row r="336" spans="1:19">
      <c r="A336" s="128"/>
      <c r="B336" s="130"/>
      <c r="F336" s="85"/>
      <c r="G336" s="143"/>
      <c r="H336" s="137"/>
      <c r="O336" s="149"/>
      <c r="P336" s="69"/>
      <c r="Q336" s="69"/>
      <c r="R336" s="69"/>
      <c r="S336" s="69"/>
    </row>
    <row r="337" spans="1:19">
      <c r="A337" s="128"/>
      <c r="B337" s="130"/>
      <c r="F337" s="85"/>
      <c r="G337" s="143"/>
      <c r="H337" s="137"/>
      <c r="O337" s="149"/>
      <c r="P337" s="69"/>
      <c r="Q337" s="69"/>
      <c r="R337" s="69"/>
      <c r="S337" s="69"/>
    </row>
    <row r="338" spans="1:19">
      <c r="A338" s="128"/>
      <c r="B338" s="130"/>
      <c r="F338" s="85"/>
      <c r="G338" s="143"/>
      <c r="H338" s="137"/>
      <c r="O338" s="149"/>
      <c r="P338" s="69"/>
      <c r="Q338" s="69"/>
      <c r="R338" s="69"/>
      <c r="S338" s="69"/>
    </row>
    <row r="339" spans="1:19">
      <c r="A339" s="128"/>
      <c r="B339" s="130"/>
      <c r="F339" s="85"/>
      <c r="G339" s="143"/>
      <c r="H339" s="137"/>
      <c r="O339" s="149"/>
      <c r="P339" s="69"/>
      <c r="Q339" s="69"/>
      <c r="R339" s="69"/>
      <c r="S339" s="69"/>
    </row>
    <row r="340" spans="1:19">
      <c r="A340" s="128"/>
      <c r="B340" s="130"/>
      <c r="F340" s="85"/>
      <c r="G340" s="143"/>
      <c r="H340" s="137"/>
      <c r="O340" s="149"/>
      <c r="P340" s="69"/>
      <c r="Q340" s="69"/>
      <c r="R340" s="69"/>
      <c r="S340" s="69"/>
    </row>
    <row r="341" spans="1:19">
      <c r="A341" s="128"/>
      <c r="B341" s="130"/>
      <c r="F341" s="85"/>
      <c r="G341" s="143"/>
      <c r="H341" s="137"/>
      <c r="O341" s="149"/>
      <c r="P341" s="69"/>
      <c r="Q341" s="69"/>
      <c r="R341" s="69"/>
      <c r="S341" s="69"/>
    </row>
    <row r="342" spans="1:19">
      <c r="A342" s="128"/>
      <c r="B342" s="130"/>
      <c r="F342" s="85"/>
      <c r="G342" s="143"/>
      <c r="H342" s="137"/>
      <c r="O342" s="149"/>
      <c r="P342" s="69"/>
      <c r="Q342" s="69"/>
      <c r="R342" s="69"/>
      <c r="S342" s="69"/>
    </row>
    <row r="343" spans="1:19">
      <c r="A343" s="128"/>
      <c r="B343" s="130"/>
      <c r="F343" s="85"/>
      <c r="G343" s="143"/>
      <c r="H343" s="137"/>
      <c r="O343" s="149"/>
      <c r="P343" s="69"/>
      <c r="Q343" s="69"/>
      <c r="R343" s="69"/>
      <c r="S343" s="69"/>
    </row>
    <row r="344" spans="1:19">
      <c r="A344" s="128"/>
      <c r="B344" s="130"/>
      <c r="F344" s="85"/>
      <c r="G344" s="143"/>
      <c r="H344" s="137"/>
      <c r="O344" s="149"/>
      <c r="P344" s="69"/>
      <c r="Q344" s="69"/>
      <c r="R344" s="69"/>
      <c r="S344" s="69"/>
    </row>
    <row r="345" spans="1:19">
      <c r="A345" s="128"/>
      <c r="B345" s="130"/>
      <c r="F345" s="85"/>
      <c r="G345" s="143"/>
      <c r="H345" s="137"/>
      <c r="O345" s="149"/>
      <c r="P345" s="69"/>
      <c r="Q345" s="69"/>
      <c r="R345" s="69"/>
      <c r="S345" s="69"/>
    </row>
    <row r="346" spans="1:19">
      <c r="A346" s="128"/>
      <c r="B346" s="130"/>
      <c r="F346" s="85"/>
      <c r="G346" s="143"/>
      <c r="H346" s="137"/>
      <c r="O346" s="149"/>
      <c r="P346" s="69"/>
      <c r="Q346" s="69"/>
      <c r="R346" s="69"/>
      <c r="S346" s="69"/>
    </row>
    <row r="347" spans="1:19">
      <c r="A347" s="128"/>
      <c r="B347" s="130"/>
      <c r="F347" s="85"/>
      <c r="G347" s="143"/>
      <c r="H347" s="137"/>
      <c r="O347" s="149"/>
      <c r="P347" s="69"/>
      <c r="Q347" s="69"/>
      <c r="R347" s="69"/>
      <c r="S347" s="69"/>
    </row>
    <row r="348" spans="1:19">
      <c r="A348" s="128"/>
      <c r="B348" s="130"/>
      <c r="F348" s="85"/>
      <c r="G348" s="143"/>
      <c r="H348" s="137"/>
      <c r="O348" s="149"/>
      <c r="P348" s="69"/>
      <c r="Q348" s="69"/>
      <c r="R348" s="69"/>
      <c r="S348" s="69"/>
    </row>
    <row r="349" spans="1:19">
      <c r="A349" s="128"/>
      <c r="B349" s="130"/>
      <c r="F349" s="85"/>
      <c r="G349" s="143"/>
      <c r="H349" s="137"/>
      <c r="O349" s="149"/>
      <c r="P349" s="69"/>
      <c r="Q349" s="69"/>
      <c r="R349" s="69"/>
      <c r="S349" s="69"/>
    </row>
    <row r="350" spans="1:19">
      <c r="A350" s="128"/>
      <c r="B350" s="130"/>
      <c r="F350" s="85"/>
      <c r="G350" s="143"/>
      <c r="H350" s="137"/>
      <c r="O350" s="149"/>
      <c r="P350" s="69"/>
      <c r="Q350" s="69"/>
      <c r="R350" s="69"/>
      <c r="S350" s="69"/>
    </row>
    <row r="351" spans="1:19">
      <c r="A351" s="128"/>
      <c r="B351" s="130"/>
      <c r="F351" s="85"/>
      <c r="G351" s="143"/>
      <c r="H351" s="137"/>
      <c r="O351" s="149"/>
      <c r="P351" s="69"/>
      <c r="Q351" s="69"/>
      <c r="R351" s="69"/>
      <c r="S351" s="69"/>
    </row>
    <row r="352" spans="1:19">
      <c r="A352" s="128"/>
      <c r="B352" s="130"/>
      <c r="F352" s="85"/>
      <c r="G352" s="143"/>
      <c r="H352" s="137"/>
      <c r="O352" s="149"/>
      <c r="P352" s="69"/>
      <c r="Q352" s="69"/>
      <c r="R352" s="69"/>
      <c r="S352" s="69"/>
    </row>
    <row r="353" spans="1:19">
      <c r="A353" s="128"/>
      <c r="B353" s="130"/>
      <c r="F353" s="85"/>
      <c r="G353" s="143"/>
      <c r="H353" s="137"/>
      <c r="O353" s="149"/>
      <c r="P353" s="69"/>
      <c r="Q353" s="69"/>
      <c r="R353" s="69"/>
      <c r="S353" s="69"/>
    </row>
    <row r="354" spans="1:19">
      <c r="A354" s="128"/>
      <c r="B354" s="130"/>
      <c r="F354" s="85"/>
      <c r="G354" s="143"/>
      <c r="H354" s="137"/>
      <c r="O354" s="149"/>
      <c r="P354" s="69"/>
      <c r="Q354" s="69"/>
      <c r="R354" s="69"/>
      <c r="S354" s="69"/>
    </row>
    <row r="355" spans="1:19">
      <c r="A355" s="128"/>
      <c r="B355" s="130"/>
      <c r="F355" s="85"/>
      <c r="G355" s="143"/>
      <c r="H355" s="137"/>
      <c r="O355" s="149"/>
      <c r="P355" s="69"/>
      <c r="Q355" s="69"/>
      <c r="R355" s="69"/>
      <c r="S355" s="69"/>
    </row>
    <row r="356" spans="1:19">
      <c r="A356" s="128"/>
      <c r="B356" s="130"/>
      <c r="F356" s="85"/>
      <c r="G356" s="143"/>
      <c r="H356" s="137"/>
      <c r="O356" s="149"/>
      <c r="P356" s="69"/>
      <c r="Q356" s="69"/>
      <c r="R356" s="69"/>
      <c r="S356" s="69"/>
    </row>
    <row r="357" spans="1:19">
      <c r="A357" s="128"/>
      <c r="B357" s="130"/>
      <c r="F357" s="85"/>
      <c r="G357" s="143"/>
      <c r="H357" s="137"/>
      <c r="O357" s="149"/>
      <c r="P357" s="69"/>
      <c r="Q357" s="69"/>
      <c r="R357" s="69"/>
      <c r="S357" s="69"/>
    </row>
    <row r="358" spans="1:19">
      <c r="A358" s="128"/>
      <c r="B358" s="130"/>
      <c r="F358" s="85"/>
      <c r="G358" s="143"/>
      <c r="H358" s="137"/>
      <c r="O358" s="149"/>
      <c r="P358" s="69"/>
      <c r="Q358" s="69"/>
      <c r="R358" s="69"/>
      <c r="S358" s="69"/>
    </row>
    <row r="359" spans="1:19">
      <c r="A359" s="128"/>
      <c r="B359" s="130"/>
      <c r="F359" s="85"/>
      <c r="G359" s="143"/>
      <c r="H359" s="137"/>
      <c r="O359" s="149"/>
      <c r="P359" s="69"/>
      <c r="Q359" s="69"/>
      <c r="R359" s="69"/>
      <c r="S359" s="69"/>
    </row>
    <row r="360" spans="1:19">
      <c r="A360" s="128"/>
      <c r="B360" s="130"/>
      <c r="F360" s="85"/>
      <c r="G360" s="143"/>
      <c r="H360" s="137"/>
      <c r="O360" s="149"/>
      <c r="P360" s="69"/>
      <c r="Q360" s="69"/>
      <c r="R360" s="69"/>
      <c r="S360" s="69"/>
    </row>
    <row r="361" spans="1:19">
      <c r="A361" s="128"/>
      <c r="B361" s="130"/>
      <c r="F361" s="85"/>
      <c r="G361" s="143"/>
      <c r="H361" s="137"/>
      <c r="O361" s="149"/>
      <c r="P361" s="69"/>
      <c r="Q361" s="69"/>
      <c r="R361" s="69"/>
      <c r="S361" s="69"/>
    </row>
    <row r="362" spans="1:19">
      <c r="A362" s="128"/>
      <c r="B362" s="130"/>
      <c r="F362" s="85"/>
      <c r="G362" s="143"/>
      <c r="H362" s="137"/>
      <c r="O362" s="149"/>
      <c r="P362" s="69"/>
      <c r="Q362" s="69"/>
      <c r="R362" s="69"/>
      <c r="S362" s="69"/>
    </row>
    <row r="363" spans="1:19">
      <c r="A363" s="128"/>
      <c r="B363" s="130"/>
      <c r="F363" s="85"/>
      <c r="G363" s="143"/>
      <c r="H363" s="137"/>
      <c r="O363" s="149"/>
      <c r="P363" s="69"/>
      <c r="Q363" s="69"/>
      <c r="R363" s="69"/>
      <c r="S363" s="69"/>
    </row>
    <row r="364" spans="1:19">
      <c r="A364" s="128"/>
      <c r="B364" s="130"/>
      <c r="F364" s="85"/>
      <c r="G364" s="143"/>
      <c r="H364" s="137"/>
      <c r="O364" s="149"/>
      <c r="P364" s="69"/>
      <c r="Q364" s="69"/>
      <c r="R364" s="69"/>
      <c r="S364" s="69"/>
    </row>
    <row r="365" spans="1:19">
      <c r="A365" s="128"/>
      <c r="B365" s="130"/>
      <c r="F365" s="85"/>
      <c r="G365" s="143"/>
      <c r="H365" s="137"/>
      <c r="O365" s="149"/>
      <c r="P365" s="69"/>
      <c r="Q365" s="69"/>
      <c r="R365" s="69"/>
      <c r="S365" s="69"/>
    </row>
    <row r="366" spans="1:19">
      <c r="A366" s="128"/>
      <c r="B366" s="130"/>
      <c r="F366" s="85"/>
      <c r="G366" s="143"/>
      <c r="H366" s="137"/>
      <c r="O366" s="149"/>
      <c r="P366" s="69"/>
      <c r="Q366" s="69"/>
      <c r="R366" s="69"/>
      <c r="S366" s="69"/>
    </row>
    <row r="367" spans="1:19">
      <c r="A367" s="128"/>
      <c r="B367" s="130"/>
      <c r="F367" s="85"/>
      <c r="G367" s="143"/>
      <c r="H367" s="137"/>
      <c r="O367" s="149"/>
      <c r="P367" s="69"/>
      <c r="Q367" s="69"/>
      <c r="R367" s="69"/>
      <c r="S367" s="69"/>
    </row>
    <row r="368" spans="1:19">
      <c r="A368" s="128"/>
      <c r="B368" s="130"/>
      <c r="F368" s="85"/>
      <c r="G368" s="143"/>
      <c r="H368" s="137"/>
      <c r="O368" s="149"/>
      <c r="P368" s="69"/>
      <c r="Q368" s="69"/>
      <c r="R368" s="69"/>
      <c r="S368" s="69"/>
    </row>
    <row r="369" spans="1:19">
      <c r="A369" s="128"/>
      <c r="B369" s="130"/>
      <c r="F369" s="85"/>
      <c r="G369" s="143"/>
      <c r="H369" s="137"/>
      <c r="O369" s="149"/>
      <c r="P369" s="69"/>
      <c r="Q369" s="69"/>
      <c r="R369" s="69"/>
      <c r="S369" s="69"/>
    </row>
    <row r="370" spans="1:19">
      <c r="A370" s="128"/>
      <c r="B370" s="130"/>
      <c r="F370" s="85"/>
      <c r="G370" s="143"/>
      <c r="H370" s="137"/>
      <c r="O370" s="149"/>
      <c r="P370" s="69"/>
      <c r="Q370" s="69"/>
      <c r="R370" s="69"/>
      <c r="S370" s="69"/>
    </row>
    <row r="371" spans="1:19">
      <c r="A371" s="128"/>
      <c r="B371" s="130"/>
      <c r="F371" s="85"/>
      <c r="G371" s="143"/>
      <c r="H371" s="137"/>
      <c r="O371" s="149"/>
      <c r="P371" s="69"/>
      <c r="Q371" s="69"/>
      <c r="R371" s="69"/>
      <c r="S371" s="69"/>
    </row>
    <row r="372" spans="1:19">
      <c r="A372" s="128"/>
      <c r="B372" s="130"/>
      <c r="F372" s="85"/>
      <c r="G372" s="143"/>
      <c r="H372" s="137"/>
      <c r="O372" s="149"/>
      <c r="P372" s="69"/>
      <c r="Q372" s="69"/>
      <c r="R372" s="69"/>
      <c r="S372" s="69"/>
    </row>
    <row r="373" spans="1:19">
      <c r="A373" s="128"/>
      <c r="B373" s="130"/>
      <c r="F373" s="85"/>
      <c r="G373" s="143"/>
      <c r="H373" s="137"/>
      <c r="O373" s="149"/>
      <c r="P373" s="69"/>
      <c r="Q373" s="69"/>
      <c r="R373" s="69"/>
      <c r="S373" s="69"/>
    </row>
    <row r="374" spans="1:19">
      <c r="A374" s="128"/>
      <c r="B374" s="130"/>
      <c r="F374" s="85"/>
      <c r="G374" s="143"/>
      <c r="H374" s="137"/>
      <c r="O374" s="149"/>
      <c r="P374" s="69"/>
      <c r="Q374" s="69"/>
      <c r="R374" s="69"/>
      <c r="S374" s="69"/>
    </row>
    <row r="375" spans="1:19">
      <c r="A375" s="128"/>
      <c r="B375" s="130"/>
      <c r="F375" s="85"/>
      <c r="G375" s="143"/>
      <c r="H375" s="137"/>
      <c r="O375" s="149"/>
      <c r="P375" s="69"/>
      <c r="Q375" s="69"/>
      <c r="R375" s="69"/>
      <c r="S375" s="69"/>
    </row>
    <row r="376" spans="1:19">
      <c r="A376" s="128"/>
      <c r="B376" s="130"/>
      <c r="F376" s="85"/>
      <c r="G376" s="143"/>
      <c r="H376" s="137"/>
      <c r="O376" s="149"/>
      <c r="P376" s="69"/>
      <c r="Q376" s="69"/>
      <c r="R376" s="69"/>
      <c r="S376" s="69"/>
    </row>
    <row r="377" spans="1:19">
      <c r="A377" s="128"/>
      <c r="B377" s="130"/>
      <c r="F377" s="85"/>
      <c r="G377" s="143"/>
      <c r="H377" s="137"/>
      <c r="O377" s="149"/>
      <c r="P377" s="69"/>
      <c r="Q377" s="69"/>
      <c r="R377" s="69"/>
      <c r="S377" s="69"/>
    </row>
    <row r="378" spans="1:19">
      <c r="A378" s="128"/>
      <c r="B378" s="130"/>
      <c r="F378" s="85"/>
      <c r="G378" s="143"/>
      <c r="H378" s="137"/>
      <c r="O378" s="149"/>
      <c r="P378" s="69"/>
      <c r="Q378" s="69"/>
      <c r="R378" s="69"/>
      <c r="S378" s="69"/>
    </row>
    <row r="379" spans="1:19">
      <c r="A379" s="128"/>
      <c r="B379" s="130"/>
      <c r="F379" s="85"/>
      <c r="G379" s="143"/>
      <c r="H379" s="137"/>
      <c r="O379" s="149"/>
      <c r="P379" s="69"/>
      <c r="Q379" s="69"/>
      <c r="R379" s="69"/>
      <c r="S379" s="69"/>
    </row>
    <row r="380" spans="1:19">
      <c r="A380" s="128"/>
      <c r="B380" s="130"/>
      <c r="F380" s="85"/>
      <c r="G380" s="143"/>
      <c r="H380" s="137"/>
      <c r="O380" s="149"/>
      <c r="P380" s="69"/>
      <c r="Q380" s="69"/>
      <c r="R380" s="69"/>
      <c r="S380" s="69"/>
    </row>
    <row r="381" spans="1:19">
      <c r="A381" s="128"/>
      <c r="B381" s="130"/>
      <c r="F381" s="85"/>
      <c r="G381" s="143"/>
      <c r="H381" s="137"/>
      <c r="O381" s="149"/>
      <c r="P381" s="69"/>
      <c r="Q381" s="69"/>
      <c r="R381" s="69"/>
      <c r="S381" s="69"/>
    </row>
    <row r="382" spans="1:19">
      <c r="A382" s="128"/>
      <c r="B382" s="130"/>
      <c r="F382" s="85"/>
      <c r="G382" s="143"/>
      <c r="H382" s="137"/>
      <c r="O382" s="149"/>
      <c r="P382" s="69"/>
      <c r="Q382" s="69"/>
      <c r="R382" s="69"/>
      <c r="S382" s="69"/>
    </row>
    <row r="383" spans="1:19">
      <c r="A383" s="128"/>
      <c r="B383" s="130"/>
      <c r="F383" s="85"/>
      <c r="G383" s="143"/>
      <c r="H383" s="137"/>
      <c r="O383" s="149"/>
      <c r="P383" s="69"/>
      <c r="Q383" s="69"/>
      <c r="R383" s="69"/>
      <c r="S383" s="69"/>
    </row>
    <row r="384" spans="1:19">
      <c r="A384" s="128"/>
      <c r="B384" s="130"/>
      <c r="F384" s="85"/>
      <c r="G384" s="143"/>
      <c r="H384" s="137"/>
      <c r="O384" s="149"/>
      <c r="P384" s="69"/>
      <c r="Q384" s="69"/>
      <c r="R384" s="69"/>
      <c r="S384" s="69"/>
    </row>
    <row r="385" spans="1:19">
      <c r="A385" s="128"/>
      <c r="B385" s="130"/>
      <c r="F385" s="85"/>
      <c r="G385" s="143"/>
      <c r="H385" s="137"/>
      <c r="O385" s="149"/>
      <c r="P385" s="69"/>
      <c r="Q385" s="69"/>
      <c r="R385" s="69"/>
      <c r="S385" s="69"/>
    </row>
    <row r="386" spans="1:19">
      <c r="A386" s="128"/>
      <c r="B386" s="130"/>
      <c r="F386" s="85"/>
      <c r="G386" s="143"/>
      <c r="H386" s="137"/>
      <c r="O386" s="149"/>
      <c r="P386" s="69"/>
      <c r="Q386" s="69"/>
      <c r="R386" s="69"/>
      <c r="S386" s="69"/>
    </row>
    <row r="387" spans="1:19">
      <c r="A387" s="128"/>
      <c r="B387" s="130"/>
      <c r="F387" s="85"/>
      <c r="G387" s="143"/>
      <c r="H387" s="137"/>
      <c r="O387" s="149"/>
      <c r="P387" s="69"/>
      <c r="Q387" s="69"/>
      <c r="R387" s="69"/>
      <c r="S387" s="69"/>
    </row>
    <row r="388" spans="1:19">
      <c r="A388" s="128"/>
      <c r="B388" s="130"/>
      <c r="F388" s="85"/>
      <c r="G388" s="143"/>
      <c r="H388" s="137"/>
      <c r="O388" s="149"/>
      <c r="P388" s="69"/>
      <c r="Q388" s="69"/>
      <c r="R388" s="69"/>
      <c r="S388" s="69"/>
    </row>
    <row r="389" spans="1:19">
      <c r="A389" s="128"/>
      <c r="B389" s="130"/>
      <c r="F389" s="85"/>
      <c r="G389" s="143"/>
      <c r="H389" s="137"/>
      <c r="O389" s="149"/>
      <c r="P389" s="69"/>
      <c r="Q389" s="69"/>
      <c r="R389" s="69"/>
      <c r="S389" s="69"/>
    </row>
    <row r="390" spans="1:19">
      <c r="A390" s="128"/>
      <c r="B390" s="130"/>
      <c r="F390" s="85"/>
      <c r="G390" s="143"/>
      <c r="H390" s="137"/>
      <c r="O390" s="149"/>
      <c r="P390" s="69"/>
      <c r="Q390" s="69"/>
      <c r="R390" s="69"/>
      <c r="S390" s="69"/>
    </row>
    <row r="391" spans="1:19">
      <c r="A391" s="128"/>
      <c r="B391" s="130"/>
      <c r="F391" s="85"/>
      <c r="G391" s="143"/>
      <c r="H391" s="137"/>
      <c r="O391" s="149"/>
      <c r="P391" s="69"/>
      <c r="Q391" s="69"/>
      <c r="R391" s="69"/>
      <c r="S391" s="69"/>
    </row>
    <row r="392" spans="1:19">
      <c r="A392" s="128"/>
      <c r="B392" s="130"/>
      <c r="F392" s="85"/>
      <c r="G392" s="143"/>
      <c r="H392" s="137"/>
      <c r="O392" s="149"/>
      <c r="P392" s="69"/>
      <c r="Q392" s="69"/>
      <c r="R392" s="69"/>
      <c r="S392" s="69"/>
    </row>
    <row r="393" spans="1:19">
      <c r="A393" s="128"/>
      <c r="B393" s="130"/>
      <c r="F393" s="85"/>
      <c r="G393" s="143"/>
      <c r="H393" s="137"/>
      <c r="O393" s="149"/>
      <c r="P393" s="69"/>
      <c r="Q393" s="69"/>
      <c r="R393" s="69"/>
      <c r="S393" s="69"/>
    </row>
    <row r="394" spans="1:19">
      <c r="A394" s="128"/>
      <c r="B394" s="130"/>
      <c r="F394" s="85"/>
      <c r="G394" s="143"/>
      <c r="H394" s="137"/>
      <c r="O394" s="149"/>
      <c r="P394" s="69"/>
      <c r="Q394" s="69"/>
      <c r="R394" s="69"/>
      <c r="S394" s="69"/>
    </row>
    <row r="395" spans="1:19">
      <c r="A395" s="128"/>
      <c r="B395" s="130"/>
      <c r="F395" s="85"/>
      <c r="G395" s="143"/>
      <c r="H395" s="137"/>
      <c r="O395" s="149"/>
      <c r="P395" s="69"/>
      <c r="Q395" s="69"/>
      <c r="R395" s="69"/>
      <c r="S395" s="69"/>
    </row>
    <row r="396" spans="1:19">
      <c r="A396" s="128"/>
      <c r="B396" s="130"/>
      <c r="F396" s="85"/>
      <c r="G396" s="143"/>
      <c r="H396" s="137"/>
      <c r="O396" s="149"/>
      <c r="P396" s="69"/>
      <c r="Q396" s="69"/>
      <c r="R396" s="69"/>
      <c r="S396" s="69"/>
    </row>
    <row r="397" spans="1:19">
      <c r="A397" s="128"/>
      <c r="B397" s="130"/>
      <c r="F397" s="85"/>
      <c r="G397" s="143"/>
      <c r="H397" s="137"/>
      <c r="O397" s="149"/>
      <c r="P397" s="69"/>
      <c r="Q397" s="69"/>
      <c r="R397" s="69"/>
      <c r="S397" s="69"/>
    </row>
    <row r="398" spans="1:19">
      <c r="A398" s="128"/>
      <c r="B398" s="130"/>
      <c r="F398" s="85"/>
      <c r="G398" s="143"/>
      <c r="H398" s="137"/>
      <c r="O398" s="149"/>
      <c r="P398" s="69"/>
      <c r="Q398" s="69"/>
      <c r="R398" s="69"/>
      <c r="S398" s="69"/>
    </row>
    <row r="399" spans="1:19">
      <c r="A399" s="128"/>
      <c r="B399" s="130"/>
      <c r="F399" s="85"/>
      <c r="G399" s="143"/>
      <c r="H399" s="137"/>
      <c r="O399" s="149"/>
      <c r="P399" s="69"/>
      <c r="Q399" s="69"/>
      <c r="R399" s="69"/>
      <c r="S399" s="69"/>
    </row>
    <row r="400" spans="1:19">
      <c r="A400" s="128"/>
      <c r="B400" s="130"/>
      <c r="F400" s="85"/>
      <c r="G400" s="143"/>
      <c r="H400" s="137"/>
      <c r="O400" s="149"/>
      <c r="P400" s="69"/>
      <c r="Q400" s="69"/>
      <c r="R400" s="69"/>
      <c r="S400" s="69"/>
    </row>
    <row r="401" spans="1:19">
      <c r="A401" s="128"/>
      <c r="B401" s="130"/>
      <c r="F401" s="85"/>
      <c r="G401" s="143"/>
      <c r="H401" s="137"/>
      <c r="O401" s="149"/>
      <c r="P401" s="69"/>
      <c r="Q401" s="69"/>
      <c r="R401" s="69"/>
      <c r="S401" s="69"/>
    </row>
    <row r="402" spans="1:19">
      <c r="A402" s="128"/>
      <c r="B402" s="130"/>
      <c r="F402" s="85"/>
      <c r="G402" s="143"/>
      <c r="H402" s="137"/>
      <c r="O402" s="149"/>
      <c r="P402" s="69"/>
      <c r="Q402" s="69"/>
      <c r="R402" s="69"/>
      <c r="S402" s="69"/>
    </row>
    <row r="403" spans="1:19">
      <c r="A403" s="128"/>
      <c r="B403" s="130"/>
      <c r="F403" s="85"/>
      <c r="G403" s="143"/>
      <c r="H403" s="137"/>
      <c r="O403" s="149"/>
      <c r="P403" s="69"/>
      <c r="Q403" s="69"/>
      <c r="R403" s="69"/>
      <c r="S403" s="69"/>
    </row>
    <row r="404" spans="1:19">
      <c r="A404" s="128"/>
      <c r="B404" s="130"/>
      <c r="F404" s="85"/>
      <c r="G404" s="143"/>
      <c r="H404" s="137"/>
      <c r="O404" s="149"/>
      <c r="P404" s="69"/>
      <c r="Q404" s="69"/>
      <c r="R404" s="69"/>
      <c r="S404" s="69"/>
    </row>
    <row r="405" spans="1:19">
      <c r="A405" s="128"/>
      <c r="B405" s="130"/>
      <c r="F405" s="85"/>
      <c r="G405" s="143"/>
      <c r="H405" s="137"/>
      <c r="O405" s="149"/>
      <c r="P405" s="69"/>
      <c r="Q405" s="69"/>
      <c r="R405" s="69"/>
      <c r="S405" s="69"/>
    </row>
    <row r="406" spans="1:19">
      <c r="A406" s="128"/>
      <c r="B406" s="130"/>
      <c r="F406" s="85"/>
      <c r="G406" s="143"/>
      <c r="H406" s="137"/>
      <c r="O406" s="149"/>
      <c r="P406" s="69"/>
      <c r="Q406" s="69"/>
      <c r="R406" s="69"/>
      <c r="S406" s="69"/>
    </row>
    <row r="407" spans="1:19">
      <c r="A407" s="128"/>
      <c r="B407" s="130"/>
      <c r="F407" s="85"/>
      <c r="G407" s="143"/>
      <c r="H407" s="137"/>
      <c r="O407" s="149"/>
      <c r="P407" s="69"/>
      <c r="Q407" s="69"/>
      <c r="R407" s="69"/>
      <c r="S407" s="69"/>
    </row>
    <row r="408" spans="1:19">
      <c r="A408" s="128"/>
      <c r="B408" s="130"/>
      <c r="F408" s="85"/>
      <c r="G408" s="143"/>
      <c r="H408" s="137"/>
      <c r="O408" s="149"/>
      <c r="P408" s="69"/>
      <c r="Q408" s="69"/>
      <c r="R408" s="69"/>
      <c r="S408" s="69"/>
    </row>
    <row r="409" spans="1:19">
      <c r="A409" s="128"/>
      <c r="B409" s="130"/>
      <c r="F409" s="85"/>
      <c r="G409" s="143"/>
      <c r="H409" s="137"/>
      <c r="O409" s="149"/>
      <c r="P409" s="69"/>
      <c r="Q409" s="69"/>
      <c r="R409" s="69"/>
      <c r="S409" s="69"/>
    </row>
    <row r="410" spans="1:19">
      <c r="A410" s="128"/>
      <c r="B410" s="130"/>
      <c r="F410" s="85"/>
      <c r="G410" s="143"/>
      <c r="H410" s="137"/>
      <c r="O410" s="149"/>
      <c r="P410" s="69"/>
      <c r="Q410" s="69"/>
      <c r="R410" s="69"/>
      <c r="S410" s="69"/>
    </row>
    <row r="411" spans="1:19">
      <c r="A411" s="128"/>
      <c r="B411" s="130"/>
      <c r="F411" s="85"/>
      <c r="G411" s="143"/>
      <c r="H411" s="137"/>
      <c r="O411" s="149"/>
      <c r="P411" s="69"/>
      <c r="Q411" s="69"/>
      <c r="R411" s="69"/>
      <c r="S411" s="69"/>
    </row>
    <row r="412" spans="1:19">
      <c r="A412" s="128"/>
      <c r="B412" s="130"/>
      <c r="F412" s="85"/>
      <c r="G412" s="143"/>
      <c r="H412" s="137"/>
      <c r="O412" s="149"/>
      <c r="P412" s="69"/>
      <c r="Q412" s="69"/>
      <c r="R412" s="69"/>
      <c r="S412" s="69"/>
    </row>
    <row r="413" spans="1:19">
      <c r="A413" s="128"/>
      <c r="B413" s="130"/>
      <c r="F413" s="85"/>
      <c r="G413" s="143"/>
      <c r="H413" s="137"/>
      <c r="O413" s="149"/>
      <c r="P413" s="69"/>
      <c r="Q413" s="69"/>
      <c r="R413" s="69"/>
      <c r="S413" s="69"/>
    </row>
    <row r="414" spans="1:19">
      <c r="A414" s="128"/>
      <c r="B414" s="130"/>
      <c r="F414" s="85"/>
      <c r="G414" s="143"/>
      <c r="H414" s="137"/>
      <c r="O414" s="149"/>
      <c r="P414" s="69"/>
      <c r="Q414" s="69"/>
      <c r="R414" s="69"/>
      <c r="S414" s="69"/>
    </row>
    <row r="415" spans="1:19">
      <c r="A415" s="128"/>
      <c r="B415" s="130"/>
      <c r="F415" s="85"/>
      <c r="G415" s="143"/>
      <c r="H415" s="137"/>
      <c r="O415" s="149"/>
      <c r="P415" s="69"/>
      <c r="Q415" s="69"/>
      <c r="R415" s="69"/>
      <c r="S415" s="69"/>
    </row>
    <row r="416" spans="1:19">
      <c r="A416" s="128"/>
      <c r="B416" s="130"/>
      <c r="F416" s="85"/>
      <c r="G416" s="143"/>
      <c r="H416" s="137"/>
      <c r="O416" s="149"/>
      <c r="P416" s="69"/>
      <c r="Q416" s="69"/>
      <c r="R416" s="69"/>
      <c r="S416" s="69"/>
    </row>
    <row r="417" spans="1:19">
      <c r="A417" s="128"/>
      <c r="B417" s="130"/>
      <c r="F417" s="85"/>
      <c r="G417" s="143"/>
      <c r="H417" s="137"/>
      <c r="O417" s="149"/>
      <c r="P417" s="69"/>
      <c r="Q417" s="69"/>
      <c r="R417" s="69"/>
      <c r="S417" s="69"/>
    </row>
    <row r="418" spans="1:19">
      <c r="A418" s="128"/>
      <c r="B418" s="130"/>
      <c r="F418" s="85"/>
      <c r="G418" s="143"/>
      <c r="H418" s="137"/>
      <c r="O418" s="149"/>
      <c r="P418" s="69"/>
      <c r="Q418" s="69"/>
      <c r="R418" s="69"/>
      <c r="S418" s="69"/>
    </row>
    <row r="419" spans="1:19">
      <c r="A419" s="128"/>
      <c r="B419" s="130"/>
      <c r="F419" s="85"/>
      <c r="G419" s="143"/>
      <c r="H419" s="137"/>
      <c r="O419" s="149"/>
      <c r="P419" s="69"/>
      <c r="Q419" s="69"/>
      <c r="R419" s="69"/>
      <c r="S419" s="69"/>
    </row>
    <row r="420" spans="1:19">
      <c r="A420" s="128"/>
      <c r="B420" s="130"/>
      <c r="F420" s="85"/>
      <c r="G420" s="143"/>
      <c r="H420" s="137"/>
      <c r="O420" s="149"/>
      <c r="P420" s="69"/>
      <c r="Q420" s="69"/>
      <c r="R420" s="69"/>
      <c r="S420" s="69"/>
    </row>
    <row r="421" spans="1:19">
      <c r="A421" s="128"/>
      <c r="B421" s="130"/>
      <c r="F421" s="85"/>
      <c r="G421" s="143"/>
      <c r="H421" s="137"/>
      <c r="O421" s="149"/>
      <c r="P421" s="69"/>
      <c r="Q421" s="69"/>
      <c r="R421" s="69"/>
      <c r="S421" s="69"/>
    </row>
    <row r="422" spans="1:19">
      <c r="A422" s="128"/>
      <c r="B422" s="130"/>
      <c r="F422" s="85"/>
      <c r="G422" s="143"/>
      <c r="H422" s="137"/>
      <c r="O422" s="149"/>
      <c r="P422" s="69"/>
      <c r="Q422" s="69"/>
      <c r="R422" s="69"/>
      <c r="S422" s="69"/>
    </row>
    <row r="423" spans="1:19">
      <c r="A423" s="128"/>
      <c r="B423" s="130"/>
      <c r="F423" s="85"/>
      <c r="G423" s="143"/>
      <c r="H423" s="137"/>
      <c r="O423" s="149"/>
      <c r="P423" s="69"/>
      <c r="Q423" s="69"/>
      <c r="R423" s="69"/>
      <c r="S423" s="69"/>
    </row>
    <row r="424" spans="1:19">
      <c r="A424" s="128"/>
      <c r="B424" s="130"/>
      <c r="F424" s="85"/>
      <c r="G424" s="143"/>
      <c r="H424" s="137"/>
      <c r="O424" s="149"/>
      <c r="P424" s="69"/>
      <c r="Q424" s="69"/>
      <c r="R424" s="69"/>
      <c r="S424" s="69"/>
    </row>
    <row r="425" spans="1:19">
      <c r="A425" s="128"/>
      <c r="B425" s="130"/>
      <c r="F425" s="85"/>
      <c r="G425" s="143"/>
      <c r="H425" s="137"/>
      <c r="O425" s="149"/>
      <c r="P425" s="69"/>
      <c r="Q425" s="69"/>
      <c r="R425" s="69"/>
      <c r="S425" s="69"/>
    </row>
    <row r="426" spans="1:19">
      <c r="A426" s="128"/>
      <c r="B426" s="130"/>
      <c r="F426" s="85"/>
      <c r="G426" s="143"/>
      <c r="H426" s="137"/>
      <c r="O426" s="149"/>
      <c r="P426" s="69"/>
      <c r="Q426" s="69"/>
      <c r="R426" s="69"/>
      <c r="S426" s="69"/>
    </row>
    <row r="427" spans="1:19">
      <c r="A427" s="128"/>
      <c r="B427" s="130"/>
      <c r="F427" s="85"/>
      <c r="G427" s="143"/>
      <c r="H427" s="137"/>
      <c r="O427" s="149"/>
      <c r="P427" s="69"/>
      <c r="Q427" s="69"/>
      <c r="R427" s="69"/>
      <c r="S427" s="69"/>
    </row>
    <row r="428" spans="1:19">
      <c r="A428" s="128"/>
      <c r="B428" s="130"/>
      <c r="F428" s="85"/>
      <c r="G428" s="143"/>
      <c r="H428" s="137"/>
      <c r="O428" s="149"/>
      <c r="P428" s="69"/>
      <c r="Q428" s="69"/>
      <c r="R428" s="69"/>
      <c r="S428" s="69"/>
    </row>
    <row r="429" spans="1:19">
      <c r="A429" s="128"/>
      <c r="B429" s="130"/>
      <c r="F429" s="85"/>
      <c r="G429" s="143"/>
      <c r="H429" s="137"/>
      <c r="O429" s="149"/>
      <c r="P429" s="69"/>
      <c r="Q429" s="69"/>
      <c r="R429" s="69"/>
      <c r="S429" s="69"/>
    </row>
    <row r="430" spans="1:19">
      <c r="A430" s="128"/>
      <c r="B430" s="130"/>
      <c r="F430" s="85"/>
      <c r="G430" s="143"/>
      <c r="H430" s="137"/>
      <c r="O430" s="149"/>
      <c r="P430" s="69"/>
      <c r="Q430" s="69"/>
      <c r="R430" s="69"/>
      <c r="S430" s="69"/>
    </row>
    <row r="431" spans="1:19">
      <c r="A431" s="128"/>
      <c r="B431" s="130"/>
      <c r="F431" s="85"/>
      <c r="G431" s="143"/>
      <c r="H431" s="137"/>
      <c r="O431" s="149"/>
      <c r="P431" s="69"/>
      <c r="Q431" s="69"/>
      <c r="R431" s="69"/>
      <c r="S431" s="69"/>
    </row>
    <row r="432" spans="1:19">
      <c r="A432" s="128"/>
      <c r="B432" s="130"/>
      <c r="F432" s="85"/>
      <c r="G432" s="143"/>
      <c r="H432" s="137"/>
      <c r="O432" s="149"/>
      <c r="P432" s="69"/>
      <c r="Q432" s="69"/>
      <c r="R432" s="69"/>
      <c r="S432" s="69"/>
    </row>
    <row r="433" spans="1:19">
      <c r="A433" s="128"/>
      <c r="B433" s="130"/>
      <c r="F433" s="85"/>
      <c r="G433" s="143"/>
      <c r="H433" s="137"/>
      <c r="O433" s="149"/>
      <c r="P433" s="69"/>
      <c r="Q433" s="69"/>
      <c r="R433" s="69"/>
      <c r="S433" s="69"/>
    </row>
    <row r="434" spans="1:19">
      <c r="A434" s="128"/>
      <c r="B434" s="130"/>
      <c r="F434" s="85"/>
      <c r="G434" s="143"/>
      <c r="H434" s="137"/>
      <c r="O434" s="149"/>
      <c r="P434" s="69"/>
      <c r="Q434" s="69"/>
      <c r="R434" s="69"/>
      <c r="S434" s="69"/>
    </row>
    <row r="435" spans="1:19">
      <c r="A435" s="128"/>
      <c r="B435" s="130"/>
      <c r="F435" s="85"/>
      <c r="G435" s="143"/>
      <c r="H435" s="137"/>
      <c r="O435" s="149"/>
      <c r="P435" s="69"/>
      <c r="Q435" s="69"/>
      <c r="R435" s="69"/>
      <c r="S435" s="69"/>
    </row>
    <row r="436" spans="1:19">
      <c r="A436" s="128"/>
      <c r="B436" s="130"/>
      <c r="F436" s="85"/>
      <c r="G436" s="143"/>
      <c r="H436" s="137"/>
      <c r="O436" s="149"/>
      <c r="P436" s="69"/>
      <c r="Q436" s="69"/>
      <c r="R436" s="69"/>
      <c r="S436" s="69"/>
    </row>
    <row r="437" spans="1:19">
      <c r="A437" s="128"/>
      <c r="B437" s="130"/>
      <c r="F437" s="85"/>
      <c r="G437" s="143"/>
      <c r="H437" s="137"/>
      <c r="O437" s="149"/>
      <c r="P437" s="69"/>
      <c r="Q437" s="69"/>
      <c r="R437" s="69"/>
      <c r="S437" s="69"/>
    </row>
    <row r="438" spans="1:19">
      <c r="A438" s="128"/>
      <c r="B438" s="130"/>
      <c r="F438" s="85"/>
      <c r="G438" s="143"/>
      <c r="H438" s="137"/>
      <c r="O438" s="149"/>
      <c r="P438" s="69"/>
      <c r="Q438" s="69"/>
      <c r="R438" s="69"/>
      <c r="S438" s="69"/>
    </row>
    <row r="439" spans="1:19">
      <c r="A439" s="128"/>
      <c r="B439" s="130"/>
      <c r="F439" s="85"/>
      <c r="G439" s="143"/>
      <c r="H439" s="137"/>
      <c r="O439" s="149"/>
      <c r="P439" s="69"/>
      <c r="Q439" s="69"/>
      <c r="R439" s="69"/>
      <c r="S439" s="69"/>
    </row>
    <row r="440" spans="1:19">
      <c r="A440" s="128"/>
      <c r="B440" s="130"/>
      <c r="F440" s="85"/>
      <c r="G440" s="143"/>
      <c r="H440" s="137"/>
      <c r="O440" s="149"/>
      <c r="P440" s="69"/>
      <c r="Q440" s="69"/>
      <c r="R440" s="69"/>
      <c r="S440" s="69"/>
    </row>
    <row r="441" spans="1:19">
      <c r="A441" s="128"/>
      <c r="B441" s="130"/>
      <c r="F441" s="85"/>
      <c r="G441" s="143"/>
      <c r="H441" s="137"/>
      <c r="O441" s="149"/>
      <c r="P441" s="69"/>
      <c r="Q441" s="69"/>
      <c r="R441" s="69"/>
      <c r="S441" s="69"/>
    </row>
    <row r="442" spans="1:19">
      <c r="A442" s="128"/>
      <c r="B442" s="130"/>
      <c r="F442" s="85"/>
      <c r="G442" s="143"/>
      <c r="H442" s="137"/>
      <c r="O442" s="149"/>
      <c r="P442" s="69"/>
      <c r="Q442" s="69"/>
      <c r="R442" s="69"/>
      <c r="S442" s="69"/>
    </row>
    <row r="443" spans="1:19">
      <c r="A443" s="128"/>
      <c r="B443" s="130"/>
      <c r="F443" s="85"/>
      <c r="G443" s="143"/>
      <c r="H443" s="137"/>
      <c r="O443" s="149"/>
      <c r="P443" s="69"/>
      <c r="Q443" s="69"/>
      <c r="R443" s="69"/>
      <c r="S443" s="69"/>
    </row>
    <row r="444" spans="1:19">
      <c r="A444" s="128"/>
      <c r="B444" s="130"/>
      <c r="F444" s="85"/>
      <c r="G444" s="143"/>
      <c r="H444" s="137"/>
      <c r="O444" s="149"/>
      <c r="P444" s="69"/>
      <c r="Q444" s="69"/>
      <c r="R444" s="69"/>
      <c r="S444" s="69"/>
    </row>
    <row r="445" spans="1:19">
      <c r="A445" s="128"/>
      <c r="B445" s="130"/>
      <c r="F445" s="85"/>
      <c r="G445" s="143"/>
      <c r="H445" s="137"/>
      <c r="O445" s="149"/>
      <c r="P445" s="69"/>
      <c r="Q445" s="69"/>
      <c r="R445" s="69"/>
      <c r="S445" s="69"/>
    </row>
    <row r="446" spans="1:19">
      <c r="A446" s="128"/>
      <c r="B446" s="130"/>
      <c r="F446" s="85"/>
      <c r="G446" s="143"/>
      <c r="H446" s="137"/>
      <c r="O446" s="149"/>
      <c r="P446" s="69"/>
      <c r="Q446" s="69"/>
      <c r="R446" s="69"/>
      <c r="S446" s="69"/>
    </row>
    <row r="447" spans="1:19">
      <c r="A447" s="128"/>
      <c r="B447" s="130"/>
      <c r="F447" s="85"/>
      <c r="G447" s="143"/>
      <c r="H447" s="137"/>
      <c r="O447" s="149"/>
      <c r="P447" s="69"/>
      <c r="Q447" s="69"/>
      <c r="R447" s="69"/>
      <c r="S447" s="69"/>
    </row>
    <row r="448" spans="1:19">
      <c r="A448" s="128"/>
      <c r="B448" s="130"/>
      <c r="F448" s="85"/>
      <c r="G448" s="143"/>
      <c r="H448" s="137"/>
      <c r="O448" s="149"/>
      <c r="P448" s="69"/>
      <c r="Q448" s="69"/>
      <c r="R448" s="69"/>
      <c r="S448" s="69"/>
    </row>
    <row r="449" spans="1:19">
      <c r="A449" s="128"/>
      <c r="B449" s="130"/>
      <c r="F449" s="85"/>
      <c r="G449" s="143"/>
      <c r="H449" s="137"/>
      <c r="O449" s="149"/>
      <c r="P449" s="69"/>
      <c r="Q449" s="69"/>
      <c r="R449" s="69"/>
      <c r="S449" s="69"/>
    </row>
    <row r="450" spans="1:19">
      <c r="A450" s="128"/>
      <c r="B450" s="130"/>
      <c r="F450" s="85"/>
      <c r="G450" s="143"/>
      <c r="H450" s="137"/>
      <c r="O450" s="149"/>
      <c r="P450" s="69"/>
      <c r="Q450" s="69"/>
      <c r="R450" s="69"/>
      <c r="S450" s="69"/>
    </row>
    <row r="451" spans="1:19">
      <c r="A451" s="128"/>
      <c r="B451" s="130"/>
      <c r="F451" s="85"/>
      <c r="G451" s="143"/>
      <c r="H451" s="137"/>
      <c r="O451" s="149"/>
      <c r="P451" s="69"/>
      <c r="Q451" s="69"/>
      <c r="R451" s="69"/>
      <c r="S451" s="69"/>
    </row>
    <row r="452" spans="1:19">
      <c r="A452" s="128"/>
      <c r="B452" s="130"/>
      <c r="F452" s="85"/>
      <c r="G452" s="143"/>
      <c r="H452" s="137"/>
      <c r="O452" s="149"/>
      <c r="P452" s="69"/>
      <c r="Q452" s="69"/>
      <c r="R452" s="69"/>
      <c r="S452" s="69"/>
    </row>
    <row r="453" spans="1:19">
      <c r="A453" s="128"/>
      <c r="B453" s="130"/>
      <c r="F453" s="85"/>
      <c r="G453" s="143"/>
      <c r="H453" s="137"/>
      <c r="O453" s="149"/>
      <c r="P453" s="69"/>
      <c r="Q453" s="69"/>
      <c r="R453" s="69"/>
      <c r="S453" s="69"/>
    </row>
    <row r="454" spans="1:19">
      <c r="A454" s="128"/>
      <c r="B454" s="130"/>
      <c r="F454" s="85"/>
      <c r="G454" s="143"/>
      <c r="H454" s="137"/>
      <c r="O454" s="149"/>
      <c r="P454" s="69"/>
      <c r="Q454" s="69"/>
      <c r="R454" s="69"/>
      <c r="S454" s="69"/>
    </row>
    <row r="455" spans="1:19">
      <c r="A455" s="128"/>
      <c r="B455" s="130"/>
      <c r="F455" s="85"/>
      <c r="G455" s="143"/>
      <c r="H455" s="137"/>
      <c r="O455" s="149"/>
      <c r="P455" s="69"/>
      <c r="Q455" s="69"/>
      <c r="R455" s="69"/>
      <c r="S455" s="69"/>
    </row>
    <row r="456" spans="1:19">
      <c r="A456" s="128"/>
      <c r="B456" s="130"/>
      <c r="F456" s="85"/>
      <c r="G456" s="143"/>
      <c r="H456" s="137"/>
      <c r="O456" s="149"/>
      <c r="P456" s="69"/>
      <c r="Q456" s="69"/>
      <c r="R456" s="69"/>
      <c r="S456" s="69"/>
    </row>
    <row r="457" spans="1:19">
      <c r="A457" s="128"/>
      <c r="B457" s="130"/>
      <c r="F457" s="85"/>
      <c r="G457" s="143"/>
      <c r="H457" s="137"/>
      <c r="O457" s="149"/>
      <c r="P457" s="69"/>
      <c r="Q457" s="69"/>
      <c r="R457" s="69"/>
      <c r="S457" s="69"/>
    </row>
    <row r="458" spans="1:19">
      <c r="A458" s="128"/>
      <c r="B458" s="130"/>
      <c r="F458" s="85"/>
      <c r="G458" s="143"/>
      <c r="H458" s="137"/>
      <c r="O458" s="149"/>
      <c r="P458" s="69"/>
      <c r="Q458" s="69"/>
      <c r="R458" s="69"/>
      <c r="S458" s="69"/>
    </row>
    <row r="459" spans="1:19">
      <c r="A459" s="128"/>
      <c r="B459" s="130"/>
      <c r="F459" s="85"/>
      <c r="G459" s="143"/>
      <c r="H459" s="137"/>
      <c r="O459" s="149"/>
      <c r="P459" s="69"/>
      <c r="Q459" s="69"/>
      <c r="R459" s="69"/>
      <c r="S459" s="69"/>
    </row>
    <row r="460" spans="1:19">
      <c r="A460" s="128"/>
      <c r="B460" s="130"/>
      <c r="F460" s="85"/>
      <c r="G460" s="143"/>
      <c r="H460" s="137"/>
      <c r="O460" s="149"/>
      <c r="P460" s="69"/>
      <c r="Q460" s="69"/>
      <c r="R460" s="69"/>
      <c r="S460" s="69"/>
    </row>
    <row r="461" spans="1:19">
      <c r="A461" s="128"/>
      <c r="B461" s="130"/>
      <c r="F461" s="85"/>
      <c r="G461" s="143"/>
      <c r="H461" s="137"/>
      <c r="O461" s="149"/>
      <c r="P461" s="69"/>
      <c r="Q461" s="69"/>
      <c r="R461" s="69"/>
      <c r="S461" s="69"/>
    </row>
    <row r="462" spans="1:19">
      <c r="A462" s="128"/>
      <c r="B462" s="130"/>
      <c r="F462" s="85"/>
      <c r="G462" s="143"/>
      <c r="H462" s="137"/>
      <c r="O462" s="149"/>
      <c r="P462" s="69"/>
      <c r="Q462" s="69"/>
      <c r="R462" s="69"/>
      <c r="S462" s="69"/>
    </row>
    <row r="463" spans="1:19">
      <c r="A463" s="128"/>
      <c r="B463" s="130"/>
      <c r="F463" s="85"/>
      <c r="G463" s="143"/>
      <c r="H463" s="137"/>
      <c r="O463" s="149"/>
      <c r="P463" s="69"/>
      <c r="Q463" s="69"/>
      <c r="R463" s="69"/>
      <c r="S463" s="69"/>
    </row>
    <row r="464" spans="1:19">
      <c r="A464" s="128"/>
      <c r="B464" s="130"/>
      <c r="F464" s="85"/>
      <c r="G464" s="143"/>
      <c r="H464" s="137"/>
      <c r="O464" s="149"/>
      <c r="P464" s="69"/>
      <c r="Q464" s="69"/>
      <c r="R464" s="69"/>
      <c r="S464" s="69"/>
    </row>
    <row r="465" spans="1:19">
      <c r="A465" s="128"/>
      <c r="B465" s="130"/>
      <c r="F465" s="85"/>
      <c r="G465" s="143"/>
      <c r="H465" s="137"/>
      <c r="O465" s="149"/>
      <c r="P465" s="69"/>
      <c r="Q465" s="69"/>
      <c r="R465" s="69"/>
      <c r="S465" s="69"/>
    </row>
    <row r="466" spans="1:19">
      <c r="A466" s="128"/>
      <c r="B466" s="130"/>
      <c r="F466" s="85"/>
      <c r="G466" s="143"/>
      <c r="H466" s="137"/>
      <c r="O466" s="149"/>
      <c r="P466" s="69"/>
      <c r="Q466" s="69"/>
      <c r="R466" s="69"/>
      <c r="S466" s="69"/>
    </row>
    <row r="467" spans="1:19">
      <c r="A467" s="128"/>
      <c r="B467" s="130"/>
      <c r="F467" s="85"/>
      <c r="G467" s="143"/>
      <c r="H467" s="137"/>
      <c r="O467" s="149"/>
      <c r="P467" s="69"/>
      <c r="Q467" s="69"/>
      <c r="R467" s="69"/>
      <c r="S467" s="69"/>
    </row>
    <row r="468" spans="1:19">
      <c r="A468" s="128"/>
      <c r="B468" s="130"/>
      <c r="F468" s="85"/>
      <c r="G468" s="143"/>
      <c r="H468" s="137"/>
      <c r="O468" s="149"/>
      <c r="P468" s="69"/>
      <c r="Q468" s="69"/>
      <c r="R468" s="69"/>
      <c r="S468" s="69"/>
    </row>
    <row r="469" spans="1:19">
      <c r="A469" s="128"/>
      <c r="B469" s="130"/>
      <c r="F469" s="85"/>
      <c r="G469" s="143"/>
      <c r="H469" s="137"/>
      <c r="O469" s="149"/>
      <c r="P469" s="69"/>
      <c r="Q469" s="69"/>
      <c r="R469" s="69"/>
      <c r="S469" s="69"/>
    </row>
    <row r="470" spans="1:19">
      <c r="A470" s="128"/>
      <c r="B470" s="130"/>
      <c r="F470" s="85"/>
      <c r="G470" s="143"/>
      <c r="H470" s="137"/>
      <c r="O470" s="149"/>
      <c r="P470" s="69"/>
      <c r="Q470" s="69"/>
      <c r="R470" s="69"/>
      <c r="S470" s="69"/>
    </row>
    <row r="471" spans="1:19">
      <c r="A471" s="128"/>
      <c r="B471" s="130"/>
      <c r="F471" s="85"/>
      <c r="G471" s="143"/>
      <c r="H471" s="137"/>
      <c r="O471" s="149"/>
      <c r="P471" s="69"/>
      <c r="Q471" s="69"/>
      <c r="R471" s="69"/>
      <c r="S471" s="69"/>
    </row>
    <row r="472" spans="1:19">
      <c r="A472" s="128"/>
      <c r="B472" s="130"/>
      <c r="F472" s="85"/>
      <c r="G472" s="143"/>
      <c r="H472" s="137"/>
      <c r="O472" s="149"/>
      <c r="P472" s="69"/>
      <c r="Q472" s="69"/>
      <c r="R472" s="69"/>
      <c r="S472" s="69"/>
    </row>
    <row r="473" spans="1:19">
      <c r="A473" s="128"/>
      <c r="B473" s="130"/>
      <c r="F473" s="85"/>
      <c r="G473" s="143"/>
      <c r="H473" s="137"/>
      <c r="O473" s="149"/>
      <c r="P473" s="69"/>
      <c r="Q473" s="69"/>
      <c r="R473" s="69"/>
      <c r="S473" s="69"/>
    </row>
    <row r="474" spans="1:19">
      <c r="A474" s="128"/>
      <c r="B474" s="130"/>
      <c r="F474" s="85"/>
      <c r="G474" s="143"/>
      <c r="H474" s="137"/>
      <c r="O474" s="149"/>
      <c r="P474" s="69"/>
      <c r="Q474" s="69"/>
      <c r="R474" s="69"/>
      <c r="S474" s="69"/>
    </row>
    <row r="475" spans="1:19">
      <c r="A475" s="128"/>
      <c r="B475" s="130"/>
      <c r="F475" s="85"/>
      <c r="G475" s="143"/>
      <c r="H475" s="137"/>
      <c r="O475" s="149"/>
      <c r="P475" s="69"/>
      <c r="Q475" s="69"/>
      <c r="R475" s="69"/>
      <c r="S475" s="69"/>
    </row>
    <row r="476" spans="1:19">
      <c r="A476" s="128"/>
      <c r="B476" s="130"/>
      <c r="F476" s="85"/>
      <c r="G476" s="143"/>
      <c r="H476" s="137"/>
      <c r="O476" s="149"/>
      <c r="P476" s="69"/>
      <c r="Q476" s="69"/>
      <c r="R476" s="69"/>
      <c r="S476" s="69"/>
    </row>
    <row r="477" spans="1:19">
      <c r="A477" s="128"/>
      <c r="B477" s="130"/>
      <c r="F477" s="85"/>
      <c r="G477" s="143"/>
      <c r="H477" s="137"/>
      <c r="O477" s="149"/>
      <c r="P477" s="69"/>
      <c r="Q477" s="69"/>
      <c r="R477" s="69"/>
      <c r="S477" s="69"/>
    </row>
    <row r="478" spans="1:19">
      <c r="A478" s="128"/>
      <c r="B478" s="130"/>
      <c r="F478" s="85"/>
      <c r="G478" s="143"/>
      <c r="H478" s="137"/>
      <c r="O478" s="149"/>
      <c r="P478" s="69"/>
      <c r="Q478" s="69"/>
      <c r="R478" s="69"/>
      <c r="S478" s="69"/>
    </row>
    <row r="479" spans="1:19">
      <c r="A479" s="128"/>
      <c r="B479" s="130"/>
      <c r="F479" s="85"/>
      <c r="G479" s="143"/>
      <c r="H479" s="137"/>
      <c r="O479" s="149"/>
      <c r="P479" s="69"/>
      <c r="Q479" s="69"/>
      <c r="R479" s="69"/>
      <c r="S479" s="69"/>
    </row>
    <row r="480" spans="1:19">
      <c r="A480" s="128"/>
      <c r="B480" s="130"/>
      <c r="F480" s="85"/>
      <c r="G480" s="143"/>
      <c r="H480" s="137"/>
      <c r="O480" s="149"/>
      <c r="P480" s="69"/>
      <c r="Q480" s="69"/>
      <c r="R480" s="69"/>
      <c r="S480" s="69"/>
    </row>
    <row r="481" spans="1:19">
      <c r="A481" s="128"/>
      <c r="B481" s="130"/>
      <c r="F481" s="85"/>
      <c r="G481" s="143"/>
      <c r="H481" s="137"/>
      <c r="O481" s="149"/>
      <c r="P481" s="69"/>
      <c r="Q481" s="69"/>
      <c r="R481" s="69"/>
      <c r="S481" s="69"/>
    </row>
    <row r="482" spans="1:19">
      <c r="A482" s="128"/>
      <c r="B482" s="130"/>
      <c r="F482" s="85"/>
      <c r="G482" s="143"/>
      <c r="H482" s="137"/>
      <c r="O482" s="149"/>
      <c r="P482" s="69"/>
      <c r="Q482" s="69"/>
      <c r="R482" s="69"/>
      <c r="S482" s="69"/>
    </row>
    <row r="483" spans="1:19">
      <c r="A483" s="128"/>
      <c r="B483" s="130"/>
      <c r="F483" s="85"/>
      <c r="G483" s="143"/>
      <c r="H483" s="137"/>
      <c r="O483" s="149"/>
      <c r="P483" s="69"/>
      <c r="Q483" s="69"/>
      <c r="R483" s="69"/>
      <c r="S483" s="69"/>
    </row>
    <row r="484" spans="1:19">
      <c r="A484" s="128"/>
      <c r="B484" s="130"/>
      <c r="F484" s="85"/>
      <c r="G484" s="143"/>
      <c r="H484" s="137"/>
      <c r="O484" s="149"/>
      <c r="P484" s="69"/>
      <c r="Q484" s="69"/>
      <c r="R484" s="69"/>
      <c r="S484" s="69"/>
    </row>
    <row r="485" spans="1:19">
      <c r="A485" s="128"/>
      <c r="B485" s="130"/>
      <c r="F485" s="85"/>
      <c r="G485" s="143"/>
      <c r="H485" s="137"/>
      <c r="O485" s="149"/>
      <c r="P485" s="69"/>
      <c r="Q485" s="69"/>
      <c r="R485" s="69"/>
      <c r="S485" s="69"/>
    </row>
    <row r="486" spans="1:19">
      <c r="A486" s="128"/>
      <c r="B486" s="130"/>
      <c r="F486" s="85"/>
      <c r="G486" s="143"/>
      <c r="H486" s="137"/>
      <c r="O486" s="149"/>
      <c r="P486" s="69"/>
      <c r="Q486" s="69"/>
      <c r="R486" s="69"/>
      <c r="S486" s="69"/>
    </row>
    <row r="487" spans="1:19">
      <c r="A487" s="128"/>
      <c r="B487" s="130"/>
      <c r="F487" s="85"/>
      <c r="G487" s="143"/>
      <c r="H487" s="137"/>
      <c r="O487" s="149"/>
      <c r="P487" s="69"/>
      <c r="Q487" s="69"/>
      <c r="R487" s="69"/>
      <c r="S487" s="69"/>
    </row>
    <row r="488" spans="1:19">
      <c r="A488" s="128"/>
      <c r="B488" s="130"/>
      <c r="F488" s="85"/>
      <c r="G488" s="143"/>
      <c r="H488" s="137"/>
      <c r="O488" s="149"/>
      <c r="P488" s="69"/>
      <c r="Q488" s="69"/>
      <c r="R488" s="69"/>
      <c r="S488" s="69"/>
    </row>
    <row r="489" spans="1:19">
      <c r="A489" s="128"/>
      <c r="B489" s="130"/>
      <c r="F489" s="85"/>
      <c r="G489" s="143"/>
      <c r="H489" s="137"/>
      <c r="O489" s="149"/>
      <c r="P489" s="69"/>
      <c r="Q489" s="69"/>
      <c r="R489" s="69"/>
      <c r="S489" s="69"/>
    </row>
    <row r="490" spans="1:19">
      <c r="A490" s="128"/>
      <c r="B490" s="130"/>
      <c r="F490" s="85"/>
      <c r="G490" s="143"/>
      <c r="H490" s="137"/>
      <c r="O490" s="149"/>
      <c r="P490" s="69"/>
      <c r="Q490" s="69"/>
      <c r="R490" s="69"/>
      <c r="S490" s="69"/>
    </row>
    <row r="491" spans="1:19">
      <c r="A491" s="128"/>
      <c r="B491" s="130"/>
      <c r="F491" s="85"/>
      <c r="G491" s="143"/>
      <c r="H491" s="137"/>
      <c r="O491" s="149"/>
      <c r="P491" s="69"/>
      <c r="Q491" s="69"/>
      <c r="R491" s="69"/>
      <c r="S491" s="69"/>
    </row>
    <row r="492" spans="1:19">
      <c r="A492" s="128"/>
      <c r="B492" s="130"/>
      <c r="F492" s="85"/>
      <c r="G492" s="143"/>
      <c r="H492" s="137"/>
      <c r="O492" s="149"/>
      <c r="P492" s="69"/>
      <c r="Q492" s="69"/>
      <c r="R492" s="69"/>
      <c r="S492" s="69"/>
    </row>
    <row r="493" spans="1:19">
      <c r="A493" s="128"/>
      <c r="B493" s="130"/>
      <c r="F493" s="85"/>
      <c r="G493" s="143"/>
      <c r="H493" s="137"/>
      <c r="O493" s="149"/>
      <c r="P493" s="69"/>
      <c r="Q493" s="69"/>
      <c r="R493" s="69"/>
      <c r="S493" s="69"/>
    </row>
    <row r="494" spans="1:19">
      <c r="A494" s="128"/>
      <c r="B494" s="130"/>
      <c r="F494" s="85"/>
      <c r="G494" s="143"/>
      <c r="H494" s="137"/>
      <c r="O494" s="149"/>
      <c r="P494" s="69"/>
      <c r="Q494" s="69"/>
      <c r="R494" s="69"/>
      <c r="S494" s="69"/>
    </row>
    <row r="495" spans="1:19">
      <c r="A495" s="128"/>
      <c r="B495" s="130"/>
      <c r="F495" s="85"/>
      <c r="G495" s="143"/>
      <c r="H495" s="137"/>
      <c r="O495" s="149"/>
      <c r="P495" s="69"/>
      <c r="Q495" s="69"/>
      <c r="R495" s="69"/>
      <c r="S495" s="69"/>
    </row>
    <row r="496" spans="1:19">
      <c r="A496" s="128"/>
      <c r="B496" s="130"/>
      <c r="F496" s="85"/>
      <c r="G496" s="143"/>
      <c r="H496" s="137"/>
      <c r="O496" s="149"/>
      <c r="P496" s="69"/>
      <c r="Q496" s="69"/>
      <c r="R496" s="69"/>
      <c r="S496" s="69"/>
    </row>
    <row r="497" spans="1:19">
      <c r="A497" s="128"/>
      <c r="B497" s="130"/>
      <c r="F497" s="85"/>
      <c r="G497" s="143"/>
      <c r="H497" s="137"/>
      <c r="O497" s="149"/>
      <c r="P497" s="69"/>
      <c r="Q497" s="69"/>
      <c r="R497" s="69"/>
      <c r="S497" s="69"/>
    </row>
    <row r="498" spans="1:19">
      <c r="A498" s="128"/>
      <c r="B498" s="130"/>
      <c r="F498" s="85"/>
      <c r="G498" s="143"/>
      <c r="H498" s="137"/>
      <c r="O498" s="149"/>
      <c r="P498" s="69"/>
      <c r="Q498" s="69"/>
      <c r="R498" s="69"/>
      <c r="S498" s="69"/>
    </row>
    <row r="499" spans="1:19">
      <c r="A499" s="128"/>
      <c r="B499" s="130"/>
      <c r="F499" s="85"/>
      <c r="G499" s="143"/>
      <c r="H499" s="137"/>
      <c r="O499" s="149"/>
      <c r="P499" s="69"/>
      <c r="Q499" s="69"/>
      <c r="R499" s="69"/>
      <c r="S499" s="69"/>
    </row>
    <row r="500" spans="1:19">
      <c r="A500" s="128"/>
      <c r="B500" s="130"/>
      <c r="F500" s="85"/>
      <c r="G500" s="143"/>
      <c r="H500" s="137"/>
      <c r="O500" s="149"/>
      <c r="P500" s="69"/>
      <c r="Q500" s="69"/>
      <c r="R500" s="69"/>
      <c r="S500" s="69"/>
    </row>
    <row r="501" spans="1:19">
      <c r="A501" s="128"/>
      <c r="B501" s="130"/>
      <c r="F501" s="85"/>
      <c r="G501" s="143"/>
      <c r="H501" s="137"/>
      <c r="O501" s="149"/>
      <c r="P501" s="69"/>
      <c r="Q501" s="69"/>
      <c r="R501" s="69"/>
      <c r="S501" s="69"/>
    </row>
    <row r="502" spans="1:19">
      <c r="A502" s="128"/>
      <c r="B502" s="130"/>
      <c r="F502" s="85"/>
      <c r="G502" s="143"/>
      <c r="H502" s="137"/>
      <c r="O502" s="149"/>
      <c r="P502" s="69"/>
      <c r="Q502" s="69"/>
      <c r="R502" s="69"/>
      <c r="S502" s="69"/>
    </row>
    <row r="503" spans="1:19">
      <c r="A503" s="128"/>
      <c r="B503" s="130"/>
      <c r="F503" s="85"/>
      <c r="G503" s="143"/>
      <c r="H503" s="137"/>
      <c r="O503" s="149"/>
      <c r="P503" s="69"/>
      <c r="Q503" s="69"/>
      <c r="R503" s="69"/>
      <c r="S503" s="69"/>
    </row>
    <row r="504" spans="1:19">
      <c r="A504" s="128"/>
      <c r="B504" s="130"/>
      <c r="F504" s="85"/>
      <c r="G504" s="143"/>
      <c r="H504" s="137"/>
      <c r="O504" s="149"/>
      <c r="P504" s="69"/>
      <c r="Q504" s="69"/>
      <c r="R504" s="69"/>
      <c r="S504" s="69"/>
    </row>
    <row r="505" spans="1:19">
      <c r="A505" s="128"/>
      <c r="B505" s="130"/>
      <c r="F505" s="85"/>
      <c r="G505" s="143"/>
      <c r="H505" s="137"/>
      <c r="O505" s="149"/>
      <c r="P505" s="69"/>
      <c r="Q505" s="69"/>
      <c r="R505" s="69"/>
      <c r="S505" s="69"/>
    </row>
    <row r="506" spans="1:19">
      <c r="A506" s="128"/>
      <c r="B506" s="130"/>
      <c r="F506" s="85"/>
      <c r="G506" s="143"/>
      <c r="H506" s="137"/>
      <c r="O506" s="149"/>
      <c r="P506" s="69"/>
      <c r="Q506" s="69"/>
      <c r="R506" s="69"/>
      <c r="S506" s="69"/>
    </row>
    <row r="507" spans="1:19">
      <c r="A507" s="128"/>
      <c r="B507" s="130"/>
      <c r="F507" s="85"/>
      <c r="G507" s="143"/>
      <c r="H507" s="137"/>
      <c r="O507" s="149"/>
      <c r="P507" s="69"/>
      <c r="Q507" s="69"/>
      <c r="R507" s="69"/>
      <c r="S507" s="69"/>
    </row>
    <row r="508" spans="1:19">
      <c r="A508" s="128"/>
      <c r="B508" s="130"/>
      <c r="F508" s="85"/>
      <c r="G508" s="143"/>
      <c r="H508" s="137"/>
      <c r="O508" s="149"/>
      <c r="P508" s="69"/>
      <c r="Q508" s="69"/>
      <c r="R508" s="69"/>
      <c r="S508" s="69"/>
    </row>
    <row r="509" spans="1:19">
      <c r="A509" s="128"/>
      <c r="B509" s="130"/>
      <c r="F509" s="85"/>
      <c r="G509" s="143"/>
      <c r="H509" s="137"/>
      <c r="O509" s="149"/>
      <c r="P509" s="69"/>
      <c r="Q509" s="69"/>
      <c r="R509" s="69"/>
      <c r="S509" s="69"/>
    </row>
    <row r="510" spans="1:19">
      <c r="A510" s="128"/>
      <c r="B510" s="130"/>
      <c r="F510" s="85"/>
      <c r="G510" s="143"/>
      <c r="H510" s="137"/>
      <c r="O510" s="149"/>
      <c r="P510" s="69"/>
      <c r="Q510" s="69"/>
      <c r="R510" s="69"/>
      <c r="S510" s="69"/>
    </row>
    <row r="511" spans="1:19">
      <c r="A511" s="128"/>
      <c r="B511" s="130"/>
      <c r="F511" s="85"/>
      <c r="G511" s="143"/>
      <c r="H511" s="137"/>
      <c r="O511" s="149"/>
      <c r="P511" s="69"/>
      <c r="Q511" s="69"/>
      <c r="R511" s="69"/>
      <c r="S511" s="69"/>
    </row>
    <row r="512" spans="1:19">
      <c r="A512" s="128"/>
      <c r="B512" s="130"/>
      <c r="F512" s="85"/>
      <c r="G512" s="143"/>
      <c r="H512" s="137"/>
      <c r="O512" s="149"/>
      <c r="P512" s="69"/>
      <c r="Q512" s="69"/>
      <c r="R512" s="69"/>
      <c r="S512" s="69"/>
    </row>
    <row r="513" spans="1:19">
      <c r="A513" s="128"/>
      <c r="B513" s="130"/>
      <c r="F513" s="85"/>
      <c r="G513" s="143"/>
      <c r="H513" s="137"/>
      <c r="O513" s="149"/>
      <c r="P513" s="69"/>
      <c r="Q513" s="69"/>
      <c r="R513" s="69"/>
      <c r="S513" s="69"/>
    </row>
    <row r="514" spans="1:19">
      <c r="A514" s="128"/>
      <c r="B514" s="130"/>
      <c r="F514" s="85"/>
      <c r="G514" s="143"/>
      <c r="H514" s="137"/>
      <c r="O514" s="149"/>
      <c r="P514" s="69"/>
      <c r="Q514" s="69"/>
      <c r="R514" s="69"/>
      <c r="S514" s="69"/>
    </row>
    <row r="515" spans="1:19">
      <c r="A515" s="128"/>
      <c r="B515" s="130"/>
      <c r="F515" s="85"/>
      <c r="G515" s="143"/>
      <c r="H515" s="137"/>
      <c r="O515" s="149"/>
      <c r="P515" s="69"/>
      <c r="Q515" s="69"/>
      <c r="R515" s="69"/>
      <c r="S515" s="69"/>
    </row>
    <row r="516" spans="1:19">
      <c r="A516" s="128"/>
      <c r="B516" s="130"/>
      <c r="F516" s="85"/>
      <c r="G516" s="143"/>
      <c r="H516" s="137"/>
      <c r="O516" s="149"/>
      <c r="P516" s="69"/>
      <c r="Q516" s="69"/>
      <c r="R516" s="69"/>
      <c r="S516" s="69"/>
    </row>
    <row r="517" spans="1:19">
      <c r="A517" s="128"/>
      <c r="B517" s="130"/>
      <c r="F517" s="85"/>
      <c r="G517" s="143"/>
      <c r="H517" s="137"/>
      <c r="O517" s="149"/>
      <c r="P517" s="69"/>
      <c r="Q517" s="69"/>
      <c r="R517" s="69"/>
      <c r="S517" s="69"/>
    </row>
    <row r="518" spans="1:19">
      <c r="A518" s="128"/>
      <c r="B518" s="130"/>
      <c r="F518" s="85"/>
      <c r="G518" s="143"/>
      <c r="H518" s="137"/>
      <c r="O518" s="149"/>
      <c r="P518" s="69"/>
      <c r="Q518" s="69"/>
      <c r="R518" s="69"/>
      <c r="S518" s="69"/>
    </row>
    <row r="519" spans="1:19">
      <c r="A519" s="128"/>
      <c r="B519" s="130"/>
      <c r="F519" s="85"/>
      <c r="G519" s="143"/>
      <c r="H519" s="137"/>
      <c r="O519" s="149"/>
      <c r="P519" s="69"/>
      <c r="Q519" s="69"/>
      <c r="R519" s="69"/>
      <c r="S519" s="69"/>
    </row>
    <row r="520" spans="1:19">
      <c r="A520" s="128"/>
      <c r="B520" s="130"/>
      <c r="F520" s="85"/>
      <c r="G520" s="143"/>
      <c r="H520" s="137"/>
      <c r="O520" s="149"/>
      <c r="P520" s="69"/>
      <c r="Q520" s="69"/>
      <c r="R520" s="69"/>
      <c r="S520" s="69"/>
    </row>
    <row r="521" spans="1:19">
      <c r="A521" s="128"/>
      <c r="B521" s="130"/>
      <c r="F521" s="85"/>
      <c r="G521" s="143"/>
      <c r="H521" s="137"/>
      <c r="O521" s="149"/>
      <c r="P521" s="69"/>
      <c r="Q521" s="69"/>
      <c r="R521" s="69"/>
      <c r="S521" s="69"/>
    </row>
    <row r="522" spans="1:19">
      <c r="A522" s="128"/>
      <c r="B522" s="130"/>
      <c r="F522" s="85"/>
      <c r="G522" s="143"/>
      <c r="H522" s="137"/>
      <c r="O522" s="149"/>
      <c r="P522" s="69"/>
      <c r="Q522" s="69"/>
      <c r="R522" s="69"/>
      <c r="S522" s="69"/>
    </row>
    <row r="523" spans="1:19">
      <c r="A523" s="128"/>
      <c r="B523" s="130"/>
      <c r="F523" s="85"/>
      <c r="G523" s="143"/>
      <c r="H523" s="137"/>
      <c r="O523" s="149"/>
      <c r="P523" s="69"/>
      <c r="Q523" s="69"/>
      <c r="R523" s="69"/>
      <c r="S523" s="69"/>
    </row>
    <row r="524" spans="1:19">
      <c r="A524" s="128"/>
      <c r="B524" s="130"/>
      <c r="F524" s="85"/>
      <c r="G524" s="143"/>
      <c r="H524" s="137"/>
      <c r="O524" s="149"/>
      <c r="P524" s="69"/>
      <c r="Q524" s="69"/>
      <c r="R524" s="69"/>
      <c r="S524" s="69"/>
    </row>
    <row r="525" spans="1:19">
      <c r="A525" s="128"/>
      <c r="B525" s="130"/>
      <c r="F525" s="85"/>
      <c r="G525" s="143"/>
      <c r="H525" s="137"/>
      <c r="O525" s="149"/>
      <c r="P525" s="69"/>
      <c r="Q525" s="69"/>
      <c r="R525" s="69"/>
      <c r="S525" s="69"/>
    </row>
    <row r="526" spans="1:19">
      <c r="A526" s="128"/>
      <c r="B526" s="130"/>
      <c r="F526" s="85"/>
      <c r="G526" s="143"/>
      <c r="H526" s="137"/>
      <c r="O526" s="149"/>
      <c r="P526" s="69"/>
      <c r="Q526" s="69"/>
      <c r="R526" s="69"/>
      <c r="S526" s="69"/>
    </row>
    <row r="527" spans="1:19">
      <c r="A527" s="128"/>
      <c r="B527" s="130"/>
      <c r="F527" s="85"/>
      <c r="G527" s="143"/>
      <c r="H527" s="137"/>
      <c r="O527" s="149"/>
      <c r="P527" s="69"/>
      <c r="Q527" s="69"/>
      <c r="R527" s="69"/>
      <c r="S527" s="69"/>
    </row>
    <row r="528" spans="1:19">
      <c r="A528" s="128"/>
      <c r="B528" s="130"/>
      <c r="F528" s="85"/>
      <c r="G528" s="143"/>
      <c r="H528" s="137"/>
      <c r="O528" s="149"/>
      <c r="P528" s="69"/>
      <c r="Q528" s="69"/>
      <c r="R528" s="69"/>
      <c r="S528" s="69"/>
    </row>
    <row r="529" spans="1:19">
      <c r="A529" s="128"/>
      <c r="B529" s="130"/>
      <c r="F529" s="85"/>
      <c r="G529" s="143"/>
      <c r="H529" s="137"/>
      <c r="O529" s="149"/>
      <c r="P529" s="69"/>
      <c r="Q529" s="69"/>
      <c r="R529" s="69"/>
      <c r="S529" s="69"/>
    </row>
    <row r="530" spans="1:19">
      <c r="A530" s="128"/>
      <c r="B530" s="130"/>
      <c r="F530" s="85"/>
      <c r="G530" s="143"/>
      <c r="H530" s="137"/>
      <c r="O530" s="149"/>
      <c r="P530" s="69"/>
      <c r="Q530" s="69"/>
      <c r="R530" s="69"/>
      <c r="S530" s="69"/>
    </row>
    <row r="531" spans="1:19">
      <c r="A531" s="128"/>
      <c r="B531" s="130"/>
      <c r="F531" s="85"/>
      <c r="G531" s="143"/>
      <c r="H531" s="137"/>
      <c r="O531" s="149"/>
      <c r="P531" s="69"/>
      <c r="Q531" s="69"/>
      <c r="R531" s="69"/>
      <c r="S531" s="69"/>
    </row>
    <row r="532" spans="1:19">
      <c r="A532" s="128"/>
      <c r="B532" s="130"/>
      <c r="F532" s="85"/>
      <c r="G532" s="143"/>
      <c r="H532" s="137"/>
      <c r="O532" s="149"/>
      <c r="P532" s="69"/>
      <c r="Q532" s="69"/>
      <c r="R532" s="69"/>
      <c r="S532" s="69"/>
    </row>
    <row r="533" spans="1:19">
      <c r="A533" s="128"/>
      <c r="B533" s="130"/>
      <c r="F533" s="85"/>
      <c r="G533" s="143"/>
      <c r="H533" s="137"/>
      <c r="O533" s="149"/>
      <c r="P533" s="69"/>
      <c r="Q533" s="69"/>
      <c r="R533" s="69"/>
      <c r="S533" s="69"/>
    </row>
    <row r="534" spans="1:19">
      <c r="A534" s="128"/>
      <c r="B534" s="130"/>
      <c r="F534" s="85"/>
      <c r="G534" s="143"/>
      <c r="H534" s="137"/>
      <c r="O534" s="149"/>
      <c r="P534" s="69"/>
      <c r="Q534" s="69"/>
      <c r="R534" s="69"/>
      <c r="S534" s="69"/>
    </row>
    <row r="535" spans="1:19">
      <c r="A535" s="128"/>
      <c r="B535" s="130"/>
      <c r="F535" s="85"/>
      <c r="G535" s="143"/>
      <c r="H535" s="137"/>
      <c r="O535" s="149"/>
      <c r="P535" s="69"/>
      <c r="Q535" s="69"/>
      <c r="R535" s="69"/>
      <c r="S535" s="69"/>
    </row>
    <row r="536" spans="1:19">
      <c r="A536" s="128"/>
      <c r="B536" s="130"/>
      <c r="F536" s="85"/>
      <c r="G536" s="143"/>
      <c r="H536" s="137"/>
      <c r="O536" s="149"/>
      <c r="P536" s="69"/>
      <c r="Q536" s="69"/>
      <c r="R536" s="69"/>
      <c r="S536" s="69"/>
    </row>
    <row r="537" spans="1:19">
      <c r="A537" s="128"/>
      <c r="B537" s="130"/>
      <c r="F537" s="85"/>
      <c r="G537" s="143"/>
      <c r="H537" s="137"/>
      <c r="O537" s="149"/>
      <c r="P537" s="69"/>
      <c r="Q537" s="69"/>
      <c r="R537" s="69"/>
      <c r="S537" s="69"/>
    </row>
    <row r="538" spans="1:19">
      <c r="A538" s="128"/>
      <c r="B538" s="130"/>
      <c r="F538" s="85"/>
      <c r="G538" s="143"/>
      <c r="H538" s="137"/>
      <c r="O538" s="149"/>
      <c r="P538" s="69"/>
      <c r="Q538" s="69"/>
      <c r="R538" s="69"/>
      <c r="S538" s="69"/>
    </row>
    <row r="539" spans="1:19">
      <c r="A539" s="128"/>
      <c r="B539" s="130"/>
      <c r="F539" s="85"/>
      <c r="G539" s="143"/>
      <c r="H539" s="137"/>
      <c r="O539" s="149"/>
      <c r="P539" s="69"/>
      <c r="Q539" s="69"/>
      <c r="R539" s="69"/>
      <c r="S539" s="69"/>
    </row>
    <row r="540" spans="1:19">
      <c r="A540" s="128"/>
      <c r="B540" s="130"/>
      <c r="F540" s="85"/>
      <c r="G540" s="143"/>
      <c r="H540" s="137"/>
      <c r="O540" s="149"/>
      <c r="P540" s="69"/>
      <c r="Q540" s="69"/>
      <c r="R540" s="69"/>
      <c r="S540" s="69"/>
    </row>
    <row r="541" spans="1:19">
      <c r="A541" s="128"/>
      <c r="B541" s="130"/>
      <c r="F541" s="85"/>
      <c r="G541" s="143"/>
      <c r="H541" s="137"/>
      <c r="O541" s="149"/>
      <c r="P541" s="69"/>
      <c r="Q541" s="69"/>
      <c r="R541" s="69"/>
      <c r="S541" s="69"/>
    </row>
    <row r="542" spans="1:19">
      <c r="A542" s="128"/>
      <c r="B542" s="130"/>
      <c r="F542" s="85"/>
      <c r="G542" s="143"/>
      <c r="H542" s="137"/>
      <c r="O542" s="149"/>
      <c r="P542" s="69"/>
      <c r="Q542" s="69"/>
      <c r="R542" s="69"/>
      <c r="S542" s="69"/>
    </row>
    <row r="543" spans="1:19">
      <c r="A543" s="128"/>
      <c r="B543" s="130"/>
      <c r="F543" s="85"/>
      <c r="G543" s="143"/>
      <c r="H543" s="137"/>
      <c r="O543" s="149"/>
      <c r="P543" s="69"/>
      <c r="Q543" s="69"/>
      <c r="R543" s="69"/>
      <c r="S543" s="69"/>
    </row>
    <row r="544" spans="1:19">
      <c r="A544" s="128"/>
      <c r="B544" s="130"/>
      <c r="F544" s="85"/>
      <c r="G544" s="143"/>
      <c r="H544" s="137"/>
      <c r="O544" s="149"/>
      <c r="P544" s="69"/>
      <c r="Q544" s="69"/>
      <c r="R544" s="69"/>
      <c r="S544" s="69"/>
    </row>
    <row r="545" spans="1:19">
      <c r="A545" s="128"/>
      <c r="B545" s="130"/>
      <c r="F545" s="85"/>
      <c r="G545" s="143"/>
      <c r="H545" s="137"/>
      <c r="O545" s="149"/>
      <c r="P545" s="69"/>
      <c r="Q545" s="69"/>
      <c r="R545" s="69"/>
      <c r="S545" s="69"/>
    </row>
    <row r="546" spans="1:19">
      <c r="A546" s="128"/>
      <c r="B546" s="130"/>
      <c r="F546" s="85"/>
      <c r="G546" s="143"/>
      <c r="H546" s="137"/>
      <c r="O546" s="149"/>
      <c r="P546" s="69"/>
      <c r="Q546" s="69"/>
      <c r="R546" s="69"/>
      <c r="S546" s="69"/>
    </row>
    <row r="547" spans="1:19">
      <c r="A547" s="128"/>
      <c r="B547" s="130"/>
      <c r="F547" s="85"/>
      <c r="G547" s="143"/>
      <c r="H547" s="137"/>
      <c r="O547" s="149"/>
      <c r="P547" s="69"/>
      <c r="Q547" s="69"/>
      <c r="R547" s="69"/>
      <c r="S547" s="69"/>
    </row>
    <row r="548" spans="1:19">
      <c r="A548" s="128"/>
      <c r="B548" s="130"/>
      <c r="F548" s="85"/>
      <c r="G548" s="143"/>
      <c r="H548" s="137"/>
      <c r="O548" s="149"/>
      <c r="P548" s="69"/>
      <c r="Q548" s="69"/>
      <c r="R548" s="69"/>
      <c r="S548" s="69"/>
    </row>
    <row r="549" spans="1:19">
      <c r="A549" s="128"/>
      <c r="B549" s="130"/>
      <c r="F549" s="85"/>
      <c r="G549" s="143"/>
      <c r="H549" s="137"/>
      <c r="O549" s="149"/>
      <c r="P549" s="69"/>
      <c r="Q549" s="69"/>
      <c r="R549" s="69"/>
      <c r="S549" s="69"/>
    </row>
    <row r="550" spans="1:19">
      <c r="A550" s="128"/>
      <c r="B550" s="130"/>
      <c r="F550" s="85"/>
      <c r="G550" s="143"/>
      <c r="H550" s="137"/>
      <c r="O550" s="149"/>
      <c r="P550" s="69"/>
      <c r="Q550" s="69"/>
      <c r="R550" s="69"/>
      <c r="S550" s="69"/>
    </row>
    <row r="551" spans="1:19">
      <c r="A551" s="128"/>
      <c r="B551" s="130"/>
      <c r="F551" s="85"/>
      <c r="G551" s="143"/>
      <c r="H551" s="137"/>
      <c r="O551" s="149"/>
      <c r="P551" s="69"/>
      <c r="Q551" s="69"/>
      <c r="R551" s="69"/>
      <c r="S551" s="69"/>
    </row>
    <row r="552" spans="1:19">
      <c r="A552" s="128"/>
      <c r="B552" s="130"/>
      <c r="F552" s="85"/>
      <c r="G552" s="143"/>
      <c r="H552" s="137"/>
      <c r="O552" s="149"/>
      <c r="P552" s="69"/>
      <c r="Q552" s="69"/>
      <c r="R552" s="69"/>
      <c r="S552" s="69"/>
    </row>
    <row r="553" spans="1:19">
      <c r="A553" s="128"/>
      <c r="B553" s="130"/>
      <c r="F553" s="85"/>
      <c r="G553" s="143"/>
      <c r="H553" s="137"/>
      <c r="O553" s="149"/>
      <c r="P553" s="69"/>
      <c r="Q553" s="69"/>
      <c r="R553" s="69"/>
      <c r="S553" s="69"/>
    </row>
    <row r="554" spans="1:19">
      <c r="A554" s="128"/>
      <c r="B554" s="130"/>
      <c r="F554" s="85"/>
      <c r="G554" s="143"/>
      <c r="H554" s="137"/>
      <c r="O554" s="149"/>
      <c r="P554" s="69"/>
      <c r="Q554" s="69"/>
      <c r="R554" s="69"/>
      <c r="S554" s="69"/>
    </row>
    <row r="555" spans="1:19">
      <c r="A555" s="128"/>
      <c r="B555" s="130"/>
      <c r="F555" s="85"/>
      <c r="G555" s="143"/>
      <c r="H555" s="137"/>
      <c r="O555" s="149"/>
      <c r="P555" s="69"/>
      <c r="Q555" s="69"/>
      <c r="R555" s="69"/>
      <c r="S555" s="69"/>
    </row>
    <row r="556" spans="1:19">
      <c r="A556" s="128"/>
      <c r="B556" s="130"/>
      <c r="F556" s="85"/>
      <c r="G556" s="143"/>
      <c r="H556" s="137"/>
      <c r="O556" s="149"/>
      <c r="P556" s="69"/>
      <c r="Q556" s="69"/>
      <c r="R556" s="69"/>
      <c r="S556" s="69"/>
    </row>
    <row r="557" spans="1:19">
      <c r="A557" s="128"/>
      <c r="B557" s="130"/>
      <c r="F557" s="85"/>
      <c r="G557" s="143"/>
      <c r="H557" s="137"/>
      <c r="O557" s="149"/>
      <c r="P557" s="69"/>
      <c r="Q557" s="69"/>
      <c r="R557" s="69"/>
      <c r="S557" s="69"/>
    </row>
    <row r="558" spans="1:19">
      <c r="A558" s="128"/>
      <c r="B558" s="130"/>
      <c r="F558" s="85"/>
      <c r="G558" s="143"/>
      <c r="H558" s="137"/>
      <c r="O558" s="149"/>
      <c r="P558" s="69"/>
      <c r="Q558" s="69"/>
      <c r="R558" s="69"/>
      <c r="S558" s="69"/>
    </row>
    <row r="559" spans="1:19">
      <c r="A559" s="128"/>
      <c r="B559" s="130"/>
      <c r="F559" s="85"/>
      <c r="G559" s="143"/>
      <c r="H559" s="137"/>
      <c r="O559" s="149"/>
      <c r="P559" s="69"/>
      <c r="Q559" s="69"/>
      <c r="R559" s="69"/>
      <c r="S559" s="69"/>
    </row>
    <row r="560" spans="1:19">
      <c r="A560" s="128"/>
      <c r="B560" s="130"/>
      <c r="F560" s="85"/>
      <c r="G560" s="143"/>
      <c r="H560" s="137"/>
      <c r="O560" s="149"/>
      <c r="P560" s="69"/>
      <c r="Q560" s="69"/>
      <c r="R560" s="69"/>
      <c r="S560" s="69"/>
    </row>
    <row r="561" spans="1:19">
      <c r="A561" s="128"/>
      <c r="B561" s="130"/>
      <c r="F561" s="85"/>
      <c r="G561" s="143"/>
      <c r="H561" s="137"/>
      <c r="O561" s="149"/>
      <c r="P561" s="69"/>
      <c r="Q561" s="69"/>
      <c r="R561" s="69"/>
      <c r="S561" s="69"/>
    </row>
    <row r="562" spans="1:19">
      <c r="A562" s="128"/>
      <c r="B562" s="130"/>
      <c r="F562" s="85"/>
      <c r="G562" s="143"/>
      <c r="H562" s="137"/>
      <c r="O562" s="149"/>
      <c r="P562" s="69"/>
      <c r="Q562" s="69"/>
      <c r="R562" s="69"/>
      <c r="S562" s="69"/>
    </row>
    <row r="563" spans="1:19">
      <c r="A563" s="128"/>
      <c r="B563" s="130"/>
      <c r="F563" s="85"/>
      <c r="G563" s="143"/>
      <c r="H563" s="137"/>
      <c r="O563" s="149"/>
      <c r="P563" s="69"/>
      <c r="Q563" s="69"/>
      <c r="R563" s="69"/>
      <c r="S563" s="69"/>
    </row>
    <row r="564" spans="1:19">
      <c r="A564" s="128"/>
      <c r="B564" s="130"/>
      <c r="F564" s="85"/>
      <c r="G564" s="143"/>
      <c r="H564" s="137"/>
      <c r="O564" s="149"/>
      <c r="P564" s="69"/>
      <c r="Q564" s="69"/>
      <c r="R564" s="69"/>
      <c r="S564" s="69"/>
    </row>
    <row r="565" spans="1:19">
      <c r="A565" s="128"/>
      <c r="B565" s="130"/>
      <c r="F565" s="85"/>
      <c r="G565" s="143"/>
      <c r="H565" s="137"/>
      <c r="O565" s="149"/>
      <c r="P565" s="69"/>
      <c r="Q565" s="69"/>
      <c r="R565" s="69"/>
      <c r="S565" s="69"/>
    </row>
    <row r="566" spans="1:19">
      <c r="A566" s="128"/>
      <c r="B566" s="130"/>
      <c r="F566" s="85"/>
      <c r="G566" s="143"/>
      <c r="H566" s="137"/>
      <c r="O566" s="149"/>
      <c r="P566" s="69"/>
      <c r="Q566" s="69"/>
      <c r="R566" s="69"/>
      <c r="S566" s="69"/>
    </row>
    <row r="567" spans="1:19">
      <c r="A567" s="128"/>
      <c r="B567" s="130"/>
      <c r="F567" s="85"/>
      <c r="G567" s="143"/>
      <c r="H567" s="137"/>
      <c r="O567" s="149"/>
      <c r="P567" s="69"/>
      <c r="Q567" s="69"/>
      <c r="R567" s="69"/>
      <c r="S567" s="69"/>
    </row>
    <row r="568" spans="1:19">
      <c r="A568" s="128"/>
      <c r="B568" s="130"/>
      <c r="F568" s="85"/>
      <c r="G568" s="143"/>
      <c r="H568" s="137"/>
      <c r="O568" s="149"/>
      <c r="P568" s="69"/>
      <c r="Q568" s="69"/>
      <c r="R568" s="69"/>
      <c r="S568" s="69"/>
    </row>
    <row r="569" spans="1:19">
      <c r="A569" s="128"/>
      <c r="B569" s="130"/>
      <c r="F569" s="85"/>
      <c r="G569" s="143"/>
      <c r="H569" s="137"/>
      <c r="O569" s="149"/>
      <c r="P569" s="69"/>
      <c r="Q569" s="69"/>
      <c r="R569" s="69"/>
      <c r="S569" s="69"/>
    </row>
    <row r="570" spans="1:19">
      <c r="A570" s="128"/>
      <c r="B570" s="130"/>
      <c r="F570" s="85"/>
      <c r="G570" s="143"/>
      <c r="H570" s="137"/>
      <c r="O570" s="149"/>
      <c r="P570" s="69"/>
      <c r="Q570" s="69"/>
      <c r="R570" s="69"/>
      <c r="S570" s="69"/>
    </row>
    <row r="571" spans="1:19">
      <c r="A571" s="128"/>
      <c r="B571" s="130"/>
      <c r="F571" s="85"/>
      <c r="G571" s="143"/>
      <c r="H571" s="137"/>
      <c r="O571" s="149"/>
      <c r="P571" s="69"/>
      <c r="Q571" s="69"/>
      <c r="R571" s="69"/>
      <c r="S571" s="69"/>
    </row>
    <row r="572" spans="1:19">
      <c r="A572" s="128"/>
      <c r="B572" s="130"/>
      <c r="F572" s="85"/>
      <c r="G572" s="143"/>
      <c r="H572" s="137"/>
      <c r="O572" s="149"/>
      <c r="P572" s="69"/>
      <c r="Q572" s="69"/>
      <c r="R572" s="69"/>
      <c r="S572" s="69"/>
    </row>
    <row r="573" spans="1:19">
      <c r="A573" s="128"/>
      <c r="B573" s="130"/>
      <c r="F573" s="85"/>
      <c r="G573" s="143"/>
      <c r="H573" s="137"/>
      <c r="O573" s="149"/>
      <c r="P573" s="69"/>
      <c r="Q573" s="69"/>
      <c r="R573" s="69"/>
      <c r="S573" s="69"/>
    </row>
    <row r="574" spans="1:19">
      <c r="A574" s="128"/>
      <c r="B574" s="130"/>
      <c r="F574" s="85"/>
      <c r="G574" s="143"/>
      <c r="H574" s="137"/>
      <c r="O574" s="149"/>
      <c r="P574" s="69"/>
      <c r="Q574" s="69"/>
      <c r="R574" s="69"/>
      <c r="S574" s="69"/>
    </row>
    <row r="575" spans="1:19">
      <c r="A575" s="128"/>
      <c r="B575" s="130"/>
      <c r="F575" s="85"/>
      <c r="G575" s="143"/>
      <c r="H575" s="137"/>
      <c r="O575" s="149"/>
      <c r="P575" s="69"/>
      <c r="Q575" s="69"/>
      <c r="R575" s="69"/>
      <c r="S575" s="69"/>
    </row>
    <row r="576" spans="1:19">
      <c r="A576" s="128"/>
      <c r="B576" s="130"/>
      <c r="F576" s="85"/>
      <c r="G576" s="143"/>
      <c r="H576" s="137"/>
      <c r="O576" s="149"/>
      <c r="P576" s="69"/>
      <c r="Q576" s="69"/>
      <c r="R576" s="69"/>
      <c r="S576" s="69"/>
    </row>
    <row r="577" spans="1:19">
      <c r="A577" s="128"/>
      <c r="B577" s="130"/>
      <c r="F577" s="85"/>
      <c r="G577" s="143"/>
      <c r="H577" s="137"/>
      <c r="O577" s="149"/>
      <c r="P577" s="69"/>
      <c r="Q577" s="69"/>
      <c r="R577" s="69"/>
      <c r="S577" s="69"/>
    </row>
    <row r="578" spans="1:19">
      <c r="A578" s="128"/>
      <c r="B578" s="130"/>
      <c r="F578" s="85"/>
      <c r="G578" s="143"/>
      <c r="H578" s="137"/>
      <c r="O578" s="149"/>
      <c r="P578" s="69"/>
      <c r="Q578" s="69"/>
      <c r="R578" s="69"/>
      <c r="S578" s="69"/>
    </row>
    <row r="579" spans="1:19">
      <c r="A579" s="128"/>
      <c r="B579" s="130"/>
      <c r="F579" s="85"/>
      <c r="G579" s="143"/>
      <c r="H579" s="137"/>
      <c r="O579" s="149"/>
      <c r="P579" s="69"/>
      <c r="Q579" s="69"/>
      <c r="R579" s="69"/>
      <c r="S579" s="69"/>
    </row>
    <row r="580" spans="1:19">
      <c r="A580" s="128"/>
      <c r="B580" s="130"/>
      <c r="F580" s="85"/>
      <c r="G580" s="143"/>
      <c r="H580" s="137"/>
      <c r="O580" s="149"/>
      <c r="P580" s="69"/>
      <c r="Q580" s="69"/>
      <c r="R580" s="69"/>
      <c r="S580" s="69"/>
    </row>
    <row r="581" spans="1:19">
      <c r="A581" s="128"/>
      <c r="B581" s="130"/>
      <c r="F581" s="85"/>
      <c r="G581" s="143"/>
      <c r="H581" s="137"/>
      <c r="O581" s="149"/>
      <c r="P581" s="69"/>
      <c r="Q581" s="69"/>
      <c r="R581" s="69"/>
      <c r="S581" s="69"/>
    </row>
    <row r="582" spans="1:19">
      <c r="A582" s="128"/>
      <c r="B582" s="130"/>
      <c r="F582" s="85"/>
      <c r="G582" s="143"/>
      <c r="H582" s="137"/>
      <c r="O582" s="149"/>
      <c r="P582" s="69"/>
      <c r="Q582" s="69"/>
      <c r="R582" s="69"/>
      <c r="S582" s="69"/>
    </row>
    <row r="583" spans="1:19">
      <c r="A583" s="128"/>
      <c r="B583" s="130"/>
      <c r="F583" s="85"/>
      <c r="G583" s="143"/>
      <c r="H583" s="137"/>
      <c r="O583" s="149"/>
      <c r="P583" s="69"/>
      <c r="Q583" s="69"/>
      <c r="R583" s="69"/>
      <c r="S583" s="69"/>
    </row>
    <row r="584" spans="1:19">
      <c r="A584" s="128"/>
      <c r="B584" s="130"/>
      <c r="F584" s="85"/>
      <c r="G584" s="143"/>
      <c r="H584" s="137"/>
      <c r="O584" s="149"/>
      <c r="P584" s="69"/>
      <c r="Q584" s="69"/>
      <c r="R584" s="69"/>
      <c r="S584" s="69"/>
    </row>
    <row r="585" spans="1:19">
      <c r="A585" s="128"/>
      <c r="B585" s="130"/>
      <c r="F585" s="85"/>
      <c r="G585" s="143"/>
      <c r="H585" s="137"/>
      <c r="O585" s="149"/>
      <c r="P585" s="69"/>
      <c r="Q585" s="69"/>
      <c r="R585" s="69"/>
      <c r="S585" s="69"/>
    </row>
    <row r="586" spans="1:19">
      <c r="A586" s="128"/>
      <c r="B586" s="130"/>
      <c r="F586" s="85"/>
      <c r="G586" s="143"/>
      <c r="H586" s="137"/>
      <c r="O586" s="149"/>
      <c r="P586" s="69"/>
      <c r="Q586" s="69"/>
      <c r="R586" s="69"/>
      <c r="S586" s="69"/>
    </row>
    <row r="587" spans="1:19">
      <c r="A587" s="128"/>
      <c r="B587" s="130"/>
      <c r="F587" s="85"/>
      <c r="G587" s="143"/>
      <c r="H587" s="137"/>
      <c r="O587" s="149"/>
      <c r="P587" s="69"/>
      <c r="Q587" s="69"/>
      <c r="R587" s="69"/>
      <c r="S587" s="69"/>
    </row>
    <row r="588" spans="1:19">
      <c r="A588" s="128"/>
      <c r="B588" s="130"/>
      <c r="F588" s="85"/>
      <c r="G588" s="143"/>
      <c r="H588" s="137"/>
      <c r="O588" s="149"/>
      <c r="P588" s="69"/>
      <c r="Q588" s="69"/>
      <c r="R588" s="69"/>
      <c r="S588" s="69"/>
    </row>
    <row r="589" spans="1:19">
      <c r="A589" s="128"/>
      <c r="B589" s="130"/>
      <c r="F589" s="85"/>
      <c r="G589" s="143"/>
      <c r="H589" s="137"/>
      <c r="O589" s="149"/>
      <c r="P589" s="69"/>
      <c r="Q589" s="69"/>
      <c r="R589" s="69"/>
      <c r="S589" s="69"/>
    </row>
    <row r="590" spans="1:19">
      <c r="A590" s="128"/>
      <c r="B590" s="130"/>
      <c r="F590" s="85"/>
      <c r="G590" s="143"/>
      <c r="H590" s="137"/>
      <c r="O590" s="149"/>
      <c r="P590" s="69"/>
      <c r="Q590" s="69"/>
      <c r="R590" s="69"/>
      <c r="S590" s="69"/>
    </row>
    <row r="591" spans="1:19">
      <c r="A591" s="128"/>
      <c r="B591" s="130"/>
      <c r="F591" s="85"/>
      <c r="G591" s="143"/>
      <c r="H591" s="137"/>
      <c r="O591" s="149"/>
      <c r="P591" s="69"/>
      <c r="Q591" s="69"/>
      <c r="R591" s="69"/>
      <c r="S591" s="69"/>
    </row>
    <row r="592" spans="1:19">
      <c r="A592" s="128"/>
      <c r="B592" s="130"/>
      <c r="F592" s="85"/>
      <c r="G592" s="143"/>
      <c r="H592" s="137"/>
      <c r="O592" s="149"/>
      <c r="P592" s="69"/>
      <c r="Q592" s="69"/>
      <c r="R592" s="69"/>
      <c r="S592" s="69"/>
    </row>
    <row r="593" spans="1:19">
      <c r="A593" s="128"/>
      <c r="B593" s="130"/>
      <c r="F593" s="85"/>
      <c r="G593" s="143"/>
      <c r="H593" s="137"/>
      <c r="O593" s="149"/>
      <c r="P593" s="69"/>
      <c r="Q593" s="69"/>
      <c r="R593" s="69"/>
      <c r="S593" s="69"/>
    </row>
    <row r="594" spans="1:19">
      <c r="A594" s="128"/>
      <c r="B594" s="130"/>
      <c r="F594" s="85"/>
      <c r="G594" s="143"/>
      <c r="H594" s="137"/>
      <c r="O594" s="149"/>
      <c r="P594" s="69"/>
      <c r="Q594" s="69"/>
      <c r="R594" s="69"/>
      <c r="S594" s="69"/>
    </row>
    <row r="595" spans="1:19">
      <c r="A595" s="128"/>
      <c r="B595" s="130"/>
      <c r="F595" s="85"/>
      <c r="G595" s="143"/>
      <c r="H595" s="137"/>
      <c r="O595" s="149"/>
      <c r="P595" s="69"/>
      <c r="Q595" s="69"/>
      <c r="R595" s="69"/>
      <c r="S595" s="69"/>
    </row>
    <row r="596" spans="1:19">
      <c r="A596" s="128"/>
      <c r="B596" s="130"/>
      <c r="F596" s="85"/>
      <c r="G596" s="143"/>
      <c r="H596" s="137"/>
      <c r="O596" s="149"/>
      <c r="P596" s="69"/>
      <c r="Q596" s="69"/>
      <c r="R596" s="69"/>
      <c r="S596" s="69"/>
    </row>
    <row r="597" spans="1:19">
      <c r="A597" s="128"/>
      <c r="B597" s="130"/>
      <c r="F597" s="85"/>
      <c r="G597" s="143"/>
      <c r="H597" s="137"/>
      <c r="O597" s="149"/>
      <c r="P597" s="69"/>
      <c r="Q597" s="69"/>
      <c r="R597" s="69"/>
      <c r="S597" s="69"/>
    </row>
    <row r="598" spans="1:19">
      <c r="A598" s="128"/>
      <c r="B598" s="130"/>
      <c r="F598" s="85"/>
      <c r="G598" s="143"/>
      <c r="H598" s="137"/>
      <c r="O598" s="149"/>
      <c r="P598" s="69"/>
      <c r="Q598" s="69"/>
      <c r="R598" s="69"/>
      <c r="S598" s="69"/>
    </row>
    <row r="599" spans="1:19">
      <c r="A599" s="128"/>
      <c r="B599" s="130"/>
      <c r="F599" s="85"/>
      <c r="G599" s="143"/>
      <c r="H599" s="137"/>
      <c r="O599" s="149"/>
      <c r="P599" s="69"/>
      <c r="Q599" s="69"/>
      <c r="R599" s="69"/>
      <c r="S599" s="69"/>
    </row>
    <row r="600" spans="1:19">
      <c r="A600" s="128"/>
      <c r="B600" s="130"/>
      <c r="F600" s="85"/>
      <c r="G600" s="143"/>
      <c r="H600" s="137"/>
      <c r="O600" s="149"/>
      <c r="P600" s="69"/>
      <c r="Q600" s="69"/>
      <c r="R600" s="69"/>
      <c r="S600" s="69"/>
    </row>
    <row r="601" spans="1:19">
      <c r="A601" s="128"/>
      <c r="B601" s="130"/>
      <c r="F601" s="85"/>
      <c r="G601" s="143"/>
      <c r="H601" s="137"/>
      <c r="O601" s="149"/>
      <c r="P601" s="69"/>
      <c r="Q601" s="69"/>
      <c r="R601" s="69"/>
      <c r="S601" s="69"/>
    </row>
    <row r="602" spans="1:19">
      <c r="A602" s="128"/>
      <c r="B602" s="130"/>
      <c r="F602" s="85"/>
      <c r="G602" s="143"/>
      <c r="H602" s="137"/>
      <c r="O602" s="149"/>
      <c r="P602" s="69"/>
      <c r="Q602" s="69"/>
      <c r="R602" s="69"/>
      <c r="S602" s="69"/>
    </row>
    <row r="603" spans="1:19">
      <c r="A603" s="128"/>
      <c r="B603" s="130"/>
      <c r="F603" s="85"/>
      <c r="G603" s="143"/>
      <c r="H603" s="137"/>
      <c r="O603" s="149"/>
      <c r="P603" s="69"/>
      <c r="Q603" s="69"/>
      <c r="R603" s="69"/>
      <c r="S603" s="69"/>
    </row>
    <row r="604" spans="1:19">
      <c r="A604" s="128"/>
      <c r="B604" s="130"/>
      <c r="F604" s="85"/>
      <c r="G604" s="143"/>
      <c r="H604" s="137"/>
      <c r="O604" s="149"/>
      <c r="P604" s="69"/>
      <c r="Q604" s="69"/>
      <c r="R604" s="69"/>
      <c r="S604" s="69"/>
    </row>
    <row r="605" spans="1:19">
      <c r="A605" s="128"/>
      <c r="B605" s="130"/>
      <c r="F605" s="85"/>
      <c r="G605" s="143"/>
      <c r="H605" s="137"/>
      <c r="O605" s="149"/>
      <c r="P605" s="69"/>
      <c r="Q605" s="69"/>
      <c r="R605" s="69"/>
      <c r="S605" s="69"/>
    </row>
    <row r="606" spans="1:19">
      <c r="A606" s="128"/>
      <c r="B606" s="130"/>
      <c r="F606" s="85"/>
      <c r="G606" s="143"/>
      <c r="H606" s="137"/>
      <c r="O606" s="149"/>
      <c r="P606" s="69"/>
      <c r="Q606" s="69"/>
      <c r="R606" s="69"/>
      <c r="S606" s="69"/>
    </row>
    <row r="607" spans="1:19">
      <c r="A607" s="128"/>
      <c r="B607" s="130"/>
      <c r="F607" s="85"/>
      <c r="G607" s="143"/>
      <c r="H607" s="137"/>
      <c r="O607" s="149"/>
      <c r="P607" s="69"/>
      <c r="Q607" s="69"/>
      <c r="R607" s="69"/>
      <c r="S607" s="69"/>
    </row>
    <row r="608" spans="1:19">
      <c r="A608" s="128"/>
      <c r="B608" s="130"/>
      <c r="F608" s="85"/>
      <c r="G608" s="143"/>
      <c r="H608" s="137"/>
      <c r="O608" s="149"/>
      <c r="P608" s="69"/>
      <c r="Q608" s="69"/>
      <c r="R608" s="69"/>
      <c r="S608" s="69"/>
    </row>
    <row r="609" spans="1:19">
      <c r="A609" s="128"/>
      <c r="B609" s="130"/>
      <c r="F609" s="85"/>
      <c r="G609" s="143"/>
      <c r="H609" s="137"/>
      <c r="O609" s="149"/>
      <c r="P609" s="69"/>
      <c r="Q609" s="69"/>
      <c r="R609" s="69"/>
      <c r="S609" s="69"/>
    </row>
    <row r="610" spans="1:19">
      <c r="A610" s="128"/>
      <c r="B610" s="130"/>
      <c r="F610" s="85"/>
      <c r="G610" s="143"/>
      <c r="H610" s="137"/>
      <c r="O610" s="149"/>
      <c r="P610" s="69"/>
      <c r="Q610" s="69"/>
      <c r="R610" s="69"/>
      <c r="S610" s="69"/>
    </row>
    <row r="611" spans="1:19">
      <c r="A611" s="128"/>
      <c r="B611" s="130"/>
      <c r="F611" s="85"/>
      <c r="G611" s="143"/>
      <c r="H611" s="137"/>
      <c r="O611" s="149"/>
      <c r="P611" s="69"/>
      <c r="Q611" s="69"/>
      <c r="R611" s="69"/>
      <c r="S611" s="69"/>
    </row>
    <row r="612" spans="1:19">
      <c r="A612" s="128"/>
      <c r="B612" s="130"/>
      <c r="F612" s="85"/>
      <c r="G612" s="143"/>
      <c r="H612" s="137"/>
      <c r="O612" s="149"/>
      <c r="P612" s="69"/>
      <c r="Q612" s="69"/>
      <c r="R612" s="69"/>
      <c r="S612" s="69"/>
    </row>
    <row r="613" spans="1:19">
      <c r="A613" s="128"/>
      <c r="B613" s="130"/>
      <c r="F613" s="85"/>
      <c r="G613" s="143"/>
      <c r="H613" s="137"/>
      <c r="O613" s="149"/>
      <c r="P613" s="69"/>
      <c r="Q613" s="69"/>
      <c r="R613" s="69"/>
      <c r="S613" s="69"/>
    </row>
    <row r="614" spans="1:19">
      <c r="A614" s="128"/>
      <c r="B614" s="130"/>
      <c r="F614" s="85"/>
      <c r="G614" s="143"/>
      <c r="H614" s="137"/>
      <c r="O614" s="149"/>
      <c r="P614" s="69"/>
      <c r="Q614" s="69"/>
      <c r="R614" s="69"/>
      <c r="S614" s="69"/>
    </row>
    <row r="615" spans="1:19">
      <c r="A615" s="128"/>
      <c r="B615" s="130"/>
      <c r="F615" s="85"/>
      <c r="G615" s="143"/>
      <c r="H615" s="137"/>
      <c r="O615" s="149"/>
      <c r="P615" s="69"/>
      <c r="Q615" s="69"/>
      <c r="R615" s="69"/>
      <c r="S615" s="69"/>
    </row>
    <row r="616" spans="1:19">
      <c r="A616" s="128"/>
      <c r="B616" s="130"/>
      <c r="F616" s="85"/>
      <c r="G616" s="143"/>
      <c r="H616" s="137"/>
      <c r="O616" s="149"/>
      <c r="P616" s="69"/>
      <c r="Q616" s="69"/>
      <c r="R616" s="69"/>
      <c r="S616" s="69"/>
    </row>
    <row r="617" spans="1:19">
      <c r="A617" s="128"/>
      <c r="B617" s="130"/>
      <c r="F617" s="85"/>
      <c r="G617" s="143"/>
      <c r="H617" s="137"/>
      <c r="O617" s="149"/>
      <c r="P617" s="69"/>
      <c r="Q617" s="69"/>
      <c r="R617" s="69"/>
      <c r="S617" s="69"/>
    </row>
    <row r="618" spans="1:19">
      <c r="A618" s="128"/>
      <c r="B618" s="130"/>
      <c r="F618" s="85"/>
      <c r="G618" s="143"/>
      <c r="H618" s="137"/>
      <c r="O618" s="149"/>
      <c r="P618" s="69"/>
      <c r="Q618" s="69"/>
      <c r="R618" s="69"/>
      <c r="S618" s="69"/>
    </row>
    <row r="619" spans="1:19">
      <c r="A619" s="128"/>
      <c r="B619" s="130"/>
      <c r="F619" s="85"/>
      <c r="G619" s="143"/>
      <c r="H619" s="137"/>
      <c r="O619" s="149"/>
      <c r="P619" s="69"/>
      <c r="Q619" s="69"/>
      <c r="R619" s="69"/>
      <c r="S619" s="69"/>
    </row>
    <row r="620" spans="1:19">
      <c r="A620" s="128"/>
      <c r="B620" s="130"/>
      <c r="F620" s="85"/>
      <c r="G620" s="143"/>
      <c r="H620" s="137"/>
      <c r="O620" s="149"/>
      <c r="P620" s="69"/>
      <c r="Q620" s="69"/>
      <c r="R620" s="69"/>
      <c r="S620" s="69"/>
    </row>
    <row r="621" spans="1:19">
      <c r="A621" s="128"/>
      <c r="B621" s="130"/>
      <c r="F621" s="85"/>
      <c r="G621" s="143"/>
      <c r="H621" s="137"/>
      <c r="O621" s="149"/>
      <c r="P621" s="69"/>
      <c r="Q621" s="69"/>
      <c r="R621" s="69"/>
      <c r="S621" s="69"/>
    </row>
    <row r="622" spans="1:19">
      <c r="A622" s="128"/>
      <c r="B622" s="130"/>
      <c r="F622" s="85"/>
      <c r="G622" s="143"/>
      <c r="H622" s="137"/>
      <c r="O622" s="149"/>
      <c r="P622" s="69"/>
      <c r="Q622" s="69"/>
      <c r="R622" s="69"/>
      <c r="S622" s="69"/>
    </row>
    <row r="623" spans="1:19">
      <c r="A623" s="128"/>
      <c r="B623" s="130"/>
      <c r="F623" s="85"/>
      <c r="G623" s="143"/>
      <c r="H623" s="137"/>
      <c r="O623" s="149"/>
      <c r="P623" s="69"/>
      <c r="Q623" s="69"/>
      <c r="R623" s="69"/>
      <c r="S623" s="69"/>
    </row>
    <row r="624" spans="1:19">
      <c r="A624" s="128"/>
      <c r="B624" s="130"/>
      <c r="F624" s="85"/>
      <c r="G624" s="143"/>
      <c r="H624" s="137"/>
      <c r="O624" s="149"/>
      <c r="P624" s="69"/>
      <c r="Q624" s="69"/>
      <c r="R624" s="69"/>
      <c r="S624" s="69"/>
    </row>
    <row r="625" spans="1:19">
      <c r="A625" s="128"/>
      <c r="B625" s="130"/>
      <c r="F625" s="85"/>
      <c r="G625" s="143"/>
      <c r="H625" s="137"/>
      <c r="O625" s="149"/>
      <c r="P625" s="69"/>
      <c r="Q625" s="69"/>
      <c r="R625" s="69"/>
      <c r="S625" s="69"/>
    </row>
    <row r="626" spans="1:19">
      <c r="A626" s="128"/>
      <c r="B626" s="130"/>
      <c r="F626" s="85"/>
      <c r="G626" s="143"/>
      <c r="H626" s="137"/>
      <c r="O626" s="149"/>
      <c r="P626" s="69"/>
      <c r="Q626" s="69"/>
      <c r="R626" s="69"/>
      <c r="S626" s="69"/>
    </row>
    <row r="627" spans="1:19">
      <c r="A627" s="128"/>
      <c r="B627" s="130"/>
      <c r="F627" s="85"/>
      <c r="G627" s="143"/>
      <c r="H627" s="137"/>
      <c r="O627" s="149"/>
      <c r="P627" s="69"/>
      <c r="Q627" s="69"/>
      <c r="R627" s="69"/>
      <c r="S627" s="69"/>
    </row>
    <row r="628" spans="1:19">
      <c r="A628" s="128"/>
      <c r="B628" s="130"/>
      <c r="F628" s="85"/>
      <c r="G628" s="143"/>
      <c r="H628" s="137"/>
      <c r="O628" s="149"/>
      <c r="P628" s="69"/>
      <c r="Q628" s="69"/>
      <c r="R628" s="69"/>
      <c r="S628" s="69"/>
    </row>
    <row r="629" spans="1:19">
      <c r="A629" s="128"/>
      <c r="B629" s="130"/>
      <c r="F629" s="85"/>
      <c r="G629" s="143"/>
      <c r="H629" s="137"/>
      <c r="O629" s="149"/>
      <c r="P629" s="69"/>
      <c r="Q629" s="69"/>
      <c r="R629" s="69"/>
      <c r="S629" s="69"/>
    </row>
    <row r="630" spans="1:19">
      <c r="A630" s="128"/>
      <c r="B630" s="130"/>
      <c r="F630" s="85"/>
      <c r="G630" s="143"/>
      <c r="H630" s="137"/>
      <c r="O630" s="149"/>
      <c r="P630" s="69"/>
      <c r="Q630" s="69"/>
      <c r="R630" s="69"/>
      <c r="S630" s="69"/>
    </row>
    <row r="631" spans="1:19">
      <c r="A631" s="128"/>
      <c r="B631" s="130"/>
      <c r="F631" s="85"/>
      <c r="G631" s="143"/>
      <c r="H631" s="137"/>
      <c r="O631" s="149"/>
      <c r="P631" s="69"/>
      <c r="Q631" s="69"/>
      <c r="R631" s="69"/>
      <c r="S631" s="69"/>
    </row>
    <row r="632" spans="1:19">
      <c r="A632" s="128"/>
      <c r="B632" s="130"/>
      <c r="F632" s="85"/>
      <c r="G632" s="143"/>
      <c r="H632" s="137"/>
      <c r="O632" s="149"/>
      <c r="P632" s="69"/>
      <c r="Q632" s="69"/>
      <c r="R632" s="69"/>
      <c r="S632" s="69"/>
    </row>
    <row r="633" spans="1:19">
      <c r="A633" s="128"/>
      <c r="B633" s="130"/>
      <c r="F633" s="85"/>
      <c r="G633" s="143"/>
      <c r="H633" s="137"/>
      <c r="O633" s="149"/>
      <c r="P633" s="69"/>
      <c r="Q633" s="69"/>
      <c r="R633" s="69"/>
      <c r="S633" s="69"/>
    </row>
    <row r="634" spans="1:19">
      <c r="A634" s="128"/>
      <c r="B634" s="130"/>
      <c r="F634" s="85"/>
      <c r="G634" s="143"/>
      <c r="H634" s="137"/>
      <c r="O634" s="149"/>
      <c r="P634" s="69"/>
      <c r="Q634" s="69"/>
      <c r="R634" s="69"/>
      <c r="S634" s="69"/>
    </row>
    <row r="635" spans="1:19">
      <c r="A635" s="128"/>
      <c r="B635" s="130"/>
      <c r="F635" s="85"/>
      <c r="G635" s="143"/>
      <c r="H635" s="137"/>
      <c r="O635" s="149"/>
      <c r="P635" s="69"/>
      <c r="Q635" s="69"/>
      <c r="R635" s="69"/>
      <c r="S635" s="69"/>
    </row>
    <row r="636" spans="1:19">
      <c r="A636" s="128"/>
      <c r="B636" s="130"/>
      <c r="F636" s="85"/>
      <c r="G636" s="143"/>
      <c r="H636" s="137"/>
      <c r="O636" s="149"/>
      <c r="P636" s="69"/>
      <c r="Q636" s="69"/>
      <c r="R636" s="69"/>
      <c r="S636" s="69"/>
    </row>
    <row r="637" spans="1:19">
      <c r="A637" s="128"/>
      <c r="B637" s="130"/>
      <c r="F637" s="85"/>
      <c r="G637" s="143"/>
      <c r="H637" s="137"/>
      <c r="O637" s="149"/>
      <c r="P637" s="69"/>
      <c r="Q637" s="69"/>
      <c r="R637" s="69"/>
      <c r="S637" s="69"/>
    </row>
    <row r="638" spans="1:19">
      <c r="A638" s="128"/>
      <c r="B638" s="130"/>
      <c r="F638" s="85"/>
      <c r="G638" s="143"/>
      <c r="H638" s="137"/>
      <c r="O638" s="149"/>
      <c r="P638" s="69"/>
      <c r="Q638" s="69"/>
      <c r="R638" s="69"/>
      <c r="S638" s="69"/>
    </row>
    <row r="639" spans="1:19">
      <c r="A639" s="128"/>
      <c r="B639" s="130"/>
      <c r="F639" s="85"/>
      <c r="G639" s="143"/>
      <c r="H639" s="137"/>
      <c r="O639" s="149"/>
      <c r="P639" s="69"/>
      <c r="Q639" s="69"/>
      <c r="R639" s="69"/>
      <c r="S639" s="69"/>
    </row>
    <row r="640" spans="1:19">
      <c r="A640" s="128"/>
      <c r="B640" s="130"/>
      <c r="F640" s="85"/>
      <c r="G640" s="143"/>
      <c r="H640" s="137"/>
      <c r="O640" s="149"/>
      <c r="P640" s="69"/>
      <c r="Q640" s="69"/>
      <c r="R640" s="69"/>
      <c r="S640" s="69"/>
    </row>
    <row r="641" spans="1:19">
      <c r="A641" s="128"/>
      <c r="B641" s="130"/>
      <c r="F641" s="85"/>
      <c r="G641" s="143"/>
      <c r="H641" s="137"/>
      <c r="O641" s="149"/>
      <c r="P641" s="69"/>
      <c r="Q641" s="69"/>
      <c r="R641" s="69"/>
      <c r="S641" s="69"/>
    </row>
    <row r="642" spans="1:19">
      <c r="A642" s="128"/>
      <c r="B642" s="130"/>
      <c r="F642" s="85"/>
      <c r="G642" s="143"/>
      <c r="H642" s="137"/>
      <c r="O642" s="149"/>
      <c r="P642" s="69"/>
      <c r="Q642" s="69"/>
      <c r="R642" s="69"/>
      <c r="S642" s="69"/>
    </row>
    <row r="643" spans="1:19">
      <c r="A643" s="128"/>
      <c r="B643" s="130"/>
      <c r="F643" s="85"/>
      <c r="G643" s="143"/>
      <c r="H643" s="137"/>
      <c r="O643" s="149"/>
      <c r="P643" s="69"/>
      <c r="Q643" s="69"/>
      <c r="R643" s="69"/>
      <c r="S643" s="69"/>
    </row>
    <row r="644" spans="1:19">
      <c r="A644" s="128"/>
      <c r="B644" s="130"/>
      <c r="F644" s="85"/>
      <c r="G644" s="143"/>
      <c r="H644" s="137"/>
      <c r="O644" s="149"/>
      <c r="P644" s="69"/>
      <c r="Q644" s="69"/>
      <c r="R644" s="69"/>
      <c r="S644" s="69"/>
    </row>
    <row r="645" spans="1:19">
      <c r="A645" s="128"/>
      <c r="B645" s="130"/>
      <c r="F645" s="85"/>
      <c r="G645" s="143"/>
      <c r="H645" s="137"/>
      <c r="O645" s="149"/>
      <c r="P645" s="69"/>
      <c r="Q645" s="69"/>
      <c r="R645" s="69"/>
      <c r="S645" s="69"/>
    </row>
    <row r="646" spans="1:19">
      <c r="A646" s="128"/>
      <c r="B646" s="130"/>
      <c r="F646" s="85"/>
      <c r="G646" s="143"/>
      <c r="H646" s="137"/>
      <c r="O646" s="149"/>
      <c r="P646" s="69"/>
      <c r="Q646" s="69"/>
      <c r="R646" s="69"/>
      <c r="S646" s="69"/>
    </row>
    <row r="647" spans="1:19">
      <c r="A647" s="128"/>
      <c r="B647" s="130"/>
      <c r="F647" s="85"/>
      <c r="G647" s="143"/>
      <c r="H647" s="137"/>
      <c r="O647" s="149"/>
      <c r="P647" s="69"/>
      <c r="Q647" s="69"/>
      <c r="R647" s="69"/>
      <c r="S647" s="69"/>
    </row>
    <row r="648" spans="1:19">
      <c r="A648" s="128"/>
      <c r="B648" s="130"/>
      <c r="F648" s="85"/>
      <c r="G648" s="143"/>
      <c r="H648" s="137"/>
      <c r="O648" s="149"/>
      <c r="P648" s="69"/>
      <c r="Q648" s="69"/>
      <c r="R648" s="69"/>
      <c r="S648" s="69"/>
    </row>
    <row r="649" spans="1:19">
      <c r="A649" s="128"/>
      <c r="B649" s="130"/>
      <c r="F649" s="85"/>
      <c r="G649" s="143"/>
      <c r="H649" s="137"/>
      <c r="O649" s="149"/>
      <c r="P649" s="69"/>
      <c r="Q649" s="69"/>
      <c r="R649" s="69"/>
      <c r="S649" s="69"/>
    </row>
    <row r="650" spans="1:19">
      <c r="A650" s="128"/>
      <c r="B650" s="130"/>
      <c r="F650" s="85"/>
      <c r="G650" s="143"/>
      <c r="H650" s="137"/>
      <c r="O650" s="149"/>
      <c r="P650" s="69"/>
      <c r="Q650" s="69"/>
      <c r="R650" s="69"/>
      <c r="S650" s="69"/>
    </row>
    <row r="651" spans="1:19">
      <c r="A651" s="128"/>
      <c r="B651" s="130"/>
      <c r="F651" s="85"/>
      <c r="G651" s="143"/>
      <c r="H651" s="137"/>
      <c r="O651" s="149"/>
      <c r="P651" s="69"/>
      <c r="Q651" s="69"/>
      <c r="R651" s="69"/>
      <c r="S651" s="69"/>
    </row>
    <row r="652" spans="1:19">
      <c r="A652" s="128"/>
      <c r="B652" s="130"/>
      <c r="F652" s="85"/>
      <c r="G652" s="143"/>
      <c r="H652" s="137"/>
      <c r="O652" s="149"/>
      <c r="P652" s="69"/>
      <c r="Q652" s="69"/>
      <c r="R652" s="69"/>
      <c r="S652" s="69"/>
    </row>
    <row r="653" spans="1:19">
      <c r="A653" s="128"/>
      <c r="B653" s="130"/>
      <c r="F653" s="85"/>
      <c r="G653" s="143"/>
      <c r="H653" s="137"/>
      <c r="O653" s="149"/>
      <c r="P653" s="69"/>
      <c r="Q653" s="69"/>
      <c r="R653" s="69"/>
      <c r="S653" s="69"/>
    </row>
    <row r="654" spans="1:19">
      <c r="A654" s="128"/>
      <c r="B654" s="130"/>
      <c r="F654" s="85"/>
      <c r="G654" s="143"/>
      <c r="H654" s="137"/>
      <c r="O654" s="149"/>
      <c r="P654" s="69"/>
      <c r="Q654" s="69"/>
      <c r="R654" s="69"/>
      <c r="S654" s="69"/>
    </row>
    <row r="655" spans="1:19">
      <c r="A655" s="128"/>
      <c r="B655" s="130"/>
      <c r="F655" s="85"/>
      <c r="G655" s="143"/>
      <c r="H655" s="137"/>
      <c r="O655" s="149"/>
      <c r="P655" s="69"/>
      <c r="Q655" s="69"/>
      <c r="R655" s="69"/>
      <c r="S655" s="69"/>
    </row>
    <row r="656" spans="1:19">
      <c r="A656" s="128"/>
      <c r="B656" s="130"/>
      <c r="F656" s="85"/>
      <c r="G656" s="143"/>
      <c r="H656" s="137"/>
      <c r="O656" s="149"/>
      <c r="P656" s="69"/>
      <c r="Q656" s="69"/>
      <c r="R656" s="69"/>
      <c r="S656" s="69"/>
    </row>
    <row r="657" spans="1:19">
      <c r="A657" s="128"/>
      <c r="B657" s="130"/>
      <c r="F657" s="85"/>
      <c r="G657" s="143"/>
      <c r="H657" s="137"/>
      <c r="O657" s="149"/>
      <c r="P657" s="69"/>
      <c r="Q657" s="69"/>
      <c r="R657" s="69"/>
      <c r="S657" s="69"/>
    </row>
    <row r="658" spans="1:19">
      <c r="A658" s="128"/>
      <c r="B658" s="130"/>
      <c r="F658" s="85"/>
      <c r="G658" s="143"/>
      <c r="H658" s="137"/>
      <c r="O658" s="149"/>
      <c r="P658" s="69"/>
      <c r="Q658" s="69"/>
      <c r="R658" s="69"/>
      <c r="S658" s="69"/>
    </row>
    <row r="659" spans="1:19">
      <c r="A659" s="128"/>
      <c r="B659" s="130"/>
      <c r="F659" s="85"/>
      <c r="G659" s="143"/>
      <c r="H659" s="137"/>
      <c r="O659" s="149"/>
      <c r="P659" s="69"/>
      <c r="Q659" s="69"/>
      <c r="R659" s="69"/>
      <c r="S659" s="69"/>
    </row>
    <row r="660" spans="1:19">
      <c r="A660" s="128"/>
      <c r="B660" s="130"/>
      <c r="F660" s="85"/>
      <c r="G660" s="143"/>
      <c r="H660" s="137"/>
      <c r="O660" s="149"/>
      <c r="P660" s="69"/>
      <c r="Q660" s="69"/>
      <c r="R660" s="69"/>
      <c r="S660" s="69"/>
    </row>
    <row r="661" spans="1:19">
      <c r="A661" s="128"/>
      <c r="B661" s="130"/>
      <c r="F661" s="85"/>
      <c r="G661" s="143"/>
      <c r="H661" s="137"/>
      <c r="O661" s="149"/>
      <c r="P661" s="69"/>
      <c r="Q661" s="69"/>
      <c r="R661" s="69"/>
      <c r="S661" s="69"/>
    </row>
    <row r="662" spans="1:19">
      <c r="A662" s="128"/>
      <c r="B662" s="130"/>
      <c r="F662" s="85"/>
      <c r="G662" s="143"/>
      <c r="H662" s="137"/>
      <c r="O662" s="149"/>
      <c r="P662" s="69"/>
      <c r="Q662" s="69"/>
      <c r="R662" s="69"/>
      <c r="S662" s="69"/>
    </row>
    <row r="663" spans="1:19">
      <c r="A663" s="128"/>
      <c r="B663" s="130"/>
      <c r="F663" s="85"/>
      <c r="G663" s="143"/>
      <c r="H663" s="137"/>
      <c r="O663" s="149"/>
      <c r="P663" s="69"/>
      <c r="Q663" s="69"/>
      <c r="R663" s="69"/>
      <c r="S663" s="69"/>
    </row>
    <row r="664" spans="1:19">
      <c r="A664" s="128"/>
      <c r="B664" s="130"/>
      <c r="O664" s="149"/>
      <c r="P664" s="69"/>
      <c r="Q664" s="69"/>
      <c r="R664" s="69"/>
      <c r="S664" s="69"/>
    </row>
    <row r="665" spans="1:19">
      <c r="A665" s="128"/>
      <c r="B665" s="130"/>
      <c r="O665" s="149"/>
      <c r="P665" s="69"/>
      <c r="Q665" s="69"/>
      <c r="R665" s="69"/>
      <c r="S665" s="69"/>
    </row>
    <row r="666" spans="1:19">
      <c r="A666" s="128"/>
      <c r="B666" s="130"/>
      <c r="O666" s="149"/>
      <c r="P666" s="69"/>
      <c r="Q666" s="69"/>
      <c r="R666" s="69"/>
      <c r="S666" s="69"/>
    </row>
    <row r="667" spans="1:19">
      <c r="A667" s="128"/>
      <c r="B667" s="130"/>
      <c r="O667" s="149"/>
      <c r="P667" s="69"/>
      <c r="Q667" s="69"/>
      <c r="R667" s="69"/>
      <c r="S667" s="69"/>
    </row>
    <row r="668" spans="1:19">
      <c r="A668" s="128"/>
      <c r="B668" s="130"/>
      <c r="O668" s="149"/>
      <c r="P668" s="69"/>
      <c r="Q668" s="69"/>
      <c r="R668" s="69"/>
      <c r="S668" s="69"/>
    </row>
    <row r="669" spans="1:19">
      <c r="A669" s="128"/>
      <c r="B669" s="130"/>
      <c r="O669" s="149"/>
      <c r="P669" s="69"/>
      <c r="Q669" s="69"/>
      <c r="R669" s="69"/>
      <c r="S669" s="69"/>
    </row>
    <row r="670" spans="1:19">
      <c r="A670" s="128"/>
      <c r="B670" s="130"/>
      <c r="O670" s="149"/>
      <c r="P670" s="69"/>
      <c r="Q670" s="69"/>
      <c r="R670" s="69"/>
      <c r="S670" s="69"/>
    </row>
    <row r="671" spans="1:19">
      <c r="A671" s="128"/>
      <c r="B671" s="130"/>
      <c r="O671" s="149"/>
      <c r="P671" s="69"/>
      <c r="Q671" s="69"/>
      <c r="R671" s="69"/>
      <c r="S671" s="69"/>
    </row>
    <row r="672" spans="1:19">
      <c r="A672" s="128"/>
      <c r="B672" s="130"/>
      <c r="O672" s="149"/>
      <c r="P672" s="69"/>
      <c r="Q672" s="69"/>
      <c r="R672" s="69"/>
      <c r="S672" s="69"/>
    </row>
    <row r="673" spans="1:19">
      <c r="A673" s="128"/>
      <c r="B673" s="130"/>
      <c r="O673" s="149"/>
      <c r="P673" s="69"/>
      <c r="Q673" s="69"/>
      <c r="R673" s="69"/>
      <c r="S673" s="69"/>
    </row>
    <row r="674" spans="1:19">
      <c r="A674" s="128"/>
      <c r="B674" s="130"/>
      <c r="O674" s="149"/>
      <c r="P674" s="69"/>
      <c r="Q674" s="69"/>
      <c r="R674" s="69"/>
      <c r="S674" s="69"/>
    </row>
    <row r="675" spans="1:19">
      <c r="A675" s="128"/>
      <c r="B675" s="130"/>
      <c r="O675" s="149"/>
      <c r="P675" s="69"/>
      <c r="Q675" s="69"/>
      <c r="R675" s="69"/>
      <c r="S675" s="69"/>
    </row>
    <row r="676" spans="1:19">
      <c r="A676" s="128"/>
      <c r="O676" s="149"/>
      <c r="P676" s="69"/>
      <c r="Q676" s="69"/>
      <c r="R676" s="69"/>
      <c r="S676" s="69"/>
    </row>
    <row r="677" spans="1:19">
      <c r="A677" s="128"/>
      <c r="O677" s="149"/>
      <c r="P677" s="69"/>
      <c r="Q677" s="69"/>
      <c r="R677" s="69"/>
      <c r="S677" s="69"/>
    </row>
    <row r="678" spans="1:19">
      <c r="A678" s="128"/>
      <c r="O678" s="149"/>
      <c r="P678" s="69"/>
      <c r="Q678" s="69"/>
      <c r="R678" s="69"/>
      <c r="S678" s="69"/>
    </row>
    <row r="679" spans="1:19">
      <c r="A679" s="128"/>
      <c r="O679" s="149"/>
      <c r="P679" s="69"/>
      <c r="Q679" s="69"/>
      <c r="R679" s="69"/>
      <c r="S679" s="69"/>
    </row>
    <row r="680" spans="1:19">
      <c r="A680" s="128"/>
      <c r="O680" s="149"/>
      <c r="P680" s="69"/>
      <c r="Q680" s="69"/>
      <c r="R680" s="69"/>
      <c r="S680" s="69"/>
    </row>
    <row r="681" spans="1:19">
      <c r="A681" s="128"/>
      <c r="O681" s="149"/>
      <c r="P681" s="69"/>
      <c r="Q681" s="69"/>
      <c r="R681" s="69"/>
      <c r="S681" s="69"/>
    </row>
    <row r="682" spans="1:19">
      <c r="A682" s="128"/>
      <c r="O682" s="149"/>
      <c r="P682" s="69"/>
      <c r="Q682" s="69"/>
      <c r="R682" s="69"/>
      <c r="S682" s="69"/>
    </row>
    <row r="683" spans="1:19">
      <c r="A683" s="128"/>
      <c r="O683" s="149"/>
      <c r="P683" s="69"/>
      <c r="Q683" s="69"/>
      <c r="R683" s="69"/>
      <c r="S683" s="69"/>
    </row>
    <row r="684" spans="1:19">
      <c r="A684" s="128"/>
      <c r="O684" s="149"/>
      <c r="P684" s="69"/>
      <c r="Q684" s="69"/>
      <c r="R684" s="69"/>
      <c r="S684" s="69"/>
    </row>
    <row r="685" spans="1:19">
      <c r="A685" s="128"/>
      <c r="O685" s="149"/>
      <c r="P685" s="69"/>
      <c r="Q685" s="69"/>
      <c r="R685" s="69"/>
      <c r="S685" s="69"/>
    </row>
    <row r="686" spans="1:19">
      <c r="A686" s="128"/>
      <c r="O686" s="149"/>
      <c r="P686" s="69"/>
      <c r="Q686" s="69"/>
      <c r="R686" s="69"/>
      <c r="S686" s="69"/>
    </row>
    <row r="687" spans="1:19">
      <c r="A687" s="128"/>
      <c r="B687" s="128"/>
      <c r="C687" s="131"/>
      <c r="D687" s="132"/>
      <c r="E687" s="132"/>
      <c r="F687" s="90"/>
      <c r="G687" s="128"/>
      <c r="H687" s="128"/>
      <c r="I687" s="69"/>
      <c r="J687" s="188"/>
      <c r="K687" s="312"/>
      <c r="L687" s="188"/>
      <c r="M687" s="188"/>
      <c r="N687" s="188"/>
      <c r="O687" s="149"/>
      <c r="P687" s="69"/>
      <c r="Q687" s="69"/>
      <c r="R687" s="69"/>
      <c r="S687" s="69"/>
    </row>
    <row r="688" spans="1:19">
      <c r="A688" s="128"/>
      <c r="B688" s="128"/>
      <c r="C688" s="131"/>
      <c r="D688" s="132"/>
      <c r="E688" s="132"/>
      <c r="F688" s="90"/>
      <c r="G688" s="128"/>
      <c r="H688" s="128"/>
      <c r="I688" s="69"/>
      <c r="J688" s="188"/>
      <c r="K688" s="312"/>
      <c r="L688" s="188"/>
      <c r="M688" s="188"/>
      <c r="N688" s="188"/>
      <c r="O688" s="149"/>
      <c r="P688" s="69"/>
      <c r="Q688" s="69"/>
      <c r="R688" s="69"/>
      <c r="S688" s="69"/>
    </row>
    <row r="689" spans="1:19">
      <c r="A689" s="128"/>
      <c r="B689" s="128"/>
      <c r="C689" s="131"/>
      <c r="D689" s="132"/>
      <c r="E689" s="132"/>
      <c r="F689" s="90"/>
      <c r="G689" s="128"/>
      <c r="H689" s="128"/>
      <c r="I689" s="69"/>
      <c r="J689" s="188"/>
      <c r="K689" s="312"/>
      <c r="L689" s="188"/>
      <c r="M689" s="188"/>
      <c r="N689" s="188"/>
      <c r="O689" s="149"/>
      <c r="P689" s="69"/>
      <c r="Q689" s="69"/>
      <c r="R689" s="69"/>
      <c r="S689" s="69"/>
    </row>
    <row r="690" spans="1:19">
      <c r="A690" s="128"/>
      <c r="B690" s="128"/>
      <c r="C690" s="131"/>
      <c r="D690" s="132"/>
      <c r="E690" s="132"/>
      <c r="F690" s="90"/>
      <c r="G690" s="128"/>
      <c r="H690" s="128"/>
      <c r="I690" s="69"/>
      <c r="J690" s="188"/>
      <c r="K690" s="312"/>
      <c r="L690" s="188"/>
      <c r="M690" s="188"/>
      <c r="N690" s="188"/>
      <c r="O690" s="149"/>
      <c r="P690" s="69"/>
      <c r="Q690" s="69"/>
      <c r="R690" s="69"/>
      <c r="S690" s="69"/>
    </row>
    <row r="691" spans="1:19">
      <c r="A691" s="128"/>
      <c r="B691" s="128"/>
      <c r="C691" s="131"/>
      <c r="D691" s="132"/>
      <c r="E691" s="132"/>
      <c r="F691" s="90"/>
      <c r="G691" s="128"/>
      <c r="H691" s="128"/>
      <c r="I691" s="69"/>
      <c r="J691" s="188"/>
      <c r="K691" s="312"/>
      <c r="L691" s="188"/>
      <c r="M691" s="188"/>
      <c r="N691" s="188"/>
      <c r="O691" s="149"/>
      <c r="P691" s="69"/>
      <c r="Q691" s="69"/>
      <c r="R691" s="69"/>
      <c r="S691" s="69"/>
    </row>
    <row r="692" spans="1:19">
      <c r="A692" s="128"/>
      <c r="B692" s="128"/>
      <c r="C692" s="131"/>
      <c r="D692" s="132"/>
      <c r="E692" s="132"/>
      <c r="F692" s="90"/>
      <c r="G692" s="128"/>
      <c r="H692" s="128"/>
      <c r="I692" s="69"/>
      <c r="J692" s="188"/>
      <c r="K692" s="312"/>
      <c r="L692" s="188"/>
      <c r="M692" s="188"/>
      <c r="N692" s="188"/>
      <c r="O692" s="149"/>
      <c r="P692" s="69"/>
      <c r="Q692" s="69"/>
      <c r="R692" s="69"/>
      <c r="S692" s="69"/>
    </row>
    <row r="693" spans="1:19">
      <c r="A693" s="128"/>
      <c r="B693" s="128"/>
      <c r="C693" s="131"/>
      <c r="D693" s="132"/>
      <c r="E693" s="132"/>
      <c r="F693" s="90"/>
      <c r="G693" s="128"/>
      <c r="H693" s="128"/>
      <c r="I693" s="69"/>
      <c r="J693" s="188"/>
      <c r="K693" s="312"/>
      <c r="L693" s="188"/>
      <c r="M693" s="188"/>
      <c r="N693" s="188"/>
      <c r="O693" s="149"/>
      <c r="P693" s="69"/>
      <c r="Q693" s="69"/>
      <c r="R693" s="69"/>
      <c r="S693" s="69"/>
    </row>
    <row r="694" spans="1:19">
      <c r="A694" s="128"/>
      <c r="B694" s="128"/>
      <c r="C694" s="131"/>
      <c r="D694" s="132"/>
      <c r="E694" s="132"/>
      <c r="F694" s="90"/>
      <c r="G694" s="128"/>
      <c r="H694" s="128"/>
      <c r="I694" s="69"/>
      <c r="J694" s="188"/>
      <c r="K694" s="312"/>
      <c r="L694" s="188"/>
      <c r="M694" s="188"/>
      <c r="N694" s="188"/>
      <c r="O694" s="149"/>
      <c r="P694" s="69"/>
      <c r="Q694" s="69"/>
      <c r="R694" s="69"/>
      <c r="S694" s="69"/>
    </row>
    <row r="695" spans="1:19">
      <c r="A695" s="128"/>
      <c r="B695" s="128"/>
      <c r="C695" s="131"/>
      <c r="D695" s="132"/>
      <c r="E695" s="132"/>
      <c r="F695" s="90"/>
      <c r="G695" s="128"/>
      <c r="H695" s="128"/>
      <c r="I695" s="69"/>
      <c r="J695" s="188"/>
      <c r="K695" s="312"/>
      <c r="L695" s="188"/>
      <c r="M695" s="188"/>
      <c r="N695" s="188"/>
      <c r="O695" s="149"/>
      <c r="P695" s="69"/>
      <c r="Q695" s="69"/>
      <c r="R695" s="69"/>
      <c r="S695" s="69"/>
    </row>
    <row r="696" spans="1:19">
      <c r="A696" s="128"/>
      <c r="B696" s="128"/>
      <c r="C696" s="131"/>
      <c r="D696" s="132"/>
      <c r="E696" s="132"/>
      <c r="F696" s="90"/>
      <c r="G696" s="128"/>
      <c r="H696" s="128"/>
      <c r="I696" s="69"/>
      <c r="J696" s="188"/>
      <c r="K696" s="312"/>
      <c r="L696" s="188"/>
      <c r="M696" s="188"/>
      <c r="N696" s="188"/>
      <c r="O696" s="149"/>
      <c r="P696" s="69"/>
      <c r="Q696" s="69"/>
      <c r="R696" s="69"/>
      <c r="S696" s="69"/>
    </row>
    <row r="697" spans="1:19">
      <c r="A697" s="128"/>
      <c r="B697" s="128"/>
      <c r="C697" s="131"/>
      <c r="D697" s="132"/>
      <c r="E697" s="132"/>
      <c r="F697" s="90"/>
      <c r="G697" s="128"/>
      <c r="H697" s="128"/>
      <c r="I697" s="69"/>
      <c r="J697" s="188"/>
      <c r="K697" s="312"/>
      <c r="L697" s="188"/>
      <c r="M697" s="188"/>
      <c r="N697" s="188"/>
      <c r="O697" s="149"/>
      <c r="P697" s="69"/>
      <c r="Q697" s="69"/>
      <c r="R697" s="69"/>
      <c r="S697" s="69"/>
    </row>
    <row r="698" spans="1:19">
      <c r="A698" s="128"/>
      <c r="B698" s="128"/>
      <c r="C698" s="131"/>
      <c r="D698" s="132"/>
      <c r="E698" s="132"/>
      <c r="F698" s="90"/>
      <c r="G698" s="128"/>
      <c r="H698" s="128"/>
      <c r="I698" s="69"/>
      <c r="J698" s="188"/>
      <c r="K698" s="312"/>
      <c r="L698" s="188"/>
      <c r="M698" s="188"/>
      <c r="N698" s="188"/>
      <c r="O698" s="149"/>
      <c r="P698" s="69"/>
      <c r="Q698" s="69"/>
      <c r="R698" s="69"/>
      <c r="S698" s="69"/>
    </row>
    <row r="699" spans="1:19">
      <c r="A699" s="128"/>
      <c r="B699" s="128"/>
      <c r="C699" s="131"/>
      <c r="D699" s="132"/>
      <c r="E699" s="132"/>
      <c r="F699" s="90"/>
      <c r="G699" s="128"/>
      <c r="H699" s="128"/>
      <c r="I699" s="69"/>
      <c r="J699" s="188"/>
      <c r="K699" s="312"/>
      <c r="L699" s="188"/>
      <c r="M699" s="188"/>
      <c r="N699" s="188"/>
      <c r="O699" s="149"/>
      <c r="P699" s="69"/>
      <c r="Q699" s="69"/>
      <c r="R699" s="69"/>
      <c r="S699" s="69"/>
    </row>
    <row r="700" spans="1:19">
      <c r="A700" s="128"/>
      <c r="B700" s="128"/>
      <c r="C700" s="131"/>
      <c r="D700" s="132"/>
      <c r="E700" s="132"/>
      <c r="F700" s="90"/>
      <c r="G700" s="128"/>
      <c r="H700" s="128"/>
      <c r="I700" s="69"/>
      <c r="J700" s="188"/>
      <c r="K700" s="312"/>
      <c r="L700" s="188"/>
      <c r="M700" s="188"/>
      <c r="N700" s="188"/>
      <c r="O700" s="149"/>
      <c r="P700" s="69"/>
      <c r="Q700" s="69"/>
      <c r="R700" s="69"/>
      <c r="S700" s="69"/>
    </row>
    <row r="701" spans="1:19">
      <c r="A701" s="128"/>
      <c r="B701" s="128"/>
      <c r="C701" s="131"/>
      <c r="D701" s="132"/>
      <c r="E701" s="132"/>
      <c r="F701" s="90"/>
      <c r="G701" s="128"/>
      <c r="H701" s="128"/>
      <c r="I701" s="69"/>
      <c r="J701" s="188"/>
      <c r="K701" s="312"/>
      <c r="L701" s="188"/>
      <c r="M701" s="188"/>
      <c r="N701" s="188"/>
      <c r="O701" s="149"/>
      <c r="P701" s="69"/>
      <c r="Q701" s="69"/>
      <c r="R701" s="69"/>
      <c r="S701" s="69"/>
    </row>
    <row r="702" spans="1:19">
      <c r="A702" s="128"/>
      <c r="B702" s="128"/>
      <c r="C702" s="131"/>
      <c r="D702" s="132"/>
      <c r="E702" s="132"/>
      <c r="F702" s="90"/>
      <c r="G702" s="128"/>
      <c r="H702" s="128"/>
      <c r="I702" s="69"/>
      <c r="J702" s="188"/>
      <c r="K702" s="312"/>
      <c r="L702" s="188"/>
      <c r="M702" s="188"/>
      <c r="N702" s="188"/>
      <c r="O702" s="149"/>
      <c r="P702" s="69"/>
      <c r="Q702" s="69"/>
      <c r="R702" s="69"/>
      <c r="S702" s="69"/>
    </row>
    <row r="703" spans="1:19">
      <c r="A703" s="128"/>
      <c r="B703" s="128"/>
      <c r="C703" s="131"/>
      <c r="D703" s="132"/>
      <c r="E703" s="132"/>
      <c r="F703" s="90"/>
      <c r="G703" s="128"/>
      <c r="H703" s="128"/>
      <c r="I703" s="69"/>
      <c r="J703" s="188"/>
      <c r="K703" s="312"/>
      <c r="L703" s="188"/>
      <c r="M703" s="188"/>
      <c r="N703" s="188"/>
      <c r="O703" s="149"/>
      <c r="P703" s="69"/>
      <c r="Q703" s="69"/>
      <c r="R703" s="69"/>
      <c r="S703" s="69"/>
    </row>
    <row r="704" spans="1:19">
      <c r="A704" s="128"/>
      <c r="B704" s="128"/>
      <c r="C704" s="131"/>
      <c r="D704" s="132"/>
      <c r="E704" s="132"/>
      <c r="F704" s="90"/>
      <c r="G704" s="128"/>
      <c r="H704" s="128"/>
      <c r="I704" s="69"/>
      <c r="J704" s="188"/>
      <c r="K704" s="312"/>
      <c r="L704" s="188"/>
      <c r="M704" s="188"/>
      <c r="N704" s="188"/>
      <c r="O704" s="149"/>
      <c r="P704" s="69"/>
      <c r="Q704" s="69"/>
      <c r="R704" s="69"/>
      <c r="S704" s="69"/>
    </row>
    <row r="705" spans="1:19">
      <c r="A705" s="128"/>
      <c r="B705" s="128"/>
      <c r="C705" s="131"/>
      <c r="D705" s="132"/>
      <c r="E705" s="132"/>
      <c r="F705" s="90"/>
      <c r="G705" s="128"/>
      <c r="H705" s="128"/>
      <c r="I705" s="69"/>
      <c r="J705" s="188"/>
      <c r="K705" s="312"/>
      <c r="L705" s="188"/>
      <c r="M705" s="188"/>
      <c r="N705" s="188"/>
      <c r="O705" s="149"/>
      <c r="P705" s="69"/>
      <c r="Q705" s="69"/>
      <c r="R705" s="69"/>
      <c r="S705" s="69"/>
    </row>
    <row r="706" spans="1:19">
      <c r="A706" s="128"/>
      <c r="B706" s="128"/>
      <c r="C706" s="131"/>
      <c r="D706" s="132"/>
      <c r="E706" s="132"/>
      <c r="F706" s="90"/>
      <c r="G706" s="128"/>
      <c r="H706" s="128"/>
      <c r="I706" s="69"/>
      <c r="J706" s="188"/>
      <c r="K706" s="312"/>
      <c r="L706" s="188"/>
      <c r="M706" s="188"/>
      <c r="N706" s="188"/>
      <c r="O706" s="149"/>
      <c r="P706" s="69"/>
      <c r="Q706" s="69"/>
      <c r="R706" s="69"/>
      <c r="S706" s="69"/>
    </row>
    <row r="707" spans="1:19">
      <c r="A707" s="128"/>
      <c r="B707" s="128"/>
      <c r="C707" s="131"/>
      <c r="D707" s="132"/>
      <c r="E707" s="132"/>
      <c r="F707" s="90"/>
      <c r="G707" s="128"/>
      <c r="H707" s="128"/>
      <c r="I707" s="69"/>
      <c r="J707" s="188"/>
      <c r="K707" s="312"/>
      <c r="L707" s="188"/>
      <c r="M707" s="188"/>
      <c r="N707" s="188"/>
      <c r="O707" s="149"/>
      <c r="P707" s="69"/>
      <c r="Q707" s="69"/>
      <c r="R707" s="69"/>
      <c r="S707" s="69"/>
    </row>
    <row r="708" spans="1:19">
      <c r="A708" s="128"/>
      <c r="B708" s="128"/>
      <c r="C708" s="131"/>
      <c r="D708" s="132"/>
      <c r="E708" s="132"/>
      <c r="F708" s="90"/>
      <c r="G708" s="128"/>
      <c r="H708" s="128"/>
      <c r="I708" s="69"/>
      <c r="J708" s="188"/>
      <c r="K708" s="312"/>
      <c r="L708" s="188"/>
      <c r="M708" s="188"/>
      <c r="N708" s="188"/>
      <c r="O708" s="149"/>
      <c r="P708" s="69"/>
      <c r="Q708" s="69"/>
      <c r="R708" s="69"/>
      <c r="S708" s="69"/>
    </row>
    <row r="709" spans="1:19">
      <c r="A709" s="128"/>
      <c r="B709" s="128"/>
      <c r="C709" s="131"/>
      <c r="D709" s="132"/>
      <c r="E709" s="132"/>
      <c r="F709" s="90"/>
      <c r="G709" s="128"/>
      <c r="H709" s="128"/>
      <c r="I709" s="69"/>
      <c r="J709" s="188"/>
      <c r="K709" s="312"/>
      <c r="L709" s="188"/>
      <c r="M709" s="188"/>
      <c r="N709" s="188"/>
      <c r="O709" s="149"/>
      <c r="P709" s="69"/>
      <c r="Q709" s="69"/>
      <c r="R709" s="69"/>
      <c r="S709" s="69"/>
    </row>
    <row r="710" spans="1:19">
      <c r="A710" s="128"/>
      <c r="B710" s="128"/>
      <c r="C710" s="131"/>
      <c r="D710" s="132"/>
      <c r="E710" s="132"/>
      <c r="F710" s="90"/>
      <c r="G710" s="128"/>
      <c r="H710" s="128"/>
      <c r="I710" s="69"/>
      <c r="J710" s="188"/>
      <c r="K710" s="312"/>
      <c r="L710" s="188"/>
      <c r="M710" s="188"/>
      <c r="N710" s="188"/>
      <c r="O710" s="149"/>
      <c r="P710" s="69"/>
      <c r="Q710" s="69"/>
      <c r="R710" s="69"/>
      <c r="S710" s="69"/>
    </row>
    <row r="711" spans="1:19">
      <c r="A711" s="128"/>
      <c r="B711" s="128"/>
      <c r="C711" s="131"/>
      <c r="D711" s="132"/>
      <c r="E711" s="132"/>
      <c r="F711" s="90"/>
      <c r="G711" s="128"/>
      <c r="H711" s="128"/>
      <c r="I711" s="69"/>
      <c r="J711" s="188"/>
      <c r="K711" s="312"/>
      <c r="L711" s="188"/>
      <c r="M711" s="188"/>
      <c r="N711" s="188"/>
      <c r="O711" s="149"/>
      <c r="P711" s="69"/>
      <c r="Q711" s="69"/>
      <c r="R711" s="69"/>
      <c r="S711" s="69"/>
    </row>
    <row r="712" spans="1:19">
      <c r="A712" s="128"/>
      <c r="B712" s="128"/>
      <c r="C712" s="131"/>
      <c r="D712" s="132"/>
      <c r="E712" s="132"/>
      <c r="F712" s="90"/>
      <c r="G712" s="128"/>
      <c r="H712" s="128"/>
      <c r="I712" s="69"/>
      <c r="J712" s="188"/>
      <c r="K712" s="312"/>
      <c r="L712" s="188"/>
      <c r="M712" s="188"/>
      <c r="N712" s="188"/>
      <c r="O712" s="149"/>
      <c r="P712" s="69"/>
      <c r="Q712" s="69"/>
      <c r="R712" s="69"/>
      <c r="S712" s="69"/>
    </row>
    <row r="713" spans="1:19">
      <c r="A713" s="128"/>
      <c r="B713" s="128"/>
      <c r="C713" s="131"/>
      <c r="D713" s="132"/>
      <c r="E713" s="132"/>
      <c r="F713" s="90"/>
      <c r="G713" s="128"/>
      <c r="H713" s="128"/>
      <c r="I713" s="69"/>
      <c r="J713" s="188"/>
      <c r="K713" s="312"/>
      <c r="L713" s="188"/>
      <c r="M713" s="188"/>
      <c r="N713" s="188"/>
      <c r="O713" s="149"/>
      <c r="P713" s="69"/>
      <c r="Q713" s="69"/>
      <c r="R713" s="69"/>
      <c r="S713" s="69"/>
    </row>
    <row r="714" spans="1:19">
      <c r="A714" s="128"/>
      <c r="B714" s="128"/>
      <c r="C714" s="131"/>
      <c r="D714" s="132"/>
      <c r="E714" s="132"/>
      <c r="F714" s="90"/>
      <c r="G714" s="128"/>
      <c r="H714" s="128"/>
      <c r="I714" s="69"/>
      <c r="J714" s="188"/>
      <c r="K714" s="312"/>
      <c r="L714" s="188"/>
      <c r="M714" s="188"/>
      <c r="N714" s="188"/>
      <c r="O714" s="149"/>
      <c r="P714" s="69"/>
      <c r="Q714" s="69"/>
      <c r="R714" s="69"/>
      <c r="S714" s="69"/>
    </row>
    <row r="715" spans="1:19">
      <c r="A715" s="128"/>
      <c r="B715" s="128"/>
      <c r="C715" s="131"/>
      <c r="D715" s="132"/>
      <c r="E715" s="132"/>
      <c r="F715" s="90"/>
      <c r="G715" s="128"/>
      <c r="H715" s="128"/>
      <c r="I715" s="69"/>
      <c r="J715" s="188"/>
      <c r="K715" s="312"/>
      <c r="L715" s="188"/>
      <c r="M715" s="188"/>
      <c r="N715" s="188"/>
      <c r="O715" s="149"/>
      <c r="P715" s="69"/>
      <c r="Q715" s="69"/>
      <c r="R715" s="69"/>
      <c r="S715" s="69"/>
    </row>
    <row r="716" spans="1:19">
      <c r="A716" s="128"/>
      <c r="B716" s="128"/>
      <c r="C716" s="131"/>
      <c r="D716" s="132"/>
      <c r="E716" s="132"/>
      <c r="F716" s="90"/>
      <c r="G716" s="128"/>
      <c r="H716" s="128"/>
      <c r="I716" s="69"/>
      <c r="J716" s="188"/>
      <c r="K716" s="312"/>
      <c r="L716" s="188"/>
      <c r="M716" s="188"/>
      <c r="N716" s="188"/>
      <c r="O716" s="149"/>
      <c r="P716" s="69"/>
      <c r="Q716" s="69"/>
      <c r="R716" s="69"/>
      <c r="S716" s="69"/>
    </row>
    <row r="717" spans="1:19">
      <c r="A717" s="128"/>
      <c r="B717" s="128"/>
      <c r="C717" s="131"/>
      <c r="D717" s="132"/>
      <c r="E717" s="132"/>
      <c r="F717" s="90"/>
      <c r="G717" s="128"/>
      <c r="H717" s="128"/>
      <c r="I717" s="69"/>
      <c r="J717" s="188"/>
      <c r="K717" s="312"/>
      <c r="L717" s="188"/>
      <c r="M717" s="188"/>
      <c r="N717" s="188"/>
      <c r="O717" s="149"/>
      <c r="P717" s="69"/>
      <c r="Q717" s="69"/>
      <c r="R717" s="69"/>
      <c r="S717" s="69"/>
    </row>
    <row r="718" spans="1:19">
      <c r="A718" s="128"/>
      <c r="B718" s="128"/>
      <c r="C718" s="131"/>
      <c r="D718" s="132"/>
      <c r="E718" s="132"/>
      <c r="F718" s="90"/>
      <c r="G718" s="128"/>
      <c r="H718" s="128"/>
      <c r="I718" s="69"/>
      <c r="J718" s="188"/>
      <c r="K718" s="312"/>
      <c r="L718" s="188"/>
      <c r="M718" s="188"/>
      <c r="N718" s="188"/>
      <c r="O718" s="149"/>
      <c r="P718" s="69"/>
      <c r="Q718" s="69"/>
      <c r="R718" s="69"/>
      <c r="S718" s="69"/>
    </row>
    <row r="719" spans="1:19">
      <c r="A719" s="128"/>
      <c r="B719" s="128"/>
      <c r="C719" s="131"/>
      <c r="D719" s="132"/>
      <c r="E719" s="132"/>
      <c r="F719" s="90"/>
      <c r="G719" s="128"/>
      <c r="H719" s="128"/>
      <c r="I719" s="69"/>
      <c r="J719" s="188"/>
      <c r="K719" s="312"/>
      <c r="L719" s="188"/>
      <c r="M719" s="188"/>
      <c r="N719" s="188"/>
      <c r="O719" s="149"/>
      <c r="P719" s="69"/>
      <c r="Q719" s="69"/>
      <c r="R719" s="69"/>
      <c r="S719" s="69"/>
    </row>
    <row r="720" spans="1:19">
      <c r="A720" s="128"/>
      <c r="B720" s="128"/>
      <c r="C720" s="131"/>
      <c r="D720" s="132"/>
      <c r="E720" s="132"/>
      <c r="F720" s="90"/>
      <c r="G720" s="128"/>
      <c r="H720" s="128"/>
      <c r="I720" s="69"/>
      <c r="J720" s="188"/>
      <c r="K720" s="312"/>
      <c r="L720" s="188"/>
      <c r="M720" s="188"/>
      <c r="N720" s="188"/>
      <c r="O720" s="149"/>
      <c r="P720" s="69"/>
      <c r="Q720" s="69"/>
      <c r="R720" s="69"/>
      <c r="S720" s="69"/>
    </row>
    <row r="721" spans="1:19">
      <c r="A721" s="128"/>
      <c r="B721" s="128"/>
      <c r="C721" s="131"/>
      <c r="D721" s="132"/>
      <c r="E721" s="132"/>
      <c r="F721" s="90"/>
      <c r="G721" s="128"/>
      <c r="H721" s="128"/>
      <c r="I721" s="69"/>
      <c r="J721" s="188"/>
      <c r="K721" s="312"/>
      <c r="L721" s="188"/>
      <c r="M721" s="188"/>
      <c r="N721" s="188"/>
      <c r="O721" s="149"/>
      <c r="P721" s="69"/>
      <c r="Q721" s="69"/>
      <c r="R721" s="69"/>
      <c r="S721" s="69"/>
    </row>
    <row r="722" spans="1:19">
      <c r="A722" s="128"/>
      <c r="B722" s="128"/>
      <c r="C722" s="131"/>
      <c r="D722" s="132"/>
      <c r="E722" s="132"/>
      <c r="F722" s="90"/>
      <c r="G722" s="128"/>
      <c r="H722" s="128"/>
      <c r="I722" s="69"/>
      <c r="J722" s="188"/>
      <c r="K722" s="312"/>
      <c r="L722" s="188"/>
      <c r="M722" s="188"/>
      <c r="N722" s="188"/>
      <c r="O722" s="149"/>
      <c r="P722" s="69"/>
      <c r="Q722" s="69"/>
      <c r="R722" s="69"/>
      <c r="S722" s="69"/>
    </row>
    <row r="723" spans="1:19">
      <c r="A723" s="128"/>
      <c r="B723" s="128"/>
      <c r="C723" s="131"/>
      <c r="D723" s="132"/>
      <c r="E723" s="132"/>
      <c r="F723" s="90"/>
      <c r="G723" s="128"/>
      <c r="H723" s="128"/>
      <c r="I723" s="69"/>
      <c r="J723" s="188"/>
      <c r="K723" s="312"/>
      <c r="L723" s="188"/>
      <c r="M723" s="188"/>
      <c r="N723" s="188"/>
      <c r="O723" s="149"/>
      <c r="P723" s="69"/>
      <c r="Q723" s="69"/>
      <c r="R723" s="69"/>
      <c r="S723" s="69"/>
    </row>
    <row r="724" spans="1:19">
      <c r="A724" s="128"/>
      <c r="B724" s="128"/>
      <c r="C724" s="131"/>
      <c r="D724" s="132"/>
      <c r="E724" s="132"/>
      <c r="F724" s="90"/>
      <c r="G724" s="128"/>
      <c r="H724" s="128"/>
      <c r="I724" s="69"/>
      <c r="J724" s="188"/>
      <c r="K724" s="312"/>
      <c r="L724" s="188"/>
      <c r="M724" s="188"/>
      <c r="N724" s="188"/>
      <c r="O724" s="149"/>
      <c r="P724" s="69"/>
      <c r="Q724" s="69"/>
      <c r="R724" s="69"/>
      <c r="S724" s="69"/>
    </row>
    <row r="725" spans="1:19">
      <c r="A725" s="128"/>
      <c r="B725" s="128"/>
      <c r="C725" s="131"/>
      <c r="D725" s="132"/>
      <c r="E725" s="132"/>
      <c r="F725" s="90"/>
      <c r="G725" s="128"/>
      <c r="H725" s="128"/>
      <c r="I725" s="69"/>
      <c r="J725" s="188"/>
      <c r="K725" s="312"/>
      <c r="L725" s="188"/>
      <c r="M725" s="188"/>
      <c r="N725" s="188"/>
      <c r="O725" s="149"/>
      <c r="P725" s="69"/>
      <c r="Q725" s="69"/>
      <c r="R725" s="69"/>
      <c r="S725" s="69"/>
    </row>
    <row r="726" spans="1:19">
      <c r="A726" s="128"/>
      <c r="B726" s="128"/>
      <c r="C726" s="131"/>
      <c r="D726" s="132"/>
      <c r="E726" s="132"/>
      <c r="F726" s="90"/>
      <c r="G726" s="128"/>
      <c r="H726" s="128"/>
      <c r="I726" s="69"/>
      <c r="J726" s="188"/>
      <c r="K726" s="312"/>
      <c r="L726" s="188"/>
      <c r="M726" s="188"/>
      <c r="N726" s="188"/>
      <c r="O726" s="149"/>
      <c r="P726" s="69"/>
      <c r="Q726" s="69"/>
      <c r="R726" s="69"/>
      <c r="S726" s="69"/>
    </row>
    <row r="727" spans="1:19">
      <c r="A727" s="128"/>
      <c r="B727" s="128"/>
      <c r="C727" s="131"/>
      <c r="D727" s="132"/>
      <c r="E727" s="132"/>
      <c r="F727" s="90"/>
      <c r="G727" s="128"/>
      <c r="H727" s="128"/>
      <c r="I727" s="69"/>
      <c r="J727" s="188"/>
      <c r="K727" s="312"/>
      <c r="L727" s="188"/>
      <c r="M727" s="188"/>
      <c r="N727" s="188"/>
      <c r="O727" s="149"/>
      <c r="P727" s="69"/>
      <c r="Q727" s="69"/>
      <c r="R727" s="69"/>
      <c r="S727" s="69"/>
    </row>
    <row r="728" spans="1:19">
      <c r="A728" s="128"/>
      <c r="B728" s="128"/>
      <c r="C728" s="131"/>
      <c r="D728" s="132"/>
      <c r="E728" s="132"/>
      <c r="F728" s="90"/>
      <c r="G728" s="128"/>
      <c r="H728" s="128"/>
      <c r="I728" s="69"/>
      <c r="J728" s="188"/>
      <c r="K728" s="312"/>
      <c r="L728" s="188"/>
      <c r="M728" s="188"/>
      <c r="N728" s="188"/>
      <c r="O728" s="149"/>
      <c r="P728" s="69"/>
      <c r="Q728" s="69"/>
      <c r="R728" s="69"/>
      <c r="S728" s="69"/>
    </row>
    <row r="729" spans="1:19">
      <c r="A729" s="128"/>
      <c r="B729" s="128"/>
      <c r="C729" s="131"/>
      <c r="D729" s="132"/>
      <c r="E729" s="132"/>
      <c r="F729" s="90"/>
      <c r="G729" s="128"/>
      <c r="H729" s="128"/>
      <c r="I729" s="69"/>
      <c r="J729" s="188"/>
      <c r="K729" s="312"/>
      <c r="L729" s="188"/>
      <c r="M729" s="188"/>
      <c r="N729" s="188"/>
      <c r="O729" s="149"/>
      <c r="P729" s="69"/>
      <c r="Q729" s="69"/>
      <c r="R729" s="69"/>
      <c r="S729" s="69"/>
    </row>
    <row r="730" spans="1:19">
      <c r="A730" s="128"/>
      <c r="B730" s="128"/>
      <c r="C730" s="131"/>
      <c r="D730" s="132"/>
      <c r="E730" s="132"/>
      <c r="F730" s="90"/>
      <c r="G730" s="128"/>
      <c r="H730" s="128"/>
      <c r="I730" s="69"/>
      <c r="J730" s="188"/>
      <c r="K730" s="312"/>
      <c r="L730" s="188"/>
      <c r="M730" s="188"/>
      <c r="N730" s="188"/>
      <c r="O730" s="149"/>
      <c r="P730" s="69"/>
      <c r="Q730" s="69"/>
      <c r="R730" s="69"/>
      <c r="S730" s="69"/>
    </row>
    <row r="731" spans="1:19">
      <c r="A731" s="128"/>
      <c r="B731" s="128"/>
      <c r="C731" s="131"/>
      <c r="D731" s="132"/>
      <c r="E731" s="132"/>
      <c r="F731" s="90"/>
      <c r="G731" s="128"/>
      <c r="H731" s="128"/>
      <c r="I731" s="69"/>
      <c r="J731" s="188"/>
      <c r="K731" s="312"/>
      <c r="L731" s="188"/>
      <c r="M731" s="188"/>
      <c r="N731" s="188"/>
      <c r="O731" s="149"/>
      <c r="P731" s="69"/>
      <c r="Q731" s="69"/>
      <c r="R731" s="69"/>
      <c r="S731" s="69"/>
    </row>
    <row r="732" spans="1:19">
      <c r="A732" s="128"/>
      <c r="B732" s="128"/>
      <c r="C732" s="131"/>
      <c r="D732" s="132"/>
      <c r="E732" s="132"/>
      <c r="F732" s="90"/>
      <c r="G732" s="128"/>
      <c r="H732" s="128"/>
      <c r="I732" s="69"/>
      <c r="J732" s="188"/>
      <c r="K732" s="312"/>
      <c r="L732" s="188"/>
      <c r="M732" s="188"/>
      <c r="N732" s="188"/>
      <c r="O732" s="149"/>
      <c r="P732" s="69"/>
      <c r="Q732" s="69"/>
      <c r="R732" s="69"/>
      <c r="S732" s="69"/>
    </row>
    <row r="733" spans="1:19">
      <c r="A733" s="128"/>
      <c r="B733" s="128"/>
      <c r="C733" s="131"/>
      <c r="D733" s="132"/>
      <c r="E733" s="132"/>
      <c r="F733" s="90"/>
      <c r="G733" s="128"/>
      <c r="H733" s="128"/>
      <c r="I733" s="69"/>
      <c r="J733" s="188"/>
      <c r="K733" s="312"/>
      <c r="L733" s="188"/>
      <c r="M733" s="188"/>
      <c r="N733" s="188"/>
      <c r="O733" s="149"/>
      <c r="P733" s="69"/>
      <c r="Q733" s="69"/>
      <c r="R733" s="69"/>
      <c r="S733" s="69"/>
    </row>
    <row r="734" spans="1:19">
      <c r="A734" s="128"/>
      <c r="B734" s="128"/>
      <c r="C734" s="131"/>
      <c r="D734" s="132"/>
      <c r="E734" s="132"/>
      <c r="F734" s="90"/>
      <c r="G734" s="128"/>
      <c r="H734" s="128"/>
      <c r="I734" s="69"/>
      <c r="J734" s="188"/>
      <c r="K734" s="312"/>
      <c r="L734" s="188"/>
      <c r="M734" s="188"/>
      <c r="N734" s="188"/>
      <c r="O734" s="149"/>
      <c r="P734" s="69"/>
      <c r="Q734" s="69"/>
      <c r="R734" s="69"/>
      <c r="S734" s="69"/>
    </row>
    <row r="735" spans="1:19">
      <c r="A735" s="128"/>
      <c r="B735" s="128"/>
      <c r="C735" s="131"/>
      <c r="D735" s="132"/>
      <c r="E735" s="132"/>
      <c r="F735" s="90"/>
      <c r="G735" s="128"/>
      <c r="H735" s="128"/>
      <c r="I735" s="69"/>
      <c r="J735" s="188"/>
      <c r="K735" s="312"/>
      <c r="L735" s="188"/>
      <c r="M735" s="188"/>
      <c r="N735" s="188"/>
      <c r="O735" s="149"/>
      <c r="P735" s="69"/>
      <c r="Q735" s="69"/>
      <c r="R735" s="69"/>
      <c r="S735" s="69"/>
    </row>
    <row r="736" spans="1:19">
      <c r="A736" s="128"/>
      <c r="B736" s="128"/>
      <c r="C736" s="131"/>
      <c r="D736" s="132"/>
      <c r="E736" s="132"/>
      <c r="F736" s="90"/>
      <c r="G736" s="128"/>
      <c r="H736" s="128"/>
      <c r="I736" s="69"/>
      <c r="J736" s="188"/>
      <c r="K736" s="312"/>
      <c r="L736" s="188"/>
      <c r="M736" s="188"/>
      <c r="N736" s="188"/>
      <c r="O736" s="149"/>
      <c r="P736" s="69"/>
      <c r="Q736" s="69"/>
      <c r="R736" s="69"/>
      <c r="S736" s="69"/>
    </row>
    <row r="737" spans="1:19">
      <c r="A737" s="128"/>
      <c r="B737" s="128"/>
      <c r="C737" s="131"/>
      <c r="D737" s="132"/>
      <c r="E737" s="132"/>
      <c r="F737" s="90"/>
      <c r="G737" s="128"/>
      <c r="H737" s="128"/>
      <c r="I737" s="69"/>
      <c r="J737" s="188"/>
      <c r="K737" s="312"/>
      <c r="L737" s="188"/>
      <c r="M737" s="188"/>
      <c r="N737" s="188"/>
      <c r="O737" s="149"/>
      <c r="P737" s="69"/>
      <c r="Q737" s="69"/>
      <c r="R737" s="69"/>
      <c r="S737" s="69"/>
    </row>
    <row r="738" spans="1:19">
      <c r="A738" s="128"/>
      <c r="B738" s="128"/>
      <c r="C738" s="131"/>
      <c r="D738" s="132"/>
      <c r="E738" s="132"/>
      <c r="F738" s="90"/>
      <c r="G738" s="128"/>
      <c r="H738" s="128"/>
      <c r="I738" s="69"/>
      <c r="J738" s="188"/>
      <c r="K738" s="312"/>
      <c r="L738" s="188"/>
      <c r="M738" s="188"/>
      <c r="N738" s="188"/>
      <c r="O738" s="149"/>
      <c r="P738" s="69"/>
      <c r="Q738" s="69"/>
      <c r="R738" s="69"/>
      <c r="S738" s="69"/>
    </row>
    <row r="739" spans="1:19">
      <c r="A739" s="128"/>
      <c r="B739" s="128"/>
      <c r="C739" s="131"/>
      <c r="D739" s="132"/>
      <c r="E739" s="132"/>
      <c r="F739" s="90"/>
      <c r="G739" s="128"/>
      <c r="H739" s="128"/>
      <c r="I739" s="69"/>
      <c r="J739" s="188"/>
      <c r="K739" s="312"/>
      <c r="L739" s="188"/>
      <c r="M739" s="188"/>
      <c r="N739" s="188"/>
      <c r="O739" s="149"/>
      <c r="P739" s="69"/>
      <c r="Q739" s="69"/>
      <c r="R739" s="69"/>
      <c r="S739" s="69"/>
    </row>
    <row r="740" spans="1:19">
      <c r="A740" s="128"/>
      <c r="B740" s="128"/>
      <c r="C740" s="131"/>
      <c r="D740" s="132"/>
      <c r="E740" s="132"/>
      <c r="F740" s="90"/>
      <c r="G740" s="128"/>
      <c r="H740" s="128"/>
      <c r="I740" s="69"/>
      <c r="J740" s="188"/>
      <c r="K740" s="312"/>
      <c r="L740" s="188"/>
      <c r="M740" s="188"/>
      <c r="N740" s="188"/>
      <c r="O740" s="149"/>
      <c r="P740" s="69"/>
      <c r="Q740" s="69"/>
      <c r="R740" s="69"/>
      <c r="S740" s="69"/>
    </row>
    <row r="741" spans="1:19">
      <c r="A741" s="128"/>
      <c r="B741" s="128"/>
      <c r="C741" s="131"/>
      <c r="D741" s="132"/>
      <c r="E741" s="132"/>
      <c r="F741" s="90"/>
      <c r="G741" s="128"/>
      <c r="H741" s="128"/>
      <c r="I741" s="69"/>
      <c r="J741" s="188"/>
      <c r="K741" s="312"/>
      <c r="L741" s="188"/>
      <c r="M741" s="188"/>
      <c r="N741" s="188"/>
      <c r="O741" s="149"/>
      <c r="P741" s="69"/>
      <c r="Q741" s="69"/>
      <c r="R741" s="69"/>
      <c r="S741" s="69"/>
    </row>
    <row r="742" spans="1:19">
      <c r="A742" s="128"/>
      <c r="B742" s="128"/>
      <c r="C742" s="131"/>
      <c r="D742" s="132"/>
      <c r="E742" s="132"/>
      <c r="F742" s="90"/>
      <c r="G742" s="128"/>
      <c r="H742" s="128"/>
      <c r="I742" s="69"/>
      <c r="J742" s="188"/>
      <c r="K742" s="312"/>
      <c r="L742" s="188"/>
      <c r="M742" s="188"/>
      <c r="N742" s="188"/>
      <c r="O742" s="149"/>
      <c r="P742" s="69"/>
      <c r="Q742" s="69"/>
      <c r="R742" s="69"/>
      <c r="S742" s="69"/>
    </row>
    <row r="743" spans="1:19">
      <c r="A743" s="128"/>
      <c r="B743" s="128"/>
      <c r="C743" s="131"/>
      <c r="D743" s="132"/>
      <c r="E743" s="132"/>
      <c r="F743" s="90"/>
      <c r="G743" s="128"/>
      <c r="H743" s="128"/>
      <c r="I743" s="69"/>
      <c r="J743" s="188"/>
      <c r="K743" s="312"/>
      <c r="L743" s="188"/>
      <c r="M743" s="188"/>
      <c r="N743" s="188"/>
      <c r="O743" s="149"/>
      <c r="P743" s="69"/>
      <c r="Q743" s="69"/>
      <c r="R743" s="69"/>
      <c r="S743" s="69"/>
    </row>
    <row r="744" spans="1:19">
      <c r="A744" s="128"/>
      <c r="B744" s="128"/>
      <c r="C744" s="131"/>
      <c r="D744" s="132"/>
      <c r="E744" s="132"/>
      <c r="F744" s="90"/>
      <c r="G744" s="128"/>
      <c r="H744" s="128"/>
      <c r="I744" s="69"/>
      <c r="J744" s="188"/>
      <c r="K744" s="312"/>
      <c r="L744" s="188"/>
      <c r="M744" s="188"/>
      <c r="N744" s="188"/>
      <c r="O744" s="149"/>
      <c r="P744" s="69"/>
      <c r="Q744" s="69"/>
      <c r="R744" s="69"/>
      <c r="S744" s="69"/>
    </row>
    <row r="745" spans="1:19">
      <c r="A745" s="128"/>
      <c r="B745" s="128"/>
      <c r="C745" s="131"/>
      <c r="D745" s="132"/>
      <c r="E745" s="132"/>
      <c r="F745" s="90"/>
      <c r="G745" s="128"/>
      <c r="H745" s="128"/>
      <c r="I745" s="69"/>
      <c r="J745" s="188"/>
      <c r="K745" s="312"/>
      <c r="L745" s="188"/>
      <c r="M745" s="188"/>
      <c r="N745" s="188"/>
      <c r="O745" s="149"/>
      <c r="P745" s="69"/>
      <c r="Q745" s="69"/>
      <c r="R745" s="69"/>
      <c r="S745" s="69"/>
    </row>
    <row r="746" spans="1:19">
      <c r="A746" s="128"/>
      <c r="B746" s="128"/>
      <c r="C746" s="131"/>
      <c r="D746" s="132"/>
      <c r="E746" s="132"/>
      <c r="F746" s="90"/>
      <c r="G746" s="128"/>
      <c r="H746" s="128"/>
      <c r="I746" s="69"/>
      <c r="J746" s="188"/>
      <c r="K746" s="312"/>
      <c r="L746" s="188"/>
      <c r="M746" s="188"/>
      <c r="N746" s="188"/>
      <c r="O746" s="149"/>
      <c r="P746" s="69"/>
      <c r="Q746" s="69"/>
      <c r="R746" s="69"/>
      <c r="S746" s="69"/>
    </row>
    <row r="747" spans="1:19">
      <c r="A747" s="128"/>
      <c r="B747" s="128"/>
      <c r="C747" s="131"/>
      <c r="D747" s="132"/>
      <c r="E747" s="132"/>
      <c r="F747" s="90"/>
      <c r="G747" s="128"/>
      <c r="H747" s="128"/>
      <c r="I747" s="69"/>
      <c r="J747" s="188"/>
      <c r="K747" s="312"/>
      <c r="L747" s="188"/>
      <c r="M747" s="188"/>
      <c r="N747" s="188"/>
      <c r="O747" s="149"/>
      <c r="P747" s="69"/>
      <c r="Q747" s="69"/>
      <c r="R747" s="69"/>
      <c r="S747" s="69"/>
    </row>
    <row r="748" spans="1:19">
      <c r="A748" s="128"/>
      <c r="B748" s="128"/>
      <c r="C748" s="131"/>
      <c r="D748" s="132"/>
      <c r="E748" s="132"/>
      <c r="F748" s="90"/>
      <c r="G748" s="128"/>
      <c r="H748" s="128"/>
      <c r="I748" s="69"/>
      <c r="J748" s="188"/>
      <c r="K748" s="312"/>
      <c r="L748" s="188"/>
      <c r="M748" s="188"/>
      <c r="N748" s="188"/>
      <c r="O748" s="149"/>
      <c r="P748" s="69"/>
      <c r="Q748" s="69"/>
      <c r="R748" s="69"/>
      <c r="S748" s="69"/>
    </row>
    <row r="749" spans="1:19">
      <c r="A749" s="128"/>
      <c r="B749" s="128"/>
      <c r="C749" s="131"/>
      <c r="D749" s="132"/>
      <c r="E749" s="132"/>
      <c r="F749" s="90"/>
      <c r="G749" s="128"/>
      <c r="H749" s="128"/>
      <c r="I749" s="69"/>
      <c r="J749" s="188"/>
      <c r="K749" s="312"/>
      <c r="L749" s="188"/>
      <c r="M749" s="188"/>
      <c r="N749" s="188"/>
      <c r="O749" s="149"/>
      <c r="P749" s="69"/>
      <c r="Q749" s="69"/>
      <c r="R749" s="69"/>
      <c r="S749" s="69"/>
    </row>
    <row r="750" spans="1:19">
      <c r="A750" s="128"/>
      <c r="B750" s="128"/>
      <c r="C750" s="131"/>
      <c r="D750" s="132"/>
      <c r="E750" s="132"/>
      <c r="F750" s="90"/>
      <c r="G750" s="128"/>
      <c r="H750" s="128"/>
      <c r="I750" s="69"/>
      <c r="J750" s="188"/>
      <c r="K750" s="312"/>
      <c r="L750" s="188"/>
      <c r="M750" s="188"/>
      <c r="N750" s="188"/>
      <c r="O750" s="149"/>
      <c r="P750" s="69"/>
      <c r="Q750" s="69"/>
      <c r="R750" s="69"/>
      <c r="S750" s="69"/>
    </row>
    <row r="751" spans="1:19">
      <c r="A751" s="128"/>
      <c r="B751" s="128"/>
      <c r="C751" s="131"/>
      <c r="D751" s="132"/>
      <c r="E751" s="132"/>
      <c r="F751" s="90"/>
      <c r="G751" s="128"/>
      <c r="H751" s="128"/>
      <c r="I751" s="69"/>
      <c r="J751" s="188"/>
      <c r="K751" s="312"/>
      <c r="L751" s="188"/>
      <c r="M751" s="188"/>
      <c r="N751" s="188"/>
      <c r="O751" s="149"/>
      <c r="P751" s="69"/>
      <c r="Q751" s="69"/>
      <c r="R751" s="69"/>
      <c r="S751" s="69"/>
    </row>
    <row r="752" spans="1:19">
      <c r="A752" s="128"/>
      <c r="B752" s="128"/>
      <c r="C752" s="131"/>
      <c r="D752" s="132"/>
      <c r="E752" s="132"/>
      <c r="F752" s="90"/>
      <c r="G752" s="128"/>
      <c r="H752" s="128"/>
      <c r="I752" s="69"/>
      <c r="J752" s="188"/>
      <c r="K752" s="312"/>
      <c r="L752" s="188"/>
      <c r="M752" s="188"/>
      <c r="N752" s="188"/>
      <c r="O752" s="149"/>
      <c r="P752" s="69"/>
      <c r="Q752" s="69"/>
      <c r="R752" s="69"/>
      <c r="S752" s="69"/>
    </row>
    <row r="753" spans="1:19">
      <c r="A753" s="128"/>
      <c r="B753" s="128"/>
      <c r="C753" s="131"/>
      <c r="D753" s="132"/>
      <c r="E753" s="132"/>
      <c r="F753" s="90"/>
      <c r="G753" s="128"/>
      <c r="H753" s="128"/>
      <c r="I753" s="69"/>
      <c r="J753" s="188"/>
      <c r="K753" s="312"/>
      <c r="L753" s="188"/>
      <c r="M753" s="188"/>
      <c r="N753" s="188"/>
      <c r="O753" s="149"/>
      <c r="P753" s="69"/>
      <c r="Q753" s="69"/>
      <c r="R753" s="69"/>
      <c r="S753" s="69"/>
    </row>
    <row r="754" spans="1:19">
      <c r="A754" s="128"/>
      <c r="B754" s="128"/>
      <c r="C754" s="131"/>
      <c r="D754" s="132"/>
      <c r="E754" s="132"/>
      <c r="F754" s="90"/>
      <c r="G754" s="128"/>
      <c r="H754" s="128"/>
      <c r="I754" s="69"/>
      <c r="J754" s="188"/>
      <c r="K754" s="312"/>
      <c r="L754" s="188"/>
      <c r="M754" s="188"/>
      <c r="N754" s="188"/>
      <c r="O754" s="149"/>
      <c r="P754" s="69"/>
      <c r="Q754" s="69"/>
      <c r="R754" s="69"/>
      <c r="S754" s="69"/>
    </row>
    <row r="755" spans="1:19">
      <c r="A755" s="128"/>
      <c r="B755" s="128"/>
      <c r="C755" s="131"/>
      <c r="D755" s="132"/>
      <c r="E755" s="132"/>
      <c r="F755" s="90"/>
      <c r="G755" s="128"/>
      <c r="H755" s="128"/>
      <c r="I755" s="69"/>
      <c r="J755" s="188"/>
      <c r="K755" s="312"/>
      <c r="L755" s="188"/>
      <c r="M755" s="188"/>
      <c r="N755" s="188"/>
      <c r="O755" s="149"/>
      <c r="P755" s="69"/>
      <c r="Q755" s="69"/>
      <c r="R755" s="69"/>
      <c r="S755" s="69"/>
    </row>
    <row r="756" spans="1:19">
      <c r="A756" s="128"/>
      <c r="B756" s="128"/>
      <c r="C756" s="131"/>
      <c r="D756" s="132"/>
      <c r="E756" s="132"/>
      <c r="F756" s="90"/>
      <c r="G756" s="128"/>
      <c r="H756" s="128"/>
      <c r="I756" s="69"/>
      <c r="J756" s="188"/>
      <c r="K756" s="312"/>
      <c r="L756" s="188"/>
      <c r="M756" s="188"/>
      <c r="N756" s="188"/>
      <c r="O756" s="149"/>
      <c r="P756" s="69"/>
      <c r="Q756" s="69"/>
      <c r="R756" s="69"/>
      <c r="S756" s="69"/>
    </row>
    <row r="757" spans="1:19">
      <c r="A757" s="128"/>
      <c r="B757" s="128"/>
      <c r="C757" s="131"/>
      <c r="D757" s="132"/>
      <c r="E757" s="132"/>
      <c r="F757" s="90"/>
      <c r="G757" s="128"/>
      <c r="H757" s="128"/>
      <c r="I757" s="69"/>
      <c r="J757" s="188"/>
      <c r="K757" s="312"/>
      <c r="L757" s="188"/>
      <c r="M757" s="188"/>
      <c r="N757" s="188"/>
      <c r="O757" s="149"/>
      <c r="P757" s="69"/>
      <c r="Q757" s="69"/>
      <c r="R757" s="69"/>
      <c r="S757" s="69"/>
    </row>
    <row r="758" spans="1:19">
      <c r="A758" s="128"/>
      <c r="B758" s="128"/>
      <c r="C758" s="131"/>
      <c r="D758" s="132"/>
      <c r="E758" s="132"/>
      <c r="F758" s="90"/>
      <c r="G758" s="128"/>
      <c r="H758" s="128"/>
      <c r="I758" s="69"/>
      <c r="J758" s="188"/>
      <c r="K758" s="312"/>
      <c r="L758" s="188"/>
      <c r="M758" s="188"/>
      <c r="N758" s="188"/>
      <c r="O758" s="149"/>
      <c r="P758" s="69"/>
      <c r="Q758" s="69"/>
      <c r="R758" s="69"/>
      <c r="S758" s="69"/>
    </row>
    <row r="759" spans="1:19">
      <c r="A759" s="128"/>
      <c r="B759" s="128"/>
      <c r="C759" s="131"/>
      <c r="D759" s="132"/>
      <c r="E759" s="132"/>
      <c r="F759" s="90"/>
      <c r="G759" s="128"/>
      <c r="H759" s="128"/>
      <c r="I759" s="69"/>
      <c r="J759" s="188"/>
      <c r="K759" s="312"/>
      <c r="L759" s="188"/>
      <c r="M759" s="188"/>
      <c r="N759" s="188"/>
      <c r="O759" s="149"/>
      <c r="P759" s="69"/>
      <c r="Q759" s="69"/>
      <c r="R759" s="69"/>
      <c r="S759" s="69"/>
    </row>
    <row r="760" spans="1:19">
      <c r="A760" s="128"/>
      <c r="B760" s="128"/>
      <c r="C760" s="131"/>
      <c r="D760" s="132"/>
      <c r="E760" s="132"/>
      <c r="F760" s="90"/>
      <c r="G760" s="128"/>
      <c r="H760" s="128"/>
      <c r="I760" s="69"/>
      <c r="J760" s="188"/>
      <c r="K760" s="312"/>
      <c r="L760" s="188"/>
      <c r="M760" s="188"/>
      <c r="N760" s="188"/>
      <c r="O760" s="149"/>
      <c r="P760" s="69"/>
      <c r="Q760" s="69"/>
      <c r="R760" s="69"/>
      <c r="S760" s="69"/>
    </row>
    <row r="761" spans="1:19">
      <c r="A761" s="128"/>
      <c r="B761" s="128"/>
      <c r="C761" s="131"/>
      <c r="D761" s="132"/>
      <c r="E761" s="132"/>
      <c r="F761" s="90"/>
      <c r="G761" s="128"/>
      <c r="H761" s="128"/>
      <c r="I761" s="69"/>
      <c r="J761" s="188"/>
      <c r="K761" s="312"/>
      <c r="L761" s="188"/>
      <c r="M761" s="188"/>
      <c r="N761" s="188"/>
      <c r="O761" s="149"/>
      <c r="P761" s="69"/>
      <c r="Q761" s="69"/>
      <c r="R761" s="69"/>
      <c r="S761" s="69"/>
    </row>
    <row r="762" spans="1:19">
      <c r="A762" s="128"/>
      <c r="B762" s="128"/>
      <c r="C762" s="131"/>
      <c r="D762" s="132"/>
      <c r="E762" s="132"/>
      <c r="F762" s="90"/>
      <c r="G762" s="128"/>
      <c r="H762" s="128"/>
      <c r="I762" s="69"/>
      <c r="J762" s="188"/>
      <c r="K762" s="312"/>
      <c r="L762" s="188"/>
      <c r="M762" s="188"/>
      <c r="N762" s="188"/>
      <c r="O762" s="149"/>
      <c r="P762" s="69"/>
      <c r="Q762" s="69"/>
      <c r="R762" s="69"/>
      <c r="S762" s="69"/>
    </row>
    <row r="763" spans="1:19">
      <c r="A763" s="128"/>
      <c r="B763" s="128"/>
      <c r="C763" s="131"/>
      <c r="D763" s="132"/>
      <c r="E763" s="132"/>
      <c r="F763" s="90"/>
      <c r="G763" s="128"/>
      <c r="H763" s="128"/>
      <c r="I763" s="69"/>
      <c r="J763" s="188"/>
      <c r="K763" s="312"/>
      <c r="L763" s="188"/>
      <c r="M763" s="188"/>
      <c r="N763" s="188"/>
      <c r="O763" s="149"/>
      <c r="P763" s="69"/>
      <c r="Q763" s="69"/>
      <c r="R763" s="69"/>
      <c r="S763" s="69"/>
    </row>
    <row r="764" spans="1:19">
      <c r="A764" s="128"/>
      <c r="B764" s="128"/>
      <c r="C764" s="131"/>
      <c r="D764" s="132"/>
      <c r="E764" s="132"/>
      <c r="F764" s="90"/>
      <c r="G764" s="128"/>
      <c r="H764" s="128"/>
      <c r="I764" s="69"/>
      <c r="J764" s="188"/>
      <c r="K764" s="312"/>
      <c r="L764" s="188"/>
      <c r="M764" s="188"/>
      <c r="N764" s="188"/>
      <c r="O764" s="149"/>
      <c r="P764" s="69"/>
      <c r="Q764" s="69"/>
      <c r="R764" s="69"/>
      <c r="S764" s="69"/>
    </row>
    <row r="765" spans="1:19">
      <c r="A765" s="128"/>
      <c r="B765" s="128"/>
      <c r="C765" s="131"/>
      <c r="D765" s="132"/>
      <c r="E765" s="132"/>
      <c r="F765" s="90"/>
      <c r="G765" s="128"/>
      <c r="H765" s="128"/>
      <c r="I765" s="69"/>
      <c r="J765" s="188"/>
      <c r="K765" s="312"/>
      <c r="L765" s="188"/>
      <c r="M765" s="188"/>
      <c r="N765" s="188"/>
      <c r="O765" s="149"/>
      <c r="P765" s="69"/>
      <c r="Q765" s="69"/>
      <c r="R765" s="69"/>
      <c r="S765" s="69"/>
    </row>
    <row r="766" spans="1:19">
      <c r="A766" s="128"/>
      <c r="B766" s="128"/>
      <c r="C766" s="131"/>
      <c r="D766" s="132"/>
      <c r="E766" s="132"/>
      <c r="F766" s="90"/>
      <c r="G766" s="128"/>
      <c r="H766" s="128"/>
      <c r="I766" s="69"/>
      <c r="J766" s="188"/>
      <c r="K766" s="312"/>
      <c r="L766" s="188"/>
      <c r="M766" s="188"/>
      <c r="N766" s="188"/>
      <c r="O766" s="149"/>
      <c r="P766" s="69"/>
      <c r="Q766" s="69"/>
      <c r="R766" s="69"/>
      <c r="S766" s="69"/>
    </row>
    <row r="767" spans="1:19">
      <c r="A767" s="128"/>
      <c r="B767" s="128"/>
      <c r="C767" s="131"/>
      <c r="D767" s="132"/>
      <c r="E767" s="132"/>
      <c r="F767" s="90"/>
      <c r="G767" s="128"/>
      <c r="H767" s="128"/>
      <c r="I767" s="69"/>
      <c r="J767" s="188"/>
      <c r="K767" s="312"/>
      <c r="L767" s="188"/>
      <c r="M767" s="188"/>
      <c r="N767" s="188"/>
      <c r="O767" s="149"/>
      <c r="P767" s="69"/>
      <c r="Q767" s="69"/>
      <c r="R767" s="69"/>
      <c r="S767" s="69"/>
    </row>
    <row r="768" spans="1:19">
      <c r="A768" s="128"/>
      <c r="B768" s="128"/>
      <c r="C768" s="131"/>
      <c r="D768" s="132"/>
      <c r="E768" s="132"/>
      <c r="F768" s="90"/>
      <c r="G768" s="128"/>
      <c r="H768" s="128"/>
      <c r="I768" s="69"/>
      <c r="J768" s="188"/>
      <c r="K768" s="312"/>
      <c r="L768" s="188"/>
      <c r="M768" s="188"/>
      <c r="N768" s="188"/>
      <c r="O768" s="149"/>
      <c r="P768" s="69"/>
      <c r="Q768" s="69"/>
      <c r="R768" s="69"/>
      <c r="S768" s="69"/>
    </row>
    <row r="769" spans="1:19">
      <c r="A769" s="128"/>
      <c r="B769" s="128"/>
      <c r="C769" s="131"/>
      <c r="D769" s="132"/>
      <c r="E769" s="132"/>
      <c r="F769" s="90"/>
      <c r="G769" s="128"/>
      <c r="H769" s="128"/>
      <c r="I769" s="69"/>
      <c r="J769" s="188"/>
      <c r="K769" s="312"/>
      <c r="L769" s="188"/>
      <c r="M769" s="188"/>
      <c r="N769" s="188"/>
      <c r="O769" s="149"/>
      <c r="P769" s="69"/>
      <c r="Q769" s="69"/>
      <c r="R769" s="69"/>
      <c r="S769" s="69"/>
    </row>
    <row r="770" spans="1:19">
      <c r="A770" s="128"/>
      <c r="B770" s="128"/>
      <c r="C770" s="131"/>
      <c r="D770" s="132"/>
      <c r="E770" s="132"/>
      <c r="F770" s="90"/>
      <c r="G770" s="128"/>
      <c r="H770" s="128"/>
      <c r="I770" s="69"/>
      <c r="J770" s="188"/>
      <c r="K770" s="312"/>
      <c r="L770" s="188"/>
      <c r="M770" s="188"/>
      <c r="N770" s="188"/>
      <c r="O770" s="149"/>
      <c r="P770" s="69"/>
      <c r="Q770" s="69"/>
      <c r="R770" s="69"/>
      <c r="S770" s="69"/>
    </row>
    <row r="771" spans="1:19">
      <c r="A771" s="128"/>
      <c r="B771" s="128"/>
      <c r="C771" s="131"/>
      <c r="D771" s="132"/>
      <c r="E771" s="132"/>
      <c r="F771" s="90"/>
      <c r="G771" s="128"/>
      <c r="H771" s="128"/>
      <c r="I771" s="69"/>
      <c r="J771" s="188"/>
      <c r="K771" s="312"/>
      <c r="L771" s="188"/>
      <c r="M771" s="188"/>
      <c r="N771" s="188"/>
      <c r="O771" s="149"/>
      <c r="P771" s="69"/>
      <c r="Q771" s="69"/>
      <c r="R771" s="69"/>
      <c r="S771" s="69"/>
    </row>
    <row r="772" spans="1:19">
      <c r="A772" s="128"/>
      <c r="B772" s="128"/>
      <c r="C772" s="131"/>
      <c r="D772" s="132"/>
      <c r="E772" s="132"/>
      <c r="F772" s="90"/>
      <c r="G772" s="128"/>
      <c r="H772" s="128"/>
      <c r="I772" s="69"/>
      <c r="J772" s="188"/>
      <c r="K772" s="312"/>
      <c r="L772" s="188"/>
      <c r="M772" s="188"/>
      <c r="N772" s="188"/>
      <c r="O772" s="149"/>
      <c r="P772" s="69"/>
      <c r="Q772" s="69"/>
      <c r="R772" s="69"/>
      <c r="S772" s="69"/>
    </row>
    <row r="773" spans="1:19">
      <c r="A773" s="128"/>
      <c r="B773" s="128"/>
      <c r="C773" s="131"/>
      <c r="D773" s="132"/>
      <c r="E773" s="132"/>
      <c r="F773" s="90"/>
      <c r="G773" s="128"/>
      <c r="H773" s="128"/>
      <c r="I773" s="69"/>
      <c r="J773" s="188"/>
      <c r="K773" s="312"/>
      <c r="L773" s="188"/>
      <c r="M773" s="188"/>
      <c r="N773" s="188"/>
      <c r="O773" s="149"/>
      <c r="P773" s="69"/>
      <c r="Q773" s="69"/>
      <c r="R773" s="69"/>
      <c r="S773" s="69"/>
    </row>
    <row r="774" spans="1:19">
      <c r="A774" s="128"/>
      <c r="B774" s="128"/>
      <c r="C774" s="131"/>
      <c r="D774" s="132"/>
      <c r="E774" s="132"/>
      <c r="F774" s="90"/>
      <c r="G774" s="128"/>
      <c r="H774" s="128"/>
      <c r="I774" s="69"/>
      <c r="J774" s="188"/>
      <c r="K774" s="312"/>
      <c r="L774" s="188"/>
      <c r="M774" s="188"/>
      <c r="N774" s="188"/>
      <c r="O774" s="149"/>
      <c r="P774" s="69"/>
      <c r="Q774" s="69"/>
      <c r="R774" s="69"/>
      <c r="S774" s="69"/>
    </row>
    <row r="775" spans="1:19">
      <c r="A775" s="128"/>
      <c r="B775" s="128"/>
      <c r="C775" s="131"/>
      <c r="D775" s="132"/>
      <c r="E775" s="132"/>
      <c r="F775" s="90"/>
      <c r="G775" s="128"/>
      <c r="H775" s="128"/>
      <c r="I775" s="69"/>
      <c r="J775" s="188"/>
      <c r="K775" s="312"/>
      <c r="L775" s="188"/>
      <c r="M775" s="188"/>
      <c r="N775" s="188"/>
      <c r="O775" s="149"/>
      <c r="P775" s="69"/>
      <c r="Q775" s="69"/>
      <c r="R775" s="69"/>
      <c r="S775" s="69"/>
    </row>
    <row r="776" spans="1:19">
      <c r="A776" s="128"/>
      <c r="B776" s="128"/>
      <c r="C776" s="131"/>
      <c r="D776" s="132"/>
      <c r="E776" s="132"/>
      <c r="F776" s="90"/>
      <c r="G776" s="128"/>
      <c r="H776" s="128"/>
      <c r="I776" s="69"/>
      <c r="J776" s="188"/>
      <c r="K776" s="312"/>
      <c r="L776" s="188"/>
      <c r="M776" s="188"/>
      <c r="N776" s="188"/>
      <c r="O776" s="149"/>
      <c r="P776" s="69"/>
      <c r="Q776" s="69"/>
      <c r="R776" s="69"/>
      <c r="S776" s="69"/>
    </row>
    <row r="777" spans="1:19">
      <c r="A777" s="128"/>
      <c r="B777" s="128"/>
      <c r="C777" s="131"/>
      <c r="D777" s="132"/>
      <c r="E777" s="132"/>
      <c r="F777" s="90"/>
      <c r="G777" s="128"/>
      <c r="H777" s="128"/>
      <c r="I777" s="69"/>
      <c r="J777" s="188"/>
      <c r="K777" s="312"/>
      <c r="L777" s="188"/>
      <c r="M777" s="188"/>
      <c r="N777" s="188"/>
      <c r="O777" s="149"/>
      <c r="P777" s="69"/>
      <c r="Q777" s="69"/>
      <c r="R777" s="69"/>
      <c r="S777" s="69"/>
    </row>
    <row r="778" spans="1:19">
      <c r="A778" s="128"/>
      <c r="B778" s="128"/>
      <c r="C778" s="131"/>
      <c r="D778" s="132"/>
      <c r="E778" s="132"/>
      <c r="F778" s="90"/>
      <c r="G778" s="128"/>
      <c r="H778" s="128"/>
      <c r="I778" s="69"/>
      <c r="J778" s="188"/>
      <c r="K778" s="312"/>
      <c r="L778" s="188"/>
      <c r="M778" s="188"/>
      <c r="N778" s="188"/>
      <c r="O778" s="149"/>
      <c r="P778" s="69"/>
      <c r="Q778" s="69"/>
      <c r="R778" s="69"/>
      <c r="S778" s="69"/>
    </row>
    <row r="779" spans="1:19">
      <c r="A779" s="128"/>
      <c r="B779" s="128"/>
      <c r="C779" s="131"/>
      <c r="D779" s="132"/>
      <c r="E779" s="132"/>
      <c r="F779" s="90"/>
      <c r="G779" s="128"/>
      <c r="H779" s="128"/>
      <c r="I779" s="69"/>
      <c r="J779" s="188"/>
      <c r="K779" s="312"/>
      <c r="L779" s="188"/>
      <c r="M779" s="188"/>
      <c r="N779" s="188"/>
      <c r="O779" s="149"/>
      <c r="P779" s="69"/>
      <c r="Q779" s="69"/>
      <c r="R779" s="69"/>
      <c r="S779" s="69"/>
    </row>
    <row r="780" spans="1:19">
      <c r="A780" s="128"/>
      <c r="B780" s="128"/>
      <c r="C780" s="131"/>
      <c r="D780" s="132"/>
      <c r="E780" s="132"/>
      <c r="F780" s="90"/>
      <c r="G780" s="128"/>
      <c r="H780" s="128"/>
      <c r="I780" s="69"/>
      <c r="J780" s="188"/>
      <c r="K780" s="312"/>
      <c r="L780" s="188"/>
      <c r="M780" s="188"/>
      <c r="N780" s="188"/>
      <c r="O780" s="149"/>
      <c r="P780" s="69"/>
      <c r="Q780" s="69"/>
      <c r="R780" s="69"/>
      <c r="S780" s="69"/>
    </row>
    <row r="781" spans="1:19">
      <c r="A781" s="128"/>
      <c r="B781" s="128"/>
      <c r="C781" s="131"/>
      <c r="D781" s="132"/>
      <c r="E781" s="132"/>
      <c r="F781" s="90"/>
      <c r="G781" s="128"/>
      <c r="H781" s="128"/>
      <c r="I781" s="69"/>
      <c r="J781" s="188"/>
      <c r="K781" s="312"/>
      <c r="L781" s="188"/>
      <c r="M781" s="188"/>
      <c r="N781" s="188"/>
      <c r="O781" s="149"/>
      <c r="P781" s="69"/>
      <c r="Q781" s="69"/>
      <c r="R781" s="69"/>
      <c r="S781" s="69"/>
    </row>
    <row r="782" spans="1:19">
      <c r="A782" s="128"/>
      <c r="B782" s="128"/>
      <c r="C782" s="131"/>
      <c r="D782" s="132"/>
      <c r="E782" s="132"/>
      <c r="F782" s="90"/>
      <c r="G782" s="128"/>
      <c r="H782" s="128"/>
      <c r="I782" s="69"/>
      <c r="J782" s="188"/>
      <c r="K782" s="312"/>
      <c r="L782" s="188"/>
      <c r="M782" s="188"/>
      <c r="N782" s="188"/>
      <c r="O782" s="149"/>
      <c r="P782" s="69"/>
      <c r="Q782" s="69"/>
      <c r="R782" s="69"/>
      <c r="S782" s="69"/>
    </row>
    <row r="783" spans="1:19">
      <c r="A783" s="128"/>
      <c r="B783" s="128"/>
      <c r="C783" s="131"/>
      <c r="D783" s="132"/>
      <c r="E783" s="132"/>
      <c r="F783" s="90"/>
      <c r="G783" s="128"/>
      <c r="H783" s="128"/>
      <c r="I783" s="69"/>
      <c r="J783" s="188"/>
      <c r="K783" s="312"/>
      <c r="L783" s="188"/>
      <c r="M783" s="188"/>
      <c r="N783" s="188"/>
      <c r="O783" s="149"/>
      <c r="P783" s="69"/>
      <c r="Q783" s="69"/>
      <c r="R783" s="69"/>
      <c r="S783" s="69"/>
    </row>
    <row r="784" spans="1:19">
      <c r="A784" s="128"/>
      <c r="B784" s="128"/>
      <c r="C784" s="131"/>
      <c r="D784" s="132"/>
      <c r="E784" s="132"/>
      <c r="F784" s="90"/>
      <c r="G784" s="128"/>
      <c r="H784" s="128"/>
      <c r="I784" s="69"/>
      <c r="J784" s="188"/>
      <c r="K784" s="312"/>
      <c r="L784" s="188"/>
      <c r="M784" s="188"/>
      <c r="N784" s="188"/>
      <c r="O784" s="149"/>
      <c r="P784" s="69"/>
      <c r="Q784" s="69"/>
      <c r="R784" s="69"/>
      <c r="S784" s="69"/>
    </row>
    <row r="785" spans="1:19">
      <c r="A785" s="128"/>
      <c r="B785" s="128"/>
      <c r="C785" s="131"/>
      <c r="D785" s="132"/>
      <c r="E785" s="132"/>
      <c r="F785" s="90"/>
      <c r="G785" s="128"/>
      <c r="H785" s="128"/>
      <c r="I785" s="69"/>
      <c r="J785" s="188"/>
      <c r="K785" s="312"/>
      <c r="L785" s="188"/>
      <c r="M785" s="188"/>
      <c r="N785" s="188"/>
      <c r="O785" s="149"/>
      <c r="P785" s="69"/>
      <c r="Q785" s="69"/>
      <c r="R785" s="69"/>
      <c r="S785" s="69"/>
    </row>
    <row r="786" spans="1:19">
      <c r="A786" s="128"/>
      <c r="B786" s="128"/>
      <c r="C786" s="131"/>
      <c r="D786" s="132"/>
      <c r="E786" s="132"/>
      <c r="F786" s="90"/>
      <c r="G786" s="128"/>
      <c r="H786" s="128"/>
      <c r="I786" s="69"/>
      <c r="J786" s="188"/>
      <c r="K786" s="312"/>
      <c r="L786" s="188"/>
      <c r="M786" s="188"/>
      <c r="N786" s="188"/>
      <c r="O786" s="149"/>
      <c r="P786" s="69"/>
      <c r="Q786" s="69"/>
      <c r="R786" s="69"/>
      <c r="S786" s="69"/>
    </row>
    <row r="787" spans="1:19">
      <c r="A787" s="128"/>
      <c r="B787" s="128"/>
      <c r="C787" s="131"/>
      <c r="D787" s="132"/>
      <c r="E787" s="132"/>
      <c r="F787" s="90"/>
      <c r="G787" s="128"/>
      <c r="H787" s="128"/>
      <c r="I787" s="69"/>
      <c r="J787" s="188"/>
      <c r="K787" s="312"/>
      <c r="L787" s="188"/>
      <c r="M787" s="188"/>
      <c r="N787" s="188"/>
      <c r="O787" s="149"/>
      <c r="P787" s="69"/>
      <c r="Q787" s="69"/>
      <c r="R787" s="69"/>
      <c r="S787" s="69"/>
    </row>
    <row r="788" spans="1:19">
      <c r="A788" s="128"/>
      <c r="B788" s="128"/>
      <c r="C788" s="131"/>
      <c r="D788" s="132"/>
      <c r="E788" s="132"/>
      <c r="F788" s="90"/>
      <c r="G788" s="128"/>
      <c r="H788" s="128"/>
      <c r="I788" s="69"/>
      <c r="J788" s="188"/>
      <c r="K788" s="312"/>
      <c r="L788" s="188"/>
      <c r="M788" s="188"/>
      <c r="N788" s="188"/>
      <c r="O788" s="149"/>
      <c r="P788" s="69"/>
      <c r="Q788" s="69"/>
      <c r="R788" s="69"/>
      <c r="S788" s="69"/>
    </row>
    <row r="789" spans="1:19">
      <c r="A789" s="128"/>
      <c r="B789" s="128"/>
      <c r="C789" s="131"/>
      <c r="D789" s="132"/>
      <c r="E789" s="132"/>
      <c r="F789" s="90"/>
      <c r="G789" s="128"/>
      <c r="H789" s="128"/>
      <c r="I789" s="69"/>
      <c r="J789" s="188"/>
      <c r="K789" s="312"/>
      <c r="L789" s="188"/>
      <c r="M789" s="188"/>
      <c r="N789" s="188"/>
      <c r="O789" s="149"/>
      <c r="P789" s="69"/>
      <c r="Q789" s="69"/>
      <c r="R789" s="69"/>
      <c r="S789" s="69"/>
    </row>
    <row r="790" spans="1:19">
      <c r="A790" s="128"/>
      <c r="B790" s="128"/>
      <c r="C790" s="131"/>
      <c r="D790" s="132"/>
      <c r="E790" s="132"/>
      <c r="F790" s="90"/>
      <c r="G790" s="128"/>
      <c r="H790" s="128"/>
      <c r="I790" s="69"/>
      <c r="J790" s="188"/>
      <c r="K790" s="312"/>
      <c r="L790" s="188"/>
      <c r="M790" s="188"/>
      <c r="N790" s="188"/>
      <c r="O790" s="149"/>
      <c r="P790" s="69"/>
      <c r="Q790" s="69"/>
      <c r="R790" s="69"/>
      <c r="S790" s="69"/>
    </row>
    <row r="791" spans="1:19">
      <c r="A791" s="128"/>
      <c r="B791" s="128"/>
      <c r="C791" s="131"/>
      <c r="D791" s="132"/>
      <c r="E791" s="132"/>
      <c r="F791" s="90"/>
      <c r="G791" s="128"/>
      <c r="H791" s="128"/>
      <c r="I791" s="69"/>
      <c r="J791" s="188"/>
      <c r="K791" s="312"/>
      <c r="L791" s="188"/>
      <c r="M791" s="188"/>
      <c r="N791" s="188"/>
      <c r="O791" s="149"/>
      <c r="P791" s="69"/>
      <c r="Q791" s="69"/>
      <c r="R791" s="69"/>
      <c r="S791" s="69"/>
    </row>
    <row r="792" spans="1:19">
      <c r="A792" s="128"/>
      <c r="B792" s="128"/>
      <c r="C792" s="131"/>
      <c r="D792" s="132"/>
      <c r="E792" s="132"/>
      <c r="F792" s="90"/>
      <c r="G792" s="128"/>
      <c r="H792" s="128"/>
      <c r="I792" s="69"/>
      <c r="J792" s="188"/>
      <c r="K792" s="312"/>
      <c r="L792" s="188"/>
      <c r="M792" s="188"/>
      <c r="N792" s="188"/>
      <c r="O792" s="149"/>
      <c r="P792" s="69"/>
      <c r="Q792" s="69"/>
      <c r="R792" s="69"/>
      <c r="S792" s="69"/>
    </row>
    <row r="793" spans="1:19">
      <c r="A793" s="128"/>
      <c r="B793" s="128"/>
      <c r="C793" s="131"/>
      <c r="D793" s="132"/>
      <c r="E793" s="132"/>
      <c r="F793" s="90"/>
      <c r="G793" s="128"/>
      <c r="H793" s="128"/>
      <c r="I793" s="69"/>
      <c r="J793" s="188"/>
      <c r="K793" s="312"/>
      <c r="L793" s="188"/>
      <c r="M793" s="188"/>
      <c r="N793" s="188"/>
      <c r="O793" s="149"/>
      <c r="P793" s="69"/>
      <c r="Q793" s="69"/>
      <c r="R793" s="69"/>
      <c r="S793" s="69"/>
    </row>
    <row r="794" spans="1:19">
      <c r="A794" s="128"/>
      <c r="B794" s="128"/>
      <c r="C794" s="131"/>
      <c r="D794" s="132"/>
      <c r="E794" s="132"/>
      <c r="F794" s="90"/>
      <c r="G794" s="128"/>
      <c r="H794" s="128"/>
      <c r="I794" s="69"/>
      <c r="J794" s="188"/>
      <c r="K794" s="312"/>
      <c r="L794" s="188"/>
      <c r="M794" s="188"/>
      <c r="N794" s="188"/>
      <c r="O794" s="149"/>
      <c r="P794" s="69"/>
      <c r="Q794" s="69"/>
      <c r="R794" s="69"/>
      <c r="S794" s="69"/>
    </row>
    <row r="795" spans="1:19">
      <c r="A795" s="128"/>
      <c r="B795" s="128"/>
      <c r="C795" s="131"/>
      <c r="D795" s="132"/>
      <c r="E795" s="132"/>
      <c r="F795" s="90"/>
      <c r="G795" s="128"/>
      <c r="H795" s="128"/>
      <c r="I795" s="69"/>
      <c r="J795" s="188"/>
      <c r="K795" s="312"/>
      <c r="L795" s="188"/>
      <c r="M795" s="188"/>
      <c r="N795" s="188"/>
      <c r="O795" s="149"/>
      <c r="P795" s="69"/>
      <c r="Q795" s="69"/>
      <c r="R795" s="69"/>
      <c r="S795" s="69"/>
    </row>
    <row r="796" spans="1:19">
      <c r="A796" s="128"/>
      <c r="B796" s="128"/>
      <c r="C796" s="131"/>
      <c r="D796" s="132"/>
      <c r="E796" s="132"/>
      <c r="F796" s="90"/>
      <c r="G796" s="128"/>
      <c r="H796" s="128"/>
      <c r="I796" s="69"/>
      <c r="J796" s="188"/>
      <c r="K796" s="312"/>
      <c r="L796" s="188"/>
      <c r="M796" s="188"/>
      <c r="N796" s="188"/>
      <c r="O796" s="149"/>
      <c r="P796" s="69"/>
      <c r="Q796" s="69"/>
      <c r="R796" s="69"/>
      <c r="S796" s="69"/>
    </row>
    <row r="797" spans="1:19">
      <c r="A797" s="128"/>
      <c r="B797" s="128"/>
      <c r="C797" s="131"/>
      <c r="D797" s="132"/>
      <c r="E797" s="132"/>
      <c r="F797" s="90"/>
      <c r="G797" s="128"/>
      <c r="H797" s="128"/>
      <c r="I797" s="69"/>
      <c r="J797" s="188"/>
      <c r="K797" s="312"/>
      <c r="L797" s="188"/>
      <c r="M797" s="188"/>
      <c r="N797" s="188"/>
      <c r="O797" s="149"/>
      <c r="P797" s="69"/>
      <c r="Q797" s="69"/>
      <c r="R797" s="69"/>
      <c r="S797" s="69"/>
    </row>
    <row r="798" spans="1:19">
      <c r="A798" s="128"/>
      <c r="B798" s="128"/>
      <c r="C798" s="131"/>
      <c r="D798" s="132"/>
      <c r="E798" s="132"/>
      <c r="F798" s="90"/>
      <c r="G798" s="128"/>
      <c r="H798" s="128"/>
      <c r="I798" s="69"/>
      <c r="J798" s="188"/>
      <c r="K798" s="312"/>
      <c r="L798" s="188"/>
      <c r="M798" s="188"/>
      <c r="N798" s="188"/>
      <c r="O798" s="149"/>
      <c r="P798" s="69"/>
      <c r="Q798" s="69"/>
      <c r="R798" s="69"/>
      <c r="S798" s="69"/>
    </row>
    <row r="799" spans="1:19">
      <c r="A799" s="128"/>
      <c r="B799" s="128"/>
      <c r="C799" s="131"/>
      <c r="D799" s="132"/>
      <c r="E799" s="132"/>
      <c r="F799" s="90"/>
      <c r="G799" s="128"/>
      <c r="H799" s="128"/>
      <c r="I799" s="69"/>
      <c r="J799" s="188"/>
      <c r="K799" s="312"/>
      <c r="L799" s="188"/>
      <c r="M799" s="188"/>
      <c r="N799" s="188"/>
      <c r="O799" s="149"/>
      <c r="P799" s="69"/>
      <c r="Q799" s="69"/>
      <c r="R799" s="69"/>
      <c r="S799" s="69"/>
    </row>
    <row r="800" spans="1:19">
      <c r="A800" s="128"/>
      <c r="B800" s="128"/>
      <c r="C800" s="131"/>
      <c r="D800" s="132"/>
      <c r="E800" s="132"/>
      <c r="F800" s="90"/>
      <c r="G800" s="128"/>
      <c r="H800" s="128"/>
      <c r="I800" s="69"/>
      <c r="J800" s="188"/>
      <c r="K800" s="312"/>
      <c r="L800" s="188"/>
      <c r="M800" s="188"/>
      <c r="N800" s="188"/>
      <c r="O800" s="149"/>
      <c r="P800" s="69"/>
      <c r="Q800" s="69"/>
      <c r="R800" s="69"/>
      <c r="S800" s="69"/>
    </row>
    <row r="801" spans="1:19">
      <c r="A801" s="128"/>
      <c r="B801" s="128"/>
      <c r="C801" s="131"/>
      <c r="D801" s="132"/>
      <c r="E801" s="132"/>
      <c r="F801" s="90"/>
      <c r="G801" s="128"/>
      <c r="H801" s="128"/>
      <c r="I801" s="69"/>
      <c r="J801" s="188"/>
      <c r="K801" s="312"/>
      <c r="L801" s="188"/>
      <c r="M801" s="188"/>
      <c r="N801" s="188"/>
      <c r="O801" s="149"/>
      <c r="P801" s="69"/>
      <c r="Q801" s="69"/>
      <c r="R801" s="69"/>
      <c r="S801" s="69"/>
    </row>
    <row r="802" spans="1:19">
      <c r="A802" s="128"/>
      <c r="B802" s="128"/>
      <c r="C802" s="131"/>
      <c r="D802" s="132"/>
      <c r="E802" s="132"/>
      <c r="F802" s="90"/>
      <c r="G802" s="128"/>
      <c r="H802" s="128"/>
      <c r="I802" s="69"/>
      <c r="J802" s="188"/>
      <c r="K802" s="312"/>
      <c r="L802" s="188"/>
      <c r="M802" s="188"/>
      <c r="N802" s="188"/>
      <c r="O802" s="149"/>
      <c r="P802" s="69"/>
      <c r="Q802" s="69"/>
      <c r="R802" s="69"/>
      <c r="S802" s="69"/>
    </row>
    <row r="803" spans="1:19">
      <c r="A803" s="128"/>
      <c r="B803" s="128"/>
      <c r="C803" s="131"/>
      <c r="D803" s="132"/>
      <c r="E803" s="132"/>
      <c r="F803" s="90"/>
      <c r="G803" s="128"/>
      <c r="H803" s="128"/>
      <c r="I803" s="69"/>
      <c r="J803" s="188"/>
      <c r="K803" s="312"/>
      <c r="L803" s="188"/>
      <c r="M803" s="188"/>
      <c r="N803" s="188"/>
      <c r="O803" s="149"/>
      <c r="P803" s="69"/>
      <c r="Q803" s="69"/>
      <c r="R803" s="69"/>
      <c r="S803" s="69"/>
    </row>
    <row r="804" spans="1:19">
      <c r="A804" s="128"/>
      <c r="B804" s="128"/>
      <c r="C804" s="131"/>
      <c r="D804" s="132"/>
      <c r="E804" s="132"/>
      <c r="F804" s="90"/>
      <c r="G804" s="128"/>
      <c r="H804" s="128"/>
      <c r="I804" s="69"/>
      <c r="J804" s="188"/>
      <c r="K804" s="312"/>
      <c r="L804" s="188"/>
      <c r="M804" s="188"/>
      <c r="N804" s="188"/>
      <c r="O804" s="149"/>
      <c r="P804" s="69"/>
      <c r="Q804" s="69"/>
      <c r="R804" s="69"/>
      <c r="S804" s="69"/>
    </row>
    <row r="805" spans="1:19">
      <c r="A805" s="128"/>
      <c r="B805" s="128"/>
      <c r="C805" s="131"/>
      <c r="D805" s="132"/>
      <c r="E805" s="132"/>
      <c r="F805" s="90"/>
      <c r="G805" s="128"/>
      <c r="H805" s="128"/>
      <c r="I805" s="69"/>
      <c r="J805" s="188"/>
      <c r="K805" s="312"/>
      <c r="L805" s="188"/>
      <c r="M805" s="188"/>
      <c r="N805" s="188"/>
      <c r="O805" s="149"/>
    </row>
    <row r="806" spans="1:19">
      <c r="A806" s="128"/>
      <c r="B806" s="128"/>
      <c r="C806" s="131"/>
      <c r="D806" s="132"/>
      <c r="E806" s="132"/>
      <c r="F806" s="90"/>
      <c r="G806" s="128"/>
      <c r="H806" s="128"/>
      <c r="I806" s="69"/>
      <c r="J806" s="188"/>
      <c r="K806" s="312"/>
      <c r="L806" s="188"/>
      <c r="M806" s="188"/>
      <c r="N806" s="188"/>
      <c r="O806" s="149"/>
    </row>
    <row r="807" spans="1:19">
      <c r="A807" s="128"/>
      <c r="B807" s="128"/>
      <c r="C807" s="131"/>
      <c r="D807" s="132"/>
      <c r="E807" s="132"/>
      <c r="F807" s="90"/>
      <c r="G807" s="128"/>
      <c r="H807" s="128"/>
      <c r="I807" s="69"/>
      <c r="J807" s="188"/>
      <c r="K807" s="312"/>
      <c r="L807" s="188"/>
      <c r="M807" s="188"/>
      <c r="N807" s="188"/>
      <c r="O807" s="149"/>
    </row>
    <row r="808" spans="1:19">
      <c r="A808" s="128"/>
      <c r="B808" s="128"/>
      <c r="C808" s="131"/>
      <c r="D808" s="132"/>
      <c r="E808" s="132"/>
      <c r="F808" s="90"/>
      <c r="G808" s="128"/>
      <c r="H808" s="128"/>
      <c r="I808" s="69"/>
      <c r="J808" s="188"/>
      <c r="K808" s="312"/>
      <c r="L808" s="188"/>
      <c r="M808" s="188"/>
      <c r="N808" s="188"/>
      <c r="O808" s="149"/>
    </row>
    <row r="809" spans="1:19">
      <c r="A809" s="128"/>
      <c r="B809" s="128"/>
      <c r="C809" s="131"/>
      <c r="D809" s="132"/>
      <c r="E809" s="132"/>
      <c r="F809" s="90"/>
      <c r="G809" s="128"/>
      <c r="H809" s="128"/>
      <c r="I809" s="69"/>
      <c r="J809" s="188"/>
      <c r="K809" s="312"/>
      <c r="L809" s="188"/>
      <c r="M809" s="188"/>
      <c r="N809" s="188"/>
      <c r="O809" s="149"/>
    </row>
    <row r="810" spans="1:19">
      <c r="A810" s="128"/>
      <c r="B810" s="128"/>
      <c r="C810" s="131"/>
      <c r="D810" s="132"/>
      <c r="E810" s="132"/>
      <c r="F810" s="90"/>
      <c r="G810" s="128"/>
      <c r="H810" s="128"/>
      <c r="I810" s="69"/>
      <c r="J810" s="188"/>
      <c r="K810" s="312"/>
      <c r="L810" s="188"/>
      <c r="M810" s="188"/>
      <c r="N810" s="188"/>
      <c r="O810" s="149"/>
    </row>
    <row r="811" spans="1:19">
      <c r="A811" s="128"/>
      <c r="B811" s="128"/>
      <c r="C811" s="131"/>
      <c r="D811" s="132"/>
      <c r="E811" s="132"/>
      <c r="F811" s="90"/>
      <c r="G811" s="128"/>
      <c r="H811" s="128"/>
      <c r="I811" s="69"/>
      <c r="J811" s="188"/>
      <c r="K811" s="312"/>
      <c r="L811" s="188"/>
      <c r="M811" s="188"/>
      <c r="N811" s="188"/>
      <c r="O811" s="149"/>
    </row>
    <row r="812" spans="1:19">
      <c r="A812" s="128"/>
      <c r="B812" s="128"/>
      <c r="C812" s="131"/>
      <c r="D812" s="132"/>
      <c r="E812" s="132"/>
      <c r="F812" s="90"/>
      <c r="G812" s="128"/>
      <c r="H812" s="128"/>
      <c r="I812" s="69"/>
      <c r="J812" s="188"/>
      <c r="K812" s="312"/>
      <c r="L812" s="188"/>
      <c r="M812" s="188"/>
      <c r="N812" s="188"/>
      <c r="O812" s="149"/>
    </row>
    <row r="813" spans="1:19">
      <c r="A813" s="128"/>
      <c r="B813" s="128"/>
      <c r="C813" s="131"/>
      <c r="D813" s="132"/>
      <c r="E813" s="132"/>
      <c r="F813" s="90"/>
      <c r="G813" s="128"/>
      <c r="H813" s="128"/>
      <c r="I813" s="69"/>
      <c r="J813" s="188"/>
      <c r="K813" s="312"/>
      <c r="L813" s="188"/>
      <c r="M813" s="188"/>
      <c r="N813" s="188"/>
      <c r="O813" s="149"/>
    </row>
    <row r="814" spans="1:19">
      <c r="A814" s="128"/>
      <c r="B814" s="128"/>
      <c r="C814" s="131"/>
      <c r="D814" s="132"/>
      <c r="E814" s="132"/>
      <c r="F814" s="90"/>
      <c r="G814" s="128"/>
      <c r="H814" s="128"/>
      <c r="I814" s="69"/>
      <c r="J814" s="188"/>
      <c r="K814" s="312"/>
      <c r="L814" s="188"/>
      <c r="M814" s="188"/>
      <c r="N814" s="188"/>
      <c r="O814" s="149"/>
    </row>
    <row r="815" spans="1:19">
      <c r="A815" s="128"/>
      <c r="B815" s="128"/>
      <c r="C815" s="131"/>
      <c r="D815" s="132"/>
      <c r="E815" s="132"/>
      <c r="F815" s="90"/>
      <c r="G815" s="128"/>
      <c r="H815" s="128"/>
      <c r="I815" s="69"/>
      <c r="J815" s="188"/>
      <c r="K815" s="312"/>
      <c r="L815" s="188"/>
      <c r="M815" s="188"/>
      <c r="N815" s="188"/>
      <c r="O815" s="149"/>
    </row>
    <row r="816" spans="1:19">
      <c r="A816" s="128"/>
      <c r="B816" s="128"/>
      <c r="C816" s="131"/>
      <c r="D816" s="132"/>
      <c r="E816" s="132"/>
      <c r="F816" s="90"/>
      <c r="G816" s="128"/>
      <c r="H816" s="128"/>
      <c r="I816" s="69"/>
      <c r="J816" s="188"/>
      <c r="K816" s="312"/>
      <c r="L816" s="188"/>
      <c r="M816" s="188"/>
      <c r="N816" s="188"/>
      <c r="O816" s="149"/>
    </row>
    <row r="817" spans="1:15">
      <c r="A817" s="128"/>
      <c r="B817" s="128"/>
      <c r="C817" s="131"/>
      <c r="D817" s="132"/>
      <c r="E817" s="132"/>
      <c r="F817" s="90"/>
      <c r="G817" s="128"/>
      <c r="H817" s="128"/>
      <c r="I817" s="69"/>
      <c r="J817" s="188"/>
      <c r="K817" s="312"/>
      <c r="L817" s="188"/>
      <c r="M817" s="188"/>
      <c r="N817" s="188"/>
      <c r="O817" s="149"/>
    </row>
    <row r="818" spans="1:15">
      <c r="A818" s="128"/>
      <c r="B818" s="128"/>
      <c r="C818" s="131"/>
      <c r="D818" s="132"/>
      <c r="E818" s="132"/>
      <c r="F818" s="90"/>
      <c r="G818" s="128"/>
      <c r="H818" s="128"/>
      <c r="I818" s="69"/>
      <c r="J818" s="188"/>
      <c r="K818" s="312"/>
      <c r="L818" s="188"/>
      <c r="M818" s="188"/>
      <c r="N818" s="188"/>
      <c r="O818" s="149"/>
    </row>
    <row r="819" spans="1:15">
      <c r="A819" s="128"/>
      <c r="B819" s="128"/>
      <c r="C819" s="131"/>
      <c r="D819" s="132"/>
      <c r="E819" s="132"/>
      <c r="F819" s="90"/>
      <c r="G819" s="128"/>
      <c r="H819" s="128"/>
      <c r="I819" s="69"/>
      <c r="J819" s="188"/>
      <c r="K819" s="312"/>
      <c r="L819" s="188"/>
      <c r="M819" s="188"/>
      <c r="N819" s="188"/>
      <c r="O819" s="149"/>
    </row>
    <row r="820" spans="1:15">
      <c r="A820" s="128"/>
      <c r="B820" s="128"/>
      <c r="C820" s="131"/>
      <c r="D820" s="132"/>
      <c r="E820" s="132"/>
      <c r="F820" s="90"/>
      <c r="G820" s="128"/>
      <c r="H820" s="128"/>
      <c r="I820" s="69"/>
      <c r="J820" s="188"/>
      <c r="K820" s="312"/>
      <c r="L820" s="188"/>
      <c r="M820" s="188"/>
      <c r="N820" s="188"/>
      <c r="O820" s="149"/>
    </row>
    <row r="821" spans="1:15">
      <c r="A821" s="128"/>
      <c r="B821" s="128"/>
      <c r="C821" s="131"/>
      <c r="D821" s="132"/>
      <c r="E821" s="132"/>
      <c r="F821" s="90"/>
      <c r="G821" s="128"/>
      <c r="H821" s="128"/>
      <c r="I821" s="69"/>
      <c r="J821" s="188"/>
      <c r="K821" s="312"/>
      <c r="L821" s="188"/>
      <c r="M821" s="188"/>
      <c r="N821" s="188"/>
      <c r="O821" s="149"/>
    </row>
    <row r="822" spans="1:15">
      <c r="A822" s="128"/>
      <c r="B822" s="128"/>
      <c r="C822" s="131"/>
      <c r="D822" s="132"/>
      <c r="E822" s="132"/>
      <c r="F822" s="90"/>
      <c r="G822" s="128"/>
      <c r="H822" s="128"/>
      <c r="I822" s="69"/>
      <c r="J822" s="188"/>
      <c r="K822" s="312"/>
      <c r="L822" s="188"/>
      <c r="M822" s="188"/>
      <c r="N822" s="188"/>
      <c r="O822" s="149"/>
    </row>
    <row r="823" spans="1:15">
      <c r="A823" s="128"/>
      <c r="B823" s="128"/>
      <c r="C823" s="131"/>
      <c r="D823" s="132"/>
      <c r="E823" s="132"/>
      <c r="F823" s="90"/>
      <c r="G823" s="128"/>
      <c r="H823" s="128"/>
      <c r="I823" s="69"/>
      <c r="J823" s="188"/>
      <c r="K823" s="312"/>
      <c r="L823" s="188"/>
      <c r="M823" s="188"/>
      <c r="N823" s="188"/>
      <c r="O823" s="149"/>
    </row>
    <row r="824" spans="1:15">
      <c r="A824" s="128"/>
      <c r="B824" s="128"/>
      <c r="C824" s="131"/>
      <c r="D824" s="132"/>
      <c r="E824" s="132"/>
      <c r="F824" s="90"/>
      <c r="G824" s="128"/>
      <c r="H824" s="128"/>
      <c r="I824" s="69"/>
      <c r="J824" s="188"/>
      <c r="K824" s="312"/>
      <c r="L824" s="188"/>
      <c r="M824" s="188"/>
      <c r="N824" s="188"/>
      <c r="O824" s="149"/>
    </row>
    <row r="825" spans="1:15">
      <c r="A825" s="128"/>
      <c r="B825" s="128"/>
      <c r="C825" s="131"/>
      <c r="D825" s="132"/>
      <c r="E825" s="132"/>
      <c r="F825" s="90"/>
      <c r="G825" s="128"/>
      <c r="H825" s="128"/>
      <c r="I825" s="69"/>
      <c r="J825" s="188"/>
      <c r="K825" s="312"/>
      <c r="L825" s="188"/>
      <c r="M825" s="188"/>
      <c r="N825" s="188"/>
      <c r="O825" s="149"/>
    </row>
    <row r="826" spans="1:15">
      <c r="A826" s="128"/>
      <c r="B826" s="128"/>
      <c r="C826" s="131"/>
      <c r="D826" s="132"/>
      <c r="E826" s="132"/>
      <c r="F826" s="90"/>
      <c r="G826" s="128"/>
      <c r="H826" s="128"/>
      <c r="I826" s="69"/>
      <c r="J826" s="188"/>
      <c r="K826" s="312"/>
      <c r="L826" s="188"/>
      <c r="M826" s="188"/>
      <c r="N826" s="188"/>
      <c r="O826" s="149"/>
    </row>
    <row r="827" spans="1:15">
      <c r="A827" s="128"/>
      <c r="B827" s="128"/>
      <c r="C827" s="131"/>
      <c r="D827" s="132"/>
      <c r="E827" s="132"/>
      <c r="F827" s="90"/>
      <c r="G827" s="128"/>
      <c r="H827" s="128"/>
      <c r="I827" s="69"/>
      <c r="J827" s="188"/>
      <c r="K827" s="312"/>
      <c r="L827" s="188"/>
      <c r="M827" s="188"/>
      <c r="N827" s="188"/>
      <c r="O827" s="149"/>
    </row>
    <row r="828" spans="1:15">
      <c r="A828" s="128"/>
      <c r="B828" s="128"/>
      <c r="C828" s="131"/>
      <c r="D828" s="132"/>
      <c r="E828" s="132"/>
      <c r="F828" s="90"/>
      <c r="G828" s="128"/>
      <c r="H828" s="128"/>
      <c r="I828" s="69"/>
      <c r="J828" s="188"/>
      <c r="K828" s="312"/>
      <c r="L828" s="188"/>
      <c r="M828" s="188"/>
      <c r="N828" s="188"/>
      <c r="O828" s="149"/>
    </row>
    <row r="829" spans="1:15">
      <c r="A829" s="128"/>
      <c r="B829" s="128"/>
      <c r="C829" s="131"/>
      <c r="D829" s="132"/>
      <c r="E829" s="132"/>
      <c r="F829" s="90"/>
      <c r="G829" s="128"/>
      <c r="H829" s="128"/>
      <c r="I829" s="69"/>
      <c r="J829" s="188"/>
      <c r="K829" s="312"/>
      <c r="L829" s="188"/>
      <c r="M829" s="188"/>
      <c r="N829" s="188"/>
      <c r="O829" s="149"/>
    </row>
    <row r="830" spans="1:15">
      <c r="A830" s="128"/>
      <c r="B830" s="128"/>
      <c r="C830" s="131"/>
      <c r="D830" s="132"/>
      <c r="E830" s="132"/>
      <c r="F830" s="90"/>
      <c r="G830" s="128"/>
      <c r="H830" s="128"/>
      <c r="I830" s="69"/>
      <c r="J830" s="188"/>
      <c r="K830" s="312"/>
      <c r="L830" s="188"/>
      <c r="M830" s="188"/>
      <c r="N830" s="188"/>
      <c r="O830" s="149"/>
    </row>
    <row r="831" spans="1:15">
      <c r="A831" s="128"/>
      <c r="B831" s="128"/>
      <c r="C831" s="131"/>
      <c r="D831" s="132"/>
      <c r="E831" s="132"/>
      <c r="F831" s="90"/>
      <c r="G831" s="128"/>
      <c r="H831" s="128"/>
      <c r="I831" s="69"/>
      <c r="J831" s="188"/>
      <c r="K831" s="312"/>
      <c r="L831" s="188"/>
      <c r="M831" s="188"/>
      <c r="N831" s="188"/>
      <c r="O831" s="149"/>
    </row>
    <row r="832" spans="1:15">
      <c r="A832" s="128"/>
      <c r="B832" s="128"/>
      <c r="C832" s="131"/>
      <c r="D832" s="132"/>
      <c r="E832" s="132"/>
      <c r="F832" s="90"/>
      <c r="G832" s="128"/>
      <c r="H832" s="128"/>
      <c r="I832" s="69"/>
      <c r="J832" s="188"/>
      <c r="K832" s="312"/>
      <c r="L832" s="188"/>
      <c r="M832" s="188"/>
      <c r="N832" s="188"/>
      <c r="O832" s="149"/>
    </row>
  </sheetData>
  <mergeCells count="4">
    <mergeCell ref="A1:C1"/>
    <mergeCell ref="P1:Q1"/>
    <mergeCell ref="P2:Q2"/>
    <mergeCell ref="P3:Q3"/>
  </mergeCells>
  <phoneticPr fontId="12" type="noConversion"/>
  <pageMargins left="0" right="0" top="1.03" bottom="0" header="0" footer="0"/>
  <pageSetup paperSize="9" scale="48" orientation="landscape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832"/>
  <sheetViews>
    <sheetView view="pageBreakPreview" zoomScale="110" zoomScaleNormal="120" zoomScaleSheetLayoutView="110" workbookViewId="0">
      <pane ySplit="3" topLeftCell="A4" activePane="bottomLeft" state="frozen"/>
      <selection pane="bottomLeft" activeCell="B5" sqref="B5"/>
    </sheetView>
  </sheetViews>
  <sheetFormatPr defaultColWidth="9.125" defaultRowHeight="16.5"/>
  <cols>
    <col min="1" max="1" width="6.625" style="130" customWidth="1"/>
    <col min="2" max="2" width="8.375" style="129" customWidth="1"/>
    <col min="3" max="3" width="28.375" style="117" customWidth="1"/>
    <col min="4" max="4" width="9.25" style="118" customWidth="1"/>
    <col min="5" max="5" width="9.125" style="118" customWidth="1"/>
    <col min="6" max="6" width="11.375" style="65" customWidth="1"/>
    <col min="7" max="7" width="8" style="130" customWidth="1"/>
    <col min="8" max="8" width="10.375" style="133" customWidth="1"/>
    <col min="9" max="9" width="15" style="66" bestFit="1" customWidth="1"/>
    <col min="10" max="10" width="6.25" style="144" customWidth="1"/>
    <col min="11" max="11" width="10.625" style="145" customWidth="1"/>
    <col min="12" max="12" width="8.875" style="144" customWidth="1"/>
    <col min="13" max="13" width="7.875" style="145" customWidth="1"/>
    <col min="14" max="14" width="7.375" style="146" customWidth="1"/>
    <col min="15" max="15" width="25.625" style="144" customWidth="1"/>
    <col min="16" max="16" width="7" style="68" customWidth="1"/>
    <col min="17" max="17" width="8.125" style="68" customWidth="1"/>
    <col min="18" max="18" width="26.25" style="68" customWidth="1"/>
    <col min="19" max="19" width="9.125" style="68"/>
    <col min="20" max="258" width="9.125" style="69"/>
    <col min="259" max="259" width="9.75" style="69" customWidth="1"/>
    <col min="260" max="260" width="13.875" style="69" customWidth="1"/>
    <col min="261" max="261" width="22.125" style="69" customWidth="1"/>
    <col min="262" max="262" width="12.25" style="69" customWidth="1"/>
    <col min="263" max="263" width="9.125" style="69"/>
    <col min="264" max="264" width="12.625" style="69" customWidth="1"/>
    <col min="265" max="265" width="15" style="69" bestFit="1" customWidth="1"/>
    <col min="266" max="266" width="11" style="69" customWidth="1"/>
    <col min="267" max="267" width="12.75" style="69" customWidth="1"/>
    <col min="268" max="268" width="10.75" style="69" customWidth="1"/>
    <col min="269" max="269" width="9.125" style="69"/>
    <col min="270" max="271" width="7.125" style="69" customWidth="1"/>
    <col min="272" max="272" width="7" style="69" customWidth="1"/>
    <col min="273" max="273" width="8.125" style="69" customWidth="1"/>
    <col min="274" max="274" width="26.25" style="69" customWidth="1"/>
    <col min="275" max="514" width="9.125" style="69"/>
    <col min="515" max="515" width="9.75" style="69" customWidth="1"/>
    <col min="516" max="516" width="13.875" style="69" customWidth="1"/>
    <col min="517" max="517" width="22.125" style="69" customWidth="1"/>
    <col min="518" max="518" width="12.25" style="69" customWidth="1"/>
    <col min="519" max="519" width="9.125" style="69"/>
    <col min="520" max="520" width="12.625" style="69" customWidth="1"/>
    <col min="521" max="521" width="15" style="69" bestFit="1" customWidth="1"/>
    <col min="522" max="522" width="11" style="69" customWidth="1"/>
    <col min="523" max="523" width="12.75" style="69" customWidth="1"/>
    <col min="524" max="524" width="10.75" style="69" customWidth="1"/>
    <col min="525" max="525" width="9.125" style="69"/>
    <col min="526" max="527" width="7.125" style="69" customWidth="1"/>
    <col min="528" max="528" width="7" style="69" customWidth="1"/>
    <col min="529" max="529" width="8.125" style="69" customWidth="1"/>
    <col min="530" max="530" width="26.25" style="69" customWidth="1"/>
    <col min="531" max="770" width="9.125" style="69"/>
    <col min="771" max="771" width="9.75" style="69" customWidth="1"/>
    <col min="772" max="772" width="13.875" style="69" customWidth="1"/>
    <col min="773" max="773" width="22.125" style="69" customWidth="1"/>
    <col min="774" max="774" width="12.25" style="69" customWidth="1"/>
    <col min="775" max="775" width="9.125" style="69"/>
    <col min="776" max="776" width="12.625" style="69" customWidth="1"/>
    <col min="777" max="777" width="15" style="69" bestFit="1" customWidth="1"/>
    <col min="778" max="778" width="11" style="69" customWidth="1"/>
    <col min="779" max="779" width="12.75" style="69" customWidth="1"/>
    <col min="780" max="780" width="10.75" style="69" customWidth="1"/>
    <col min="781" max="781" width="9.125" style="69"/>
    <col min="782" max="783" width="7.125" style="69" customWidth="1"/>
    <col min="784" max="784" width="7" style="69" customWidth="1"/>
    <col min="785" max="785" width="8.125" style="69" customWidth="1"/>
    <col min="786" max="786" width="26.25" style="69" customWidth="1"/>
    <col min="787" max="1026" width="9.125" style="69"/>
    <col min="1027" max="1027" width="9.75" style="69" customWidth="1"/>
    <col min="1028" max="1028" width="13.875" style="69" customWidth="1"/>
    <col min="1029" max="1029" width="22.125" style="69" customWidth="1"/>
    <col min="1030" max="1030" width="12.25" style="69" customWidth="1"/>
    <col min="1031" max="1031" width="9.125" style="69"/>
    <col min="1032" max="1032" width="12.625" style="69" customWidth="1"/>
    <col min="1033" max="1033" width="15" style="69" bestFit="1" customWidth="1"/>
    <col min="1034" max="1034" width="11" style="69" customWidth="1"/>
    <col min="1035" max="1035" width="12.75" style="69" customWidth="1"/>
    <col min="1036" max="1036" width="10.75" style="69" customWidth="1"/>
    <col min="1037" max="1037" width="9.125" style="69"/>
    <col min="1038" max="1039" width="7.125" style="69" customWidth="1"/>
    <col min="1040" max="1040" width="7" style="69" customWidth="1"/>
    <col min="1041" max="1041" width="8.125" style="69" customWidth="1"/>
    <col min="1042" max="1042" width="26.25" style="69" customWidth="1"/>
    <col min="1043" max="1282" width="9.125" style="69"/>
    <col min="1283" max="1283" width="9.75" style="69" customWidth="1"/>
    <col min="1284" max="1284" width="13.875" style="69" customWidth="1"/>
    <col min="1285" max="1285" width="22.125" style="69" customWidth="1"/>
    <col min="1286" max="1286" width="12.25" style="69" customWidth="1"/>
    <col min="1287" max="1287" width="9.125" style="69"/>
    <col min="1288" max="1288" width="12.625" style="69" customWidth="1"/>
    <col min="1289" max="1289" width="15" style="69" bestFit="1" customWidth="1"/>
    <col min="1290" max="1290" width="11" style="69" customWidth="1"/>
    <col min="1291" max="1291" width="12.75" style="69" customWidth="1"/>
    <col min="1292" max="1292" width="10.75" style="69" customWidth="1"/>
    <col min="1293" max="1293" width="9.125" style="69"/>
    <col min="1294" max="1295" width="7.125" style="69" customWidth="1"/>
    <col min="1296" max="1296" width="7" style="69" customWidth="1"/>
    <col min="1297" max="1297" width="8.125" style="69" customWidth="1"/>
    <col min="1298" max="1298" width="26.25" style="69" customWidth="1"/>
    <col min="1299" max="1538" width="9.125" style="69"/>
    <col min="1539" max="1539" width="9.75" style="69" customWidth="1"/>
    <col min="1540" max="1540" width="13.875" style="69" customWidth="1"/>
    <col min="1541" max="1541" width="22.125" style="69" customWidth="1"/>
    <col min="1542" max="1542" width="12.25" style="69" customWidth="1"/>
    <col min="1543" max="1543" width="9.125" style="69"/>
    <col min="1544" max="1544" width="12.625" style="69" customWidth="1"/>
    <col min="1545" max="1545" width="15" style="69" bestFit="1" customWidth="1"/>
    <col min="1546" max="1546" width="11" style="69" customWidth="1"/>
    <col min="1547" max="1547" width="12.75" style="69" customWidth="1"/>
    <col min="1548" max="1548" width="10.75" style="69" customWidth="1"/>
    <col min="1549" max="1549" width="9.125" style="69"/>
    <col min="1550" max="1551" width="7.125" style="69" customWidth="1"/>
    <col min="1552" max="1552" width="7" style="69" customWidth="1"/>
    <col min="1553" max="1553" width="8.125" style="69" customWidth="1"/>
    <col min="1554" max="1554" width="26.25" style="69" customWidth="1"/>
    <col min="1555" max="1794" width="9.125" style="69"/>
    <col min="1795" max="1795" width="9.75" style="69" customWidth="1"/>
    <col min="1796" max="1796" width="13.875" style="69" customWidth="1"/>
    <col min="1797" max="1797" width="22.125" style="69" customWidth="1"/>
    <col min="1798" max="1798" width="12.25" style="69" customWidth="1"/>
    <col min="1799" max="1799" width="9.125" style="69"/>
    <col min="1800" max="1800" width="12.625" style="69" customWidth="1"/>
    <col min="1801" max="1801" width="15" style="69" bestFit="1" customWidth="1"/>
    <col min="1802" max="1802" width="11" style="69" customWidth="1"/>
    <col min="1803" max="1803" width="12.75" style="69" customWidth="1"/>
    <col min="1804" max="1804" width="10.75" style="69" customWidth="1"/>
    <col min="1805" max="1805" width="9.125" style="69"/>
    <col min="1806" max="1807" width="7.125" style="69" customWidth="1"/>
    <col min="1808" max="1808" width="7" style="69" customWidth="1"/>
    <col min="1809" max="1809" width="8.125" style="69" customWidth="1"/>
    <col min="1810" max="1810" width="26.25" style="69" customWidth="1"/>
    <col min="1811" max="2050" width="9.125" style="69"/>
    <col min="2051" max="2051" width="9.75" style="69" customWidth="1"/>
    <col min="2052" max="2052" width="13.875" style="69" customWidth="1"/>
    <col min="2053" max="2053" width="22.125" style="69" customWidth="1"/>
    <col min="2054" max="2054" width="12.25" style="69" customWidth="1"/>
    <col min="2055" max="2055" width="9.125" style="69"/>
    <col min="2056" max="2056" width="12.625" style="69" customWidth="1"/>
    <col min="2057" max="2057" width="15" style="69" bestFit="1" customWidth="1"/>
    <col min="2058" max="2058" width="11" style="69" customWidth="1"/>
    <col min="2059" max="2059" width="12.75" style="69" customWidth="1"/>
    <col min="2060" max="2060" width="10.75" style="69" customWidth="1"/>
    <col min="2061" max="2061" width="9.125" style="69"/>
    <col min="2062" max="2063" width="7.125" style="69" customWidth="1"/>
    <col min="2064" max="2064" width="7" style="69" customWidth="1"/>
    <col min="2065" max="2065" width="8.125" style="69" customWidth="1"/>
    <col min="2066" max="2066" width="26.25" style="69" customWidth="1"/>
    <col min="2067" max="2306" width="9.125" style="69"/>
    <col min="2307" max="2307" width="9.75" style="69" customWidth="1"/>
    <col min="2308" max="2308" width="13.875" style="69" customWidth="1"/>
    <col min="2309" max="2309" width="22.125" style="69" customWidth="1"/>
    <col min="2310" max="2310" width="12.25" style="69" customWidth="1"/>
    <col min="2311" max="2311" width="9.125" style="69"/>
    <col min="2312" max="2312" width="12.625" style="69" customWidth="1"/>
    <col min="2313" max="2313" width="15" style="69" bestFit="1" customWidth="1"/>
    <col min="2314" max="2314" width="11" style="69" customWidth="1"/>
    <col min="2315" max="2315" width="12.75" style="69" customWidth="1"/>
    <col min="2316" max="2316" width="10.75" style="69" customWidth="1"/>
    <col min="2317" max="2317" width="9.125" style="69"/>
    <col min="2318" max="2319" width="7.125" style="69" customWidth="1"/>
    <col min="2320" max="2320" width="7" style="69" customWidth="1"/>
    <col min="2321" max="2321" width="8.125" style="69" customWidth="1"/>
    <col min="2322" max="2322" width="26.25" style="69" customWidth="1"/>
    <col min="2323" max="2562" width="9.125" style="69"/>
    <col min="2563" max="2563" width="9.75" style="69" customWidth="1"/>
    <col min="2564" max="2564" width="13.875" style="69" customWidth="1"/>
    <col min="2565" max="2565" width="22.125" style="69" customWidth="1"/>
    <col min="2566" max="2566" width="12.25" style="69" customWidth="1"/>
    <col min="2567" max="2567" width="9.125" style="69"/>
    <col min="2568" max="2568" width="12.625" style="69" customWidth="1"/>
    <col min="2569" max="2569" width="15" style="69" bestFit="1" customWidth="1"/>
    <col min="2570" max="2570" width="11" style="69" customWidth="1"/>
    <col min="2571" max="2571" width="12.75" style="69" customWidth="1"/>
    <col min="2572" max="2572" width="10.75" style="69" customWidth="1"/>
    <col min="2573" max="2573" width="9.125" style="69"/>
    <col min="2574" max="2575" width="7.125" style="69" customWidth="1"/>
    <col min="2576" max="2576" width="7" style="69" customWidth="1"/>
    <col min="2577" max="2577" width="8.125" style="69" customWidth="1"/>
    <col min="2578" max="2578" width="26.25" style="69" customWidth="1"/>
    <col min="2579" max="2818" width="9.125" style="69"/>
    <col min="2819" max="2819" width="9.75" style="69" customWidth="1"/>
    <col min="2820" max="2820" width="13.875" style="69" customWidth="1"/>
    <col min="2821" max="2821" width="22.125" style="69" customWidth="1"/>
    <col min="2822" max="2822" width="12.25" style="69" customWidth="1"/>
    <col min="2823" max="2823" width="9.125" style="69"/>
    <col min="2824" max="2824" width="12.625" style="69" customWidth="1"/>
    <col min="2825" max="2825" width="15" style="69" bestFit="1" customWidth="1"/>
    <col min="2826" max="2826" width="11" style="69" customWidth="1"/>
    <col min="2827" max="2827" width="12.75" style="69" customWidth="1"/>
    <col min="2828" max="2828" width="10.75" style="69" customWidth="1"/>
    <col min="2829" max="2829" width="9.125" style="69"/>
    <col min="2830" max="2831" width="7.125" style="69" customWidth="1"/>
    <col min="2832" max="2832" width="7" style="69" customWidth="1"/>
    <col min="2833" max="2833" width="8.125" style="69" customWidth="1"/>
    <col min="2834" max="2834" width="26.25" style="69" customWidth="1"/>
    <col min="2835" max="3074" width="9.125" style="69"/>
    <col min="3075" max="3075" width="9.75" style="69" customWidth="1"/>
    <col min="3076" max="3076" width="13.875" style="69" customWidth="1"/>
    <col min="3077" max="3077" width="22.125" style="69" customWidth="1"/>
    <col min="3078" max="3078" width="12.25" style="69" customWidth="1"/>
    <col min="3079" max="3079" width="9.125" style="69"/>
    <col min="3080" max="3080" width="12.625" style="69" customWidth="1"/>
    <col min="3081" max="3081" width="15" style="69" bestFit="1" customWidth="1"/>
    <col min="3082" max="3082" width="11" style="69" customWidth="1"/>
    <col min="3083" max="3083" width="12.75" style="69" customWidth="1"/>
    <col min="3084" max="3084" width="10.75" style="69" customWidth="1"/>
    <col min="3085" max="3085" width="9.125" style="69"/>
    <col min="3086" max="3087" width="7.125" style="69" customWidth="1"/>
    <col min="3088" max="3088" width="7" style="69" customWidth="1"/>
    <col min="3089" max="3089" width="8.125" style="69" customWidth="1"/>
    <col min="3090" max="3090" width="26.25" style="69" customWidth="1"/>
    <col min="3091" max="3330" width="9.125" style="69"/>
    <col min="3331" max="3331" width="9.75" style="69" customWidth="1"/>
    <col min="3332" max="3332" width="13.875" style="69" customWidth="1"/>
    <col min="3333" max="3333" width="22.125" style="69" customWidth="1"/>
    <col min="3334" max="3334" width="12.25" style="69" customWidth="1"/>
    <col min="3335" max="3335" width="9.125" style="69"/>
    <col min="3336" max="3336" width="12.625" style="69" customWidth="1"/>
    <col min="3337" max="3337" width="15" style="69" bestFit="1" customWidth="1"/>
    <col min="3338" max="3338" width="11" style="69" customWidth="1"/>
    <col min="3339" max="3339" width="12.75" style="69" customWidth="1"/>
    <col min="3340" max="3340" width="10.75" style="69" customWidth="1"/>
    <col min="3341" max="3341" width="9.125" style="69"/>
    <col min="3342" max="3343" width="7.125" style="69" customWidth="1"/>
    <col min="3344" max="3344" width="7" style="69" customWidth="1"/>
    <col min="3345" max="3345" width="8.125" style="69" customWidth="1"/>
    <col min="3346" max="3346" width="26.25" style="69" customWidth="1"/>
    <col min="3347" max="3586" width="9.125" style="69"/>
    <col min="3587" max="3587" width="9.75" style="69" customWidth="1"/>
    <col min="3588" max="3588" width="13.875" style="69" customWidth="1"/>
    <col min="3589" max="3589" width="22.125" style="69" customWidth="1"/>
    <col min="3590" max="3590" width="12.25" style="69" customWidth="1"/>
    <col min="3591" max="3591" width="9.125" style="69"/>
    <col min="3592" max="3592" width="12.625" style="69" customWidth="1"/>
    <col min="3593" max="3593" width="15" style="69" bestFit="1" customWidth="1"/>
    <col min="3594" max="3594" width="11" style="69" customWidth="1"/>
    <col min="3595" max="3595" width="12.75" style="69" customWidth="1"/>
    <col min="3596" max="3596" width="10.75" style="69" customWidth="1"/>
    <col min="3597" max="3597" width="9.125" style="69"/>
    <col min="3598" max="3599" width="7.125" style="69" customWidth="1"/>
    <col min="3600" max="3600" width="7" style="69" customWidth="1"/>
    <col min="3601" max="3601" width="8.125" style="69" customWidth="1"/>
    <col min="3602" max="3602" width="26.25" style="69" customWidth="1"/>
    <col min="3603" max="3842" width="9.125" style="69"/>
    <col min="3843" max="3843" width="9.75" style="69" customWidth="1"/>
    <col min="3844" max="3844" width="13.875" style="69" customWidth="1"/>
    <col min="3845" max="3845" width="22.125" style="69" customWidth="1"/>
    <col min="3846" max="3846" width="12.25" style="69" customWidth="1"/>
    <col min="3847" max="3847" width="9.125" style="69"/>
    <col min="3848" max="3848" width="12.625" style="69" customWidth="1"/>
    <col min="3849" max="3849" width="15" style="69" bestFit="1" customWidth="1"/>
    <col min="3850" max="3850" width="11" style="69" customWidth="1"/>
    <col min="3851" max="3851" width="12.75" style="69" customWidth="1"/>
    <col min="3852" max="3852" width="10.75" style="69" customWidth="1"/>
    <col min="3853" max="3853" width="9.125" style="69"/>
    <col min="3854" max="3855" width="7.125" style="69" customWidth="1"/>
    <col min="3856" max="3856" width="7" style="69" customWidth="1"/>
    <col min="3857" max="3857" width="8.125" style="69" customWidth="1"/>
    <col min="3858" max="3858" width="26.25" style="69" customWidth="1"/>
    <col min="3859" max="4098" width="9.125" style="69"/>
    <col min="4099" max="4099" width="9.75" style="69" customWidth="1"/>
    <col min="4100" max="4100" width="13.875" style="69" customWidth="1"/>
    <col min="4101" max="4101" width="22.125" style="69" customWidth="1"/>
    <col min="4102" max="4102" width="12.25" style="69" customWidth="1"/>
    <col min="4103" max="4103" width="9.125" style="69"/>
    <col min="4104" max="4104" width="12.625" style="69" customWidth="1"/>
    <col min="4105" max="4105" width="15" style="69" bestFit="1" customWidth="1"/>
    <col min="4106" max="4106" width="11" style="69" customWidth="1"/>
    <col min="4107" max="4107" width="12.75" style="69" customWidth="1"/>
    <col min="4108" max="4108" width="10.75" style="69" customWidth="1"/>
    <col min="4109" max="4109" width="9.125" style="69"/>
    <col min="4110" max="4111" width="7.125" style="69" customWidth="1"/>
    <col min="4112" max="4112" width="7" style="69" customWidth="1"/>
    <col min="4113" max="4113" width="8.125" style="69" customWidth="1"/>
    <col min="4114" max="4114" width="26.25" style="69" customWidth="1"/>
    <col min="4115" max="4354" width="9.125" style="69"/>
    <col min="4355" max="4355" width="9.75" style="69" customWidth="1"/>
    <col min="4356" max="4356" width="13.875" style="69" customWidth="1"/>
    <col min="4357" max="4357" width="22.125" style="69" customWidth="1"/>
    <col min="4358" max="4358" width="12.25" style="69" customWidth="1"/>
    <col min="4359" max="4359" width="9.125" style="69"/>
    <col min="4360" max="4360" width="12.625" style="69" customWidth="1"/>
    <col min="4361" max="4361" width="15" style="69" bestFit="1" customWidth="1"/>
    <col min="4362" max="4362" width="11" style="69" customWidth="1"/>
    <col min="4363" max="4363" width="12.75" style="69" customWidth="1"/>
    <col min="4364" max="4364" width="10.75" style="69" customWidth="1"/>
    <col min="4365" max="4365" width="9.125" style="69"/>
    <col min="4366" max="4367" width="7.125" style="69" customWidth="1"/>
    <col min="4368" max="4368" width="7" style="69" customWidth="1"/>
    <col min="4369" max="4369" width="8.125" style="69" customWidth="1"/>
    <col min="4370" max="4370" width="26.25" style="69" customWidth="1"/>
    <col min="4371" max="4610" width="9.125" style="69"/>
    <col min="4611" max="4611" width="9.75" style="69" customWidth="1"/>
    <col min="4612" max="4612" width="13.875" style="69" customWidth="1"/>
    <col min="4613" max="4613" width="22.125" style="69" customWidth="1"/>
    <col min="4614" max="4614" width="12.25" style="69" customWidth="1"/>
    <col min="4615" max="4615" width="9.125" style="69"/>
    <col min="4616" max="4616" width="12.625" style="69" customWidth="1"/>
    <col min="4617" max="4617" width="15" style="69" bestFit="1" customWidth="1"/>
    <col min="4618" max="4618" width="11" style="69" customWidth="1"/>
    <col min="4619" max="4619" width="12.75" style="69" customWidth="1"/>
    <col min="4620" max="4620" width="10.75" style="69" customWidth="1"/>
    <col min="4621" max="4621" width="9.125" style="69"/>
    <col min="4622" max="4623" width="7.125" style="69" customWidth="1"/>
    <col min="4624" max="4624" width="7" style="69" customWidth="1"/>
    <col min="4625" max="4625" width="8.125" style="69" customWidth="1"/>
    <col min="4626" max="4626" width="26.25" style="69" customWidth="1"/>
    <col min="4627" max="4866" width="9.125" style="69"/>
    <col min="4867" max="4867" width="9.75" style="69" customWidth="1"/>
    <col min="4868" max="4868" width="13.875" style="69" customWidth="1"/>
    <col min="4869" max="4869" width="22.125" style="69" customWidth="1"/>
    <col min="4870" max="4870" width="12.25" style="69" customWidth="1"/>
    <col min="4871" max="4871" width="9.125" style="69"/>
    <col min="4872" max="4872" width="12.625" style="69" customWidth="1"/>
    <col min="4873" max="4873" width="15" style="69" bestFit="1" customWidth="1"/>
    <col min="4874" max="4874" width="11" style="69" customWidth="1"/>
    <col min="4875" max="4875" width="12.75" style="69" customWidth="1"/>
    <col min="4876" max="4876" width="10.75" style="69" customWidth="1"/>
    <col min="4877" max="4877" width="9.125" style="69"/>
    <col min="4878" max="4879" width="7.125" style="69" customWidth="1"/>
    <col min="4880" max="4880" width="7" style="69" customWidth="1"/>
    <col min="4881" max="4881" width="8.125" style="69" customWidth="1"/>
    <col min="4882" max="4882" width="26.25" style="69" customWidth="1"/>
    <col min="4883" max="5122" width="9.125" style="69"/>
    <col min="5123" max="5123" width="9.75" style="69" customWidth="1"/>
    <col min="5124" max="5124" width="13.875" style="69" customWidth="1"/>
    <col min="5125" max="5125" width="22.125" style="69" customWidth="1"/>
    <col min="5126" max="5126" width="12.25" style="69" customWidth="1"/>
    <col min="5127" max="5127" width="9.125" style="69"/>
    <col min="5128" max="5128" width="12.625" style="69" customWidth="1"/>
    <col min="5129" max="5129" width="15" style="69" bestFit="1" customWidth="1"/>
    <col min="5130" max="5130" width="11" style="69" customWidth="1"/>
    <col min="5131" max="5131" width="12.75" style="69" customWidth="1"/>
    <col min="5132" max="5132" width="10.75" style="69" customWidth="1"/>
    <col min="5133" max="5133" width="9.125" style="69"/>
    <col min="5134" max="5135" width="7.125" style="69" customWidth="1"/>
    <col min="5136" max="5136" width="7" style="69" customWidth="1"/>
    <col min="5137" max="5137" width="8.125" style="69" customWidth="1"/>
    <col min="5138" max="5138" width="26.25" style="69" customWidth="1"/>
    <col min="5139" max="5378" width="9.125" style="69"/>
    <col min="5379" max="5379" width="9.75" style="69" customWidth="1"/>
    <col min="5380" max="5380" width="13.875" style="69" customWidth="1"/>
    <col min="5381" max="5381" width="22.125" style="69" customWidth="1"/>
    <col min="5382" max="5382" width="12.25" style="69" customWidth="1"/>
    <col min="5383" max="5383" width="9.125" style="69"/>
    <col min="5384" max="5384" width="12.625" style="69" customWidth="1"/>
    <col min="5385" max="5385" width="15" style="69" bestFit="1" customWidth="1"/>
    <col min="5386" max="5386" width="11" style="69" customWidth="1"/>
    <col min="5387" max="5387" width="12.75" style="69" customWidth="1"/>
    <col min="5388" max="5388" width="10.75" style="69" customWidth="1"/>
    <col min="5389" max="5389" width="9.125" style="69"/>
    <col min="5390" max="5391" width="7.125" style="69" customWidth="1"/>
    <col min="5392" max="5392" width="7" style="69" customWidth="1"/>
    <col min="5393" max="5393" width="8.125" style="69" customWidth="1"/>
    <col min="5394" max="5394" width="26.25" style="69" customWidth="1"/>
    <col min="5395" max="5634" width="9.125" style="69"/>
    <col min="5635" max="5635" width="9.75" style="69" customWidth="1"/>
    <col min="5636" max="5636" width="13.875" style="69" customWidth="1"/>
    <col min="5637" max="5637" width="22.125" style="69" customWidth="1"/>
    <col min="5638" max="5638" width="12.25" style="69" customWidth="1"/>
    <col min="5639" max="5639" width="9.125" style="69"/>
    <col min="5640" max="5640" width="12.625" style="69" customWidth="1"/>
    <col min="5641" max="5641" width="15" style="69" bestFit="1" customWidth="1"/>
    <col min="5642" max="5642" width="11" style="69" customWidth="1"/>
    <col min="5643" max="5643" width="12.75" style="69" customWidth="1"/>
    <col min="5644" max="5644" width="10.75" style="69" customWidth="1"/>
    <col min="5645" max="5645" width="9.125" style="69"/>
    <col min="5646" max="5647" width="7.125" style="69" customWidth="1"/>
    <col min="5648" max="5648" width="7" style="69" customWidth="1"/>
    <col min="5649" max="5649" width="8.125" style="69" customWidth="1"/>
    <col min="5650" max="5650" width="26.25" style="69" customWidth="1"/>
    <col min="5651" max="5890" width="9.125" style="69"/>
    <col min="5891" max="5891" width="9.75" style="69" customWidth="1"/>
    <col min="5892" max="5892" width="13.875" style="69" customWidth="1"/>
    <col min="5893" max="5893" width="22.125" style="69" customWidth="1"/>
    <col min="5894" max="5894" width="12.25" style="69" customWidth="1"/>
    <col min="5895" max="5895" width="9.125" style="69"/>
    <col min="5896" max="5896" width="12.625" style="69" customWidth="1"/>
    <col min="5897" max="5897" width="15" style="69" bestFit="1" customWidth="1"/>
    <col min="5898" max="5898" width="11" style="69" customWidth="1"/>
    <col min="5899" max="5899" width="12.75" style="69" customWidth="1"/>
    <col min="5900" max="5900" width="10.75" style="69" customWidth="1"/>
    <col min="5901" max="5901" width="9.125" style="69"/>
    <col min="5902" max="5903" width="7.125" style="69" customWidth="1"/>
    <col min="5904" max="5904" width="7" style="69" customWidth="1"/>
    <col min="5905" max="5905" width="8.125" style="69" customWidth="1"/>
    <col min="5906" max="5906" width="26.25" style="69" customWidth="1"/>
    <col min="5907" max="6146" width="9.125" style="69"/>
    <col min="6147" max="6147" width="9.75" style="69" customWidth="1"/>
    <col min="6148" max="6148" width="13.875" style="69" customWidth="1"/>
    <col min="6149" max="6149" width="22.125" style="69" customWidth="1"/>
    <col min="6150" max="6150" width="12.25" style="69" customWidth="1"/>
    <col min="6151" max="6151" width="9.125" style="69"/>
    <col min="6152" max="6152" width="12.625" style="69" customWidth="1"/>
    <col min="6153" max="6153" width="15" style="69" bestFit="1" customWidth="1"/>
    <col min="6154" max="6154" width="11" style="69" customWidth="1"/>
    <col min="6155" max="6155" width="12.75" style="69" customWidth="1"/>
    <col min="6156" max="6156" width="10.75" style="69" customWidth="1"/>
    <col min="6157" max="6157" width="9.125" style="69"/>
    <col min="6158" max="6159" width="7.125" style="69" customWidth="1"/>
    <col min="6160" max="6160" width="7" style="69" customWidth="1"/>
    <col min="6161" max="6161" width="8.125" style="69" customWidth="1"/>
    <col min="6162" max="6162" width="26.25" style="69" customWidth="1"/>
    <col min="6163" max="6402" width="9.125" style="69"/>
    <col min="6403" max="6403" width="9.75" style="69" customWidth="1"/>
    <col min="6404" max="6404" width="13.875" style="69" customWidth="1"/>
    <col min="6405" max="6405" width="22.125" style="69" customWidth="1"/>
    <col min="6406" max="6406" width="12.25" style="69" customWidth="1"/>
    <col min="6407" max="6407" width="9.125" style="69"/>
    <col min="6408" max="6408" width="12.625" style="69" customWidth="1"/>
    <col min="6409" max="6409" width="15" style="69" bestFit="1" customWidth="1"/>
    <col min="6410" max="6410" width="11" style="69" customWidth="1"/>
    <col min="6411" max="6411" width="12.75" style="69" customWidth="1"/>
    <col min="6412" max="6412" width="10.75" style="69" customWidth="1"/>
    <col min="6413" max="6413" width="9.125" style="69"/>
    <col min="6414" max="6415" width="7.125" style="69" customWidth="1"/>
    <col min="6416" max="6416" width="7" style="69" customWidth="1"/>
    <col min="6417" max="6417" width="8.125" style="69" customWidth="1"/>
    <col min="6418" max="6418" width="26.25" style="69" customWidth="1"/>
    <col min="6419" max="6658" width="9.125" style="69"/>
    <col min="6659" max="6659" width="9.75" style="69" customWidth="1"/>
    <col min="6660" max="6660" width="13.875" style="69" customWidth="1"/>
    <col min="6661" max="6661" width="22.125" style="69" customWidth="1"/>
    <col min="6662" max="6662" width="12.25" style="69" customWidth="1"/>
    <col min="6663" max="6663" width="9.125" style="69"/>
    <col min="6664" max="6664" width="12.625" style="69" customWidth="1"/>
    <col min="6665" max="6665" width="15" style="69" bestFit="1" customWidth="1"/>
    <col min="6666" max="6666" width="11" style="69" customWidth="1"/>
    <col min="6667" max="6667" width="12.75" style="69" customWidth="1"/>
    <col min="6668" max="6668" width="10.75" style="69" customWidth="1"/>
    <col min="6669" max="6669" width="9.125" style="69"/>
    <col min="6670" max="6671" width="7.125" style="69" customWidth="1"/>
    <col min="6672" max="6672" width="7" style="69" customWidth="1"/>
    <col min="6673" max="6673" width="8.125" style="69" customWidth="1"/>
    <col min="6674" max="6674" width="26.25" style="69" customWidth="1"/>
    <col min="6675" max="6914" width="9.125" style="69"/>
    <col min="6915" max="6915" width="9.75" style="69" customWidth="1"/>
    <col min="6916" max="6916" width="13.875" style="69" customWidth="1"/>
    <col min="6917" max="6917" width="22.125" style="69" customWidth="1"/>
    <col min="6918" max="6918" width="12.25" style="69" customWidth="1"/>
    <col min="6919" max="6919" width="9.125" style="69"/>
    <col min="6920" max="6920" width="12.625" style="69" customWidth="1"/>
    <col min="6921" max="6921" width="15" style="69" bestFit="1" customWidth="1"/>
    <col min="6922" max="6922" width="11" style="69" customWidth="1"/>
    <col min="6923" max="6923" width="12.75" style="69" customWidth="1"/>
    <col min="6924" max="6924" width="10.75" style="69" customWidth="1"/>
    <col min="6925" max="6925" width="9.125" style="69"/>
    <col min="6926" max="6927" width="7.125" style="69" customWidth="1"/>
    <col min="6928" max="6928" width="7" style="69" customWidth="1"/>
    <col min="6929" max="6929" width="8.125" style="69" customWidth="1"/>
    <col min="6930" max="6930" width="26.25" style="69" customWidth="1"/>
    <col min="6931" max="7170" width="9.125" style="69"/>
    <col min="7171" max="7171" width="9.75" style="69" customWidth="1"/>
    <col min="7172" max="7172" width="13.875" style="69" customWidth="1"/>
    <col min="7173" max="7173" width="22.125" style="69" customWidth="1"/>
    <col min="7174" max="7174" width="12.25" style="69" customWidth="1"/>
    <col min="7175" max="7175" width="9.125" style="69"/>
    <col min="7176" max="7176" width="12.625" style="69" customWidth="1"/>
    <col min="7177" max="7177" width="15" style="69" bestFit="1" customWidth="1"/>
    <col min="7178" max="7178" width="11" style="69" customWidth="1"/>
    <col min="7179" max="7179" width="12.75" style="69" customWidth="1"/>
    <col min="7180" max="7180" width="10.75" style="69" customWidth="1"/>
    <col min="7181" max="7181" width="9.125" style="69"/>
    <col min="7182" max="7183" width="7.125" style="69" customWidth="1"/>
    <col min="7184" max="7184" width="7" style="69" customWidth="1"/>
    <col min="7185" max="7185" width="8.125" style="69" customWidth="1"/>
    <col min="7186" max="7186" width="26.25" style="69" customWidth="1"/>
    <col min="7187" max="7426" width="9.125" style="69"/>
    <col min="7427" max="7427" width="9.75" style="69" customWidth="1"/>
    <col min="7428" max="7428" width="13.875" style="69" customWidth="1"/>
    <col min="7429" max="7429" width="22.125" style="69" customWidth="1"/>
    <col min="7430" max="7430" width="12.25" style="69" customWidth="1"/>
    <col min="7431" max="7431" width="9.125" style="69"/>
    <col min="7432" max="7432" width="12.625" style="69" customWidth="1"/>
    <col min="7433" max="7433" width="15" style="69" bestFit="1" customWidth="1"/>
    <col min="7434" max="7434" width="11" style="69" customWidth="1"/>
    <col min="7435" max="7435" width="12.75" style="69" customWidth="1"/>
    <col min="7436" max="7436" width="10.75" style="69" customWidth="1"/>
    <col min="7437" max="7437" width="9.125" style="69"/>
    <col min="7438" max="7439" width="7.125" style="69" customWidth="1"/>
    <col min="7440" max="7440" width="7" style="69" customWidth="1"/>
    <col min="7441" max="7441" width="8.125" style="69" customWidth="1"/>
    <col min="7442" max="7442" width="26.25" style="69" customWidth="1"/>
    <col min="7443" max="7682" width="9.125" style="69"/>
    <col min="7683" max="7683" width="9.75" style="69" customWidth="1"/>
    <col min="7684" max="7684" width="13.875" style="69" customWidth="1"/>
    <col min="7685" max="7685" width="22.125" style="69" customWidth="1"/>
    <col min="7686" max="7686" width="12.25" style="69" customWidth="1"/>
    <col min="7687" max="7687" width="9.125" style="69"/>
    <col min="7688" max="7688" width="12.625" style="69" customWidth="1"/>
    <col min="7689" max="7689" width="15" style="69" bestFit="1" customWidth="1"/>
    <col min="7690" max="7690" width="11" style="69" customWidth="1"/>
    <col min="7691" max="7691" width="12.75" style="69" customWidth="1"/>
    <col min="7692" max="7692" width="10.75" style="69" customWidth="1"/>
    <col min="7693" max="7693" width="9.125" style="69"/>
    <col min="7694" max="7695" width="7.125" style="69" customWidth="1"/>
    <col min="7696" max="7696" width="7" style="69" customWidth="1"/>
    <col min="7697" max="7697" width="8.125" style="69" customWidth="1"/>
    <col min="7698" max="7698" width="26.25" style="69" customWidth="1"/>
    <col min="7699" max="7938" width="9.125" style="69"/>
    <col min="7939" max="7939" width="9.75" style="69" customWidth="1"/>
    <col min="7940" max="7940" width="13.875" style="69" customWidth="1"/>
    <col min="7941" max="7941" width="22.125" style="69" customWidth="1"/>
    <col min="7942" max="7942" width="12.25" style="69" customWidth="1"/>
    <col min="7943" max="7943" width="9.125" style="69"/>
    <col min="7944" max="7944" width="12.625" style="69" customWidth="1"/>
    <col min="7945" max="7945" width="15" style="69" bestFit="1" customWidth="1"/>
    <col min="7946" max="7946" width="11" style="69" customWidth="1"/>
    <col min="7947" max="7947" width="12.75" style="69" customWidth="1"/>
    <col min="7948" max="7948" width="10.75" style="69" customWidth="1"/>
    <col min="7949" max="7949" width="9.125" style="69"/>
    <col min="7950" max="7951" width="7.125" style="69" customWidth="1"/>
    <col min="7952" max="7952" width="7" style="69" customWidth="1"/>
    <col min="7953" max="7953" width="8.125" style="69" customWidth="1"/>
    <col min="7954" max="7954" width="26.25" style="69" customWidth="1"/>
    <col min="7955" max="8194" width="9.125" style="69"/>
    <col min="8195" max="8195" width="9.75" style="69" customWidth="1"/>
    <col min="8196" max="8196" width="13.875" style="69" customWidth="1"/>
    <col min="8197" max="8197" width="22.125" style="69" customWidth="1"/>
    <col min="8198" max="8198" width="12.25" style="69" customWidth="1"/>
    <col min="8199" max="8199" width="9.125" style="69"/>
    <col min="8200" max="8200" width="12.625" style="69" customWidth="1"/>
    <col min="8201" max="8201" width="15" style="69" bestFit="1" customWidth="1"/>
    <col min="8202" max="8202" width="11" style="69" customWidth="1"/>
    <col min="8203" max="8203" width="12.75" style="69" customWidth="1"/>
    <col min="8204" max="8204" width="10.75" style="69" customWidth="1"/>
    <col min="8205" max="8205" width="9.125" style="69"/>
    <col min="8206" max="8207" width="7.125" style="69" customWidth="1"/>
    <col min="8208" max="8208" width="7" style="69" customWidth="1"/>
    <col min="8209" max="8209" width="8.125" style="69" customWidth="1"/>
    <col min="8210" max="8210" width="26.25" style="69" customWidth="1"/>
    <col min="8211" max="8450" width="9.125" style="69"/>
    <col min="8451" max="8451" width="9.75" style="69" customWidth="1"/>
    <col min="8452" max="8452" width="13.875" style="69" customWidth="1"/>
    <col min="8453" max="8453" width="22.125" style="69" customWidth="1"/>
    <col min="8454" max="8454" width="12.25" style="69" customWidth="1"/>
    <col min="8455" max="8455" width="9.125" style="69"/>
    <col min="8456" max="8456" width="12.625" style="69" customWidth="1"/>
    <col min="8457" max="8457" width="15" style="69" bestFit="1" customWidth="1"/>
    <col min="8458" max="8458" width="11" style="69" customWidth="1"/>
    <col min="8459" max="8459" width="12.75" style="69" customWidth="1"/>
    <col min="8460" max="8460" width="10.75" style="69" customWidth="1"/>
    <col min="8461" max="8461" width="9.125" style="69"/>
    <col min="8462" max="8463" width="7.125" style="69" customWidth="1"/>
    <col min="8464" max="8464" width="7" style="69" customWidth="1"/>
    <col min="8465" max="8465" width="8.125" style="69" customWidth="1"/>
    <col min="8466" max="8466" width="26.25" style="69" customWidth="1"/>
    <col min="8467" max="8706" width="9.125" style="69"/>
    <col min="8707" max="8707" width="9.75" style="69" customWidth="1"/>
    <col min="8708" max="8708" width="13.875" style="69" customWidth="1"/>
    <col min="8709" max="8709" width="22.125" style="69" customWidth="1"/>
    <col min="8710" max="8710" width="12.25" style="69" customWidth="1"/>
    <col min="8711" max="8711" width="9.125" style="69"/>
    <col min="8712" max="8712" width="12.625" style="69" customWidth="1"/>
    <col min="8713" max="8713" width="15" style="69" bestFit="1" customWidth="1"/>
    <col min="8714" max="8714" width="11" style="69" customWidth="1"/>
    <col min="8715" max="8715" width="12.75" style="69" customWidth="1"/>
    <col min="8716" max="8716" width="10.75" style="69" customWidth="1"/>
    <col min="8717" max="8717" width="9.125" style="69"/>
    <col min="8718" max="8719" width="7.125" style="69" customWidth="1"/>
    <col min="8720" max="8720" width="7" style="69" customWidth="1"/>
    <col min="8721" max="8721" width="8.125" style="69" customWidth="1"/>
    <col min="8722" max="8722" width="26.25" style="69" customWidth="1"/>
    <col min="8723" max="8962" width="9.125" style="69"/>
    <col min="8963" max="8963" width="9.75" style="69" customWidth="1"/>
    <col min="8964" max="8964" width="13.875" style="69" customWidth="1"/>
    <col min="8965" max="8965" width="22.125" style="69" customWidth="1"/>
    <col min="8966" max="8966" width="12.25" style="69" customWidth="1"/>
    <col min="8967" max="8967" width="9.125" style="69"/>
    <col min="8968" max="8968" width="12.625" style="69" customWidth="1"/>
    <col min="8969" max="8969" width="15" style="69" bestFit="1" customWidth="1"/>
    <col min="8970" max="8970" width="11" style="69" customWidth="1"/>
    <col min="8971" max="8971" width="12.75" style="69" customWidth="1"/>
    <col min="8972" max="8972" width="10.75" style="69" customWidth="1"/>
    <col min="8973" max="8973" width="9.125" style="69"/>
    <col min="8974" max="8975" width="7.125" style="69" customWidth="1"/>
    <col min="8976" max="8976" width="7" style="69" customWidth="1"/>
    <col min="8977" max="8977" width="8.125" style="69" customWidth="1"/>
    <col min="8978" max="8978" width="26.25" style="69" customWidth="1"/>
    <col min="8979" max="9218" width="9.125" style="69"/>
    <col min="9219" max="9219" width="9.75" style="69" customWidth="1"/>
    <col min="9220" max="9220" width="13.875" style="69" customWidth="1"/>
    <col min="9221" max="9221" width="22.125" style="69" customWidth="1"/>
    <col min="9222" max="9222" width="12.25" style="69" customWidth="1"/>
    <col min="9223" max="9223" width="9.125" style="69"/>
    <col min="9224" max="9224" width="12.625" style="69" customWidth="1"/>
    <col min="9225" max="9225" width="15" style="69" bestFit="1" customWidth="1"/>
    <col min="9226" max="9226" width="11" style="69" customWidth="1"/>
    <col min="9227" max="9227" width="12.75" style="69" customWidth="1"/>
    <col min="9228" max="9228" width="10.75" style="69" customWidth="1"/>
    <col min="9229" max="9229" width="9.125" style="69"/>
    <col min="9230" max="9231" width="7.125" style="69" customWidth="1"/>
    <col min="9232" max="9232" width="7" style="69" customWidth="1"/>
    <col min="9233" max="9233" width="8.125" style="69" customWidth="1"/>
    <col min="9234" max="9234" width="26.25" style="69" customWidth="1"/>
    <col min="9235" max="9474" width="9.125" style="69"/>
    <col min="9475" max="9475" width="9.75" style="69" customWidth="1"/>
    <col min="9476" max="9476" width="13.875" style="69" customWidth="1"/>
    <col min="9477" max="9477" width="22.125" style="69" customWidth="1"/>
    <col min="9478" max="9478" width="12.25" style="69" customWidth="1"/>
    <col min="9479" max="9479" width="9.125" style="69"/>
    <col min="9480" max="9480" width="12.625" style="69" customWidth="1"/>
    <col min="9481" max="9481" width="15" style="69" bestFit="1" customWidth="1"/>
    <col min="9482" max="9482" width="11" style="69" customWidth="1"/>
    <col min="9483" max="9483" width="12.75" style="69" customWidth="1"/>
    <col min="9484" max="9484" width="10.75" style="69" customWidth="1"/>
    <col min="9485" max="9485" width="9.125" style="69"/>
    <col min="9486" max="9487" width="7.125" style="69" customWidth="1"/>
    <col min="9488" max="9488" width="7" style="69" customWidth="1"/>
    <col min="9489" max="9489" width="8.125" style="69" customWidth="1"/>
    <col min="9490" max="9490" width="26.25" style="69" customWidth="1"/>
    <col min="9491" max="9730" width="9.125" style="69"/>
    <col min="9731" max="9731" width="9.75" style="69" customWidth="1"/>
    <col min="9732" max="9732" width="13.875" style="69" customWidth="1"/>
    <col min="9733" max="9733" width="22.125" style="69" customWidth="1"/>
    <col min="9734" max="9734" width="12.25" style="69" customWidth="1"/>
    <col min="9735" max="9735" width="9.125" style="69"/>
    <col min="9736" max="9736" width="12.625" style="69" customWidth="1"/>
    <col min="9737" max="9737" width="15" style="69" bestFit="1" customWidth="1"/>
    <col min="9738" max="9738" width="11" style="69" customWidth="1"/>
    <col min="9739" max="9739" width="12.75" style="69" customWidth="1"/>
    <col min="9740" max="9740" width="10.75" style="69" customWidth="1"/>
    <col min="9741" max="9741" width="9.125" style="69"/>
    <col min="9742" max="9743" width="7.125" style="69" customWidth="1"/>
    <col min="9744" max="9744" width="7" style="69" customWidth="1"/>
    <col min="9745" max="9745" width="8.125" style="69" customWidth="1"/>
    <col min="9746" max="9746" width="26.25" style="69" customWidth="1"/>
    <col min="9747" max="9986" width="9.125" style="69"/>
    <col min="9987" max="9987" width="9.75" style="69" customWidth="1"/>
    <col min="9988" max="9988" width="13.875" style="69" customWidth="1"/>
    <col min="9989" max="9989" width="22.125" style="69" customWidth="1"/>
    <col min="9990" max="9990" width="12.25" style="69" customWidth="1"/>
    <col min="9991" max="9991" width="9.125" style="69"/>
    <col min="9992" max="9992" width="12.625" style="69" customWidth="1"/>
    <col min="9993" max="9993" width="15" style="69" bestFit="1" customWidth="1"/>
    <col min="9994" max="9994" width="11" style="69" customWidth="1"/>
    <col min="9995" max="9995" width="12.75" style="69" customWidth="1"/>
    <col min="9996" max="9996" width="10.75" style="69" customWidth="1"/>
    <col min="9997" max="9997" width="9.125" style="69"/>
    <col min="9998" max="9999" width="7.125" style="69" customWidth="1"/>
    <col min="10000" max="10000" width="7" style="69" customWidth="1"/>
    <col min="10001" max="10001" width="8.125" style="69" customWidth="1"/>
    <col min="10002" max="10002" width="26.25" style="69" customWidth="1"/>
    <col min="10003" max="10242" width="9.125" style="69"/>
    <col min="10243" max="10243" width="9.75" style="69" customWidth="1"/>
    <col min="10244" max="10244" width="13.875" style="69" customWidth="1"/>
    <col min="10245" max="10245" width="22.125" style="69" customWidth="1"/>
    <col min="10246" max="10246" width="12.25" style="69" customWidth="1"/>
    <col min="10247" max="10247" width="9.125" style="69"/>
    <col min="10248" max="10248" width="12.625" style="69" customWidth="1"/>
    <col min="10249" max="10249" width="15" style="69" bestFit="1" customWidth="1"/>
    <col min="10250" max="10250" width="11" style="69" customWidth="1"/>
    <col min="10251" max="10251" width="12.75" style="69" customWidth="1"/>
    <col min="10252" max="10252" width="10.75" style="69" customWidth="1"/>
    <col min="10253" max="10253" width="9.125" style="69"/>
    <col min="10254" max="10255" width="7.125" style="69" customWidth="1"/>
    <col min="10256" max="10256" width="7" style="69" customWidth="1"/>
    <col min="10257" max="10257" width="8.125" style="69" customWidth="1"/>
    <col min="10258" max="10258" width="26.25" style="69" customWidth="1"/>
    <col min="10259" max="10498" width="9.125" style="69"/>
    <col min="10499" max="10499" width="9.75" style="69" customWidth="1"/>
    <col min="10500" max="10500" width="13.875" style="69" customWidth="1"/>
    <col min="10501" max="10501" width="22.125" style="69" customWidth="1"/>
    <col min="10502" max="10502" width="12.25" style="69" customWidth="1"/>
    <col min="10503" max="10503" width="9.125" style="69"/>
    <col min="10504" max="10504" width="12.625" style="69" customWidth="1"/>
    <col min="10505" max="10505" width="15" style="69" bestFit="1" customWidth="1"/>
    <col min="10506" max="10506" width="11" style="69" customWidth="1"/>
    <col min="10507" max="10507" width="12.75" style="69" customWidth="1"/>
    <col min="10508" max="10508" width="10.75" style="69" customWidth="1"/>
    <col min="10509" max="10509" width="9.125" style="69"/>
    <col min="10510" max="10511" width="7.125" style="69" customWidth="1"/>
    <col min="10512" max="10512" width="7" style="69" customWidth="1"/>
    <col min="10513" max="10513" width="8.125" style="69" customWidth="1"/>
    <col min="10514" max="10514" width="26.25" style="69" customWidth="1"/>
    <col min="10515" max="10754" width="9.125" style="69"/>
    <col min="10755" max="10755" width="9.75" style="69" customWidth="1"/>
    <col min="10756" max="10756" width="13.875" style="69" customWidth="1"/>
    <col min="10757" max="10757" width="22.125" style="69" customWidth="1"/>
    <col min="10758" max="10758" width="12.25" style="69" customWidth="1"/>
    <col min="10759" max="10759" width="9.125" style="69"/>
    <col min="10760" max="10760" width="12.625" style="69" customWidth="1"/>
    <col min="10761" max="10761" width="15" style="69" bestFit="1" customWidth="1"/>
    <col min="10762" max="10762" width="11" style="69" customWidth="1"/>
    <col min="10763" max="10763" width="12.75" style="69" customWidth="1"/>
    <col min="10764" max="10764" width="10.75" style="69" customWidth="1"/>
    <col min="10765" max="10765" width="9.125" style="69"/>
    <col min="10766" max="10767" width="7.125" style="69" customWidth="1"/>
    <col min="10768" max="10768" width="7" style="69" customWidth="1"/>
    <col min="10769" max="10769" width="8.125" style="69" customWidth="1"/>
    <col min="10770" max="10770" width="26.25" style="69" customWidth="1"/>
    <col min="10771" max="11010" width="9.125" style="69"/>
    <col min="11011" max="11011" width="9.75" style="69" customWidth="1"/>
    <col min="11012" max="11012" width="13.875" style="69" customWidth="1"/>
    <col min="11013" max="11013" width="22.125" style="69" customWidth="1"/>
    <col min="11014" max="11014" width="12.25" style="69" customWidth="1"/>
    <col min="11015" max="11015" width="9.125" style="69"/>
    <col min="11016" max="11016" width="12.625" style="69" customWidth="1"/>
    <col min="11017" max="11017" width="15" style="69" bestFit="1" customWidth="1"/>
    <col min="11018" max="11018" width="11" style="69" customWidth="1"/>
    <col min="11019" max="11019" width="12.75" style="69" customWidth="1"/>
    <col min="11020" max="11020" width="10.75" style="69" customWidth="1"/>
    <col min="11021" max="11021" width="9.125" style="69"/>
    <col min="11022" max="11023" width="7.125" style="69" customWidth="1"/>
    <col min="11024" max="11024" width="7" style="69" customWidth="1"/>
    <col min="11025" max="11025" width="8.125" style="69" customWidth="1"/>
    <col min="11026" max="11026" width="26.25" style="69" customWidth="1"/>
    <col min="11027" max="11266" width="9.125" style="69"/>
    <col min="11267" max="11267" width="9.75" style="69" customWidth="1"/>
    <col min="11268" max="11268" width="13.875" style="69" customWidth="1"/>
    <col min="11269" max="11269" width="22.125" style="69" customWidth="1"/>
    <col min="11270" max="11270" width="12.25" style="69" customWidth="1"/>
    <col min="11271" max="11271" width="9.125" style="69"/>
    <col min="11272" max="11272" width="12.625" style="69" customWidth="1"/>
    <col min="11273" max="11273" width="15" style="69" bestFit="1" customWidth="1"/>
    <col min="11274" max="11274" width="11" style="69" customWidth="1"/>
    <col min="11275" max="11275" width="12.75" style="69" customWidth="1"/>
    <col min="11276" max="11276" width="10.75" style="69" customWidth="1"/>
    <col min="11277" max="11277" width="9.125" style="69"/>
    <col min="11278" max="11279" width="7.125" style="69" customWidth="1"/>
    <col min="11280" max="11280" width="7" style="69" customWidth="1"/>
    <col min="11281" max="11281" width="8.125" style="69" customWidth="1"/>
    <col min="11282" max="11282" width="26.25" style="69" customWidth="1"/>
    <col min="11283" max="11522" width="9.125" style="69"/>
    <col min="11523" max="11523" width="9.75" style="69" customWidth="1"/>
    <col min="11524" max="11524" width="13.875" style="69" customWidth="1"/>
    <col min="11525" max="11525" width="22.125" style="69" customWidth="1"/>
    <col min="11526" max="11526" width="12.25" style="69" customWidth="1"/>
    <col min="11527" max="11527" width="9.125" style="69"/>
    <col min="11528" max="11528" width="12.625" style="69" customWidth="1"/>
    <col min="11529" max="11529" width="15" style="69" bestFit="1" customWidth="1"/>
    <col min="11530" max="11530" width="11" style="69" customWidth="1"/>
    <col min="11531" max="11531" width="12.75" style="69" customWidth="1"/>
    <col min="11532" max="11532" width="10.75" style="69" customWidth="1"/>
    <col min="11533" max="11533" width="9.125" style="69"/>
    <col min="11534" max="11535" width="7.125" style="69" customWidth="1"/>
    <col min="11536" max="11536" width="7" style="69" customWidth="1"/>
    <col min="11537" max="11537" width="8.125" style="69" customWidth="1"/>
    <col min="11538" max="11538" width="26.25" style="69" customWidth="1"/>
    <col min="11539" max="11778" width="9.125" style="69"/>
    <col min="11779" max="11779" width="9.75" style="69" customWidth="1"/>
    <col min="11780" max="11780" width="13.875" style="69" customWidth="1"/>
    <col min="11781" max="11781" width="22.125" style="69" customWidth="1"/>
    <col min="11782" max="11782" width="12.25" style="69" customWidth="1"/>
    <col min="11783" max="11783" width="9.125" style="69"/>
    <col min="11784" max="11784" width="12.625" style="69" customWidth="1"/>
    <col min="11785" max="11785" width="15" style="69" bestFit="1" customWidth="1"/>
    <col min="11786" max="11786" width="11" style="69" customWidth="1"/>
    <col min="11787" max="11787" width="12.75" style="69" customWidth="1"/>
    <col min="11788" max="11788" width="10.75" style="69" customWidth="1"/>
    <col min="11789" max="11789" width="9.125" style="69"/>
    <col min="11790" max="11791" width="7.125" style="69" customWidth="1"/>
    <col min="11792" max="11792" width="7" style="69" customWidth="1"/>
    <col min="11793" max="11793" width="8.125" style="69" customWidth="1"/>
    <col min="11794" max="11794" width="26.25" style="69" customWidth="1"/>
    <col min="11795" max="12034" width="9.125" style="69"/>
    <col min="12035" max="12035" width="9.75" style="69" customWidth="1"/>
    <col min="12036" max="12036" width="13.875" style="69" customWidth="1"/>
    <col min="12037" max="12037" width="22.125" style="69" customWidth="1"/>
    <col min="12038" max="12038" width="12.25" style="69" customWidth="1"/>
    <col min="12039" max="12039" width="9.125" style="69"/>
    <col min="12040" max="12040" width="12.625" style="69" customWidth="1"/>
    <col min="12041" max="12041" width="15" style="69" bestFit="1" customWidth="1"/>
    <col min="12042" max="12042" width="11" style="69" customWidth="1"/>
    <col min="12043" max="12043" width="12.75" style="69" customWidth="1"/>
    <col min="12044" max="12044" width="10.75" style="69" customWidth="1"/>
    <col min="12045" max="12045" width="9.125" style="69"/>
    <col min="12046" max="12047" width="7.125" style="69" customWidth="1"/>
    <col min="12048" max="12048" width="7" style="69" customWidth="1"/>
    <col min="12049" max="12049" width="8.125" style="69" customWidth="1"/>
    <col min="12050" max="12050" width="26.25" style="69" customWidth="1"/>
    <col min="12051" max="12290" width="9.125" style="69"/>
    <col min="12291" max="12291" width="9.75" style="69" customWidth="1"/>
    <col min="12292" max="12292" width="13.875" style="69" customWidth="1"/>
    <col min="12293" max="12293" width="22.125" style="69" customWidth="1"/>
    <col min="12294" max="12294" width="12.25" style="69" customWidth="1"/>
    <col min="12295" max="12295" width="9.125" style="69"/>
    <col min="12296" max="12296" width="12.625" style="69" customWidth="1"/>
    <col min="12297" max="12297" width="15" style="69" bestFit="1" customWidth="1"/>
    <col min="12298" max="12298" width="11" style="69" customWidth="1"/>
    <col min="12299" max="12299" width="12.75" style="69" customWidth="1"/>
    <col min="12300" max="12300" width="10.75" style="69" customWidth="1"/>
    <col min="12301" max="12301" width="9.125" style="69"/>
    <col min="12302" max="12303" width="7.125" style="69" customWidth="1"/>
    <col min="12304" max="12304" width="7" style="69" customWidth="1"/>
    <col min="12305" max="12305" width="8.125" style="69" customWidth="1"/>
    <col min="12306" max="12306" width="26.25" style="69" customWidth="1"/>
    <col min="12307" max="12546" width="9.125" style="69"/>
    <col min="12547" max="12547" width="9.75" style="69" customWidth="1"/>
    <col min="12548" max="12548" width="13.875" style="69" customWidth="1"/>
    <col min="12549" max="12549" width="22.125" style="69" customWidth="1"/>
    <col min="12550" max="12550" width="12.25" style="69" customWidth="1"/>
    <col min="12551" max="12551" width="9.125" style="69"/>
    <col min="12552" max="12552" width="12.625" style="69" customWidth="1"/>
    <col min="12553" max="12553" width="15" style="69" bestFit="1" customWidth="1"/>
    <col min="12554" max="12554" width="11" style="69" customWidth="1"/>
    <col min="12555" max="12555" width="12.75" style="69" customWidth="1"/>
    <col min="12556" max="12556" width="10.75" style="69" customWidth="1"/>
    <col min="12557" max="12557" width="9.125" style="69"/>
    <col min="12558" max="12559" width="7.125" style="69" customWidth="1"/>
    <col min="12560" max="12560" width="7" style="69" customWidth="1"/>
    <col min="12561" max="12561" width="8.125" style="69" customWidth="1"/>
    <col min="12562" max="12562" width="26.25" style="69" customWidth="1"/>
    <col min="12563" max="12802" width="9.125" style="69"/>
    <col min="12803" max="12803" width="9.75" style="69" customWidth="1"/>
    <col min="12804" max="12804" width="13.875" style="69" customWidth="1"/>
    <col min="12805" max="12805" width="22.125" style="69" customWidth="1"/>
    <col min="12806" max="12806" width="12.25" style="69" customWidth="1"/>
    <col min="12807" max="12807" width="9.125" style="69"/>
    <col min="12808" max="12808" width="12.625" style="69" customWidth="1"/>
    <col min="12809" max="12809" width="15" style="69" bestFit="1" customWidth="1"/>
    <col min="12810" max="12810" width="11" style="69" customWidth="1"/>
    <col min="12811" max="12811" width="12.75" style="69" customWidth="1"/>
    <col min="12812" max="12812" width="10.75" style="69" customWidth="1"/>
    <col min="12813" max="12813" width="9.125" style="69"/>
    <col min="12814" max="12815" width="7.125" style="69" customWidth="1"/>
    <col min="12816" max="12816" width="7" style="69" customWidth="1"/>
    <col min="12817" max="12817" width="8.125" style="69" customWidth="1"/>
    <col min="12818" max="12818" width="26.25" style="69" customWidth="1"/>
    <col min="12819" max="13058" width="9.125" style="69"/>
    <col min="13059" max="13059" width="9.75" style="69" customWidth="1"/>
    <col min="13060" max="13060" width="13.875" style="69" customWidth="1"/>
    <col min="13061" max="13061" width="22.125" style="69" customWidth="1"/>
    <col min="13062" max="13062" width="12.25" style="69" customWidth="1"/>
    <col min="13063" max="13063" width="9.125" style="69"/>
    <col min="13064" max="13064" width="12.625" style="69" customWidth="1"/>
    <col min="13065" max="13065" width="15" style="69" bestFit="1" customWidth="1"/>
    <col min="13066" max="13066" width="11" style="69" customWidth="1"/>
    <col min="13067" max="13067" width="12.75" style="69" customWidth="1"/>
    <col min="13068" max="13068" width="10.75" style="69" customWidth="1"/>
    <col min="13069" max="13069" width="9.125" style="69"/>
    <col min="13070" max="13071" width="7.125" style="69" customWidth="1"/>
    <col min="13072" max="13072" width="7" style="69" customWidth="1"/>
    <col min="13073" max="13073" width="8.125" style="69" customWidth="1"/>
    <col min="13074" max="13074" width="26.25" style="69" customWidth="1"/>
    <col min="13075" max="13314" width="9.125" style="69"/>
    <col min="13315" max="13315" width="9.75" style="69" customWidth="1"/>
    <col min="13316" max="13316" width="13.875" style="69" customWidth="1"/>
    <col min="13317" max="13317" width="22.125" style="69" customWidth="1"/>
    <col min="13318" max="13318" width="12.25" style="69" customWidth="1"/>
    <col min="13319" max="13319" width="9.125" style="69"/>
    <col min="13320" max="13320" width="12.625" style="69" customWidth="1"/>
    <col min="13321" max="13321" width="15" style="69" bestFit="1" customWidth="1"/>
    <col min="13322" max="13322" width="11" style="69" customWidth="1"/>
    <col min="13323" max="13323" width="12.75" style="69" customWidth="1"/>
    <col min="13324" max="13324" width="10.75" style="69" customWidth="1"/>
    <col min="13325" max="13325" width="9.125" style="69"/>
    <col min="13326" max="13327" width="7.125" style="69" customWidth="1"/>
    <col min="13328" max="13328" width="7" style="69" customWidth="1"/>
    <col min="13329" max="13329" width="8.125" style="69" customWidth="1"/>
    <col min="13330" max="13330" width="26.25" style="69" customWidth="1"/>
    <col min="13331" max="13570" width="9.125" style="69"/>
    <col min="13571" max="13571" width="9.75" style="69" customWidth="1"/>
    <col min="13572" max="13572" width="13.875" style="69" customWidth="1"/>
    <col min="13573" max="13573" width="22.125" style="69" customWidth="1"/>
    <col min="13574" max="13574" width="12.25" style="69" customWidth="1"/>
    <col min="13575" max="13575" width="9.125" style="69"/>
    <col min="13576" max="13576" width="12.625" style="69" customWidth="1"/>
    <col min="13577" max="13577" width="15" style="69" bestFit="1" customWidth="1"/>
    <col min="13578" max="13578" width="11" style="69" customWidth="1"/>
    <col min="13579" max="13579" width="12.75" style="69" customWidth="1"/>
    <col min="13580" max="13580" width="10.75" style="69" customWidth="1"/>
    <col min="13581" max="13581" width="9.125" style="69"/>
    <col min="13582" max="13583" width="7.125" style="69" customWidth="1"/>
    <col min="13584" max="13584" width="7" style="69" customWidth="1"/>
    <col min="13585" max="13585" width="8.125" style="69" customWidth="1"/>
    <col min="13586" max="13586" width="26.25" style="69" customWidth="1"/>
    <col min="13587" max="13826" width="9.125" style="69"/>
    <col min="13827" max="13827" width="9.75" style="69" customWidth="1"/>
    <col min="13828" max="13828" width="13.875" style="69" customWidth="1"/>
    <col min="13829" max="13829" width="22.125" style="69" customWidth="1"/>
    <col min="13830" max="13830" width="12.25" style="69" customWidth="1"/>
    <col min="13831" max="13831" width="9.125" style="69"/>
    <col min="13832" max="13832" width="12.625" style="69" customWidth="1"/>
    <col min="13833" max="13833" width="15" style="69" bestFit="1" customWidth="1"/>
    <col min="13834" max="13834" width="11" style="69" customWidth="1"/>
    <col min="13835" max="13835" width="12.75" style="69" customWidth="1"/>
    <col min="13836" max="13836" width="10.75" style="69" customWidth="1"/>
    <col min="13837" max="13837" width="9.125" style="69"/>
    <col min="13838" max="13839" width="7.125" style="69" customWidth="1"/>
    <col min="13840" max="13840" width="7" style="69" customWidth="1"/>
    <col min="13841" max="13841" width="8.125" style="69" customWidth="1"/>
    <col min="13842" max="13842" width="26.25" style="69" customWidth="1"/>
    <col min="13843" max="14082" width="9.125" style="69"/>
    <col min="14083" max="14083" width="9.75" style="69" customWidth="1"/>
    <col min="14084" max="14084" width="13.875" style="69" customWidth="1"/>
    <col min="14085" max="14085" width="22.125" style="69" customWidth="1"/>
    <col min="14086" max="14086" width="12.25" style="69" customWidth="1"/>
    <col min="14087" max="14087" width="9.125" style="69"/>
    <col min="14088" max="14088" width="12.625" style="69" customWidth="1"/>
    <col min="14089" max="14089" width="15" style="69" bestFit="1" customWidth="1"/>
    <col min="14090" max="14090" width="11" style="69" customWidth="1"/>
    <col min="14091" max="14091" width="12.75" style="69" customWidth="1"/>
    <col min="14092" max="14092" width="10.75" style="69" customWidth="1"/>
    <col min="14093" max="14093" width="9.125" style="69"/>
    <col min="14094" max="14095" width="7.125" style="69" customWidth="1"/>
    <col min="14096" max="14096" width="7" style="69" customWidth="1"/>
    <col min="14097" max="14097" width="8.125" style="69" customWidth="1"/>
    <col min="14098" max="14098" width="26.25" style="69" customWidth="1"/>
    <col min="14099" max="14338" width="9.125" style="69"/>
    <col min="14339" max="14339" width="9.75" style="69" customWidth="1"/>
    <col min="14340" max="14340" width="13.875" style="69" customWidth="1"/>
    <col min="14341" max="14341" width="22.125" style="69" customWidth="1"/>
    <col min="14342" max="14342" width="12.25" style="69" customWidth="1"/>
    <col min="14343" max="14343" width="9.125" style="69"/>
    <col min="14344" max="14344" width="12.625" style="69" customWidth="1"/>
    <col min="14345" max="14345" width="15" style="69" bestFit="1" customWidth="1"/>
    <col min="14346" max="14346" width="11" style="69" customWidth="1"/>
    <col min="14347" max="14347" width="12.75" style="69" customWidth="1"/>
    <col min="14348" max="14348" width="10.75" style="69" customWidth="1"/>
    <col min="14349" max="14349" width="9.125" style="69"/>
    <col min="14350" max="14351" width="7.125" style="69" customWidth="1"/>
    <col min="14352" max="14352" width="7" style="69" customWidth="1"/>
    <col min="14353" max="14353" width="8.125" style="69" customWidth="1"/>
    <col min="14354" max="14354" width="26.25" style="69" customWidth="1"/>
    <col min="14355" max="14594" width="9.125" style="69"/>
    <col min="14595" max="14595" width="9.75" style="69" customWidth="1"/>
    <col min="14596" max="14596" width="13.875" style="69" customWidth="1"/>
    <col min="14597" max="14597" width="22.125" style="69" customWidth="1"/>
    <col min="14598" max="14598" width="12.25" style="69" customWidth="1"/>
    <col min="14599" max="14599" width="9.125" style="69"/>
    <col min="14600" max="14600" width="12.625" style="69" customWidth="1"/>
    <col min="14601" max="14601" width="15" style="69" bestFit="1" customWidth="1"/>
    <col min="14602" max="14602" width="11" style="69" customWidth="1"/>
    <col min="14603" max="14603" width="12.75" style="69" customWidth="1"/>
    <col min="14604" max="14604" width="10.75" style="69" customWidth="1"/>
    <col min="14605" max="14605" width="9.125" style="69"/>
    <col min="14606" max="14607" width="7.125" style="69" customWidth="1"/>
    <col min="14608" max="14608" width="7" style="69" customWidth="1"/>
    <col min="14609" max="14609" width="8.125" style="69" customWidth="1"/>
    <col min="14610" max="14610" width="26.25" style="69" customWidth="1"/>
    <col min="14611" max="14850" width="9.125" style="69"/>
    <col min="14851" max="14851" width="9.75" style="69" customWidth="1"/>
    <col min="14852" max="14852" width="13.875" style="69" customWidth="1"/>
    <col min="14853" max="14853" width="22.125" style="69" customWidth="1"/>
    <col min="14854" max="14854" width="12.25" style="69" customWidth="1"/>
    <col min="14855" max="14855" width="9.125" style="69"/>
    <col min="14856" max="14856" width="12.625" style="69" customWidth="1"/>
    <col min="14857" max="14857" width="15" style="69" bestFit="1" customWidth="1"/>
    <col min="14858" max="14858" width="11" style="69" customWidth="1"/>
    <col min="14859" max="14859" width="12.75" style="69" customWidth="1"/>
    <col min="14860" max="14860" width="10.75" style="69" customWidth="1"/>
    <col min="14861" max="14861" width="9.125" style="69"/>
    <col min="14862" max="14863" width="7.125" style="69" customWidth="1"/>
    <col min="14864" max="14864" width="7" style="69" customWidth="1"/>
    <col min="14865" max="14865" width="8.125" style="69" customWidth="1"/>
    <col min="14866" max="14866" width="26.25" style="69" customWidth="1"/>
    <col min="14867" max="15106" width="9.125" style="69"/>
    <col min="15107" max="15107" width="9.75" style="69" customWidth="1"/>
    <col min="15108" max="15108" width="13.875" style="69" customWidth="1"/>
    <col min="15109" max="15109" width="22.125" style="69" customWidth="1"/>
    <col min="15110" max="15110" width="12.25" style="69" customWidth="1"/>
    <col min="15111" max="15111" width="9.125" style="69"/>
    <col min="15112" max="15112" width="12.625" style="69" customWidth="1"/>
    <col min="15113" max="15113" width="15" style="69" bestFit="1" customWidth="1"/>
    <col min="15114" max="15114" width="11" style="69" customWidth="1"/>
    <col min="15115" max="15115" width="12.75" style="69" customWidth="1"/>
    <col min="15116" max="15116" width="10.75" style="69" customWidth="1"/>
    <col min="15117" max="15117" width="9.125" style="69"/>
    <col min="15118" max="15119" width="7.125" style="69" customWidth="1"/>
    <col min="15120" max="15120" width="7" style="69" customWidth="1"/>
    <col min="15121" max="15121" width="8.125" style="69" customWidth="1"/>
    <col min="15122" max="15122" width="26.25" style="69" customWidth="1"/>
    <col min="15123" max="15362" width="9.125" style="69"/>
    <col min="15363" max="15363" width="9.75" style="69" customWidth="1"/>
    <col min="15364" max="15364" width="13.875" style="69" customWidth="1"/>
    <col min="15365" max="15365" width="22.125" style="69" customWidth="1"/>
    <col min="15366" max="15366" width="12.25" style="69" customWidth="1"/>
    <col min="15367" max="15367" width="9.125" style="69"/>
    <col min="15368" max="15368" width="12.625" style="69" customWidth="1"/>
    <col min="15369" max="15369" width="15" style="69" bestFit="1" customWidth="1"/>
    <col min="15370" max="15370" width="11" style="69" customWidth="1"/>
    <col min="15371" max="15371" width="12.75" style="69" customWidth="1"/>
    <col min="15372" max="15372" width="10.75" style="69" customWidth="1"/>
    <col min="15373" max="15373" width="9.125" style="69"/>
    <col min="15374" max="15375" width="7.125" style="69" customWidth="1"/>
    <col min="15376" max="15376" width="7" style="69" customWidth="1"/>
    <col min="15377" max="15377" width="8.125" style="69" customWidth="1"/>
    <col min="15378" max="15378" width="26.25" style="69" customWidth="1"/>
    <col min="15379" max="15618" width="9.125" style="69"/>
    <col min="15619" max="15619" width="9.75" style="69" customWidth="1"/>
    <col min="15620" max="15620" width="13.875" style="69" customWidth="1"/>
    <col min="15621" max="15621" width="22.125" style="69" customWidth="1"/>
    <col min="15622" max="15622" width="12.25" style="69" customWidth="1"/>
    <col min="15623" max="15623" width="9.125" style="69"/>
    <col min="15624" max="15624" width="12.625" style="69" customWidth="1"/>
    <col min="15625" max="15625" width="15" style="69" bestFit="1" customWidth="1"/>
    <col min="15626" max="15626" width="11" style="69" customWidth="1"/>
    <col min="15627" max="15627" width="12.75" style="69" customWidth="1"/>
    <col min="15628" max="15628" width="10.75" style="69" customWidth="1"/>
    <col min="15629" max="15629" width="9.125" style="69"/>
    <col min="15630" max="15631" width="7.125" style="69" customWidth="1"/>
    <col min="15632" max="15632" width="7" style="69" customWidth="1"/>
    <col min="15633" max="15633" width="8.125" style="69" customWidth="1"/>
    <col min="15634" max="15634" width="26.25" style="69" customWidth="1"/>
    <col min="15635" max="15874" width="9.125" style="69"/>
    <col min="15875" max="15875" width="9.75" style="69" customWidth="1"/>
    <col min="15876" max="15876" width="13.875" style="69" customWidth="1"/>
    <col min="15877" max="15877" width="22.125" style="69" customWidth="1"/>
    <col min="15878" max="15878" width="12.25" style="69" customWidth="1"/>
    <col min="15879" max="15879" width="9.125" style="69"/>
    <col min="15880" max="15880" width="12.625" style="69" customWidth="1"/>
    <col min="15881" max="15881" width="15" style="69" bestFit="1" customWidth="1"/>
    <col min="15882" max="15882" width="11" style="69" customWidth="1"/>
    <col min="15883" max="15883" width="12.75" style="69" customWidth="1"/>
    <col min="15884" max="15884" width="10.75" style="69" customWidth="1"/>
    <col min="15885" max="15885" width="9.125" style="69"/>
    <col min="15886" max="15887" width="7.125" style="69" customWidth="1"/>
    <col min="15888" max="15888" width="7" style="69" customWidth="1"/>
    <col min="15889" max="15889" width="8.125" style="69" customWidth="1"/>
    <col min="15890" max="15890" width="26.25" style="69" customWidth="1"/>
    <col min="15891" max="16130" width="9.125" style="69"/>
    <col min="16131" max="16131" width="9.75" style="69" customWidth="1"/>
    <col min="16132" max="16132" width="13.875" style="69" customWidth="1"/>
    <col min="16133" max="16133" width="22.125" style="69" customWidth="1"/>
    <col min="16134" max="16134" width="12.25" style="69" customWidth="1"/>
    <col min="16135" max="16135" width="9.125" style="69"/>
    <col min="16136" max="16136" width="12.625" style="69" customWidth="1"/>
    <col min="16137" max="16137" width="15" style="69" bestFit="1" customWidth="1"/>
    <col min="16138" max="16138" width="11" style="69" customWidth="1"/>
    <col min="16139" max="16139" width="12.75" style="69" customWidth="1"/>
    <col min="16140" max="16140" width="10.75" style="69" customWidth="1"/>
    <col min="16141" max="16141" width="9.125" style="69"/>
    <col min="16142" max="16143" width="7.125" style="69" customWidth="1"/>
    <col min="16144" max="16144" width="7" style="69" customWidth="1"/>
    <col min="16145" max="16145" width="8.125" style="69" customWidth="1"/>
    <col min="16146" max="16146" width="26.25" style="69" customWidth="1"/>
    <col min="16147" max="16384" width="9.125" style="69"/>
  </cols>
  <sheetData>
    <row r="1" spans="1:19" ht="18.75">
      <c r="A1" s="321" t="s">
        <v>157</v>
      </c>
      <c r="B1" s="321"/>
      <c r="C1" s="321"/>
      <c r="D1" s="196"/>
      <c r="E1" s="196"/>
      <c r="F1" s="197"/>
      <c r="G1" s="198"/>
      <c r="H1" s="199"/>
      <c r="I1" s="200"/>
      <c r="J1" s="201"/>
      <c r="K1" s="202"/>
      <c r="L1" s="201"/>
      <c r="M1" s="202"/>
      <c r="N1" s="203"/>
      <c r="O1" s="201"/>
      <c r="P1" s="322" t="s">
        <v>55</v>
      </c>
      <c r="Q1" s="322"/>
      <c r="R1" s="67">
        <f>SUM(F4:F194)</f>
        <v>0</v>
      </c>
    </row>
    <row r="2" spans="1:19" s="73" customFormat="1" ht="18">
      <c r="A2" s="97" t="s">
        <v>56</v>
      </c>
      <c r="B2" s="97" t="s">
        <v>57</v>
      </c>
      <c r="C2" s="98" t="s">
        <v>58</v>
      </c>
      <c r="D2" s="99" t="s">
        <v>79</v>
      </c>
      <c r="E2" s="99" t="s">
        <v>78</v>
      </c>
      <c r="F2" s="220" t="s">
        <v>59</v>
      </c>
      <c r="G2" s="97" t="s">
        <v>60</v>
      </c>
      <c r="H2" s="190" t="s">
        <v>61</v>
      </c>
      <c r="I2" s="70" t="s">
        <v>62</v>
      </c>
      <c r="J2" s="147" t="s">
        <v>63</v>
      </c>
      <c r="K2" s="148" t="s">
        <v>64</v>
      </c>
      <c r="L2" s="149" t="s">
        <v>65</v>
      </c>
      <c r="M2" s="148" t="s">
        <v>66</v>
      </c>
      <c r="N2" s="148" t="s">
        <v>67</v>
      </c>
      <c r="O2" s="150" t="s">
        <v>68</v>
      </c>
      <c r="P2" s="323" t="s">
        <v>61</v>
      </c>
      <c r="Q2" s="323"/>
      <c r="R2" s="71">
        <f>SUM(H4:H194)</f>
        <v>0</v>
      </c>
      <c r="S2" s="72"/>
    </row>
    <row r="3" spans="1:19" s="73" customFormat="1" ht="18">
      <c r="A3" s="97"/>
      <c r="B3" s="97"/>
      <c r="C3" s="98"/>
      <c r="D3" s="99" t="s">
        <v>80</v>
      </c>
      <c r="E3" s="99"/>
      <c r="F3" s="220"/>
      <c r="G3" s="97" t="s">
        <v>69</v>
      </c>
      <c r="H3" s="190"/>
      <c r="I3" s="70"/>
      <c r="J3" s="149"/>
      <c r="K3" s="148"/>
      <c r="L3" s="149"/>
      <c r="M3" s="148" t="s">
        <v>76</v>
      </c>
      <c r="N3" s="148"/>
      <c r="O3" s="151"/>
      <c r="P3" s="323" t="s">
        <v>70</v>
      </c>
      <c r="Q3" s="323"/>
      <c r="R3" s="74">
        <f>R1-R2</f>
        <v>0</v>
      </c>
      <c r="S3" s="72"/>
    </row>
    <row r="4" spans="1:19" s="80" customFormat="1" ht="15" customHeight="1">
      <c r="A4" s="204"/>
      <c r="B4" s="205"/>
      <c r="C4" s="206"/>
      <c r="D4" s="205"/>
      <c r="E4" s="102"/>
      <c r="F4" s="218">
        <f>Table3235678910111234530633134436637550345[[#This Row],[Q-ty]]*Table3235678910111234530633134436637550345[[#This Row],[Unit]]</f>
        <v>0</v>
      </c>
      <c r="G4" s="134"/>
      <c r="H4" s="191"/>
      <c r="I4" s="76">
        <f>Table3235678910111234530633134436637550345[[#This Row],[AMOUNT]]-Table3235678910111234530633134436637550345[[#This Row],[Amount Paid]]</f>
        <v>0</v>
      </c>
      <c r="J4" s="152"/>
      <c r="K4" s="222"/>
      <c r="L4" s="223"/>
      <c r="M4" s="222"/>
      <c r="N4" s="224"/>
      <c r="O4" s="230"/>
      <c r="P4" s="78"/>
      <c r="Q4" s="78"/>
      <c r="R4" s="79"/>
    </row>
    <row r="5" spans="1:19" s="80" customFormat="1" ht="15" customHeight="1">
      <c r="A5" s="204"/>
      <c r="B5" s="205"/>
      <c r="C5" s="206"/>
      <c r="D5" s="205"/>
      <c r="E5" s="102"/>
      <c r="F5" s="218">
        <f>Table3235678910111234530633134436637550345[[#This Row],[Q-ty]]*Table3235678910111234530633134436637550345[[#This Row],[Unit]]</f>
        <v>0</v>
      </c>
      <c r="G5" s="134"/>
      <c r="H5" s="191"/>
      <c r="I5" s="76">
        <f>Table3235678910111234530633134436637550345[[#This Row],[AMOUNT]]-Table3235678910111234530633134436637550345[[#This Row],[Amount Paid]]</f>
        <v>0</v>
      </c>
      <c r="J5" s="152"/>
      <c r="K5" s="222"/>
      <c r="L5" s="223"/>
      <c r="M5" s="222"/>
      <c r="N5" s="224"/>
      <c r="O5" s="230"/>
      <c r="P5" s="78"/>
      <c r="Q5" s="78"/>
      <c r="R5" s="92"/>
    </row>
    <row r="6" spans="1:19" s="80" customFormat="1" ht="15" customHeight="1">
      <c r="A6" s="204"/>
      <c r="B6" s="205"/>
      <c r="C6" s="206"/>
      <c r="D6" s="205"/>
      <c r="E6" s="102"/>
      <c r="F6" s="218">
        <f>Table3235678910111234530633134436637550345[[#This Row],[Q-ty]]*Table3235678910111234530633134436637550345[[#This Row],[Unit]]</f>
        <v>0</v>
      </c>
      <c r="G6" s="134"/>
      <c r="H6" s="191"/>
      <c r="I6" s="76">
        <f>Table3235678910111234530633134436637550345[[#This Row],[AMOUNT]]-Table3235678910111234530633134436637550345[[#This Row],[Amount Paid]]</f>
        <v>0</v>
      </c>
      <c r="J6" s="152" t="s">
        <v>75</v>
      </c>
      <c r="K6" s="225"/>
      <c r="L6" s="223"/>
      <c r="M6" s="222"/>
      <c r="N6" s="224"/>
      <c r="O6" s="230"/>
      <c r="P6" s="78"/>
      <c r="Q6" s="78"/>
      <c r="R6" s="92" t="s">
        <v>75</v>
      </c>
    </row>
    <row r="7" spans="1:19" s="80" customFormat="1" ht="15" customHeight="1">
      <c r="A7" s="207"/>
      <c r="B7" s="205"/>
      <c r="C7" s="206"/>
      <c r="D7" s="205"/>
      <c r="E7" s="102"/>
      <c r="F7" s="218">
        <f>Table3235678910111234530633134436637550345[[#This Row],[Q-ty]]*Table3235678910111234530633134436637550345[[#This Row],[Unit]]</f>
        <v>0</v>
      </c>
      <c r="G7" s="134"/>
      <c r="H7" s="191"/>
      <c r="I7" s="76">
        <f>Table3235678910111234530633134436637550345[[#This Row],[AMOUNT]]-Table3235678910111234530633134436637550345[[#This Row],[Amount Paid]]</f>
        <v>0</v>
      </c>
      <c r="J7" s="152"/>
      <c r="K7" s="231"/>
      <c r="L7" s="232"/>
      <c r="M7" s="222"/>
      <c r="N7" s="222"/>
      <c r="O7" s="230"/>
      <c r="P7" s="78"/>
      <c r="Q7" s="78"/>
      <c r="R7" s="93">
        <f>SUM(D4:D194)</f>
        <v>0</v>
      </c>
    </row>
    <row r="8" spans="1:19" s="80" customFormat="1" ht="15" customHeight="1">
      <c r="A8" s="207"/>
      <c r="B8" s="205"/>
      <c r="C8" s="206"/>
      <c r="D8" s="205"/>
      <c r="E8" s="102"/>
      <c r="F8" s="218"/>
      <c r="G8" s="134"/>
      <c r="H8" s="191"/>
      <c r="I8" s="76">
        <f>Table3235678910111234530633134436637550345[[#This Row],[AMOUNT]]-Table3235678910111234530633134436637550345[[#This Row],[Amount Paid]]</f>
        <v>0</v>
      </c>
      <c r="J8" s="152"/>
      <c r="K8" s="222"/>
      <c r="L8" s="232"/>
      <c r="M8" s="222"/>
      <c r="N8" s="222"/>
      <c r="O8" s="230"/>
      <c r="P8" s="78"/>
      <c r="Q8" s="78"/>
      <c r="R8" s="94"/>
    </row>
    <row r="9" spans="1:19" s="80" customFormat="1" ht="15" customHeight="1">
      <c r="A9" s="207"/>
      <c r="B9" s="205"/>
      <c r="C9" s="206"/>
      <c r="D9" s="205"/>
      <c r="E9" s="102"/>
      <c r="F9" s="218">
        <f>Table3235678910111234530633134436637550345[[#This Row],[Q-ty]]*Table3235678910111234530633134436637550345[[#This Row],[Unit]]</f>
        <v>0</v>
      </c>
      <c r="G9" s="134"/>
      <c r="H9" s="192"/>
      <c r="I9" s="76">
        <f>Table3235678910111234530633134436637550345[[#This Row],[AMOUNT]]-Table3235678910111234530633134436637550345[[#This Row],[Amount Paid]]</f>
        <v>0</v>
      </c>
      <c r="J9" s="152"/>
      <c r="K9" s="222"/>
      <c r="L9" s="232"/>
      <c r="M9" s="222"/>
      <c r="N9" s="222"/>
      <c r="O9" s="230"/>
      <c r="P9" s="78"/>
      <c r="Q9" s="78"/>
      <c r="R9" s="95">
        <f>SUM(D4:D194)</f>
        <v>0</v>
      </c>
    </row>
    <row r="10" spans="1:19" s="80" customFormat="1" ht="15" customHeight="1">
      <c r="A10" s="207"/>
      <c r="B10" s="205"/>
      <c r="C10" s="206"/>
      <c r="D10" s="205"/>
      <c r="E10" s="102"/>
      <c r="F10" s="218">
        <f>Table3235678910111234530633134436637550345[[#This Row],[Q-ty]]*Table3235678910111234530633134436637550345[[#This Row],[Unit]]</f>
        <v>0</v>
      </c>
      <c r="G10" s="134"/>
      <c r="H10" s="191"/>
      <c r="I10" s="76">
        <f>Table3235678910111234530633134436637550345[[#This Row],[AMOUNT]]-Table3235678910111234530633134436637550345[[#This Row],[Amount Paid]]</f>
        <v>0</v>
      </c>
      <c r="J10" s="152"/>
      <c r="K10" s="231"/>
      <c r="L10" s="232"/>
      <c r="M10" s="222"/>
      <c r="N10" s="222"/>
      <c r="O10" s="230"/>
      <c r="P10" s="78"/>
      <c r="Q10" s="78"/>
      <c r="R10" s="96"/>
    </row>
    <row r="11" spans="1:19" s="80" customFormat="1" ht="15" customHeight="1">
      <c r="A11" s="207"/>
      <c r="B11" s="205"/>
      <c r="C11" s="206"/>
      <c r="D11" s="205"/>
      <c r="E11" s="102"/>
      <c r="F11" s="218">
        <f>Table3235678910111234530633134436637550345[[#This Row],[Q-ty]]*Table3235678910111234530633134436637550345[[#This Row],[Unit]]</f>
        <v>0</v>
      </c>
      <c r="G11" s="134"/>
      <c r="H11" s="191"/>
      <c r="I11" s="76">
        <f>Table3235678910111234530633134436637550345[[#This Row],[AMOUNT]]-Table3235678910111234530633134436637550345[[#This Row],[Amount Paid]]</f>
        <v>0</v>
      </c>
      <c r="J11" s="152"/>
      <c r="K11" s="231"/>
      <c r="L11" s="232"/>
      <c r="M11" s="222"/>
      <c r="N11" s="222"/>
      <c r="O11" s="230"/>
      <c r="P11" s="78"/>
      <c r="Q11" s="78"/>
      <c r="R11" s="92"/>
    </row>
    <row r="12" spans="1:19" s="80" customFormat="1" ht="15" customHeight="1">
      <c r="A12" s="207"/>
      <c r="B12" s="205"/>
      <c r="C12" s="206"/>
      <c r="D12" s="205"/>
      <c r="E12" s="102"/>
      <c r="F12" s="218">
        <f>Table3235678910111234530633134436637550345[[#This Row],[Q-ty]]*Table3235678910111234530633134436637550345[[#This Row],[Unit]]</f>
        <v>0</v>
      </c>
      <c r="G12" s="134"/>
      <c r="H12" s="191"/>
      <c r="I12" s="76">
        <f>Table3235678910111234530633134436637550345[[#This Row],[AMOUNT]]-Table3235678910111234530633134436637550345[[#This Row],[Amount Paid]]</f>
        <v>0</v>
      </c>
      <c r="J12" s="152" t="s">
        <v>75</v>
      </c>
      <c r="K12" s="222"/>
      <c r="L12" s="223"/>
      <c r="M12" s="222"/>
      <c r="N12" s="224"/>
      <c r="O12" s="230"/>
      <c r="P12" s="78"/>
      <c r="Q12" s="78"/>
      <c r="R12" s="92"/>
    </row>
    <row r="13" spans="1:19" s="80" customFormat="1" ht="15" customHeight="1">
      <c r="A13" s="208"/>
      <c r="B13" s="209"/>
      <c r="C13" s="210"/>
      <c r="D13" s="209"/>
      <c r="E13" s="102"/>
      <c r="F13" s="218"/>
      <c r="G13" s="134"/>
      <c r="H13" s="191"/>
      <c r="I13" s="76">
        <f>Table3235678910111234530633134436637550345[[#This Row],[AMOUNT]]-Table3235678910111234530633134436637550345[[#This Row],[Amount Paid]]</f>
        <v>0</v>
      </c>
      <c r="J13" s="152"/>
      <c r="K13" s="226"/>
      <c r="L13" s="227"/>
      <c r="M13" s="228"/>
      <c r="N13" s="229"/>
      <c r="O13" s="233"/>
      <c r="P13" s="78"/>
      <c r="Q13" s="78"/>
      <c r="R13" s="92"/>
    </row>
    <row r="14" spans="1:19" s="80" customFormat="1" ht="15" customHeight="1">
      <c r="A14" s="207"/>
      <c r="B14" s="205"/>
      <c r="C14" s="206"/>
      <c r="D14" s="205"/>
      <c r="E14" s="102"/>
      <c r="F14" s="218">
        <f>Table3235678910111234530633134436637550345[[#This Row],[Q-ty]]*Table3235678910111234530633134436637550345[[#This Row],[Unit]]</f>
        <v>0</v>
      </c>
      <c r="G14" s="135"/>
      <c r="H14" s="191"/>
      <c r="I14" s="76">
        <f>Table3235678910111234530633134436637550345[[#This Row],[AMOUNT]]-Table3235678910111234530633134436637550345[[#This Row],[Amount Paid]]</f>
        <v>0</v>
      </c>
      <c r="J14" s="159"/>
      <c r="K14" s="222"/>
      <c r="L14" s="223"/>
      <c r="M14" s="222"/>
      <c r="N14" s="224"/>
      <c r="O14" s="230"/>
      <c r="P14" s="82"/>
      <c r="Q14" s="82"/>
      <c r="R14" s="96"/>
      <c r="S14" s="83"/>
    </row>
    <row r="15" spans="1:19" s="80" customFormat="1" ht="15" customHeight="1">
      <c r="A15" s="211"/>
      <c r="B15" s="211"/>
      <c r="C15" s="212"/>
      <c r="D15" s="211"/>
      <c r="E15" s="102"/>
      <c r="F15" s="218">
        <f>Table3235678910111234530633134436637550345[[#This Row],[Q-ty]]*Table3235678910111234530633134436637550345[[#This Row],[Unit]]</f>
        <v>0</v>
      </c>
      <c r="G15" s="134"/>
      <c r="H15" s="191"/>
      <c r="I15" s="76">
        <f>Table3235678910111234530633134436637550345[[#This Row],[AMOUNT]]-Table3235678910111234530633134436637550345[[#This Row],[Amount Paid]]</f>
        <v>0</v>
      </c>
      <c r="J15" s="152"/>
      <c r="K15" s="226"/>
      <c r="L15" s="227"/>
      <c r="M15" s="228"/>
      <c r="N15" s="229"/>
      <c r="O15" s="233"/>
      <c r="P15" s="82"/>
      <c r="Q15" s="82"/>
      <c r="R15" s="96"/>
      <c r="S15" s="83"/>
    </row>
    <row r="16" spans="1:19" s="80" customFormat="1" ht="15" customHeight="1">
      <c r="A16" s="207"/>
      <c r="B16" s="205"/>
      <c r="C16" s="206"/>
      <c r="D16" s="205"/>
      <c r="E16" s="102"/>
      <c r="F16" s="218">
        <f>Table3235678910111234530633134436637550345[[#This Row],[Q-ty]]*Table3235678910111234530633134436637550345[[#This Row],[Unit]]</f>
        <v>0</v>
      </c>
      <c r="G16" s="134"/>
      <c r="H16" s="191"/>
      <c r="I16" s="76">
        <f>Table3235678910111234530633134436637550345[[#This Row],[AMOUNT]]-Table3235678910111234530633134436637550345[[#This Row],[Amount Paid]]</f>
        <v>0</v>
      </c>
      <c r="J16" s="152"/>
      <c r="K16" s="222"/>
      <c r="L16" s="223"/>
      <c r="M16" s="222"/>
      <c r="N16" s="224"/>
      <c r="O16" s="230"/>
      <c r="P16" s="82"/>
      <c r="Q16" s="82"/>
      <c r="R16" s="96"/>
      <c r="S16" s="83"/>
    </row>
    <row r="17" spans="1:19" s="80" customFormat="1" ht="15" customHeight="1">
      <c r="A17" s="204"/>
      <c r="B17" s="205"/>
      <c r="C17" s="206"/>
      <c r="D17" s="205"/>
      <c r="E17" s="102"/>
      <c r="F17" s="218"/>
      <c r="G17" s="134"/>
      <c r="H17" s="191"/>
      <c r="I17" s="76">
        <f>Table3235678910111234530633134436637550345[[#This Row],[AMOUNT]]-Table3235678910111234530633134436637550345[[#This Row],[Amount Paid]]</f>
        <v>0</v>
      </c>
      <c r="J17" s="152"/>
      <c r="K17" s="234"/>
      <c r="L17" s="232"/>
      <c r="M17" s="222"/>
      <c r="N17" s="222"/>
      <c r="O17" s="230"/>
      <c r="P17" s="82"/>
      <c r="Q17" s="82"/>
      <c r="R17" s="96"/>
      <c r="S17" s="83"/>
    </row>
    <row r="18" spans="1:19" s="80" customFormat="1" ht="15" customHeight="1">
      <c r="A18" s="204"/>
      <c r="B18" s="205"/>
      <c r="C18" s="206"/>
      <c r="D18" s="205"/>
      <c r="E18" s="102"/>
      <c r="F18" s="218">
        <f>Table3235678910111234530633134436637550345[[#This Row],[Q-ty]]*Table3235678910111234530633134436637550345[[#This Row],[Unit]]</f>
        <v>0</v>
      </c>
      <c r="G18" s="135"/>
      <c r="H18" s="191"/>
      <c r="I18" s="76">
        <f>Table3235678910111234530633134436637550345[[#This Row],[AMOUNT]]-Table3235678910111234530633134436637550345[[#This Row],[Amount Paid]]</f>
        <v>0</v>
      </c>
      <c r="J18" s="159"/>
      <c r="K18" s="222"/>
      <c r="L18" s="223"/>
      <c r="M18" s="222"/>
      <c r="N18" s="224"/>
      <c r="O18" s="230"/>
      <c r="P18" s="82"/>
      <c r="Q18" s="82"/>
      <c r="R18" s="92"/>
      <c r="S18" s="83"/>
    </row>
    <row r="19" spans="1:19" s="80" customFormat="1" ht="15" customHeight="1">
      <c r="A19" s="211"/>
      <c r="B19" s="211"/>
      <c r="C19" s="210"/>
      <c r="D19" s="208"/>
      <c r="E19" s="102"/>
      <c r="F19" s="218">
        <f>Table3235678910111234530633134436637550345[[#This Row],[Q-ty]]*Table3235678910111234530633134436637550345[[#This Row],[Unit]]</f>
        <v>0</v>
      </c>
      <c r="G19" s="134"/>
      <c r="H19" s="191"/>
      <c r="I19" s="76">
        <f>Table3235678910111234530633134436637550345[[#This Row],[AMOUNT]]-Table3235678910111234530633134436637550345[[#This Row],[Amount Paid]]</f>
        <v>0</v>
      </c>
      <c r="J19" s="152"/>
      <c r="K19" s="226"/>
      <c r="L19" s="227"/>
      <c r="M19" s="228"/>
      <c r="N19" s="229"/>
      <c r="O19" s="233"/>
      <c r="P19" s="82"/>
      <c r="Q19" s="82"/>
      <c r="R19" s="96"/>
      <c r="S19" s="83"/>
    </row>
    <row r="20" spans="1:19" s="80" customFormat="1" ht="15" customHeight="1">
      <c r="A20" s="204"/>
      <c r="B20" s="205"/>
      <c r="C20" s="206"/>
      <c r="D20" s="205"/>
      <c r="E20" s="102"/>
      <c r="F20" s="218">
        <f>Table3235678910111234530633134436637550345[[#This Row],[Q-ty]]*Table3235678910111234530633134436637550345[[#This Row],[Unit]]</f>
        <v>0</v>
      </c>
      <c r="G20" s="134"/>
      <c r="H20" s="191"/>
      <c r="I20" s="76">
        <f>Table3235678910111234530633134436637550345[[#This Row],[AMOUNT]]-Table3235678910111234530633134436637550345[[#This Row],[Amount Paid]]</f>
        <v>0</v>
      </c>
      <c r="J20" s="152"/>
      <c r="K20" s="222"/>
      <c r="L20" s="223"/>
      <c r="M20" s="222"/>
      <c r="N20" s="224"/>
      <c r="O20" s="230"/>
      <c r="P20" s="82"/>
      <c r="Q20" s="82"/>
      <c r="R20" s="96"/>
      <c r="S20" s="83"/>
    </row>
    <row r="21" spans="1:19" s="80" customFormat="1" ht="15" customHeight="1">
      <c r="A21" s="204"/>
      <c r="B21" s="205"/>
      <c r="C21" s="206"/>
      <c r="D21" s="205"/>
      <c r="E21" s="102"/>
      <c r="F21" s="218"/>
      <c r="G21" s="134"/>
      <c r="H21" s="191"/>
      <c r="I21" s="76">
        <f>Table3235678910111234530633134436637550345[[#This Row],[AMOUNT]]-Table3235678910111234530633134436637550345[[#This Row],[Amount Paid]]</f>
        <v>0</v>
      </c>
      <c r="J21" s="152"/>
      <c r="K21" s="222"/>
      <c r="L21" s="223"/>
      <c r="M21" s="222"/>
      <c r="N21" s="224"/>
      <c r="O21" s="230"/>
      <c r="P21" s="82"/>
      <c r="Q21" s="82"/>
      <c r="R21" s="96"/>
      <c r="S21" s="83"/>
    </row>
    <row r="22" spans="1:19" s="80" customFormat="1" ht="14.25" customHeight="1">
      <c r="A22" s="204"/>
      <c r="B22" s="205"/>
      <c r="C22" s="213"/>
      <c r="D22" s="214"/>
      <c r="E22" s="102"/>
      <c r="F22" s="218">
        <f>Table3235678910111234530633134436637550345[[#This Row],[Q-ty]]*Table3235678910111234530633134436637550345[[#This Row],[Unit]]</f>
        <v>0</v>
      </c>
      <c r="G22" s="134"/>
      <c r="H22" s="191"/>
      <c r="I22" s="76">
        <f>Table3235678910111234530633134436637550345[[#This Row],[AMOUNT]]-Table3235678910111234530633134436637550345[[#This Row],[Amount Paid]]</f>
        <v>0</v>
      </c>
      <c r="J22" s="152"/>
      <c r="K22" s="222"/>
      <c r="L22" s="223"/>
      <c r="M22" s="222"/>
      <c r="N22" s="224"/>
      <c r="O22" s="230"/>
      <c r="P22" s="82"/>
      <c r="Q22" s="82"/>
      <c r="R22" s="81"/>
      <c r="S22" s="83"/>
    </row>
    <row r="23" spans="1:19" s="80" customFormat="1" ht="15" customHeight="1">
      <c r="A23" s="204"/>
      <c r="B23" s="205"/>
      <c r="C23" s="213"/>
      <c r="D23" s="214"/>
      <c r="E23" s="102"/>
      <c r="F23" s="218">
        <f>Table3235678910111234530633134436637550345[[#This Row],[Q-ty]]*Table3235678910111234530633134436637550345[[#This Row],[Unit]]</f>
        <v>0</v>
      </c>
      <c r="G23" s="134"/>
      <c r="H23" s="191"/>
      <c r="I23" s="76">
        <f>Table3235678910111234530633134436637550345[[#This Row],[AMOUNT]]-Table3235678910111234530633134436637550345[[#This Row],[Amount Paid]]</f>
        <v>0</v>
      </c>
      <c r="J23" s="152"/>
      <c r="K23" s="222"/>
      <c r="L23" s="223"/>
      <c r="M23" s="222"/>
      <c r="N23" s="224"/>
      <c r="O23" s="230"/>
      <c r="P23" s="82"/>
      <c r="Q23" s="82"/>
      <c r="R23" s="79"/>
      <c r="S23" s="83"/>
    </row>
    <row r="24" spans="1:19" s="80" customFormat="1" ht="15" customHeight="1">
      <c r="A24" s="204"/>
      <c r="B24" s="205"/>
      <c r="C24" s="206"/>
      <c r="D24" s="205"/>
      <c r="E24" s="102"/>
      <c r="F24" s="218">
        <f>Table3235678910111234530633134436637550345[[#This Row],[Q-ty]]*Table3235678910111234530633134436637550345[[#This Row],[Unit]]</f>
        <v>0</v>
      </c>
      <c r="G24" s="134"/>
      <c r="H24" s="191"/>
      <c r="I24" s="76">
        <f>Table3235678910111234530633134436637550345[[#This Row],[AMOUNT]]-Table3235678910111234530633134436637550345[[#This Row],[Amount Paid]]</f>
        <v>0</v>
      </c>
      <c r="J24" s="152"/>
      <c r="K24" s="222"/>
      <c r="L24" s="223"/>
      <c r="M24" s="222"/>
      <c r="N24" s="224"/>
      <c r="O24" s="230"/>
      <c r="P24" s="82"/>
      <c r="Q24" s="82"/>
      <c r="R24" s="81"/>
      <c r="S24" s="83"/>
    </row>
    <row r="25" spans="1:19" s="80" customFormat="1" ht="15" customHeight="1">
      <c r="A25" s="204"/>
      <c r="B25" s="205"/>
      <c r="C25" s="206"/>
      <c r="D25" s="205"/>
      <c r="E25" s="102"/>
      <c r="F25" s="218">
        <f>Table3235678910111234530633134436637550345[[#This Row],[Q-ty]]*Table3235678910111234530633134436637550345[[#This Row],[Unit]]</f>
        <v>0</v>
      </c>
      <c r="G25" s="134"/>
      <c r="H25" s="191"/>
      <c r="I25" s="76">
        <f>Table3235678910111234530633134436637550345[[#This Row],[AMOUNT]]-Table3235678910111234530633134436637550345[[#This Row],[Amount Paid]]</f>
        <v>0</v>
      </c>
      <c r="J25" s="152"/>
      <c r="K25" s="222"/>
      <c r="L25" s="223"/>
      <c r="M25" s="222"/>
      <c r="N25" s="224"/>
      <c r="O25" s="230"/>
      <c r="P25" s="82"/>
      <c r="Q25" s="82"/>
      <c r="R25" s="81"/>
      <c r="S25" s="83"/>
    </row>
    <row r="26" spans="1:19" s="80" customFormat="1" ht="15" customHeight="1">
      <c r="A26" s="208"/>
      <c r="B26" s="209"/>
      <c r="C26" s="210"/>
      <c r="D26" s="208"/>
      <c r="E26" s="102"/>
      <c r="F26" s="218"/>
      <c r="G26" s="134"/>
      <c r="H26" s="191"/>
      <c r="I26" s="76">
        <f>Table3235678910111234530633134436637550345[[#This Row],[AMOUNT]]-Table3235678910111234530633134436637550345[[#This Row],[Amount Paid]]</f>
        <v>0</v>
      </c>
      <c r="J26" s="152"/>
      <c r="K26" s="226"/>
      <c r="L26" s="227"/>
      <c r="M26" s="228"/>
      <c r="N26" s="229"/>
      <c r="O26" s="233"/>
      <c r="P26" s="82"/>
      <c r="Q26" s="82"/>
      <c r="R26" s="81"/>
      <c r="S26" s="83"/>
    </row>
    <row r="27" spans="1:19" s="80" customFormat="1" ht="15.75" customHeight="1">
      <c r="A27" s="204"/>
      <c r="B27" s="205"/>
      <c r="C27" s="206"/>
      <c r="D27" s="205"/>
      <c r="E27" s="102"/>
      <c r="F27" s="218">
        <f>Table3235678910111234530633134436637550345[[#This Row],[Q-ty]]*Table3235678910111234530633134436637550345[[#This Row],[Unit]]</f>
        <v>0</v>
      </c>
      <c r="G27" s="134"/>
      <c r="H27" s="191"/>
      <c r="I27" s="76">
        <f>Table3235678910111234530633134436637550345[[#This Row],[AMOUNT]]-Table3235678910111234530633134436637550345[[#This Row],[Amount Paid]]</f>
        <v>0</v>
      </c>
      <c r="J27" s="152"/>
      <c r="K27" s="225"/>
      <c r="L27" s="223"/>
      <c r="M27" s="222"/>
      <c r="N27" s="224"/>
      <c r="O27" s="230"/>
      <c r="P27" s="82"/>
      <c r="Q27" s="82"/>
      <c r="R27" s="79"/>
      <c r="S27" s="83"/>
    </row>
    <row r="28" spans="1:19" s="80" customFormat="1" ht="15" customHeight="1">
      <c r="A28" s="204"/>
      <c r="B28" s="205"/>
      <c r="C28" s="206"/>
      <c r="D28" s="205"/>
      <c r="E28" s="102"/>
      <c r="F28" s="218">
        <f>Table3235678910111234530633134436637550345[[#This Row],[Q-ty]]*Table3235678910111234530633134436637550345[[#This Row],[Unit]]</f>
        <v>0</v>
      </c>
      <c r="G28" s="134"/>
      <c r="H28" s="191"/>
      <c r="I28" s="76">
        <f>Table3235678910111234530633134436637550345[[#This Row],[AMOUNT]]-Table3235678910111234530633134436637550345[[#This Row],[Amount Paid]]</f>
        <v>0</v>
      </c>
      <c r="J28" s="152"/>
      <c r="K28" s="225"/>
      <c r="L28" s="223"/>
      <c r="M28" s="222"/>
      <c r="N28" s="224"/>
      <c r="O28" s="230"/>
      <c r="P28" s="82"/>
      <c r="Q28" s="82"/>
      <c r="R28" s="81"/>
      <c r="S28" s="83"/>
    </row>
    <row r="29" spans="1:19" s="80" customFormat="1" ht="15" customHeight="1">
      <c r="A29" s="207"/>
      <c r="B29" s="205"/>
      <c r="C29" s="206"/>
      <c r="D29" s="205"/>
      <c r="E29" s="102"/>
      <c r="F29" s="218">
        <f>Table3235678910111234530633134436637550345[[#This Row],[Q-ty]]*Table3235678910111234530633134436637550345[[#This Row],[Unit]]</f>
        <v>0</v>
      </c>
      <c r="G29" s="134"/>
      <c r="H29" s="192"/>
      <c r="I29" s="76">
        <f>Table3235678910111234530633134436637550345[[#This Row],[AMOUNT]]-Table3235678910111234530633134436637550345[[#This Row],[Amount Paid]]</f>
        <v>0</v>
      </c>
      <c r="J29" s="152"/>
      <c r="K29" s="222"/>
      <c r="L29" s="232"/>
      <c r="M29" s="222"/>
      <c r="N29" s="222"/>
      <c r="O29" s="230"/>
      <c r="P29" s="82"/>
      <c r="Q29" s="82"/>
      <c r="R29" s="81"/>
      <c r="S29" s="83"/>
    </row>
    <row r="30" spans="1:19" s="80" customFormat="1" ht="15" customHeight="1">
      <c r="A30" s="207"/>
      <c r="B30" s="205"/>
      <c r="C30" s="206"/>
      <c r="D30" s="205"/>
      <c r="E30" s="102"/>
      <c r="F30" s="218">
        <f>Table3235678910111234530633134436637550345[[#This Row],[Q-ty]]*Table3235678910111234530633134436637550345[[#This Row],[Unit]]</f>
        <v>0</v>
      </c>
      <c r="G30" s="134"/>
      <c r="H30" s="191"/>
      <c r="I30" s="76">
        <f>Table3235678910111234530633134436637550345[[#This Row],[AMOUNT]]-Table3235678910111234530633134436637550345[[#This Row],[Amount Paid]]</f>
        <v>0</v>
      </c>
      <c r="J30" s="152"/>
      <c r="K30" s="222"/>
      <c r="L30" s="232"/>
      <c r="M30" s="222"/>
      <c r="N30" s="222"/>
      <c r="O30" s="230"/>
      <c r="P30" s="82"/>
      <c r="Q30" s="82"/>
      <c r="R30" s="79"/>
      <c r="S30" s="83"/>
    </row>
    <row r="31" spans="1:19" s="80" customFormat="1" ht="15" customHeight="1">
      <c r="A31" s="207"/>
      <c r="B31" s="205"/>
      <c r="C31" s="206"/>
      <c r="D31" s="205"/>
      <c r="E31" s="102"/>
      <c r="F31" s="218">
        <f>Table3235678910111234530633134436637550345[[#This Row],[Q-ty]]*Table3235678910111234530633134436637550345[[#This Row],[Unit]]</f>
        <v>0</v>
      </c>
      <c r="G31" s="134"/>
      <c r="H31" s="191"/>
      <c r="I31" s="76">
        <f>Table3235678910111234530633134436637550345[[#This Row],[AMOUNT]]-Table3235678910111234530633134436637550345[[#This Row],[Amount Paid]]</f>
        <v>0</v>
      </c>
      <c r="J31" s="152"/>
      <c r="K31" s="231"/>
      <c r="L31" s="232"/>
      <c r="M31" s="222"/>
      <c r="N31" s="222"/>
      <c r="O31" s="230"/>
      <c r="P31" s="82"/>
      <c r="Q31" s="82"/>
      <c r="R31" s="81"/>
      <c r="S31" s="83"/>
    </row>
    <row r="32" spans="1:19" s="80" customFormat="1" ht="15" customHeight="1">
      <c r="A32" s="207"/>
      <c r="B32" s="205"/>
      <c r="C32" s="206"/>
      <c r="D32" s="205"/>
      <c r="E32" s="102"/>
      <c r="F32" s="218">
        <f>Table3235678910111234530633134436637550345[[#This Row],[Q-ty]]*Table3235678910111234530633134436637550345[[#This Row],[Unit]]</f>
        <v>0</v>
      </c>
      <c r="G32" s="134"/>
      <c r="H32" s="191"/>
      <c r="I32" s="76">
        <f>Table3235678910111234530633134436637550345[[#This Row],[AMOUNT]]-Table3235678910111234530633134436637550345[[#This Row],[Amount Paid]]</f>
        <v>0</v>
      </c>
      <c r="J32" s="152"/>
      <c r="K32" s="231"/>
      <c r="L32" s="232"/>
      <c r="M32" s="222"/>
      <c r="N32" s="222"/>
      <c r="O32" s="230"/>
      <c r="P32" s="82"/>
      <c r="Q32" s="82"/>
      <c r="R32" s="81"/>
      <c r="S32" s="83"/>
    </row>
    <row r="33" spans="1:19" s="80" customFormat="1" ht="15" customHeight="1">
      <c r="A33" s="207"/>
      <c r="B33" s="205"/>
      <c r="C33" s="206"/>
      <c r="D33" s="205"/>
      <c r="E33" s="102"/>
      <c r="F33" s="218"/>
      <c r="G33" s="134"/>
      <c r="H33" s="191"/>
      <c r="I33" s="76">
        <f>Table3235678910111234530633134436637550345[[#This Row],[AMOUNT]]-Table3235678910111234530633134436637550345[[#This Row],[Amount Paid]]</f>
        <v>0</v>
      </c>
      <c r="J33" s="152"/>
      <c r="K33" s="231"/>
      <c r="L33" s="232"/>
      <c r="M33" s="222"/>
      <c r="N33" s="222"/>
      <c r="O33" s="230"/>
      <c r="P33" s="82"/>
      <c r="Q33" s="82"/>
      <c r="R33" s="81"/>
      <c r="S33" s="83"/>
    </row>
    <row r="34" spans="1:19" s="80" customFormat="1" ht="15" customHeight="1">
      <c r="A34" s="207"/>
      <c r="B34" s="205"/>
      <c r="C34" s="206"/>
      <c r="D34" s="205"/>
      <c r="E34" s="102"/>
      <c r="F34" s="218">
        <f>Table3235678910111234530633134436637550345[[#This Row],[Q-ty]]*Table3235678910111234530633134436637550345[[#This Row],[Unit]]</f>
        <v>0</v>
      </c>
      <c r="G34" s="134"/>
      <c r="H34" s="191"/>
      <c r="I34" s="76">
        <f>Table3235678910111234530633134436637550345[[#This Row],[AMOUNT]]-Table3235678910111234530633134436637550345[[#This Row],[Amount Paid]]</f>
        <v>0</v>
      </c>
      <c r="J34" s="152"/>
      <c r="K34" s="222"/>
      <c r="L34" s="223"/>
      <c r="M34" s="222"/>
      <c r="N34" s="224"/>
      <c r="O34" s="230"/>
      <c r="P34" s="82"/>
      <c r="Q34" s="82"/>
      <c r="R34" s="81"/>
      <c r="S34" s="83"/>
    </row>
    <row r="35" spans="1:19" s="80" customFormat="1" ht="15" customHeight="1">
      <c r="A35" s="211"/>
      <c r="B35" s="211"/>
      <c r="C35" s="215"/>
      <c r="D35" s="216"/>
      <c r="E35" s="102"/>
      <c r="F35" s="218">
        <f>Table3235678910111234530633134436637550345[[#This Row],[Q-ty]]*Table3235678910111234530633134436637550345[[#This Row],[Unit]]</f>
        <v>0</v>
      </c>
      <c r="G35" s="134"/>
      <c r="H35" s="191"/>
      <c r="I35" s="76">
        <f>Table3235678910111234530633134436637550345[[#This Row],[AMOUNT]]-Table3235678910111234530633134436637550345[[#This Row],[Amount Paid]]</f>
        <v>0</v>
      </c>
      <c r="J35" s="152"/>
      <c r="K35" s="226"/>
      <c r="L35" s="227"/>
      <c r="M35" s="228"/>
      <c r="N35" s="229"/>
      <c r="O35" s="233"/>
      <c r="P35" s="82"/>
      <c r="Q35" s="82"/>
      <c r="R35" s="81"/>
      <c r="S35" s="83"/>
    </row>
    <row r="36" spans="1:19" s="80" customFormat="1" ht="15" customHeight="1">
      <c r="A36" s="207"/>
      <c r="B36" s="205"/>
      <c r="C36" s="206"/>
      <c r="D36" s="205"/>
      <c r="E36" s="107"/>
      <c r="F36" s="218">
        <f>Table3235678910111234530633134436637550345[[#This Row],[Q-ty]]*Table3235678910111234530633134436637550345[[#This Row],[Unit]]</f>
        <v>0</v>
      </c>
      <c r="G36" s="134"/>
      <c r="H36" s="191"/>
      <c r="I36" s="76">
        <f>Table3235678910111234530633134436637550345[[#This Row],[AMOUNT]]-Table3235678910111234530633134436637550345[[#This Row],[Amount Paid]]</f>
        <v>0</v>
      </c>
      <c r="J36" s="152"/>
      <c r="K36" s="222"/>
      <c r="L36" s="223"/>
      <c r="M36" s="222"/>
      <c r="N36" s="224"/>
      <c r="O36" s="230"/>
      <c r="P36" s="82"/>
      <c r="Q36" s="82"/>
      <c r="R36" s="81"/>
      <c r="S36" s="83"/>
    </row>
    <row r="37" spans="1:19" s="80" customFormat="1" ht="15" customHeight="1">
      <c r="A37" s="207"/>
      <c r="B37" s="205"/>
      <c r="C37" s="206"/>
      <c r="D37" s="205"/>
      <c r="E37" s="107"/>
      <c r="F37" s="218">
        <f>Table3235678910111234530633134436637550345[[#This Row],[Q-ty]]*Table3235678910111234530633134436637550345[[#This Row],[Unit]]</f>
        <v>0</v>
      </c>
      <c r="G37" s="134"/>
      <c r="H37" s="191"/>
      <c r="I37" s="76">
        <f>Table3235678910111234530633134436637550345[[#This Row],[AMOUNT]]-Table3235678910111234530633134436637550345[[#This Row],[Amount Paid]]</f>
        <v>0</v>
      </c>
      <c r="J37" s="152"/>
      <c r="K37" s="222"/>
      <c r="L37" s="223"/>
      <c r="M37" s="222"/>
      <c r="N37" s="224"/>
      <c r="O37" s="230"/>
      <c r="P37" s="82"/>
      <c r="Q37" s="82"/>
      <c r="R37" s="79"/>
      <c r="S37" s="83"/>
    </row>
    <row r="38" spans="1:19" s="80" customFormat="1" ht="15" customHeight="1">
      <c r="A38" s="207"/>
      <c r="B38" s="205"/>
      <c r="C38" s="206"/>
      <c r="D38" s="205"/>
      <c r="E38" s="107"/>
      <c r="F38" s="218">
        <f>Table3235678910111234530633134436637550345[[#This Row],[Q-ty]]*Table3235678910111234530633134436637550345[[#This Row],[Unit]]</f>
        <v>0</v>
      </c>
      <c r="G38" s="134"/>
      <c r="H38" s="191"/>
      <c r="I38" s="76">
        <f>Table3235678910111234530633134436637550345[[#This Row],[AMOUNT]]-Table3235678910111234530633134436637550345[[#This Row],[Amount Paid]]</f>
        <v>0</v>
      </c>
      <c r="J38" s="152"/>
      <c r="K38" s="225"/>
      <c r="L38" s="223"/>
      <c r="M38" s="222"/>
      <c r="N38" s="224"/>
      <c r="O38" s="230"/>
      <c r="P38" s="82"/>
      <c r="Q38" s="82"/>
      <c r="R38" s="81"/>
      <c r="S38" s="83"/>
    </row>
    <row r="39" spans="1:19" s="80" customFormat="1" ht="15" customHeight="1">
      <c r="A39" s="207"/>
      <c r="B39" s="205"/>
      <c r="C39" s="206"/>
      <c r="D39" s="205"/>
      <c r="E39" s="107"/>
      <c r="F39" s="218">
        <f>Table3235678910111234530633134436637550345[[#This Row],[Q-ty]]*Table3235678910111234530633134436637550345[[#This Row],[Unit]]</f>
        <v>0</v>
      </c>
      <c r="G39" s="134"/>
      <c r="H39" s="191"/>
      <c r="I39" s="76">
        <f>Table3235678910111234530633134436637550345[[#This Row],[AMOUNT]]-Table3235678910111234530633134436637550345[[#This Row],[Amount Paid]]</f>
        <v>0</v>
      </c>
      <c r="J39" s="152"/>
      <c r="K39" s="222"/>
      <c r="L39" s="230"/>
      <c r="M39" s="222"/>
      <c r="N39" s="222"/>
      <c r="O39" s="230"/>
      <c r="P39" s="82"/>
      <c r="Q39" s="82"/>
      <c r="R39" s="81"/>
      <c r="S39" s="83"/>
    </row>
    <row r="40" spans="1:19" s="80" customFormat="1" ht="15" customHeight="1">
      <c r="A40" s="207"/>
      <c r="B40" s="205"/>
      <c r="C40" s="206"/>
      <c r="D40" s="205"/>
      <c r="E40" s="107"/>
      <c r="F40" s="218">
        <f>Table3235678910111234530633134436637550345[[#This Row],[Q-ty]]*Table3235678910111234530633134436637550345[[#This Row],[Unit]]</f>
        <v>0</v>
      </c>
      <c r="G40" s="134"/>
      <c r="H40" s="191"/>
      <c r="I40" s="76">
        <f>Table3235678910111234530633134436637550345[[#This Row],[AMOUNT]]-Table3235678910111234530633134436637550345[[#This Row],[Amount Paid]]</f>
        <v>0</v>
      </c>
      <c r="J40" s="152"/>
      <c r="K40" s="222"/>
      <c r="L40" s="230"/>
      <c r="M40" s="222"/>
      <c r="N40" s="222"/>
      <c r="O40" s="230"/>
      <c r="P40" s="82"/>
      <c r="Q40" s="82"/>
      <c r="R40" s="81"/>
      <c r="S40" s="83"/>
    </row>
    <row r="41" spans="1:19" s="80" customFormat="1" ht="15" customHeight="1">
      <c r="A41" s="207"/>
      <c r="B41" s="205"/>
      <c r="C41" s="206"/>
      <c r="D41" s="205"/>
      <c r="E41" s="107"/>
      <c r="F41" s="218"/>
      <c r="G41" s="134"/>
      <c r="H41" s="191"/>
      <c r="I41" s="76">
        <f>Table3235678910111234530633134436637550345[[#This Row],[AMOUNT]]-Table3235678910111234530633134436637550345[[#This Row],[Amount Paid]]</f>
        <v>0</v>
      </c>
      <c r="J41" s="152"/>
      <c r="K41" s="234"/>
      <c r="L41" s="232"/>
      <c r="M41" s="222"/>
      <c r="N41" s="235"/>
      <c r="O41" s="230"/>
      <c r="P41" s="82"/>
      <c r="Q41" s="82"/>
      <c r="R41" s="81"/>
      <c r="S41" s="83"/>
    </row>
    <row r="42" spans="1:19" s="80" customFormat="1" ht="15" customHeight="1">
      <c r="A42" s="207"/>
      <c r="B42" s="205"/>
      <c r="C42" s="206"/>
      <c r="D42" s="205"/>
      <c r="E42" s="107"/>
      <c r="F42" s="218">
        <f>Table3235678910111234530633134436637550345[[#This Row],[Q-ty]]*Table3235678910111234530633134436637550345[[#This Row],[Unit]]</f>
        <v>0</v>
      </c>
      <c r="G42" s="134"/>
      <c r="H42" s="192"/>
      <c r="I42" s="76"/>
      <c r="J42" s="152"/>
      <c r="K42" s="225"/>
      <c r="L42" s="223"/>
      <c r="M42" s="222"/>
      <c r="N42" s="224"/>
      <c r="O42" s="230"/>
      <c r="P42" s="82"/>
      <c r="Q42" s="82"/>
      <c r="R42" s="81"/>
      <c r="S42" s="83"/>
    </row>
    <row r="43" spans="1:19" s="80" customFormat="1" ht="15" customHeight="1">
      <c r="A43" s="207"/>
      <c r="B43" s="205"/>
      <c r="C43" s="206"/>
      <c r="D43" s="205"/>
      <c r="E43" s="107"/>
      <c r="F43" s="218">
        <f>Table3235678910111234530633134436637550345[[#This Row],[Q-ty]]*Table3235678910111234530633134436637550345[[#This Row],[Unit]]</f>
        <v>0</v>
      </c>
      <c r="G43" s="134"/>
      <c r="H43" s="191"/>
      <c r="I43" s="76">
        <f>Table3235678910111234530633134436637550345[[#This Row],[AMOUNT]]-Table3235678910111234530633134436637550345[[#This Row],[Amount Paid]]</f>
        <v>0</v>
      </c>
      <c r="J43" s="152"/>
      <c r="K43" s="222"/>
      <c r="L43" s="223"/>
      <c r="M43" s="222"/>
      <c r="N43" s="224"/>
      <c r="O43" s="230"/>
      <c r="P43" s="82"/>
      <c r="Q43" s="82"/>
      <c r="R43" s="81"/>
      <c r="S43" s="83"/>
    </row>
    <row r="44" spans="1:19" s="80" customFormat="1" ht="15" customHeight="1">
      <c r="A44" s="207"/>
      <c r="B44" s="205"/>
      <c r="C44" s="206"/>
      <c r="D44" s="205"/>
      <c r="E44" s="107"/>
      <c r="F44" s="218">
        <f>Table3235678910111234530633134436637550345[[#This Row],[Q-ty]]*Table3235678910111234530633134436637550345[[#This Row],[Unit]]</f>
        <v>0</v>
      </c>
      <c r="G44" s="134"/>
      <c r="H44" s="191"/>
      <c r="I44" s="76">
        <f>Table3235678910111234530633134436637550345[[#This Row],[AMOUNT]]-Table3235678910111234530633134436637550345[[#This Row],[Amount Paid]]</f>
        <v>0</v>
      </c>
      <c r="J44" s="152"/>
      <c r="K44" s="222"/>
      <c r="L44" s="223"/>
      <c r="M44" s="222"/>
      <c r="N44" s="224"/>
      <c r="O44" s="230"/>
      <c r="P44" s="82"/>
      <c r="Q44" s="82"/>
      <c r="R44" s="79"/>
      <c r="S44" s="83"/>
    </row>
    <row r="45" spans="1:19" s="80" customFormat="1" ht="15" customHeight="1">
      <c r="A45" s="207"/>
      <c r="B45" s="205"/>
      <c r="C45" s="206"/>
      <c r="D45" s="205"/>
      <c r="E45" s="107"/>
      <c r="F45" s="218">
        <f>Table3235678910111234530633134436637550345[[#This Row],[Q-ty]]*Table3235678910111234530633134436637550345[[#This Row],[Unit]]</f>
        <v>0</v>
      </c>
      <c r="G45" s="134"/>
      <c r="H45" s="191"/>
      <c r="I45" s="76">
        <f>Table3235678910111234530633134436637550345[[#This Row],[AMOUNT]]-Table3235678910111234530633134436637550345[[#This Row],[Amount Paid]]</f>
        <v>0</v>
      </c>
      <c r="J45" s="152"/>
      <c r="K45" s="225"/>
      <c r="L45" s="223"/>
      <c r="M45" s="222"/>
      <c r="N45" s="224"/>
      <c r="O45" s="230"/>
      <c r="P45" s="82"/>
      <c r="Q45" s="82"/>
      <c r="R45" s="81"/>
      <c r="S45" s="83"/>
    </row>
    <row r="46" spans="1:19" s="80" customFormat="1" ht="15" customHeight="1">
      <c r="A46" s="207"/>
      <c r="B46" s="205"/>
      <c r="C46" s="206"/>
      <c r="D46" s="205"/>
      <c r="E46" s="107"/>
      <c r="F46" s="218">
        <f>Table3235678910111234530633134436637550345[[#This Row],[Q-ty]]*Table3235678910111234530633134436637550345[[#This Row],[Unit]]</f>
        <v>0</v>
      </c>
      <c r="G46" s="134"/>
      <c r="H46" s="191"/>
      <c r="I46" s="76">
        <f>Table3235678910111234530633134436637550345[[#This Row],[AMOUNT]]-Table3235678910111234530633134436637550345[[#This Row],[Amount Paid]]</f>
        <v>0</v>
      </c>
      <c r="J46" s="152"/>
      <c r="K46" s="222"/>
      <c r="L46" s="223"/>
      <c r="M46" s="222"/>
      <c r="N46" s="224"/>
      <c r="O46" s="230"/>
      <c r="P46" s="82"/>
      <c r="Q46" s="82"/>
      <c r="R46" s="81"/>
      <c r="S46" s="83"/>
    </row>
    <row r="47" spans="1:19" s="80" customFormat="1" ht="15" customHeight="1">
      <c r="A47" s="207"/>
      <c r="B47" s="205"/>
      <c r="C47" s="206"/>
      <c r="D47" s="205"/>
      <c r="E47" s="107"/>
      <c r="F47" s="218">
        <f>Table3235678910111234530633134436637550345[[#This Row],[Q-ty]]*Table3235678910111234530633134436637550345[[#This Row],[Unit]]</f>
        <v>0</v>
      </c>
      <c r="G47" s="134"/>
      <c r="H47" s="191"/>
      <c r="I47" s="76">
        <f>Table3235678910111234530633134436637550345[[#This Row],[AMOUNT]]-Table3235678910111234530633134436637550345[[#This Row],[Amount Paid]]</f>
        <v>0</v>
      </c>
      <c r="J47" s="152"/>
      <c r="K47" s="222"/>
      <c r="L47" s="223"/>
      <c r="M47" s="222"/>
      <c r="N47" s="224"/>
      <c r="O47" s="230"/>
      <c r="P47" s="82"/>
      <c r="Q47" s="82"/>
      <c r="R47" s="81"/>
      <c r="S47" s="83"/>
    </row>
    <row r="48" spans="1:19" s="80" customFormat="1" ht="15" customHeight="1">
      <c r="A48" s="207"/>
      <c r="B48" s="205"/>
      <c r="C48" s="206"/>
      <c r="D48" s="205"/>
      <c r="E48" s="107"/>
      <c r="F48" s="218">
        <f>Table3235678910111234530633134436637550345[[#This Row],[Q-ty]]*Table3235678910111234530633134436637550345[[#This Row],[Unit]]</f>
        <v>0</v>
      </c>
      <c r="G48" s="134"/>
      <c r="H48" s="191"/>
      <c r="I48" s="76">
        <f>Table3235678910111234530633134436637550345[[#This Row],[AMOUNT]]-Table3235678910111234530633134436637550345[[#This Row],[Amount Paid]]</f>
        <v>0</v>
      </c>
      <c r="J48" s="152"/>
      <c r="K48" s="225"/>
      <c r="L48" s="223"/>
      <c r="M48" s="222"/>
      <c r="N48" s="224"/>
      <c r="O48" s="230"/>
      <c r="P48" s="82"/>
      <c r="Q48" s="82"/>
      <c r="R48" s="81"/>
      <c r="S48" s="83"/>
    </row>
    <row r="49" spans="1:19" s="80" customFormat="1" ht="15" customHeight="1">
      <c r="A49" s="207"/>
      <c r="B49" s="205"/>
      <c r="C49" s="206"/>
      <c r="D49" s="205"/>
      <c r="E49" s="107"/>
      <c r="F49" s="218">
        <f>Table3235678910111234530633134436637550345[[#This Row],[Q-ty]]*Table3235678910111234530633134436637550345[[#This Row],[Unit]]</f>
        <v>0</v>
      </c>
      <c r="G49" s="134"/>
      <c r="H49" s="191"/>
      <c r="I49" s="76">
        <f>Table3235678910111234530633134436637550345[[#This Row],[AMOUNT]]-Table3235678910111234530633134436637550345[[#This Row],[Amount Paid]]</f>
        <v>0</v>
      </c>
      <c r="J49" s="152"/>
      <c r="K49" s="222"/>
      <c r="L49" s="223"/>
      <c r="M49" s="222"/>
      <c r="N49" s="224"/>
      <c r="O49" s="230"/>
      <c r="P49" s="82"/>
      <c r="Q49" s="82"/>
      <c r="R49" s="81"/>
      <c r="S49" s="83"/>
    </row>
    <row r="50" spans="1:19" s="80" customFormat="1" ht="15" customHeight="1">
      <c r="A50" s="207"/>
      <c r="B50" s="205"/>
      <c r="C50" s="206"/>
      <c r="D50" s="205"/>
      <c r="E50" s="107"/>
      <c r="F50" s="218">
        <f>Table3235678910111234530633134436637550345[[#This Row],[Q-ty]]*Table3235678910111234530633134436637550345[[#This Row],[Unit]]</f>
        <v>0</v>
      </c>
      <c r="G50" s="134"/>
      <c r="H50" s="192"/>
      <c r="I50" s="76">
        <f>Table3235678910111234530633134436637550345[[#This Row],[AMOUNT]]-Table3235678910111234530633134436637550345[[#This Row],[Amount Paid]]</f>
        <v>0</v>
      </c>
      <c r="J50" s="152"/>
      <c r="K50" s="225"/>
      <c r="L50" s="223"/>
      <c r="M50" s="222"/>
      <c r="N50" s="224"/>
      <c r="O50" s="230"/>
      <c r="P50" s="82"/>
      <c r="Q50" s="82"/>
      <c r="R50" s="81"/>
      <c r="S50" s="83"/>
    </row>
    <row r="51" spans="1:19" s="80" customFormat="1" ht="15" customHeight="1">
      <c r="A51" s="207"/>
      <c r="B51" s="205"/>
      <c r="C51" s="206"/>
      <c r="D51" s="205"/>
      <c r="E51" s="107"/>
      <c r="F51" s="218">
        <f>Table3235678910111234530633134436637550345[[#This Row],[Q-ty]]*Table3235678910111234530633134436637550345[[#This Row],[Unit]]</f>
        <v>0</v>
      </c>
      <c r="G51" s="134"/>
      <c r="H51" s="191"/>
      <c r="I51" s="76">
        <f>Table3235678910111234530633134436637550345[[#This Row],[AMOUNT]]-Table3235678910111234530633134436637550345[[#This Row],[Amount Paid]]</f>
        <v>0</v>
      </c>
      <c r="J51" s="152"/>
      <c r="K51" s="222"/>
      <c r="L51" s="223"/>
      <c r="M51" s="222"/>
      <c r="N51" s="224"/>
      <c r="O51" s="230"/>
      <c r="P51" s="82"/>
      <c r="Q51" s="82"/>
      <c r="R51" s="81"/>
      <c r="S51" s="83"/>
    </row>
    <row r="52" spans="1:19" s="80" customFormat="1" ht="15" customHeight="1">
      <c r="A52" s="208"/>
      <c r="B52" s="208"/>
      <c r="C52" s="210"/>
      <c r="D52" s="208"/>
      <c r="E52" s="107"/>
      <c r="F52" s="218">
        <f>Table3235678910111234530633134436637550345[[#This Row],[Q-ty]]*Table3235678910111234530633134436637550345[[#This Row],[Unit]]</f>
        <v>0</v>
      </c>
      <c r="G52" s="134"/>
      <c r="H52" s="191"/>
      <c r="I52" s="76">
        <f>Table3235678910111234530633134436637550345[[#This Row],[AMOUNT]]-Table3235678910111234530633134436637550345[[#This Row],[Amount Paid]]</f>
        <v>0</v>
      </c>
      <c r="J52" s="152"/>
      <c r="K52" s="226"/>
      <c r="L52" s="227"/>
      <c r="M52" s="228"/>
      <c r="N52" s="229"/>
      <c r="O52" s="233"/>
      <c r="P52" s="82"/>
      <c r="Q52" s="82"/>
      <c r="R52" s="81"/>
      <c r="S52" s="83"/>
    </row>
    <row r="53" spans="1:19" s="80" customFormat="1" ht="15" customHeight="1">
      <c r="A53" s="207"/>
      <c r="B53" s="205"/>
      <c r="C53" s="206"/>
      <c r="D53" s="205"/>
      <c r="E53" s="107"/>
      <c r="F53" s="218">
        <f>Table3235678910111234530633134436637550345[[#This Row],[Q-ty]]*Table3235678910111234530633134436637550345[[#This Row],[Unit]]</f>
        <v>0</v>
      </c>
      <c r="G53" s="134"/>
      <c r="H53" s="191"/>
      <c r="I53" s="76">
        <f>Table3235678910111234530633134436637550345[[#This Row],[AMOUNT]]-Table3235678910111234530633134436637550345[[#This Row],[Amount Paid]]</f>
        <v>0</v>
      </c>
      <c r="J53" s="152"/>
      <c r="K53" s="222"/>
      <c r="L53" s="223"/>
      <c r="M53" s="222"/>
      <c r="N53" s="224"/>
      <c r="O53" s="230"/>
      <c r="P53" s="82"/>
      <c r="Q53" s="82"/>
      <c r="R53" s="81"/>
      <c r="S53" s="83"/>
    </row>
    <row r="54" spans="1:19" s="80" customFormat="1" ht="15" customHeight="1">
      <c r="A54" s="207"/>
      <c r="B54" s="205"/>
      <c r="C54" s="206"/>
      <c r="D54" s="205"/>
      <c r="E54" s="107"/>
      <c r="F54" s="218"/>
      <c r="G54" s="134"/>
      <c r="H54" s="191"/>
      <c r="I54" s="76">
        <f>Table3235678910111234530633134436637550345[[#This Row],[AMOUNT]]-Table3235678910111234530633134436637550345[[#This Row],[Amount Paid]]</f>
        <v>0</v>
      </c>
      <c r="J54" s="152"/>
      <c r="K54" s="225"/>
      <c r="L54" s="223"/>
      <c r="M54" s="222"/>
      <c r="N54" s="224"/>
      <c r="O54" s="230"/>
      <c r="P54" s="82"/>
      <c r="Q54" s="82"/>
      <c r="R54" s="81"/>
      <c r="S54" s="83"/>
    </row>
    <row r="55" spans="1:19" s="80" customFormat="1" ht="15" customHeight="1">
      <c r="A55" s="207"/>
      <c r="B55" s="205"/>
      <c r="C55" s="206"/>
      <c r="D55" s="205"/>
      <c r="E55" s="109"/>
      <c r="F55" s="218">
        <f>Table3235678910111234530633134436637550345[[#This Row],[Q-ty]]*Table3235678910111234530633134436637550345[[#This Row],[Unit]]</f>
        <v>0</v>
      </c>
      <c r="G55" s="135"/>
      <c r="H55" s="193"/>
      <c r="I55" s="76">
        <f>Table3235678910111234530633134436637550345[[#This Row],[AMOUNT]]-Table3235678910111234530633134436637550345[[#This Row],[Amount Paid]]</f>
        <v>0</v>
      </c>
      <c r="J55" s="159"/>
      <c r="K55" s="222"/>
      <c r="L55" s="223"/>
      <c r="M55" s="222"/>
      <c r="N55" s="224"/>
      <c r="O55" s="230"/>
      <c r="P55" s="82"/>
      <c r="Q55" s="82"/>
      <c r="R55" s="81"/>
      <c r="S55" s="83"/>
    </row>
    <row r="56" spans="1:19" s="80" customFormat="1" ht="15" customHeight="1">
      <c r="A56" s="207"/>
      <c r="B56" s="205"/>
      <c r="C56" s="206"/>
      <c r="D56" s="205"/>
      <c r="E56" s="107"/>
      <c r="F56" s="218">
        <f>Table3235678910111234530633134436637550345[[#This Row],[Q-ty]]*Table3235678910111234530633134436637550345[[#This Row],[Unit]]</f>
        <v>0</v>
      </c>
      <c r="G56" s="134"/>
      <c r="H56" s="191"/>
      <c r="I56" s="76">
        <f>Table3235678910111234530633134436637550345[[#This Row],[AMOUNT]]-Table3235678910111234530633134436637550345[[#This Row],[Amount Paid]]</f>
        <v>0</v>
      </c>
      <c r="J56" s="152"/>
      <c r="K56" s="222"/>
      <c r="L56" s="223"/>
      <c r="M56" s="222"/>
      <c r="N56" s="224"/>
      <c r="O56" s="230"/>
      <c r="P56" s="82"/>
      <c r="Q56" s="82"/>
      <c r="R56" s="81"/>
      <c r="S56" s="83"/>
    </row>
    <row r="57" spans="1:19" s="80" customFormat="1" ht="15" customHeight="1">
      <c r="A57" s="207"/>
      <c r="B57" s="205"/>
      <c r="C57" s="206"/>
      <c r="D57" s="205"/>
      <c r="E57" s="107"/>
      <c r="F57" s="218">
        <f>Table3235678910111234530633134436637550345[[#This Row],[Q-ty]]*Table3235678910111234530633134436637550345[[#This Row],[Unit]]</f>
        <v>0</v>
      </c>
      <c r="G57" s="134"/>
      <c r="H57" s="191"/>
      <c r="I57" s="76">
        <f>Table3235678910111234530633134436637550345[[#This Row],[AMOUNT]]-Table3235678910111234530633134436637550345[[#This Row],[Amount Paid]]</f>
        <v>0</v>
      </c>
      <c r="J57" s="152"/>
      <c r="K57" s="222"/>
      <c r="L57" s="223"/>
      <c r="M57" s="222"/>
      <c r="N57" s="224"/>
      <c r="O57" s="230"/>
      <c r="P57" s="82"/>
      <c r="Q57" s="82"/>
      <c r="R57" s="81"/>
      <c r="S57" s="83"/>
    </row>
    <row r="58" spans="1:19" s="80" customFormat="1" ht="15" customHeight="1">
      <c r="A58" s="207"/>
      <c r="B58" s="205"/>
      <c r="C58" s="206"/>
      <c r="D58" s="205"/>
      <c r="E58" s="107"/>
      <c r="F58" s="218"/>
      <c r="G58" s="134"/>
      <c r="H58" s="191"/>
      <c r="I58" s="76">
        <f>Table3235678910111234530633134436637550345[[#This Row],[AMOUNT]]-Table3235678910111234530633134436637550345[[#This Row],[Amount Paid]]</f>
        <v>0</v>
      </c>
      <c r="J58" s="167"/>
      <c r="K58" s="222"/>
      <c r="L58" s="223"/>
      <c r="M58" s="222"/>
      <c r="N58" s="224"/>
      <c r="O58" s="230"/>
      <c r="P58" s="82"/>
      <c r="Q58" s="82"/>
      <c r="R58" s="81"/>
      <c r="S58" s="83"/>
    </row>
    <row r="59" spans="1:19" s="80" customFormat="1" ht="15" customHeight="1">
      <c r="A59" s="211"/>
      <c r="B59" s="211"/>
      <c r="C59" s="215"/>
      <c r="D59" s="211"/>
      <c r="E59" s="107"/>
      <c r="F59" s="218">
        <f>Table3235678910111234530633134436637550345[[#This Row],[Q-ty]]*Table3235678910111234530633134436637550345[[#This Row],[Unit]]</f>
        <v>0</v>
      </c>
      <c r="G59" s="134"/>
      <c r="H59" s="191"/>
      <c r="I59" s="76">
        <f>Table3235678910111234530633134436637550345[[#This Row],[AMOUNT]]-Table3235678910111234530633134436637550345[[#This Row],[Amount Paid]]</f>
        <v>0</v>
      </c>
      <c r="J59" s="152"/>
      <c r="K59" s="226"/>
      <c r="L59" s="227"/>
      <c r="M59" s="228"/>
      <c r="N59" s="229"/>
      <c r="O59" s="233"/>
      <c r="P59" s="82"/>
      <c r="Q59" s="82"/>
      <c r="R59" s="81"/>
      <c r="S59" s="83"/>
    </row>
    <row r="60" spans="1:19" s="80" customFormat="1" ht="15" customHeight="1">
      <c r="A60" s="207"/>
      <c r="B60" s="205"/>
      <c r="C60" s="206"/>
      <c r="D60" s="205"/>
      <c r="E60" s="107"/>
      <c r="F60" s="218">
        <f>Table3235678910111234530633134436637550345[[#This Row],[Q-ty]]*Table3235678910111234530633134436637550345[[#This Row],[Unit]]</f>
        <v>0</v>
      </c>
      <c r="G60" s="134"/>
      <c r="H60" s="191"/>
      <c r="I60" s="76">
        <f>Table3235678910111234530633134436637550345[[#This Row],[AMOUNT]]-Table3235678910111234530633134436637550345[[#This Row],[Amount Paid]]</f>
        <v>0</v>
      </c>
      <c r="J60" s="152"/>
      <c r="K60" s="222"/>
      <c r="L60" s="223"/>
      <c r="M60" s="222"/>
      <c r="N60" s="224"/>
      <c r="O60" s="230"/>
      <c r="P60" s="82"/>
      <c r="Q60" s="82"/>
      <c r="R60" s="81"/>
      <c r="S60" s="83"/>
    </row>
    <row r="61" spans="1:19" s="80" customFormat="1" ht="15" customHeight="1">
      <c r="A61" s="208"/>
      <c r="B61" s="209"/>
      <c r="C61" s="210"/>
      <c r="D61" s="209"/>
      <c r="E61" s="107"/>
      <c r="F61" s="218"/>
      <c r="G61" s="134"/>
      <c r="H61" s="191"/>
      <c r="I61" s="76">
        <f>Table3235678910111234530633134436637550345[[#This Row],[AMOUNT]]-Table3235678910111234530633134436637550345[[#This Row],[Amount Paid]]</f>
        <v>0</v>
      </c>
      <c r="J61" s="152"/>
      <c r="K61" s="226"/>
      <c r="L61" s="227"/>
      <c r="M61" s="228"/>
      <c r="N61" s="229"/>
      <c r="O61" s="233"/>
      <c r="P61" s="82"/>
      <c r="Q61" s="82"/>
      <c r="R61" s="81"/>
      <c r="S61" s="83"/>
    </row>
    <row r="62" spans="1:19" s="80" customFormat="1" ht="15" customHeight="1">
      <c r="A62" s="207"/>
      <c r="B62" s="205"/>
      <c r="C62" s="206"/>
      <c r="D62" s="205"/>
      <c r="E62" s="107"/>
      <c r="F62" s="218">
        <f>Table3235678910111234530633134436637550345[[#This Row],[Q-ty]]*Table3235678910111234530633134436637550345[[#This Row],[Unit]]</f>
        <v>0</v>
      </c>
      <c r="G62" s="100"/>
      <c r="H62" s="192"/>
      <c r="I62" s="76">
        <f>Table3235678910111234530633134436637550345[[#This Row],[AMOUNT]]-Table3235678910111234530633134436637550345[[#This Row],[Amount Paid]]</f>
        <v>0</v>
      </c>
      <c r="J62" s="152"/>
      <c r="K62" s="222"/>
      <c r="L62" s="223"/>
      <c r="M62" s="222"/>
      <c r="N62" s="224"/>
      <c r="O62" s="230"/>
      <c r="P62" s="82"/>
      <c r="Q62" s="82"/>
      <c r="R62" s="79"/>
      <c r="S62" s="83"/>
    </row>
    <row r="63" spans="1:19" s="80" customFormat="1" ht="15" customHeight="1">
      <c r="A63" s="207"/>
      <c r="B63" s="205"/>
      <c r="C63" s="206"/>
      <c r="D63" s="205"/>
      <c r="E63" s="107"/>
      <c r="F63" s="218">
        <f>Table3235678910111234530633134436637550345[[#This Row],[Q-ty]]*Table3235678910111234530633134436637550345[[#This Row],[Unit]]</f>
        <v>0</v>
      </c>
      <c r="G63" s="100"/>
      <c r="H63" s="194"/>
      <c r="I63" s="76">
        <f>Table3235678910111234530633134436637550345[[#This Row],[AMOUNT]]-Table3235678910111234530633134436637550345[[#This Row],[Amount Paid]]</f>
        <v>0</v>
      </c>
      <c r="J63" s="152"/>
      <c r="K63" s="222"/>
      <c r="L63" s="223"/>
      <c r="M63" s="222"/>
      <c r="N63" s="224"/>
      <c r="O63" s="230"/>
      <c r="P63" s="82"/>
      <c r="Q63" s="82"/>
      <c r="R63" s="81"/>
      <c r="S63" s="83"/>
    </row>
    <row r="64" spans="1:19" s="80" customFormat="1" ht="15" customHeight="1">
      <c r="A64" s="208"/>
      <c r="B64" s="208"/>
      <c r="C64" s="236"/>
      <c r="D64" s="216"/>
      <c r="E64" s="107"/>
      <c r="F64" s="218">
        <f>Table3235678910111234530633134436637550345[[#This Row],[Q-ty]]*Table3235678910111234530633134436637550345[[#This Row],[Unit]]</f>
        <v>0</v>
      </c>
      <c r="G64" s="134"/>
      <c r="H64" s="191"/>
      <c r="I64" s="76">
        <f>Table3235678910111234530633134436637550345[[#This Row],[AMOUNT]]-Table3235678910111234530633134436637550345[[#This Row],[Amount Paid]]</f>
        <v>0</v>
      </c>
      <c r="J64" s="152"/>
      <c r="K64" s="226"/>
      <c r="L64" s="227"/>
      <c r="M64" s="228"/>
      <c r="N64" s="229"/>
      <c r="O64" s="233"/>
      <c r="P64" s="82"/>
      <c r="Q64" s="82"/>
      <c r="R64" s="81"/>
      <c r="S64" s="83"/>
    </row>
    <row r="65" spans="1:19" s="80" customFormat="1" ht="15" customHeight="1">
      <c r="A65" s="207"/>
      <c r="B65" s="205"/>
      <c r="C65" s="206"/>
      <c r="D65" s="205"/>
      <c r="E65" s="107"/>
      <c r="F65" s="218"/>
      <c r="G65" s="134"/>
      <c r="H65" s="191"/>
      <c r="I65" s="76">
        <f>Table3235678910111234530633134436637550345[[#This Row],[AMOUNT]]-Table3235678910111234530633134436637550345[[#This Row],[Amount Paid]]</f>
        <v>0</v>
      </c>
      <c r="J65" s="152"/>
      <c r="K65" s="222"/>
      <c r="L65" s="223"/>
      <c r="M65" s="222"/>
      <c r="N65" s="224"/>
      <c r="O65" s="230"/>
      <c r="P65" s="82"/>
      <c r="Q65" s="82"/>
      <c r="R65" s="81"/>
      <c r="S65" s="83"/>
    </row>
    <row r="66" spans="1:19" s="80" customFormat="1" ht="15" customHeight="1">
      <c r="A66" s="207"/>
      <c r="B66" s="217"/>
      <c r="C66" s="206"/>
      <c r="D66" s="205"/>
      <c r="E66" s="107"/>
      <c r="F66" s="218">
        <f>Table3235678910111234530633134436637550345[[#This Row],[Q-ty]]*Table3235678910111234530633134436637550345[[#This Row],[Unit]]</f>
        <v>0</v>
      </c>
      <c r="G66" s="134"/>
      <c r="H66" s="192"/>
      <c r="I66" s="76">
        <f>Table3235678910111234530633134436637550345[[#This Row],[AMOUNT]]-Table3235678910111234530633134436637550345[[#This Row],[Amount Paid]]</f>
        <v>0</v>
      </c>
      <c r="J66" s="152"/>
      <c r="K66" s="222"/>
      <c r="L66" s="223"/>
      <c r="M66" s="222"/>
      <c r="N66" s="224"/>
      <c r="O66" s="230"/>
      <c r="P66" s="82"/>
      <c r="Q66" s="82"/>
      <c r="R66" s="81"/>
      <c r="S66" s="83"/>
    </row>
    <row r="67" spans="1:19" s="80" customFormat="1" ht="15" customHeight="1">
      <c r="A67" s="207"/>
      <c r="B67" s="205"/>
      <c r="C67" s="206"/>
      <c r="D67" s="205"/>
      <c r="E67" s="107"/>
      <c r="F67" s="218">
        <f>Table3235678910111234530633134436637550345[[#This Row],[Q-ty]]*Table3235678910111234530633134436637550345[[#This Row],[Unit]]</f>
        <v>0</v>
      </c>
      <c r="G67" s="134"/>
      <c r="H67" s="192"/>
      <c r="I67" s="76">
        <f>Table3235678910111234530633134436637550345[[#This Row],[AMOUNT]]-Table3235678910111234530633134436637550345[[#This Row],[Amount Paid]]</f>
        <v>0</v>
      </c>
      <c r="J67" s="152"/>
      <c r="K67" s="222"/>
      <c r="L67" s="223"/>
      <c r="M67" s="222"/>
      <c r="N67" s="224"/>
      <c r="O67" s="230"/>
      <c r="P67" s="82"/>
      <c r="Q67" s="82"/>
      <c r="R67" s="81"/>
      <c r="S67" s="83"/>
    </row>
    <row r="68" spans="1:19" s="80" customFormat="1" ht="15" customHeight="1">
      <c r="A68" s="207"/>
      <c r="B68" s="217"/>
      <c r="C68" s="206"/>
      <c r="D68" s="205"/>
      <c r="E68" s="107"/>
      <c r="F68" s="218">
        <f>Table3235678910111234530633134436637550345[[#This Row],[Q-ty]]*Table3235678910111234530633134436637550345[[#This Row],[Unit]]</f>
        <v>0</v>
      </c>
      <c r="G68" s="134"/>
      <c r="H68" s="191"/>
      <c r="I68" s="76">
        <f>Table3235678910111234530633134436637550345[[#This Row],[AMOUNT]]-Table3235678910111234530633134436637550345[[#This Row],[Amount Paid]]</f>
        <v>0</v>
      </c>
      <c r="J68" s="152"/>
      <c r="K68" s="222"/>
      <c r="L68" s="223"/>
      <c r="M68" s="222"/>
      <c r="N68" s="224"/>
      <c r="O68" s="230"/>
      <c r="P68" s="82"/>
      <c r="Q68" s="82"/>
      <c r="R68" s="81"/>
      <c r="S68" s="83"/>
    </row>
    <row r="69" spans="1:19" s="80" customFormat="1" ht="15" customHeight="1">
      <c r="A69" s="207"/>
      <c r="B69" s="205"/>
      <c r="C69" s="206"/>
      <c r="D69" s="205"/>
      <c r="E69" s="107"/>
      <c r="F69" s="218">
        <f>Table3235678910111234530633134436637550345[[#This Row],[Q-ty]]*Table3235678910111234530633134436637550345[[#This Row],[Unit]]</f>
        <v>0</v>
      </c>
      <c r="G69" s="134"/>
      <c r="H69" s="192"/>
      <c r="I69" s="76">
        <f>Table3235678910111234530633134436637550345[[#This Row],[AMOUNT]]-Table3235678910111234530633134436637550345[[#This Row],[Amount Paid]]</f>
        <v>0</v>
      </c>
      <c r="J69" s="152"/>
      <c r="K69" s="222"/>
      <c r="L69" s="223"/>
      <c r="M69" s="222"/>
      <c r="N69" s="222"/>
      <c r="O69" s="230"/>
      <c r="P69" s="82"/>
      <c r="Q69" s="82"/>
      <c r="R69" s="79"/>
      <c r="S69" s="83"/>
    </row>
    <row r="70" spans="1:19" s="80" customFormat="1" ht="15" customHeight="1">
      <c r="A70" s="104"/>
      <c r="B70" s="103"/>
      <c r="C70" s="106"/>
      <c r="D70" s="205"/>
      <c r="E70" s="107"/>
      <c r="F70" s="218">
        <f>Table3235678910111234530633134436637550345[[#This Row],[Q-ty]]*Table3235678910111234530633134436637550345[[#This Row],[Unit]]</f>
        <v>0</v>
      </c>
      <c r="G70" s="134"/>
      <c r="H70" s="192"/>
      <c r="I70" s="76">
        <f>Table3235678910111234530633134436637550345[[#This Row],[AMOUNT]]-Table3235678910111234530633134436637550345[[#This Row],[Amount Paid]]</f>
        <v>0</v>
      </c>
      <c r="J70" s="152"/>
      <c r="K70" s="156"/>
      <c r="L70" s="152"/>
      <c r="M70" s="153"/>
      <c r="N70" s="154"/>
      <c r="O70" s="155"/>
      <c r="P70" s="82"/>
      <c r="Q70" s="82"/>
      <c r="R70" s="81"/>
      <c r="S70" s="83"/>
    </row>
    <row r="71" spans="1:19" s="80" customFormat="1" ht="15" customHeight="1">
      <c r="A71" s="104"/>
      <c r="B71" s="103"/>
      <c r="C71" s="106"/>
      <c r="D71" s="205"/>
      <c r="E71" s="107"/>
      <c r="F71" s="218">
        <f>Table3235678910111234530633134436637550345[[#This Row],[Q-ty]]*Table3235678910111234530633134436637550345[[#This Row],[Unit]]</f>
        <v>0</v>
      </c>
      <c r="G71" s="134"/>
      <c r="H71" s="192"/>
      <c r="I71" s="76">
        <f>Table3235678910111234530633134436637550345[[#This Row],[AMOUNT]]-Table3235678910111234530633134436637550345[[#This Row],[Amount Paid]]</f>
        <v>0</v>
      </c>
      <c r="J71" s="152"/>
      <c r="K71" s="156"/>
      <c r="L71" s="152"/>
      <c r="M71" s="153"/>
      <c r="N71" s="154"/>
      <c r="O71" s="155"/>
      <c r="P71" s="82"/>
      <c r="Q71" s="82"/>
      <c r="R71" s="81"/>
      <c r="S71" s="83"/>
    </row>
    <row r="72" spans="1:19" s="80" customFormat="1" ht="15" customHeight="1">
      <c r="A72" s="104"/>
      <c r="B72" s="103"/>
      <c r="C72" s="106"/>
      <c r="D72" s="205"/>
      <c r="E72" s="107"/>
      <c r="F72" s="218">
        <f>Table3235678910111234530633134436637550345[[#This Row],[Q-ty]]*Table3235678910111234530633134436637550345[[#This Row],[Unit]]</f>
        <v>0</v>
      </c>
      <c r="G72" s="134"/>
      <c r="H72" s="191"/>
      <c r="I72" s="76">
        <f>Table3235678910111234530633134436637550345[[#This Row],[AMOUNT]]-Table3235678910111234530633134436637550345[[#This Row],[Amount Paid]]</f>
        <v>0</v>
      </c>
      <c r="J72" s="152"/>
      <c r="K72" s="153"/>
      <c r="L72" s="152"/>
      <c r="M72" s="153"/>
      <c r="N72" s="154"/>
      <c r="O72" s="155"/>
      <c r="P72" s="82"/>
      <c r="Q72" s="82"/>
      <c r="R72" s="81"/>
      <c r="S72" s="83"/>
    </row>
    <row r="73" spans="1:19" s="80" customFormat="1" ht="15" customHeight="1">
      <c r="A73" s="104"/>
      <c r="B73" s="103"/>
      <c r="C73" s="108"/>
      <c r="D73" s="205"/>
      <c r="E73" s="109"/>
      <c r="F73" s="218">
        <f>Table3235678910111234530633134436637550345[[#This Row],[Q-ty]]*Table3235678910111234530633134436637550345[[#This Row],[Unit]]</f>
        <v>0</v>
      </c>
      <c r="G73" s="135"/>
      <c r="H73" s="193"/>
      <c r="I73" s="76">
        <f>Table3235678910111234530633134436637550345[[#This Row],[AMOUNT]]-Table3235678910111234530633134436637550345[[#This Row],[Amount Paid]]</f>
        <v>0</v>
      </c>
      <c r="J73" s="159"/>
      <c r="K73" s="160"/>
      <c r="L73" s="161"/>
      <c r="M73" s="162"/>
      <c r="N73" s="163"/>
      <c r="O73" s="164"/>
      <c r="P73" s="82"/>
      <c r="Q73" s="82"/>
      <c r="R73" s="81"/>
      <c r="S73" s="83"/>
    </row>
    <row r="74" spans="1:19" s="80" customFormat="1" ht="15" customHeight="1">
      <c r="A74" s="104"/>
      <c r="B74" s="103"/>
      <c r="C74" s="106"/>
      <c r="D74" s="216"/>
      <c r="E74" s="107"/>
      <c r="F74" s="218">
        <f>Table3235678910111234530633134436637550345[[#This Row],[Q-ty]]*Table3235678910111234530633134436637550345[[#This Row],[Unit]]</f>
        <v>0</v>
      </c>
      <c r="G74" s="134"/>
      <c r="H74" s="192"/>
      <c r="I74" s="76">
        <f>Table3235678910111234530633134436637550345[[#This Row],[AMOUNT]]-Table3235678910111234530633134436637550345[[#This Row],[Amount Paid]]</f>
        <v>0</v>
      </c>
      <c r="J74" s="152"/>
      <c r="K74" s="153"/>
      <c r="L74" s="152"/>
      <c r="M74" s="153"/>
      <c r="N74" s="154"/>
      <c r="O74" s="155"/>
      <c r="P74" s="82"/>
      <c r="Q74" s="82"/>
      <c r="R74" s="81"/>
      <c r="S74" s="83"/>
    </row>
    <row r="75" spans="1:19" s="80" customFormat="1" ht="15" customHeight="1">
      <c r="A75" s="104"/>
      <c r="B75" s="103"/>
      <c r="C75" s="106"/>
      <c r="D75" s="205"/>
      <c r="E75" s="107"/>
      <c r="F75" s="218">
        <f>Table3235678910111234530633134436637550345[[#This Row],[Q-ty]]*Table3235678910111234530633134436637550345[[#This Row],[Unit]]</f>
        <v>0</v>
      </c>
      <c r="G75" s="134"/>
      <c r="H75" s="192"/>
      <c r="I75" s="76">
        <f>Table3235678910111234530633134436637550345[[#This Row],[AMOUNT]]-Table3235678910111234530633134436637550345[[#This Row],[Amount Paid]]</f>
        <v>0</v>
      </c>
      <c r="J75" s="152"/>
      <c r="K75" s="153"/>
      <c r="L75" s="152"/>
      <c r="M75" s="153"/>
      <c r="N75" s="154"/>
      <c r="O75" s="155"/>
      <c r="P75" s="82"/>
      <c r="Q75" s="82"/>
      <c r="R75" s="81"/>
      <c r="S75" s="83"/>
    </row>
    <row r="76" spans="1:19" s="80" customFormat="1" ht="15" customHeight="1">
      <c r="A76" s="104"/>
      <c r="B76" s="103"/>
      <c r="C76" s="106"/>
      <c r="D76" s="205"/>
      <c r="E76" s="107"/>
      <c r="F76" s="218">
        <f>Table3235678910111234530633134436637550345[[#This Row],[Q-ty]]*Table3235678910111234530633134436637550345[[#This Row],[Unit]]</f>
        <v>0</v>
      </c>
      <c r="G76" s="134"/>
      <c r="H76" s="192"/>
      <c r="I76" s="76">
        <f>Table3235678910111234530633134436637550345[[#This Row],[AMOUNT]]-Table3235678910111234530633134436637550345[[#This Row],[Amount Paid]]</f>
        <v>0</v>
      </c>
      <c r="J76" s="152"/>
      <c r="K76" s="153"/>
      <c r="L76" s="152"/>
      <c r="M76" s="153"/>
      <c r="N76" s="154"/>
      <c r="O76" s="155"/>
      <c r="P76" s="82"/>
      <c r="Q76" s="82"/>
      <c r="R76" s="81"/>
      <c r="S76" s="83"/>
    </row>
    <row r="77" spans="1:19" s="80" customFormat="1" ht="15" customHeight="1">
      <c r="A77" s="104"/>
      <c r="B77" s="103"/>
      <c r="C77" s="106"/>
      <c r="D77" s="205"/>
      <c r="E77" s="107"/>
      <c r="F77" s="218">
        <f>Table3235678910111234530633134436637550345[[#This Row],[Q-ty]]*Table3235678910111234530633134436637550345[[#This Row],[Unit]]</f>
        <v>0</v>
      </c>
      <c r="G77" s="134"/>
      <c r="H77" s="192"/>
      <c r="I77" s="76">
        <f>Table3235678910111234530633134436637550345[[#This Row],[AMOUNT]]-Table3235678910111234530633134436637550345[[#This Row],[Amount Paid]]</f>
        <v>0</v>
      </c>
      <c r="J77" s="152"/>
      <c r="K77" s="153"/>
      <c r="L77" s="152"/>
      <c r="M77" s="153"/>
      <c r="N77" s="154"/>
      <c r="O77" s="155"/>
      <c r="P77" s="82"/>
      <c r="Q77" s="82"/>
      <c r="R77" s="81"/>
      <c r="S77" s="83"/>
    </row>
    <row r="78" spans="1:19" s="80" customFormat="1" ht="15" customHeight="1">
      <c r="A78" s="104"/>
      <c r="B78" s="103"/>
      <c r="C78" s="106"/>
      <c r="D78" s="205"/>
      <c r="E78" s="110"/>
      <c r="F78" s="218">
        <f>Table3235678910111234530633134436637550345[[#This Row],[Q-ty]]*Table3235678910111234530633134436637550345[[#This Row],[Unit]]</f>
        <v>0</v>
      </c>
      <c r="G78" s="130"/>
      <c r="H78" s="189"/>
      <c r="I78" s="76">
        <f>Table3235678910111234530633134436637550345[[#This Row],[AMOUNT]]-Table3235678910111234530633134436637550345[[#This Row],[Amount Paid]]</f>
        <v>0</v>
      </c>
      <c r="J78" s="152"/>
      <c r="K78" s="153"/>
      <c r="L78" s="152"/>
      <c r="M78" s="153"/>
      <c r="N78" s="154"/>
      <c r="O78" s="155"/>
      <c r="P78" s="82"/>
      <c r="Q78" s="82"/>
      <c r="R78" s="81"/>
      <c r="S78" s="83"/>
    </row>
    <row r="79" spans="1:19" s="80" customFormat="1" ht="15" customHeight="1">
      <c r="A79" s="104"/>
      <c r="B79" s="103"/>
      <c r="C79" s="106"/>
      <c r="D79" s="205"/>
      <c r="E79" s="107"/>
      <c r="F79" s="218">
        <f>Table3235678910111234530633134436637550345[[#This Row],[Q-ty]]*Table3235678910111234530633134436637550345[[#This Row],[Unit]]</f>
        <v>0</v>
      </c>
      <c r="G79" s="134"/>
      <c r="H79" s="192"/>
      <c r="I79" s="76">
        <f>Table3235678910111234530633134436637550345[[#This Row],[AMOUNT]]-Table3235678910111234530633134436637550345[[#This Row],[Amount Paid]]</f>
        <v>0</v>
      </c>
      <c r="J79" s="152"/>
      <c r="K79" s="153"/>
      <c r="L79" s="152"/>
      <c r="M79" s="153"/>
      <c r="N79" s="154"/>
      <c r="O79" s="155"/>
      <c r="P79" s="82"/>
      <c r="Q79" s="82"/>
      <c r="R79" s="81"/>
      <c r="S79" s="83"/>
    </row>
    <row r="80" spans="1:19" s="80" customFormat="1" ht="15" customHeight="1">
      <c r="A80" s="105"/>
      <c r="B80" s="105"/>
      <c r="C80" s="108"/>
      <c r="D80" s="205"/>
      <c r="E80" s="109"/>
      <c r="F80" s="218">
        <f>Table3235678910111234530633134436637550345[[#This Row],[Q-ty]]*Table3235678910111234530633134436637550345[[#This Row],[Unit]]</f>
        <v>0</v>
      </c>
      <c r="G80" s="134"/>
      <c r="H80" s="192"/>
      <c r="I80" s="76">
        <f>Table3235678910111234530633134436637550345[[#This Row],[AMOUNT]]-Table3235678910111234530633134436637550345[[#This Row],[Amount Paid]]</f>
        <v>0</v>
      </c>
      <c r="J80" s="159"/>
      <c r="K80" s="160"/>
      <c r="L80" s="161"/>
      <c r="M80" s="162"/>
      <c r="N80" s="163"/>
      <c r="O80" s="164"/>
      <c r="P80" s="82"/>
      <c r="Q80" s="82"/>
      <c r="R80" s="81"/>
      <c r="S80" s="83"/>
    </row>
    <row r="81" spans="1:19" s="80" customFormat="1" ht="15" customHeight="1">
      <c r="A81" s="104"/>
      <c r="B81" s="103"/>
      <c r="C81" s="106"/>
      <c r="D81" s="205"/>
      <c r="E81" s="107"/>
      <c r="F81" s="218">
        <f>Table3235678910111234530633134436637550345[[#This Row],[Q-ty]]*Table3235678910111234530633134436637550345[[#This Row],[Unit]]</f>
        <v>0</v>
      </c>
      <c r="G81" s="134"/>
      <c r="H81" s="192"/>
      <c r="I81" s="76">
        <f>Table3235678910111234530633134436637550345[[#This Row],[AMOUNT]]-Table3235678910111234530633134436637550345[[#This Row],[Amount Paid]]</f>
        <v>0</v>
      </c>
      <c r="J81" s="152"/>
      <c r="K81" s="156"/>
      <c r="L81" s="152"/>
      <c r="M81" s="153"/>
      <c r="N81" s="154"/>
      <c r="O81" s="155"/>
      <c r="P81" s="82"/>
      <c r="Q81" s="82"/>
      <c r="R81" s="81"/>
      <c r="S81" s="83"/>
    </row>
    <row r="82" spans="1:19" s="80" customFormat="1" ht="15" customHeight="1">
      <c r="A82" s="104"/>
      <c r="B82" s="103"/>
      <c r="C82" s="106"/>
      <c r="D82" s="205"/>
      <c r="E82" s="107"/>
      <c r="F82" s="218">
        <f>Table3235678910111234530633134436637550345[[#This Row],[Q-ty]]*Table3235678910111234530633134436637550345[[#This Row],[Unit]]</f>
        <v>0</v>
      </c>
      <c r="G82" s="134"/>
      <c r="H82" s="191"/>
      <c r="I82" s="76">
        <f>Table3235678910111234530633134436637550345[[#This Row],[AMOUNT]]-Table3235678910111234530633134436637550345[[#This Row],[Amount Paid]]</f>
        <v>0</v>
      </c>
      <c r="J82" s="152"/>
      <c r="K82" s="153"/>
      <c r="L82" s="152"/>
      <c r="M82" s="153"/>
      <c r="N82" s="166"/>
      <c r="O82" s="155"/>
      <c r="P82" s="82"/>
      <c r="Q82" s="82"/>
      <c r="R82" s="81"/>
      <c r="S82" s="83"/>
    </row>
    <row r="83" spans="1:19" s="80" customFormat="1" ht="15" customHeight="1">
      <c r="A83" s="104"/>
      <c r="B83" s="103"/>
      <c r="C83" s="106"/>
      <c r="D83" s="205"/>
      <c r="E83" s="107"/>
      <c r="F83" s="218">
        <f>Table3235678910111234530633134436637550345[[#This Row],[Q-ty]]*Table3235678910111234530633134436637550345[[#This Row],[Unit]]</f>
        <v>0</v>
      </c>
      <c r="G83" s="134"/>
      <c r="H83" s="191"/>
      <c r="I83" s="76">
        <f>Table3235678910111234530633134436637550345[[#This Row],[AMOUNT]]-Table3235678910111234530633134436637550345[[#This Row],[Amount Paid]]</f>
        <v>0</v>
      </c>
      <c r="J83" s="152"/>
      <c r="K83" s="165"/>
      <c r="L83" s="158"/>
      <c r="M83" s="153"/>
      <c r="N83" s="166"/>
      <c r="O83" s="155"/>
      <c r="P83" s="82"/>
      <c r="Q83" s="82"/>
      <c r="R83" s="81"/>
      <c r="S83" s="83"/>
    </row>
    <row r="84" spans="1:19" s="80" customFormat="1" ht="15" customHeight="1">
      <c r="A84" s="104"/>
      <c r="B84" s="103"/>
      <c r="C84" s="106"/>
      <c r="D84" s="205"/>
      <c r="E84" s="107"/>
      <c r="F84" s="218">
        <f>Table3235678910111234530633134436637550345[[#This Row],[Q-ty]]*Table3235678910111234530633134436637550345[[#This Row],[Unit]]</f>
        <v>0</v>
      </c>
      <c r="G84" s="134"/>
      <c r="H84" s="192"/>
      <c r="I84" s="76">
        <f>Table3235678910111234530633134436637550345[[#This Row],[AMOUNT]]-Table3235678910111234530633134436637550345[[#This Row],[Amount Paid]]</f>
        <v>0</v>
      </c>
      <c r="J84" s="152"/>
      <c r="K84" s="153"/>
      <c r="L84" s="152"/>
      <c r="M84" s="153"/>
      <c r="N84" s="154"/>
      <c r="O84" s="155"/>
      <c r="P84" s="82"/>
      <c r="Q84" s="82"/>
      <c r="R84" s="81"/>
      <c r="S84" s="83"/>
    </row>
    <row r="85" spans="1:19" s="80" customFormat="1" ht="15" customHeight="1">
      <c r="A85" s="104"/>
      <c r="B85" s="103"/>
      <c r="C85" s="106"/>
      <c r="D85" s="205"/>
      <c r="E85" s="107"/>
      <c r="F85" s="218">
        <f>Table3235678910111234530633134436637550345[[#This Row],[Q-ty]]*Table3235678910111234530633134436637550345[[#This Row],[Unit]]</f>
        <v>0</v>
      </c>
      <c r="G85" s="134"/>
      <c r="H85" s="191"/>
      <c r="I85" s="76">
        <f>Table3235678910111234530633134436637550345[[#This Row],[AMOUNT]]-Table3235678910111234530633134436637550345[[#This Row],[Amount Paid]]</f>
        <v>0</v>
      </c>
      <c r="J85" s="152"/>
      <c r="K85" s="153"/>
      <c r="L85" s="152"/>
      <c r="M85" s="153"/>
      <c r="N85" s="154"/>
      <c r="O85" s="155"/>
      <c r="P85" s="82"/>
      <c r="Q85" s="82"/>
      <c r="R85" s="81"/>
      <c r="S85" s="83"/>
    </row>
    <row r="86" spans="1:19" s="80" customFormat="1" ht="15" customHeight="1">
      <c r="A86" s="104"/>
      <c r="B86" s="103"/>
      <c r="C86" s="106"/>
      <c r="D86" s="205"/>
      <c r="E86" s="107"/>
      <c r="F86" s="218">
        <f>Table3235678910111234530633134436637550345[[#This Row],[Q-ty]]*Table3235678910111234530633134436637550345[[#This Row],[Unit]]</f>
        <v>0</v>
      </c>
      <c r="G86" s="134"/>
      <c r="H86" s="191"/>
      <c r="I86" s="76">
        <f>Table3235678910111234530633134436637550345[[#This Row],[AMOUNT]]-Table3235678910111234530633134436637550345[[#This Row],[Amount Paid]]</f>
        <v>0</v>
      </c>
      <c r="J86" s="152"/>
      <c r="K86" s="153"/>
      <c r="L86" s="152"/>
      <c r="M86" s="153"/>
      <c r="N86" s="154"/>
      <c r="O86" s="155"/>
      <c r="P86" s="82"/>
      <c r="Q86" s="82"/>
      <c r="R86" s="81"/>
      <c r="S86" s="83"/>
    </row>
    <row r="87" spans="1:19" s="80" customFormat="1" ht="15" customHeight="1">
      <c r="A87" s="104"/>
      <c r="B87" s="103"/>
      <c r="C87" s="106"/>
      <c r="D87" s="205"/>
      <c r="E87" s="107"/>
      <c r="F87" s="218">
        <f>Table3235678910111234530633134436637550345[[#This Row],[Q-ty]]*Table3235678910111234530633134436637550345[[#This Row],[Unit]]</f>
        <v>0</v>
      </c>
      <c r="G87" s="134"/>
      <c r="H87" s="191"/>
      <c r="I87" s="76">
        <f>Table3235678910111234530633134436637550345[[#This Row],[AMOUNT]]-Table3235678910111234530633134436637550345[[#This Row],[Amount Paid]]</f>
        <v>0</v>
      </c>
      <c r="J87" s="152"/>
      <c r="K87" s="156"/>
      <c r="L87" s="152"/>
      <c r="M87" s="153"/>
      <c r="N87" s="154"/>
      <c r="O87" s="155"/>
      <c r="P87" s="82"/>
      <c r="Q87" s="82"/>
      <c r="R87" s="81"/>
      <c r="S87" s="83"/>
    </row>
    <row r="88" spans="1:19" s="80" customFormat="1" ht="15" customHeight="1">
      <c r="A88" s="104"/>
      <c r="B88" s="103"/>
      <c r="C88" s="106"/>
      <c r="D88" s="205"/>
      <c r="E88" s="107"/>
      <c r="F88" s="218">
        <f>Table3235678910111234530633134436637550345[[#This Row],[Q-ty]]*Table3235678910111234530633134436637550345[[#This Row],[Unit]]</f>
        <v>0</v>
      </c>
      <c r="G88" s="134"/>
      <c r="H88" s="191"/>
      <c r="I88" s="76">
        <f>Table3235678910111234530633134436637550345[[#This Row],[AMOUNT]]-Table3235678910111234530633134436637550345[[#This Row],[Amount Paid]]</f>
        <v>0</v>
      </c>
      <c r="J88" s="152"/>
      <c r="K88" s="153"/>
      <c r="L88" s="152"/>
      <c r="M88" s="153"/>
      <c r="N88" s="154"/>
      <c r="O88" s="155"/>
      <c r="P88" s="82"/>
      <c r="Q88" s="82"/>
      <c r="R88" s="81"/>
      <c r="S88" s="83"/>
    </row>
    <row r="89" spans="1:19" s="80" customFormat="1" ht="15" customHeight="1">
      <c r="A89" s="104"/>
      <c r="B89" s="103"/>
      <c r="C89" s="106"/>
      <c r="D89" s="205"/>
      <c r="E89" s="107"/>
      <c r="F89" s="218">
        <f>Table3235678910111234530633134436637550345[[#This Row],[Q-ty]]*Table3235678910111234530633134436637550345[[#This Row],[Unit]]</f>
        <v>0</v>
      </c>
      <c r="G89" s="134"/>
      <c r="H89" s="191"/>
      <c r="I89" s="76">
        <f>Table3235678910111234530633134436637550345[[#This Row],[AMOUNT]]-Table3235678910111234530633134436637550345[[#This Row],[Amount Paid]]</f>
        <v>0</v>
      </c>
      <c r="J89" s="152"/>
      <c r="K89" s="165"/>
      <c r="L89" s="158"/>
      <c r="M89" s="153"/>
      <c r="N89" s="154"/>
      <c r="O89" s="155"/>
      <c r="P89" s="82"/>
      <c r="Q89" s="82"/>
      <c r="R89" s="81"/>
      <c r="S89" s="83"/>
    </row>
    <row r="90" spans="1:19" s="80" customFormat="1" ht="15" customHeight="1">
      <c r="A90" s="104"/>
      <c r="B90" s="103"/>
      <c r="C90" s="106"/>
      <c r="D90" s="205"/>
      <c r="E90" s="107"/>
      <c r="F90" s="218">
        <f>Table3235678910111234530633134436637550345[[#This Row],[Q-ty]]*Table3235678910111234530633134436637550345[[#This Row],[Unit]]</f>
        <v>0</v>
      </c>
      <c r="G90" s="134"/>
      <c r="H90" s="191"/>
      <c r="I90" s="76">
        <f>Table3235678910111234530633134436637550345[[#This Row],[AMOUNT]]-Table3235678910111234530633134436637550345[[#This Row],[Amount Paid]]</f>
        <v>0</v>
      </c>
      <c r="J90" s="152"/>
      <c r="K90" s="153"/>
      <c r="L90" s="152"/>
      <c r="M90" s="153"/>
      <c r="N90" s="154"/>
      <c r="O90" s="155"/>
      <c r="P90" s="82"/>
      <c r="Q90" s="82"/>
      <c r="R90" s="81"/>
      <c r="S90" s="83"/>
    </row>
    <row r="91" spans="1:19" s="80" customFormat="1" ht="15" customHeight="1">
      <c r="A91" s="104"/>
      <c r="B91" s="103"/>
      <c r="C91" s="106"/>
      <c r="D91" s="208"/>
      <c r="E91" s="107"/>
      <c r="F91" s="218">
        <f>Table3235678910111234530633134436637550345[[#This Row],[Q-ty]]*Table3235678910111234530633134436637550345[[#This Row],[Unit]]</f>
        <v>0</v>
      </c>
      <c r="G91" s="134"/>
      <c r="H91" s="191"/>
      <c r="I91" s="76">
        <f>Table3235678910111234530633134436637550345[[#This Row],[AMOUNT]]-Table3235678910111234530633134436637550345[[#This Row],[Amount Paid]]</f>
        <v>0</v>
      </c>
      <c r="J91" s="152"/>
      <c r="K91" s="153"/>
      <c r="L91" s="152"/>
      <c r="M91" s="153"/>
      <c r="N91" s="154"/>
      <c r="O91" s="155"/>
      <c r="P91" s="82"/>
      <c r="Q91" s="82"/>
      <c r="R91" s="81"/>
      <c r="S91" s="83"/>
    </row>
    <row r="92" spans="1:19" s="80" customFormat="1" ht="15" customHeight="1">
      <c r="A92" s="104"/>
      <c r="B92" s="103"/>
      <c r="C92" s="106"/>
      <c r="D92" s="205"/>
      <c r="E92" s="107"/>
      <c r="F92" s="218">
        <f>Table3235678910111234530633134436637550345[[#This Row],[Q-ty]]*Table3235678910111234530633134436637550345[[#This Row],[Unit]]</f>
        <v>0</v>
      </c>
      <c r="G92" s="134"/>
      <c r="H92" s="191"/>
      <c r="I92" s="76">
        <f>Table3235678910111234530633134436637550345[[#This Row],[AMOUNT]]-Table3235678910111234530633134436637550345[[#This Row],[Amount Paid]]</f>
        <v>0</v>
      </c>
      <c r="J92" s="152"/>
      <c r="K92" s="153"/>
      <c r="L92" s="152"/>
      <c r="M92" s="153"/>
      <c r="N92" s="154"/>
      <c r="O92" s="155"/>
      <c r="P92" s="82"/>
      <c r="Q92" s="82"/>
      <c r="R92" s="81"/>
      <c r="S92" s="83"/>
    </row>
    <row r="93" spans="1:19" s="80" customFormat="1" ht="15" customHeight="1">
      <c r="A93" s="104"/>
      <c r="B93" s="103"/>
      <c r="C93" s="106"/>
      <c r="D93" s="205"/>
      <c r="E93" s="107"/>
      <c r="F93" s="218">
        <f>Table3235678910111234530633134436637550345[[#This Row],[Q-ty]]*Table3235678910111234530633134436637550345[[#This Row],[Unit]]</f>
        <v>0</v>
      </c>
      <c r="G93" s="134"/>
      <c r="H93" s="191"/>
      <c r="I93" s="76">
        <f>Table3235678910111234530633134436637550345[[#This Row],[AMOUNT]]-Table3235678910111234530633134436637550345[[#This Row],[Amount Paid]]</f>
        <v>0</v>
      </c>
      <c r="J93" s="152"/>
      <c r="K93" s="153"/>
      <c r="L93" s="152"/>
      <c r="M93" s="153"/>
      <c r="N93" s="154"/>
      <c r="O93" s="155"/>
      <c r="P93" s="82"/>
      <c r="Q93" s="82"/>
      <c r="R93" s="79"/>
      <c r="S93" s="83"/>
    </row>
    <row r="94" spans="1:19" s="80" customFormat="1" ht="15" customHeight="1">
      <c r="A94" s="104"/>
      <c r="B94" s="103"/>
      <c r="C94" s="106"/>
      <c r="D94" s="205"/>
      <c r="E94" s="107"/>
      <c r="F94" s="218">
        <f>Table3235678910111234530633134436637550345[[#This Row],[Q-ty]]*Table3235678910111234530633134436637550345[[#This Row],[Unit]]</f>
        <v>0</v>
      </c>
      <c r="G94" s="134"/>
      <c r="H94" s="192"/>
      <c r="I94" s="76">
        <f>Table3235678910111234530633134436637550345[[#This Row],[AMOUNT]]-Table3235678910111234530633134436637550345[[#This Row],[Amount Paid]]</f>
        <v>0</v>
      </c>
      <c r="J94" s="152"/>
      <c r="K94" s="153"/>
      <c r="L94" s="152"/>
      <c r="M94" s="153"/>
      <c r="N94" s="154"/>
      <c r="O94" s="155"/>
      <c r="P94" s="82"/>
      <c r="Q94" s="82"/>
      <c r="R94" s="79"/>
      <c r="S94" s="83"/>
    </row>
    <row r="95" spans="1:19" s="80" customFormat="1" ht="15" customHeight="1">
      <c r="A95" s="104"/>
      <c r="B95" s="103"/>
      <c r="C95" s="106"/>
      <c r="D95" s="205"/>
      <c r="E95" s="107"/>
      <c r="F95" s="218">
        <f>Table3235678910111234530633134436637550345[[#This Row],[Q-ty]]*Table3235678910111234530633134436637550345[[#This Row],[Unit]]</f>
        <v>0</v>
      </c>
      <c r="G95" s="134"/>
      <c r="H95" s="191"/>
      <c r="I95" s="76">
        <f>Table3235678910111234530633134436637550345[[#This Row],[AMOUNT]]-Table3235678910111234530633134436637550345[[#This Row],[Amount Paid]]</f>
        <v>0</v>
      </c>
      <c r="J95" s="152"/>
      <c r="K95" s="153"/>
      <c r="L95" s="152"/>
      <c r="M95" s="153"/>
      <c r="N95" s="154"/>
      <c r="O95" s="155"/>
      <c r="P95" s="82"/>
      <c r="Q95" s="82"/>
      <c r="R95" s="81"/>
      <c r="S95" s="83"/>
    </row>
    <row r="96" spans="1:19" s="80" customFormat="1" ht="15" customHeight="1">
      <c r="A96" s="104"/>
      <c r="B96" s="103"/>
      <c r="C96" s="106"/>
      <c r="D96" s="205"/>
      <c r="E96" s="107"/>
      <c r="F96" s="218">
        <f>Table3235678910111234530633134436637550345[[#This Row],[Q-ty]]*Table3235678910111234530633134436637550345[[#This Row],[Unit]]</f>
        <v>0</v>
      </c>
      <c r="G96" s="134"/>
      <c r="H96" s="191"/>
      <c r="I96" s="76">
        <f>Table3235678910111234530633134436637550345[[#This Row],[AMOUNT]]-Table3235678910111234530633134436637550345[[#This Row],[Amount Paid]]</f>
        <v>0</v>
      </c>
      <c r="J96" s="152"/>
      <c r="K96" s="160"/>
      <c r="L96" s="161"/>
      <c r="M96" s="162"/>
      <c r="N96" s="163"/>
      <c r="O96" s="164"/>
      <c r="P96" s="82"/>
      <c r="Q96" s="82"/>
      <c r="R96" s="81"/>
      <c r="S96" s="83"/>
    </row>
    <row r="97" spans="1:19" s="80" customFormat="1" ht="15" customHeight="1">
      <c r="A97" s="104"/>
      <c r="B97" s="103"/>
      <c r="C97" s="106"/>
      <c r="D97" s="205"/>
      <c r="E97" s="107"/>
      <c r="F97" s="218">
        <f>Table3235678910111234530633134436637550345[[#This Row],[Q-ty]]*Table3235678910111234530633134436637550345[[#This Row],[Unit]]</f>
        <v>0</v>
      </c>
      <c r="G97" s="134"/>
      <c r="H97" s="191"/>
      <c r="I97" s="76">
        <f>Table3235678910111234530633134436637550345[[#This Row],[AMOUNT]]-Table3235678910111234530633134436637550345[[#This Row],[Amount Paid]]</f>
        <v>0</v>
      </c>
      <c r="J97" s="152"/>
      <c r="K97" s="153"/>
      <c r="L97" s="152"/>
      <c r="M97" s="153"/>
      <c r="N97" s="154"/>
      <c r="O97" s="155"/>
      <c r="P97" s="82"/>
      <c r="Q97" s="82"/>
      <c r="R97" s="81"/>
      <c r="S97" s="83"/>
    </row>
    <row r="98" spans="1:19" s="80" customFormat="1" ht="15" customHeight="1">
      <c r="A98" s="104"/>
      <c r="B98" s="101"/>
      <c r="C98" s="106"/>
      <c r="D98" s="211"/>
      <c r="E98" s="107"/>
      <c r="F98" s="218">
        <f>Table3235678910111234530633134436637550345[[#This Row],[Q-ty]]*Table3235678910111234530633134436637550345[[#This Row],[Unit]]</f>
        <v>0</v>
      </c>
      <c r="G98" s="134"/>
      <c r="H98" s="191"/>
      <c r="I98" s="76">
        <f>Table3235678910111234530633134436637550345[[#This Row],[AMOUNT]]-Table3235678910111234530633134436637550345[[#This Row],[Amount Paid]]</f>
        <v>0</v>
      </c>
      <c r="J98" s="152"/>
      <c r="K98" s="153"/>
      <c r="L98" s="152"/>
      <c r="M98" s="153"/>
      <c r="N98" s="154"/>
      <c r="O98" s="155"/>
      <c r="P98" s="82"/>
      <c r="Q98" s="82"/>
      <c r="R98" s="81"/>
      <c r="S98" s="83"/>
    </row>
    <row r="99" spans="1:19" s="80" customFormat="1" ht="15" customHeight="1">
      <c r="A99" s="104"/>
      <c r="B99" s="103"/>
      <c r="C99" s="106"/>
      <c r="D99" s="205"/>
      <c r="E99" s="107"/>
      <c r="F99" s="218">
        <f>Table3235678910111234530633134436637550345[[#This Row],[Q-ty]]*Table3235678910111234530633134436637550345[[#This Row],[Unit]]</f>
        <v>0</v>
      </c>
      <c r="G99" s="134"/>
      <c r="H99" s="191"/>
      <c r="I99" s="76">
        <f>Table3235678910111234530633134436637550345[[#This Row],[AMOUNT]]-Table3235678910111234530633134436637550345[[#This Row],[Amount Paid]]</f>
        <v>0</v>
      </c>
      <c r="J99" s="152"/>
      <c r="K99" s="153"/>
      <c r="L99" s="152"/>
      <c r="M99" s="153"/>
      <c r="N99" s="154"/>
      <c r="O99" s="155"/>
      <c r="P99" s="82"/>
      <c r="Q99" s="82"/>
      <c r="R99" s="81"/>
      <c r="S99" s="83"/>
    </row>
    <row r="100" spans="1:19" s="80" customFormat="1" ht="15" customHeight="1">
      <c r="A100" s="104"/>
      <c r="B100" s="103"/>
      <c r="C100" s="106"/>
      <c r="D100" s="209"/>
      <c r="E100" s="107"/>
      <c r="F100" s="218">
        <f>Table3235678910111234530633134436637550345[[#This Row],[Q-ty]]*Table3235678910111234530633134436637550345[[#This Row],[Unit]]</f>
        <v>0</v>
      </c>
      <c r="G100" s="134"/>
      <c r="H100" s="191"/>
      <c r="I100" s="76">
        <f>Table3235678910111234530633134436637550345[[#This Row],[AMOUNT]]-Table3235678910111234530633134436637550345[[#This Row],[Amount Paid]]</f>
        <v>0</v>
      </c>
      <c r="J100" s="152"/>
      <c r="K100" s="153"/>
      <c r="L100" s="152"/>
      <c r="M100" s="153"/>
      <c r="N100" s="154"/>
      <c r="O100" s="155"/>
      <c r="P100" s="82"/>
      <c r="Q100" s="82"/>
      <c r="R100" s="81"/>
      <c r="S100" s="83"/>
    </row>
    <row r="101" spans="1:19" s="80" customFormat="1" ht="15" customHeight="1">
      <c r="A101" s="104"/>
      <c r="B101" s="103"/>
      <c r="C101" s="106"/>
      <c r="D101" s="205"/>
      <c r="E101" s="107"/>
      <c r="F101" s="218">
        <f>Table3235678910111234530633134436637550345[[#This Row],[Q-ty]]*Table3235678910111234530633134436637550345[[#This Row],[Unit]]</f>
        <v>0</v>
      </c>
      <c r="G101" s="134"/>
      <c r="H101" s="191"/>
      <c r="I101" s="76">
        <f>Table3235678910111234530633134436637550345[[#This Row],[AMOUNT]]-Table3235678910111234530633134436637550345[[#This Row],[Amount Paid]]</f>
        <v>0</v>
      </c>
      <c r="J101" s="152"/>
      <c r="K101" s="153"/>
      <c r="L101" s="152"/>
      <c r="M101" s="153"/>
      <c r="N101" s="154"/>
      <c r="O101" s="155"/>
      <c r="P101" s="78"/>
      <c r="Q101" s="78"/>
      <c r="R101" s="79"/>
      <c r="S101" s="83"/>
    </row>
    <row r="102" spans="1:19" s="80" customFormat="1" ht="15" customHeight="1">
      <c r="A102" s="104"/>
      <c r="B102" s="103"/>
      <c r="C102" s="106"/>
      <c r="D102" s="205"/>
      <c r="E102" s="107"/>
      <c r="F102" s="218">
        <f>Table3235678910111234530633134436637550345[[#This Row],[Q-ty]]*Table3235678910111234530633134436637550345[[#This Row],[Unit]]</f>
        <v>0</v>
      </c>
      <c r="G102" s="134"/>
      <c r="H102" s="191"/>
      <c r="I102" s="76">
        <f>Table3235678910111234530633134436637550345[[#This Row],[AMOUNT]]-Table3235678910111234530633134436637550345[[#This Row],[Amount Paid]]</f>
        <v>0</v>
      </c>
      <c r="J102" s="152"/>
      <c r="K102" s="153"/>
      <c r="L102" s="152"/>
      <c r="M102" s="153"/>
      <c r="N102" s="154"/>
      <c r="O102" s="155"/>
      <c r="P102" s="82"/>
      <c r="Q102" s="82"/>
      <c r="R102" s="81"/>
      <c r="S102" s="83"/>
    </row>
    <row r="103" spans="1:19" s="80" customFormat="1" ht="15" customHeight="1">
      <c r="A103" s="104"/>
      <c r="B103" s="103"/>
      <c r="C103" s="106"/>
      <c r="D103" s="208"/>
      <c r="E103" s="107"/>
      <c r="F103" s="218">
        <f>Table3235678910111234530633134436637550345[[#This Row],[Q-ty]]*Table3235678910111234530633134436637550345[[#This Row],[Unit]]</f>
        <v>0</v>
      </c>
      <c r="G103" s="134"/>
      <c r="H103" s="191"/>
      <c r="I103" s="76">
        <f>Table3235678910111234530633134436637550345[[#This Row],[AMOUNT]]-Table3235678910111234530633134436637550345[[#This Row],[Amount Paid]]</f>
        <v>0</v>
      </c>
      <c r="J103" s="152"/>
      <c r="K103" s="153"/>
      <c r="L103" s="152"/>
      <c r="M103" s="153"/>
      <c r="N103" s="154"/>
      <c r="O103" s="155"/>
      <c r="P103" s="82"/>
      <c r="Q103" s="82"/>
      <c r="R103" s="81"/>
      <c r="S103" s="83"/>
    </row>
    <row r="104" spans="1:19" s="80" customFormat="1" ht="15" customHeight="1">
      <c r="A104" s="104"/>
      <c r="B104" s="103"/>
      <c r="C104" s="106"/>
      <c r="D104" s="205"/>
      <c r="E104" s="107"/>
      <c r="F104" s="218">
        <f>Table3235678910111234530633134436637550345[[#This Row],[Q-ty]]*Table3235678910111234530633134436637550345[[#This Row],[Unit]]</f>
        <v>0</v>
      </c>
      <c r="G104" s="134"/>
      <c r="H104" s="191"/>
      <c r="I104" s="76">
        <f>Table3235678910111234530633134436637550345[[#This Row],[AMOUNT]]-Table3235678910111234530633134436637550345[[#This Row],[Amount Paid]]</f>
        <v>0</v>
      </c>
      <c r="J104" s="152"/>
      <c r="K104" s="153"/>
      <c r="L104" s="152"/>
      <c r="M104" s="153"/>
      <c r="N104" s="154"/>
      <c r="O104" s="155"/>
      <c r="P104" s="82"/>
      <c r="Q104" s="82"/>
      <c r="R104" s="81"/>
      <c r="S104" s="83"/>
    </row>
    <row r="105" spans="1:19" s="80" customFormat="1" ht="15" customHeight="1">
      <c r="A105" s="104"/>
      <c r="B105" s="103"/>
      <c r="C105" s="106"/>
      <c r="D105" s="205"/>
      <c r="E105" s="107"/>
      <c r="F105" s="218">
        <f>Table3235678910111234530633134436637550345[[#This Row],[Q-ty]]*Table3235678910111234530633134436637550345[[#This Row],[Unit]]</f>
        <v>0</v>
      </c>
      <c r="G105" s="134"/>
      <c r="H105" s="191"/>
      <c r="I105" s="76">
        <f>Table3235678910111234530633134436637550345[[#This Row],[AMOUNT]]-Table3235678910111234530633134436637550345[[#This Row],[Amount Paid]]</f>
        <v>0</v>
      </c>
      <c r="J105" s="152"/>
      <c r="K105" s="153"/>
      <c r="L105" s="152"/>
      <c r="M105" s="153"/>
      <c r="N105" s="154"/>
      <c r="O105" s="155"/>
      <c r="P105" s="82"/>
      <c r="Q105" s="82"/>
      <c r="R105" s="81"/>
      <c r="S105" s="83"/>
    </row>
    <row r="106" spans="1:19" s="80" customFormat="1" ht="15" customHeight="1">
      <c r="A106" s="104"/>
      <c r="B106" s="103"/>
      <c r="C106" s="106"/>
      <c r="D106" s="205"/>
      <c r="E106" s="107"/>
      <c r="F106" s="218">
        <f>Table3235678910111234530633134436637550345[[#This Row],[Q-ty]]*Table3235678910111234530633134436637550345[[#This Row],[Unit]]</f>
        <v>0</v>
      </c>
      <c r="G106" s="134"/>
      <c r="H106" s="191"/>
      <c r="I106" s="76">
        <f>Table3235678910111234530633134436637550345[[#This Row],[AMOUNT]]-Table3235678910111234530633134436637550345[[#This Row],[Amount Paid]]</f>
        <v>0</v>
      </c>
      <c r="J106" s="152"/>
      <c r="K106" s="156"/>
      <c r="L106" s="152"/>
      <c r="M106" s="153"/>
      <c r="N106" s="154"/>
      <c r="O106" s="155"/>
      <c r="P106" s="82"/>
      <c r="Q106" s="82"/>
      <c r="R106" s="81"/>
      <c r="S106" s="83"/>
    </row>
    <row r="107" spans="1:19" s="80" customFormat="1" ht="15" customHeight="1">
      <c r="A107" s="104"/>
      <c r="B107" s="103"/>
      <c r="C107" s="106"/>
      <c r="D107" s="205"/>
      <c r="E107" s="107"/>
      <c r="F107" s="219">
        <f>Table3235678910111234530633134436637550345[[#This Row],[Q-ty]]*Table3235678910111234530633134436637550345[[#This Row],[Unit]]</f>
        <v>0</v>
      </c>
      <c r="G107" s="134"/>
      <c r="H107" s="191"/>
      <c r="I107" s="76">
        <f>Table3235678910111234530633134436637550345[[#This Row],[AMOUNT]]-Table3235678910111234530633134436637550345[[#This Row],[Amount Paid]]</f>
        <v>0</v>
      </c>
      <c r="J107" s="152"/>
      <c r="K107" s="153"/>
      <c r="L107" s="152"/>
      <c r="M107" s="153"/>
      <c r="N107" s="154"/>
      <c r="O107" s="155"/>
      <c r="P107" s="82"/>
      <c r="Q107" s="82"/>
      <c r="R107" s="81"/>
      <c r="S107" s="83"/>
    </row>
    <row r="108" spans="1:19" s="80" customFormat="1" ht="15" customHeight="1">
      <c r="A108" s="104"/>
      <c r="B108" s="103"/>
      <c r="C108" s="106"/>
      <c r="D108" s="205"/>
      <c r="E108" s="107"/>
      <c r="F108" s="219">
        <f>Table3235678910111234530633134436637550345[[#This Row],[Q-ty]]*Table3235678910111234530633134436637550345[[#This Row],[Unit]]</f>
        <v>0</v>
      </c>
      <c r="G108" s="134"/>
      <c r="H108" s="191"/>
      <c r="I108" s="76">
        <f>Table3235678910111234530633134436637550345[[#This Row],[AMOUNT]]-Table3235678910111234530633134436637550345[[#This Row],[Amount Paid]]</f>
        <v>0</v>
      </c>
      <c r="J108" s="152"/>
      <c r="K108" s="153"/>
      <c r="L108" s="152"/>
      <c r="M108" s="153"/>
      <c r="N108" s="154"/>
      <c r="O108" s="155"/>
      <c r="P108" s="82"/>
      <c r="Q108" s="82"/>
      <c r="R108" s="81"/>
      <c r="S108" s="83"/>
    </row>
    <row r="109" spans="1:19" s="80" customFormat="1" ht="15" customHeight="1">
      <c r="A109" s="104"/>
      <c r="B109" s="103"/>
      <c r="C109" s="106"/>
      <c r="D109" s="107"/>
      <c r="E109" s="107"/>
      <c r="F109" s="219">
        <f>Table3235678910111234530633134436637550345[[#This Row],[Q-ty]]*Table3235678910111234530633134436637550345[[#This Row],[Unit]]</f>
        <v>0</v>
      </c>
      <c r="G109" s="134"/>
      <c r="H109" s="191"/>
      <c r="I109" s="76">
        <f>Table3235678910111234530633134436637550345[[#This Row],[AMOUNT]]-Table3235678910111234530633134436637550345[[#This Row],[Amount Paid]]</f>
        <v>0</v>
      </c>
      <c r="J109" s="152"/>
      <c r="K109" s="156"/>
      <c r="L109" s="152"/>
      <c r="M109" s="153"/>
      <c r="N109" s="154"/>
      <c r="O109" s="155"/>
      <c r="P109" s="82"/>
      <c r="Q109" s="82"/>
      <c r="R109" s="81"/>
      <c r="S109" s="83"/>
    </row>
    <row r="110" spans="1:19" s="80" customFormat="1" ht="15" customHeight="1">
      <c r="A110" s="104"/>
      <c r="B110" s="103"/>
      <c r="C110" s="106"/>
      <c r="D110" s="107"/>
      <c r="E110" s="107"/>
      <c r="F110" s="219">
        <f>Table3235678910111234530633134436637550345[[#This Row],[Q-ty]]*Table3235678910111234530633134436637550345[[#This Row],[Unit]]</f>
        <v>0</v>
      </c>
      <c r="G110" s="134"/>
      <c r="H110" s="191"/>
      <c r="I110" s="76">
        <f>Table3235678910111234530633134436637550345[[#This Row],[AMOUNT]]-Table3235678910111234530633134436637550345[[#This Row],[Amount Paid]]</f>
        <v>0</v>
      </c>
      <c r="J110" s="152"/>
      <c r="K110" s="153"/>
      <c r="L110" s="152"/>
      <c r="M110" s="153"/>
      <c r="N110" s="154"/>
      <c r="O110" s="155"/>
      <c r="P110" s="82"/>
      <c r="Q110" s="82"/>
      <c r="R110" s="77"/>
      <c r="S110" s="83"/>
    </row>
    <row r="111" spans="1:19" s="80" customFormat="1" ht="15" customHeight="1">
      <c r="A111" s="104"/>
      <c r="B111" s="103"/>
      <c r="C111" s="106"/>
      <c r="D111" s="107"/>
      <c r="E111" s="107"/>
      <c r="F111" s="219">
        <f>Table3235678910111234530633134436637550345[[#This Row],[Q-ty]]*Table3235678910111234530633134436637550345[[#This Row],[Unit]]</f>
        <v>0</v>
      </c>
      <c r="G111" s="134"/>
      <c r="H111" s="191"/>
      <c r="I111" s="76">
        <f>Table3235678910111234530633134436637550345[[#This Row],[AMOUNT]]-Table3235678910111234530633134436637550345[[#This Row],[Amount Paid]]</f>
        <v>0</v>
      </c>
      <c r="J111" s="152"/>
      <c r="K111" s="153"/>
      <c r="L111" s="152"/>
      <c r="M111" s="153"/>
      <c r="N111" s="154"/>
      <c r="O111" s="155"/>
      <c r="P111" s="82"/>
      <c r="Q111" s="82"/>
      <c r="R111" s="81"/>
      <c r="S111" s="83"/>
    </row>
    <row r="112" spans="1:19" s="80" customFormat="1" ht="15" customHeight="1">
      <c r="A112" s="104"/>
      <c r="B112" s="103"/>
      <c r="C112" s="106"/>
      <c r="D112" s="107"/>
      <c r="E112" s="107"/>
      <c r="F112" s="219">
        <f>Table3235678910111234530633134436637550345[[#This Row],[Q-ty]]*Table3235678910111234530633134436637550345[[#This Row],[Unit]]</f>
        <v>0</v>
      </c>
      <c r="G112" s="134"/>
      <c r="H112" s="191"/>
      <c r="I112" s="76">
        <f>Table3235678910111234530633134436637550345[[#This Row],[AMOUNT]]-Table3235678910111234530633134436637550345[[#This Row],[Amount Paid]]</f>
        <v>0</v>
      </c>
      <c r="J112" s="152"/>
      <c r="K112" s="153"/>
      <c r="L112" s="152"/>
      <c r="M112" s="153"/>
      <c r="N112" s="154"/>
      <c r="O112" s="151"/>
      <c r="P112" s="82"/>
      <c r="Q112" s="82"/>
      <c r="R112" s="79"/>
      <c r="S112" s="83"/>
    </row>
    <row r="113" spans="1:19" s="80" customFormat="1" ht="15" customHeight="1">
      <c r="A113" s="104"/>
      <c r="B113" s="103"/>
      <c r="C113" s="106"/>
      <c r="D113" s="107"/>
      <c r="E113" s="107"/>
      <c r="F113" s="219">
        <f>Table3235678910111234530633134436637550345[[#This Row],[Q-ty]]*Table3235678910111234530633134436637550345[[#This Row],[Unit]]</f>
        <v>0</v>
      </c>
      <c r="G113" s="134"/>
      <c r="H113" s="191"/>
      <c r="I113" s="76">
        <f>Table3235678910111234530633134436637550345[[#This Row],[AMOUNT]]-Table3235678910111234530633134436637550345[[#This Row],[Amount Paid]]</f>
        <v>0</v>
      </c>
      <c r="J113" s="152"/>
      <c r="K113" s="168"/>
      <c r="L113" s="152"/>
      <c r="M113" s="153"/>
      <c r="N113" s="166"/>
      <c r="O113" s="155"/>
      <c r="P113" s="82"/>
      <c r="Q113" s="82"/>
      <c r="R113" s="81"/>
      <c r="S113" s="83"/>
    </row>
    <row r="114" spans="1:19" s="80" customFormat="1" ht="15" customHeight="1">
      <c r="A114" s="104"/>
      <c r="B114" s="103"/>
      <c r="C114" s="106"/>
      <c r="D114" s="107"/>
      <c r="E114" s="107"/>
      <c r="F114" s="219">
        <f>Table3235678910111234530633134436637550345[[#This Row],[Q-ty]]*Table3235678910111234530633134436637550345[[#This Row],[Unit]]</f>
        <v>0</v>
      </c>
      <c r="G114" s="134"/>
      <c r="H114" s="191"/>
      <c r="I114" s="76">
        <f>Table3235678910111234530633134436637550345[[#This Row],[AMOUNT]]-Table3235678910111234530633134436637550345[[#This Row],[Amount Paid]]</f>
        <v>0</v>
      </c>
      <c r="J114" s="152"/>
      <c r="K114" s="153"/>
      <c r="L114" s="152"/>
      <c r="M114" s="153"/>
      <c r="N114" s="154"/>
      <c r="O114" s="155"/>
      <c r="P114" s="82"/>
      <c r="Q114" s="82"/>
      <c r="R114" s="81"/>
      <c r="S114" s="83"/>
    </row>
    <row r="115" spans="1:19" s="80" customFormat="1" ht="15" customHeight="1">
      <c r="A115" s="104"/>
      <c r="B115" s="103"/>
      <c r="C115" s="106"/>
      <c r="D115" s="107"/>
      <c r="E115" s="107"/>
      <c r="F115" s="219">
        <f>Table3235678910111234530633134436637550345[[#This Row],[Q-ty]]*Table3235678910111234530633134436637550345[[#This Row],[Unit]]</f>
        <v>0</v>
      </c>
      <c r="G115" s="134"/>
      <c r="H115" s="191"/>
      <c r="I115" s="76">
        <f>Table3235678910111234530633134436637550345[[#This Row],[AMOUNT]]-Table3235678910111234530633134436637550345[[#This Row],[Amount Paid]]</f>
        <v>0</v>
      </c>
      <c r="J115" s="152"/>
      <c r="K115" s="153"/>
      <c r="L115" s="152"/>
      <c r="M115" s="153"/>
      <c r="N115" s="154"/>
      <c r="O115" s="155"/>
      <c r="P115" s="82"/>
      <c r="Q115" s="82"/>
      <c r="R115" s="81"/>
      <c r="S115" s="83"/>
    </row>
    <row r="116" spans="1:19" s="80" customFormat="1" ht="15" customHeight="1">
      <c r="A116" s="104"/>
      <c r="B116" s="103"/>
      <c r="C116" s="106"/>
      <c r="D116" s="107"/>
      <c r="E116" s="107"/>
      <c r="F116" s="219">
        <f>Table3235678910111234530633134436637550345[[#This Row],[Q-ty]]*Table3235678910111234530633134436637550345[[#This Row],[Unit]]</f>
        <v>0</v>
      </c>
      <c r="G116" s="134"/>
      <c r="H116" s="191"/>
      <c r="I116" s="76">
        <f>Table3235678910111234530633134436637550345[[#This Row],[AMOUNT]]-Table3235678910111234530633134436637550345[[#This Row],[Amount Paid]]</f>
        <v>0</v>
      </c>
      <c r="J116" s="152"/>
      <c r="K116" s="153"/>
      <c r="L116" s="152"/>
      <c r="M116" s="153"/>
      <c r="N116" s="154"/>
      <c r="O116" s="155"/>
      <c r="P116" s="82"/>
      <c r="Q116" s="82"/>
      <c r="R116" s="81"/>
      <c r="S116" s="83"/>
    </row>
    <row r="117" spans="1:19" s="80" customFormat="1" ht="15" customHeight="1">
      <c r="A117" s="104"/>
      <c r="B117" s="103"/>
      <c r="C117" s="106"/>
      <c r="D117" s="107"/>
      <c r="E117" s="107"/>
      <c r="F117" s="219">
        <f>Table3235678910111234530633134436637550345[[#This Row],[Q-ty]]*Table3235678910111234530633134436637550345[[#This Row],[Unit]]</f>
        <v>0</v>
      </c>
      <c r="G117" s="100"/>
      <c r="H117" s="194"/>
      <c r="I117" s="76">
        <f>Table3235678910111234530633134436637550345[[#This Row],[AMOUNT]]-Table3235678910111234530633134436637550345[[#This Row],[Amount Paid]]</f>
        <v>0</v>
      </c>
      <c r="J117" s="152"/>
      <c r="K117" s="153"/>
      <c r="L117" s="152"/>
      <c r="M117" s="153"/>
      <c r="N117" s="154"/>
      <c r="O117" s="155"/>
      <c r="P117" s="82"/>
      <c r="Q117" s="82"/>
      <c r="R117" s="81"/>
      <c r="S117" s="83"/>
    </row>
    <row r="118" spans="1:19" s="80" customFormat="1" ht="15" customHeight="1">
      <c r="A118" s="104"/>
      <c r="B118" s="103"/>
      <c r="C118" s="106"/>
      <c r="D118" s="107"/>
      <c r="E118" s="107"/>
      <c r="F118" s="219">
        <f>Table3235678910111234530633134436637550345[[#This Row],[Q-ty]]*Table3235678910111234530633134436637550345[[#This Row],[Unit]]</f>
        <v>0</v>
      </c>
      <c r="G118" s="100"/>
      <c r="H118" s="194"/>
      <c r="I118" s="76">
        <f>Table3235678910111234530633134436637550345[[#This Row],[AMOUNT]]-Table3235678910111234530633134436637550345[[#This Row],[Amount Paid]]</f>
        <v>0</v>
      </c>
      <c r="J118" s="152"/>
      <c r="K118" s="153"/>
      <c r="L118" s="152"/>
      <c r="M118" s="153"/>
      <c r="N118" s="154"/>
      <c r="O118" s="155"/>
      <c r="P118" s="82"/>
      <c r="Q118" s="82"/>
      <c r="R118" s="81"/>
      <c r="S118" s="83"/>
    </row>
    <row r="119" spans="1:19" s="80" customFormat="1" ht="15" customHeight="1">
      <c r="A119" s="104"/>
      <c r="B119" s="103"/>
      <c r="C119" s="106"/>
      <c r="D119" s="107"/>
      <c r="E119" s="107"/>
      <c r="F119" s="219">
        <f>Table3235678910111234530633134436637550345[[#This Row],[Q-ty]]*Table3235678910111234530633134436637550345[[#This Row],[Unit]]</f>
        <v>0</v>
      </c>
      <c r="G119" s="105"/>
      <c r="H119" s="195"/>
      <c r="I119" s="76">
        <f>Table3235678910111234530633134436637550345[[#This Row],[AMOUNT]]-Table3235678910111234530633134436637550345[[#This Row],[Amount Paid]]</f>
        <v>0</v>
      </c>
      <c r="J119" s="159"/>
      <c r="K119" s="160"/>
      <c r="L119" s="161"/>
      <c r="M119" s="162"/>
      <c r="N119" s="163"/>
      <c r="O119" s="164"/>
      <c r="P119" s="82"/>
      <c r="Q119" s="82"/>
      <c r="R119" s="81"/>
      <c r="S119" s="83"/>
    </row>
    <row r="120" spans="1:19" s="80" customFormat="1" ht="15" customHeight="1">
      <c r="A120" s="104"/>
      <c r="B120" s="103"/>
      <c r="C120" s="106"/>
      <c r="D120" s="107"/>
      <c r="E120" s="107"/>
      <c r="F120" s="219">
        <f>Table3235678910111234530633134436637550345[[#This Row],[Q-ty]]*Table3235678910111234530633134436637550345[[#This Row],[Unit]]</f>
        <v>0</v>
      </c>
      <c r="G120" s="134"/>
      <c r="H120" s="191"/>
      <c r="I120" s="76">
        <f>Table3235678910111234530633134436637550345[[#This Row],[AMOUNT]]-Table3235678910111234530633134436637550345[[#This Row],[Amount Paid]]</f>
        <v>0</v>
      </c>
      <c r="J120" s="152"/>
      <c r="K120" s="153"/>
      <c r="L120" s="152"/>
      <c r="M120" s="153"/>
      <c r="N120" s="154"/>
      <c r="O120" s="155"/>
      <c r="P120" s="82"/>
      <c r="Q120" s="82"/>
      <c r="R120" s="81"/>
      <c r="S120" s="83"/>
    </row>
    <row r="121" spans="1:19" s="80" customFormat="1" ht="15" customHeight="1">
      <c r="A121" s="104"/>
      <c r="B121" s="103"/>
      <c r="C121" s="106"/>
      <c r="D121" s="107"/>
      <c r="E121" s="107"/>
      <c r="F121" s="219">
        <f>Table3235678910111234530633134436637550345[[#This Row],[Q-ty]]*Table3235678910111234530633134436637550345[[#This Row],[Unit]]</f>
        <v>0</v>
      </c>
      <c r="G121" s="134"/>
      <c r="H121" s="191"/>
      <c r="I121" s="76">
        <f>Table3235678910111234530633134436637550345[[#This Row],[AMOUNT]]-Table3235678910111234530633134436637550345[[#This Row],[Amount Paid]]</f>
        <v>0</v>
      </c>
      <c r="J121" s="152"/>
      <c r="K121" s="165"/>
      <c r="L121" s="158"/>
      <c r="M121" s="153"/>
      <c r="N121" s="153"/>
      <c r="O121" s="155"/>
      <c r="P121" s="82"/>
      <c r="Q121" s="82"/>
      <c r="R121" s="81"/>
      <c r="S121" s="83"/>
    </row>
    <row r="122" spans="1:19" s="80" customFormat="1" ht="15" customHeight="1">
      <c r="A122" s="104"/>
      <c r="B122" s="103"/>
      <c r="C122" s="106"/>
      <c r="D122" s="107"/>
      <c r="E122" s="107"/>
      <c r="F122" s="219">
        <f>Table3235678910111234530633134436637550345[[#This Row],[Q-ty]]*Table3235678910111234530633134436637550345[[#This Row],[Unit]]</f>
        <v>0</v>
      </c>
      <c r="G122" s="134"/>
      <c r="H122" s="191"/>
      <c r="I122" s="76">
        <f>Table3235678910111234530633134436637550345[[#This Row],[AMOUNT]]-Table3235678910111234530633134436637550345[[#This Row],[Amount Paid]]</f>
        <v>0</v>
      </c>
      <c r="J122" s="152"/>
      <c r="K122" s="165"/>
      <c r="L122" s="158"/>
      <c r="M122" s="153"/>
      <c r="N122" s="153"/>
      <c r="O122" s="155"/>
      <c r="P122" s="82"/>
      <c r="Q122" s="82"/>
      <c r="R122" s="81"/>
      <c r="S122" s="83"/>
    </row>
    <row r="123" spans="1:19" s="80" customFormat="1" ht="15" customHeight="1">
      <c r="A123" s="104"/>
      <c r="B123" s="103"/>
      <c r="C123" s="106"/>
      <c r="D123" s="107"/>
      <c r="E123" s="107"/>
      <c r="F123" s="219">
        <f>Table3235678910111234530633134436637550345[[#This Row],[Q-ty]]*Table3235678910111234530633134436637550345[[#This Row],[Unit]]</f>
        <v>0</v>
      </c>
      <c r="G123" s="134"/>
      <c r="H123" s="191"/>
      <c r="I123" s="76">
        <f>Table3235678910111234530633134436637550345[[#This Row],[AMOUNT]]-Table3235678910111234530633134436637550345[[#This Row],[Amount Paid]]</f>
        <v>0</v>
      </c>
      <c r="J123" s="152"/>
      <c r="K123" s="153"/>
      <c r="L123" s="152"/>
      <c r="M123" s="153"/>
      <c r="N123" s="154"/>
      <c r="O123" s="155"/>
      <c r="P123" s="82"/>
      <c r="Q123" s="82"/>
      <c r="R123" s="81"/>
      <c r="S123" s="83"/>
    </row>
    <row r="124" spans="1:19" s="80" customFormat="1" ht="15" customHeight="1">
      <c r="A124" s="104"/>
      <c r="B124" s="103"/>
      <c r="C124" s="106"/>
      <c r="D124" s="107"/>
      <c r="E124" s="107"/>
      <c r="F124" s="219">
        <f>Table3235678910111234530633134436637550345[[#This Row],[Q-ty]]*Table3235678910111234530633134436637550345[[#This Row],[Unit]]</f>
        <v>0</v>
      </c>
      <c r="G124" s="134"/>
      <c r="H124" s="191"/>
      <c r="I124" s="76">
        <f>Table3235678910111234530633134436637550345[[#This Row],[AMOUNT]]-Table3235678910111234530633134436637550345[[#This Row],[Amount Paid]]</f>
        <v>0</v>
      </c>
      <c r="J124" s="152"/>
      <c r="K124" s="153"/>
      <c r="L124" s="152"/>
      <c r="M124" s="153"/>
      <c r="N124" s="154"/>
      <c r="O124" s="155"/>
      <c r="P124" s="82"/>
      <c r="Q124" s="82"/>
      <c r="R124" s="81"/>
      <c r="S124" s="83"/>
    </row>
    <row r="125" spans="1:19" s="80" customFormat="1" ht="15" customHeight="1">
      <c r="A125" s="104"/>
      <c r="B125" s="103"/>
      <c r="C125" s="106"/>
      <c r="D125" s="107"/>
      <c r="E125" s="107"/>
      <c r="F125" s="219">
        <f>Table3235678910111234530633134436637550345[[#This Row],[Q-ty]]*Table3235678910111234530633134436637550345[[#This Row],[Unit]]</f>
        <v>0</v>
      </c>
      <c r="G125" s="134"/>
      <c r="H125" s="191"/>
      <c r="I125" s="76">
        <f>Table3235678910111234530633134436637550345[[#This Row],[AMOUNT]]-Table3235678910111234530633134436637550345[[#This Row],[Amount Paid]]</f>
        <v>0</v>
      </c>
      <c r="J125" s="152"/>
      <c r="K125" s="153"/>
      <c r="L125" s="152"/>
      <c r="M125" s="153"/>
      <c r="N125" s="154"/>
      <c r="O125" s="155"/>
      <c r="P125" s="82"/>
      <c r="Q125" s="82"/>
      <c r="R125" s="81"/>
      <c r="S125" s="83"/>
    </row>
    <row r="126" spans="1:19" s="80" customFormat="1" ht="15" customHeight="1">
      <c r="A126" s="104"/>
      <c r="B126" s="103"/>
      <c r="C126" s="106"/>
      <c r="D126" s="107"/>
      <c r="E126" s="107"/>
      <c r="F126" s="219">
        <f>Table3235678910111234530633134436637550345[[#This Row],[Q-ty]]*Table3235678910111234530633134436637550345[[#This Row],[Unit]]</f>
        <v>0</v>
      </c>
      <c r="G126" s="134"/>
      <c r="H126" s="191"/>
      <c r="I126" s="76">
        <f>Table3235678910111234530633134436637550345[[#This Row],[AMOUNT]]-Table3235678910111234530633134436637550345[[#This Row],[Amount Paid]]</f>
        <v>0</v>
      </c>
      <c r="J126" s="152"/>
      <c r="K126" s="156"/>
      <c r="L126" s="152"/>
      <c r="M126" s="153"/>
      <c r="N126" s="154"/>
      <c r="O126" s="155"/>
      <c r="P126" s="82"/>
      <c r="Q126" s="82"/>
      <c r="R126" s="81"/>
      <c r="S126" s="83"/>
    </row>
    <row r="127" spans="1:19" s="80" customFormat="1" ht="15" customHeight="1">
      <c r="A127" s="104"/>
      <c r="B127" s="103"/>
      <c r="C127" s="106"/>
      <c r="D127" s="107"/>
      <c r="E127" s="107"/>
      <c r="F127" s="219">
        <f>Table3235678910111234530633134436637550345[[#This Row],[Q-ty]]*Table3235678910111234530633134436637550345[[#This Row],[Unit]]</f>
        <v>0</v>
      </c>
      <c r="G127" s="134"/>
      <c r="H127" s="191"/>
      <c r="I127" s="76">
        <f>Table3235678910111234530633134436637550345[[#This Row],[AMOUNT]]-Table3235678910111234530633134436637550345[[#This Row],[Amount Paid]]</f>
        <v>0</v>
      </c>
      <c r="J127" s="152"/>
      <c r="K127" s="156"/>
      <c r="L127" s="152"/>
      <c r="M127" s="153"/>
      <c r="N127" s="154"/>
      <c r="O127" s="155"/>
      <c r="P127" s="82"/>
      <c r="Q127" s="82"/>
      <c r="R127" s="81"/>
      <c r="S127" s="83"/>
    </row>
    <row r="128" spans="1:19" s="80" customFormat="1" ht="15" customHeight="1">
      <c r="A128" s="104"/>
      <c r="B128" s="103"/>
      <c r="C128" s="106"/>
      <c r="D128" s="107"/>
      <c r="E128" s="107"/>
      <c r="F128" s="219">
        <f>Table3235678910111234530633134436637550345[[#This Row],[Q-ty]]*Table3235678910111234530633134436637550345[[#This Row],[Unit]]</f>
        <v>0</v>
      </c>
      <c r="G128" s="134"/>
      <c r="H128" s="191"/>
      <c r="I128" s="76">
        <f>Table3235678910111234530633134436637550345[[#This Row],[AMOUNT]]-Table3235678910111234530633134436637550345[[#This Row],[Amount Paid]]</f>
        <v>0</v>
      </c>
      <c r="J128" s="152"/>
      <c r="K128" s="153"/>
      <c r="L128" s="152"/>
      <c r="M128" s="153"/>
      <c r="N128" s="154"/>
      <c r="O128" s="155"/>
      <c r="P128" s="82"/>
      <c r="Q128" s="82"/>
      <c r="R128" s="81"/>
      <c r="S128" s="83"/>
    </row>
    <row r="129" spans="1:19" s="80" customFormat="1" ht="15" customHeight="1">
      <c r="A129" s="104"/>
      <c r="B129" s="103"/>
      <c r="C129" s="106"/>
      <c r="D129" s="107"/>
      <c r="E129" s="107"/>
      <c r="F129" s="219">
        <f>Table3235678910111234530633134436637550345[[#This Row],[Q-ty]]*Table3235678910111234530633134436637550345[[#This Row],[Unit]]</f>
        <v>0</v>
      </c>
      <c r="G129" s="134"/>
      <c r="H129" s="191"/>
      <c r="I129" s="76">
        <f>Table3235678910111234530633134436637550345[[#This Row],[AMOUNT]]-Table3235678910111234530633134436637550345[[#This Row],[Amount Paid]]</f>
        <v>0</v>
      </c>
      <c r="J129" s="152"/>
      <c r="K129" s="165"/>
      <c r="L129" s="158"/>
      <c r="M129" s="153"/>
      <c r="N129" s="153"/>
      <c r="O129" s="155"/>
      <c r="P129" s="82"/>
      <c r="Q129" s="82"/>
      <c r="R129" s="81"/>
      <c r="S129" s="83"/>
    </row>
    <row r="130" spans="1:19" s="80" customFormat="1" ht="15" customHeight="1">
      <c r="A130" s="104"/>
      <c r="B130" s="103"/>
      <c r="C130" s="106"/>
      <c r="D130" s="107"/>
      <c r="E130" s="107"/>
      <c r="F130" s="219">
        <f>Table3235678910111234530633134436637550345[[#This Row],[Q-ty]]*Table3235678910111234530633134436637550345[[#This Row],[Unit]]</f>
        <v>0</v>
      </c>
      <c r="G130" s="100"/>
      <c r="H130" s="191"/>
      <c r="I130" s="76">
        <f>Table3235678910111234530633134436637550345[[#This Row],[AMOUNT]]-Table3235678910111234530633134436637550345[[#This Row],[Amount Paid]]</f>
        <v>0</v>
      </c>
      <c r="J130" s="152"/>
      <c r="K130" s="153"/>
      <c r="L130" s="152"/>
      <c r="M130" s="153"/>
      <c r="N130" s="154"/>
      <c r="O130" s="155"/>
      <c r="P130" s="82"/>
      <c r="Q130" s="82"/>
      <c r="R130" s="81"/>
      <c r="S130" s="83"/>
    </row>
    <row r="131" spans="1:19" s="80" customFormat="1" ht="15" customHeight="1">
      <c r="A131" s="104"/>
      <c r="B131" s="103"/>
      <c r="C131" s="106"/>
      <c r="D131" s="107"/>
      <c r="E131" s="107"/>
      <c r="F131" s="219">
        <f>Table3235678910111234530633134436637550345[[#This Row],[Q-ty]]*Table3235678910111234530633134436637550345[[#This Row],[Unit]]</f>
        <v>0</v>
      </c>
      <c r="G131" s="134"/>
      <c r="H131" s="191"/>
      <c r="I131" s="76">
        <f>Table3235678910111234530633134436637550345[[#This Row],[AMOUNT]]-Table3235678910111234530633134436637550345[[#This Row],[Amount Paid]]</f>
        <v>0</v>
      </c>
      <c r="J131" s="152"/>
      <c r="K131" s="153"/>
      <c r="L131" s="152"/>
      <c r="M131" s="153"/>
      <c r="N131" s="154"/>
      <c r="O131" s="155"/>
      <c r="P131" s="82"/>
      <c r="Q131" s="82"/>
      <c r="R131" s="81"/>
      <c r="S131" s="83"/>
    </row>
    <row r="132" spans="1:19" s="80" customFormat="1" ht="15" customHeight="1">
      <c r="A132" s="104"/>
      <c r="B132" s="103"/>
      <c r="C132" s="106"/>
      <c r="D132" s="107"/>
      <c r="E132" s="107"/>
      <c r="F132" s="219">
        <f>Table3235678910111234530633134436637550345[[#This Row],[Q-ty]]*Table3235678910111234530633134436637550345[[#This Row],[Unit]]</f>
        <v>0</v>
      </c>
      <c r="G132" s="100"/>
      <c r="H132" s="194"/>
      <c r="I132" s="76">
        <f>Table3235678910111234530633134436637550345[[#This Row],[AMOUNT]]-Table3235678910111234530633134436637550345[[#This Row],[Amount Paid]]</f>
        <v>0</v>
      </c>
      <c r="J132" s="152"/>
      <c r="K132" s="165"/>
      <c r="L132" s="158"/>
      <c r="M132" s="153"/>
      <c r="N132" s="153"/>
      <c r="O132" s="155"/>
      <c r="P132" s="82"/>
      <c r="Q132" s="82"/>
      <c r="R132" s="81"/>
      <c r="S132" s="83"/>
    </row>
    <row r="133" spans="1:19" s="80" customFormat="1" ht="15" customHeight="1">
      <c r="A133" s="104"/>
      <c r="B133" s="103"/>
      <c r="C133" s="106"/>
      <c r="D133" s="107"/>
      <c r="E133" s="107"/>
      <c r="F133" s="219">
        <f>Table3235678910111234530633134436637550345[[#This Row],[Q-ty]]*Table3235678910111234530633134436637550345[[#This Row],[Unit]]</f>
        <v>0</v>
      </c>
      <c r="G133" s="100"/>
      <c r="H133" s="194"/>
      <c r="I133" s="76">
        <f>Table3235678910111234530633134436637550345[[#This Row],[AMOUNT]]-Table3235678910111234530633134436637550345[[#This Row],[Amount Paid]]</f>
        <v>0</v>
      </c>
      <c r="J133" s="152"/>
      <c r="K133" s="153"/>
      <c r="L133" s="152"/>
      <c r="M133" s="153"/>
      <c r="N133" s="154"/>
      <c r="O133" s="155"/>
      <c r="P133" s="82"/>
      <c r="Q133" s="82"/>
      <c r="R133" s="81"/>
      <c r="S133" s="83"/>
    </row>
    <row r="134" spans="1:19" s="80" customFormat="1" ht="15" customHeight="1">
      <c r="A134" s="104"/>
      <c r="B134" s="103"/>
      <c r="C134" s="106"/>
      <c r="D134" s="107"/>
      <c r="E134" s="107"/>
      <c r="F134" s="219">
        <f>Table3235678910111234530633134436637550345[[#This Row],[Q-ty]]*Table3235678910111234530633134436637550345[[#This Row],[Unit]]</f>
        <v>0</v>
      </c>
      <c r="G134" s="100"/>
      <c r="H134" s="194"/>
      <c r="I134" s="76">
        <f>Table3235678910111234530633134436637550345[[#This Row],[AMOUNT]]-Table3235678910111234530633134436637550345[[#This Row],[Amount Paid]]</f>
        <v>0</v>
      </c>
      <c r="J134" s="152"/>
      <c r="K134" s="165"/>
      <c r="L134" s="158"/>
      <c r="M134" s="153"/>
      <c r="N134" s="154"/>
      <c r="O134" s="155"/>
      <c r="P134" s="78"/>
      <c r="Q134" s="78"/>
      <c r="R134" s="81"/>
    </row>
    <row r="135" spans="1:19" s="80" customFormat="1" ht="15" customHeight="1">
      <c r="A135" s="104"/>
      <c r="B135" s="103"/>
      <c r="C135" s="106"/>
      <c r="D135" s="107"/>
      <c r="E135" s="107"/>
      <c r="F135" s="219">
        <f>Table3235678910111234530633134436637550345[[#This Row],[Q-ty]]*Table3235678910111234530633134436637550345[[#This Row],[Unit]]</f>
        <v>0</v>
      </c>
      <c r="G135" s="100"/>
      <c r="H135" s="194"/>
      <c r="I135" s="76">
        <f>Table3235678910111234530633134436637550345[[#This Row],[AMOUNT]]-Table3235678910111234530633134436637550345[[#This Row],[Amount Paid]]</f>
        <v>0</v>
      </c>
      <c r="J135" s="152"/>
      <c r="K135" s="165"/>
      <c r="L135" s="158"/>
      <c r="M135" s="153"/>
      <c r="N135" s="153"/>
      <c r="O135" s="155"/>
      <c r="P135" s="78"/>
      <c r="Q135" s="78"/>
      <c r="R135" s="79"/>
    </row>
    <row r="136" spans="1:19" s="80" customFormat="1" ht="15" customHeight="1">
      <c r="A136" s="104"/>
      <c r="B136" s="103"/>
      <c r="C136" s="106"/>
      <c r="D136" s="107"/>
      <c r="E136" s="107"/>
      <c r="F136" s="219">
        <f>Table3235678910111234530633134436637550345[[#This Row],[Q-ty]]*Table3235678910111234530633134436637550345[[#This Row],[Unit]]</f>
        <v>0</v>
      </c>
      <c r="G136" s="134"/>
      <c r="H136" s="192"/>
      <c r="I136" s="76">
        <f>Table3235678910111234530633134436637550345[[#This Row],[AMOUNT]]-Table3235678910111234530633134436637550345[[#This Row],[Amount Paid]]</f>
        <v>0</v>
      </c>
      <c r="J136" s="152"/>
      <c r="K136" s="153"/>
      <c r="L136" s="152"/>
      <c r="M136" s="153"/>
      <c r="N136" s="153"/>
      <c r="O136" s="155"/>
      <c r="P136" s="78"/>
      <c r="Q136" s="78"/>
      <c r="R136" s="79"/>
    </row>
    <row r="137" spans="1:19" s="80" customFormat="1" ht="15" customHeight="1">
      <c r="A137" s="104"/>
      <c r="B137" s="103"/>
      <c r="C137" s="106"/>
      <c r="D137" s="107"/>
      <c r="E137" s="107"/>
      <c r="F137" s="219">
        <f>Table3235678910111234530633134436637550345[[#This Row],[Q-ty]]*Table3235678910111234530633134436637550345[[#This Row],[Unit]]</f>
        <v>0</v>
      </c>
      <c r="G137" s="134"/>
      <c r="H137" s="192"/>
      <c r="I137" s="76">
        <f>Table3235678910111234530633134436637550345[[#This Row],[AMOUNT]]-Table3235678910111234530633134436637550345[[#This Row],[Amount Paid]]</f>
        <v>0</v>
      </c>
      <c r="J137" s="152"/>
      <c r="K137" s="165"/>
      <c r="L137" s="158"/>
      <c r="M137" s="153"/>
      <c r="N137" s="153"/>
      <c r="O137" s="155"/>
      <c r="P137" s="78"/>
      <c r="Q137" s="78"/>
      <c r="R137" s="79"/>
    </row>
    <row r="138" spans="1:19" s="80" customFormat="1" ht="15" customHeight="1">
      <c r="A138" s="104"/>
      <c r="B138" s="103"/>
      <c r="C138" s="106"/>
      <c r="D138" s="107"/>
      <c r="E138" s="107"/>
      <c r="F138" s="219">
        <f>Table3235678910111234530633134436637550345[[#This Row],[Q-ty]]*Table3235678910111234530633134436637550345[[#This Row],[Unit]]</f>
        <v>0</v>
      </c>
      <c r="G138" s="134"/>
      <c r="H138" s="192"/>
      <c r="I138" s="76">
        <f>Table3235678910111234530633134436637550345[[#This Row],[AMOUNT]]-Table3235678910111234530633134436637550345[[#This Row],[Amount Paid]]</f>
        <v>0</v>
      </c>
      <c r="J138" s="152"/>
      <c r="K138" s="156"/>
      <c r="L138" s="152"/>
      <c r="M138" s="153"/>
      <c r="N138" s="154"/>
      <c r="O138" s="155"/>
      <c r="P138" s="78"/>
      <c r="Q138" s="78"/>
      <c r="R138" s="79"/>
    </row>
    <row r="139" spans="1:19" s="80" customFormat="1" ht="15" customHeight="1">
      <c r="A139" s="104"/>
      <c r="B139" s="103"/>
      <c r="C139" s="106"/>
      <c r="D139" s="107"/>
      <c r="E139" s="107"/>
      <c r="F139" s="219">
        <f>Table3235678910111234530633134436637550345[[#This Row],[Q-ty]]*Table3235678910111234530633134436637550345[[#This Row],[Unit]]</f>
        <v>0</v>
      </c>
      <c r="G139" s="134"/>
      <c r="H139" s="192"/>
      <c r="I139" s="76">
        <f>Table3235678910111234530633134436637550345[[#This Row],[AMOUNT]]-Table3235678910111234530633134436637550345[[#This Row],[Amount Paid]]</f>
        <v>0</v>
      </c>
      <c r="J139" s="152"/>
      <c r="K139" s="165"/>
      <c r="L139" s="158"/>
      <c r="M139" s="153"/>
      <c r="N139" s="153"/>
      <c r="O139" s="155"/>
      <c r="P139" s="78"/>
      <c r="Q139" s="78"/>
      <c r="R139" s="79"/>
    </row>
    <row r="140" spans="1:19" s="80" customFormat="1" ht="15" customHeight="1">
      <c r="A140" s="104"/>
      <c r="B140" s="103"/>
      <c r="C140" s="106"/>
      <c r="D140" s="107"/>
      <c r="E140" s="107"/>
      <c r="F140" s="219">
        <f>Table3235678910111234530633134436637550345[[#This Row],[Q-ty]]*Table3235678910111234530633134436637550345[[#This Row],[Unit]]</f>
        <v>0</v>
      </c>
      <c r="G140" s="134"/>
      <c r="H140" s="192"/>
      <c r="I140" s="76">
        <f>Table3235678910111234530633134436637550345[[#This Row],[AMOUNT]]-Table3235678910111234530633134436637550345[[#This Row],[Amount Paid]]</f>
        <v>0</v>
      </c>
      <c r="J140" s="152"/>
      <c r="K140" s="165"/>
      <c r="L140" s="158"/>
      <c r="M140" s="153"/>
      <c r="N140" s="153"/>
      <c r="O140" s="155"/>
      <c r="P140" s="78"/>
      <c r="Q140" s="78"/>
      <c r="R140" s="79"/>
    </row>
    <row r="141" spans="1:19" s="80" customFormat="1" ht="15" customHeight="1">
      <c r="A141" s="104"/>
      <c r="B141" s="103"/>
      <c r="C141" s="106"/>
      <c r="D141" s="107"/>
      <c r="E141" s="107"/>
      <c r="F141" s="219">
        <f>Table3235678910111234530633134436637550345[[#This Row],[Q-ty]]*Table3235678910111234530633134436637550345[[#This Row],[Unit]]</f>
        <v>0</v>
      </c>
      <c r="G141" s="134"/>
      <c r="H141" s="192"/>
      <c r="I141" s="76">
        <f>Table3235678910111234530633134436637550345[[#This Row],[AMOUNT]]-Table3235678910111234530633134436637550345[[#This Row],[Amount Paid]]</f>
        <v>0</v>
      </c>
      <c r="J141" s="152"/>
      <c r="K141" s="165"/>
      <c r="L141" s="158"/>
      <c r="M141" s="153"/>
      <c r="N141" s="153"/>
      <c r="O141" s="155"/>
      <c r="P141" s="78"/>
      <c r="Q141" s="78"/>
      <c r="R141" s="79"/>
    </row>
    <row r="142" spans="1:19" s="80" customFormat="1" ht="15" customHeight="1">
      <c r="A142" s="104"/>
      <c r="B142" s="103"/>
      <c r="C142" s="106"/>
      <c r="D142" s="107"/>
      <c r="E142" s="107"/>
      <c r="F142" s="219">
        <f>Table3235678910111234530633134436637550345[[#This Row],[Q-ty]]*Table3235678910111234530633134436637550345[[#This Row],[Unit]]</f>
        <v>0</v>
      </c>
      <c r="G142" s="134"/>
      <c r="H142" s="191"/>
      <c r="I142" s="76">
        <f>Table3235678910111234530633134436637550345[[#This Row],[AMOUNT]]-Table3235678910111234530633134436637550345[[#This Row],[Amount Paid]]</f>
        <v>0</v>
      </c>
      <c r="J142" s="152"/>
      <c r="K142" s="165"/>
      <c r="L142" s="158"/>
      <c r="M142" s="153"/>
      <c r="N142" s="166"/>
      <c r="O142" s="155"/>
      <c r="P142" s="78"/>
      <c r="Q142" s="78"/>
      <c r="R142" s="79"/>
    </row>
    <row r="143" spans="1:19" s="80" customFormat="1" ht="15" customHeight="1">
      <c r="A143" s="104"/>
      <c r="B143" s="103"/>
      <c r="C143" s="106"/>
      <c r="D143" s="107"/>
      <c r="E143" s="107"/>
      <c r="F143" s="219">
        <f>Table3235678910111234530633134436637550345[[#This Row],[Q-ty]]*Table3235678910111234530633134436637550345[[#This Row],[Unit]]</f>
        <v>0</v>
      </c>
      <c r="G143" s="134"/>
      <c r="H143" s="192"/>
      <c r="I143" s="76">
        <f>Table3235678910111234530633134436637550345[[#This Row],[AMOUNT]]-Table3235678910111234530633134436637550345[[#This Row],[Amount Paid]]</f>
        <v>0</v>
      </c>
      <c r="J143" s="152"/>
      <c r="K143" s="165"/>
      <c r="L143" s="158"/>
      <c r="M143" s="153"/>
      <c r="N143" s="153"/>
      <c r="O143" s="155"/>
      <c r="P143" s="78"/>
      <c r="Q143" s="78"/>
      <c r="R143" s="79"/>
    </row>
    <row r="144" spans="1:19" s="80" customFormat="1" ht="15" customHeight="1">
      <c r="A144" s="104"/>
      <c r="B144" s="103"/>
      <c r="C144" s="111"/>
      <c r="D144" s="112"/>
      <c r="E144" s="112"/>
      <c r="F144" s="219">
        <f>Table3235678910111234530633134436637550345[[#This Row],[Q-ty]]*Table3235678910111234530633134436637550345[[#This Row],[Unit]]</f>
        <v>0</v>
      </c>
      <c r="G144" s="134"/>
      <c r="H144" s="191"/>
      <c r="I144" s="76">
        <f>Table3235678910111234530633134436637550345[[#This Row],[AMOUNT]]-Table3235678910111234530633134436637550345[[#This Row],[Amount Paid]]</f>
        <v>0</v>
      </c>
      <c r="J144" s="152"/>
      <c r="K144" s="165"/>
      <c r="L144" s="158"/>
      <c r="M144" s="153"/>
      <c r="N144" s="153"/>
      <c r="O144" s="155"/>
      <c r="P144" s="78"/>
      <c r="Q144" s="78"/>
      <c r="R144" s="81"/>
    </row>
    <row r="145" spans="1:18" s="80" customFormat="1" ht="15" customHeight="1">
      <c r="A145" s="104"/>
      <c r="B145" s="103"/>
      <c r="C145" s="106"/>
      <c r="D145" s="107"/>
      <c r="E145" s="107"/>
      <c r="F145" s="219">
        <f>Table3235678910111234530633134436637550345[[#This Row],[Q-ty]]*Table3235678910111234530633134436637550345[[#This Row],[Unit]]</f>
        <v>0</v>
      </c>
      <c r="G145" s="134"/>
      <c r="H145" s="191"/>
      <c r="I145" s="76">
        <f>Table3235678910111234530633134436637550345[[#This Row],[AMOUNT]]-Table3235678910111234530633134436637550345[[#This Row],[Amount Paid]]</f>
        <v>0</v>
      </c>
      <c r="J145" s="152"/>
      <c r="K145" s="165"/>
      <c r="L145" s="158"/>
      <c r="M145" s="153"/>
      <c r="N145" s="153"/>
      <c r="O145" s="155"/>
      <c r="P145" s="78"/>
      <c r="Q145" s="78"/>
      <c r="R145" s="79"/>
    </row>
    <row r="146" spans="1:18" s="80" customFormat="1" ht="15" customHeight="1">
      <c r="A146" s="104"/>
      <c r="B146" s="103"/>
      <c r="C146" s="106"/>
      <c r="D146" s="107"/>
      <c r="E146" s="107"/>
      <c r="F146" s="219">
        <f>Table3235678910111234530633134436637550345[[#This Row],[Q-ty]]*Table3235678910111234530633134436637550345[[#This Row],[Unit]]</f>
        <v>0</v>
      </c>
      <c r="G146" s="134"/>
      <c r="H146" s="191"/>
      <c r="I146" s="76">
        <f>Table3235678910111234530633134436637550345[[#This Row],[AMOUNT]]-Table3235678910111234530633134436637550345[[#This Row],[Amount Paid]]</f>
        <v>0</v>
      </c>
      <c r="J146" s="152"/>
      <c r="K146" s="165"/>
      <c r="L146" s="158"/>
      <c r="M146" s="153"/>
      <c r="N146" s="153"/>
      <c r="O146" s="155"/>
      <c r="P146" s="78"/>
      <c r="Q146" s="78"/>
      <c r="R146" s="79"/>
    </row>
    <row r="147" spans="1:18" s="80" customFormat="1" ht="15" customHeight="1">
      <c r="A147" s="104"/>
      <c r="B147" s="103"/>
      <c r="C147" s="106"/>
      <c r="D147" s="107"/>
      <c r="E147" s="107"/>
      <c r="F147" s="219">
        <f>Table3235678910111234530633134436637550345[[#This Row],[Q-ty]]*Table3235678910111234530633134436637550345[[#This Row],[Unit]]</f>
        <v>0</v>
      </c>
      <c r="G147" s="134"/>
      <c r="H147" s="191"/>
      <c r="I147" s="76">
        <f>Table3235678910111234530633134436637550345[[#This Row],[AMOUNT]]-Table3235678910111234530633134436637550345[[#This Row],[Amount Paid]]</f>
        <v>0</v>
      </c>
      <c r="J147" s="152"/>
      <c r="K147" s="165"/>
      <c r="L147" s="158"/>
      <c r="M147" s="153"/>
      <c r="N147" s="153"/>
      <c r="O147" s="155"/>
      <c r="P147" s="78"/>
      <c r="Q147" s="78"/>
      <c r="R147" s="79"/>
    </row>
    <row r="148" spans="1:18" s="80" customFormat="1" ht="15" customHeight="1">
      <c r="A148" s="104"/>
      <c r="B148" s="103"/>
      <c r="C148" s="106"/>
      <c r="D148" s="107"/>
      <c r="E148" s="107"/>
      <c r="F148" s="219">
        <f>Table3235678910111234530633134436637550345[[#This Row],[Q-ty]]*Table3235678910111234530633134436637550345[[#This Row],[Unit]]</f>
        <v>0</v>
      </c>
      <c r="G148" s="134"/>
      <c r="H148" s="191"/>
      <c r="I148" s="76">
        <f>Table3235678910111234530633134436637550345[[#This Row],[AMOUNT]]-Table3235678910111234530633134436637550345[[#This Row],[Amount Paid]]</f>
        <v>0</v>
      </c>
      <c r="J148" s="152"/>
      <c r="K148" s="157"/>
      <c r="L148" s="158"/>
      <c r="M148" s="153"/>
      <c r="N148" s="153"/>
      <c r="O148" s="155"/>
      <c r="P148" s="78"/>
      <c r="Q148" s="78"/>
      <c r="R148" s="79"/>
    </row>
    <row r="149" spans="1:18" s="80" customFormat="1" ht="15" customHeight="1">
      <c r="A149" s="104"/>
      <c r="B149" s="103"/>
      <c r="C149" s="106"/>
      <c r="D149" s="107"/>
      <c r="E149" s="107"/>
      <c r="F149" s="219">
        <f>Table3235678910111234530633134436637550345[[#This Row],[Q-ty]]*Table3235678910111234530633134436637550345[[#This Row],[Unit]]</f>
        <v>0</v>
      </c>
      <c r="G149" s="134"/>
      <c r="H149" s="191"/>
      <c r="I149" s="76">
        <f>Table3235678910111234530633134436637550345[[#This Row],[AMOUNT]]-Table3235678910111234530633134436637550345[[#This Row],[Amount Paid]]</f>
        <v>0</v>
      </c>
      <c r="J149" s="152"/>
      <c r="K149" s="165"/>
      <c r="L149" s="158"/>
      <c r="M149" s="153"/>
      <c r="N149" s="153"/>
      <c r="O149" s="155"/>
      <c r="P149" s="78"/>
      <c r="Q149" s="78"/>
      <c r="R149" s="81"/>
    </row>
    <row r="150" spans="1:18" s="80" customFormat="1" ht="15" customHeight="1">
      <c r="A150" s="104"/>
      <c r="B150" s="101"/>
      <c r="C150" s="106"/>
      <c r="D150" s="107"/>
      <c r="E150" s="107"/>
      <c r="F150" s="219">
        <f>Table3235678910111234530633134436637550345[[#This Row],[Q-ty]]*Table3235678910111234530633134436637550345[[#This Row],[Unit]]</f>
        <v>0</v>
      </c>
      <c r="G150" s="134"/>
      <c r="H150" s="191"/>
      <c r="I150" s="76">
        <f>Table3235678910111234530633134436637550345[[#This Row],[AMOUNT]]-Table3235678910111234530633134436637550345[[#This Row],[Amount Paid]]</f>
        <v>0</v>
      </c>
      <c r="J150" s="152"/>
      <c r="K150" s="156"/>
      <c r="L150" s="158"/>
      <c r="M150" s="153"/>
      <c r="N150" s="153"/>
      <c r="O150" s="155"/>
      <c r="P150" s="78"/>
      <c r="Q150" s="78"/>
      <c r="R150" s="81"/>
    </row>
    <row r="151" spans="1:18" s="80" customFormat="1" ht="15" customHeight="1">
      <c r="A151" s="104"/>
      <c r="B151" s="103"/>
      <c r="C151" s="106"/>
      <c r="D151" s="107"/>
      <c r="E151" s="107"/>
      <c r="F151" s="219">
        <f>Table3235678910111234530633134436637550345[[#This Row],[Q-ty]]*Table3235678910111234530633134436637550345[[#This Row],[Unit]]</f>
        <v>0</v>
      </c>
      <c r="G151" s="134"/>
      <c r="H151" s="191"/>
      <c r="I151" s="76">
        <f>Table3235678910111234530633134436637550345[[#This Row],[AMOUNT]]-Table3235678910111234530633134436637550345[[#This Row],[Amount Paid]]</f>
        <v>0</v>
      </c>
      <c r="J151" s="152"/>
      <c r="K151" s="165"/>
      <c r="L151" s="158"/>
      <c r="M151" s="153"/>
      <c r="N151" s="153"/>
      <c r="O151" s="155"/>
      <c r="P151" s="78"/>
      <c r="Q151" s="78"/>
      <c r="R151" s="81"/>
    </row>
    <row r="152" spans="1:18" s="80" customFormat="1" ht="15" customHeight="1">
      <c r="A152" s="104"/>
      <c r="B152" s="103"/>
      <c r="C152" s="106"/>
      <c r="D152" s="107"/>
      <c r="E152" s="107"/>
      <c r="F152" s="219">
        <f>Table3235678910111234530633134436637550345[[#This Row],[Q-ty]]*Table3235678910111234530633134436637550345[[#This Row],[Unit]]</f>
        <v>0</v>
      </c>
      <c r="G152" s="134"/>
      <c r="H152" s="191"/>
      <c r="I152" s="76">
        <f>Table3235678910111234530633134436637550345[[#This Row],[AMOUNT]]-Table3235678910111234530633134436637550345[[#This Row],[Amount Paid]]</f>
        <v>0</v>
      </c>
      <c r="J152" s="152"/>
      <c r="K152" s="165"/>
      <c r="L152" s="158"/>
      <c r="M152" s="153"/>
      <c r="N152" s="153"/>
      <c r="O152" s="155"/>
      <c r="P152" s="78"/>
      <c r="Q152" s="78"/>
      <c r="R152" s="79"/>
    </row>
    <row r="153" spans="1:18" s="80" customFormat="1" ht="15" customHeight="1">
      <c r="A153" s="104"/>
      <c r="B153" s="103"/>
      <c r="C153" s="106"/>
      <c r="D153" s="107"/>
      <c r="E153" s="107"/>
      <c r="F153" s="219">
        <f>Table3235678910111234530633134436637550345[[#This Row],[Q-ty]]*Table3235678910111234530633134436637550345[[#This Row],[Unit]]</f>
        <v>0</v>
      </c>
      <c r="G153" s="134"/>
      <c r="H153" s="191"/>
      <c r="I153" s="76">
        <f>Table3235678910111234530633134436637550345[[#This Row],[AMOUNT]]-Table3235678910111234530633134436637550345[[#This Row],[Amount Paid]]</f>
        <v>0</v>
      </c>
      <c r="J153" s="152"/>
      <c r="K153" s="169"/>
      <c r="L153" s="158"/>
      <c r="M153" s="153"/>
      <c r="N153" s="153"/>
      <c r="O153" s="155"/>
      <c r="P153" s="78"/>
      <c r="Q153" s="78"/>
      <c r="R153" s="81"/>
    </row>
    <row r="154" spans="1:18" s="80" customFormat="1" ht="15" customHeight="1">
      <c r="A154" s="104"/>
      <c r="B154" s="103"/>
      <c r="C154" s="106"/>
      <c r="D154" s="107"/>
      <c r="E154" s="107"/>
      <c r="F154" s="219">
        <f>Table3235678910111234530633134436637550345[[#This Row],[Q-ty]]*Table3235678910111234530633134436637550345[[#This Row],[Unit]]</f>
        <v>0</v>
      </c>
      <c r="G154" s="134"/>
      <c r="H154" s="191"/>
      <c r="I154" s="76">
        <f>Table3235678910111234530633134436637550345[[#This Row],[AMOUNT]]-Table3235678910111234530633134436637550345[[#This Row],[Amount Paid]]</f>
        <v>0</v>
      </c>
      <c r="J154" s="152"/>
      <c r="K154" s="165"/>
      <c r="L154" s="158"/>
      <c r="M154" s="153"/>
      <c r="N154" s="153"/>
      <c r="O154" s="155"/>
      <c r="P154" s="78"/>
      <c r="Q154" s="78"/>
      <c r="R154" s="81"/>
    </row>
    <row r="155" spans="1:18" s="80" customFormat="1" ht="15" customHeight="1">
      <c r="A155" s="104"/>
      <c r="B155" s="103"/>
      <c r="C155" s="106"/>
      <c r="D155" s="107"/>
      <c r="E155" s="107"/>
      <c r="F155" s="219">
        <f>Table3235678910111234530633134436637550345[[#This Row],[Q-ty]]*Table3235678910111234530633134436637550345[[#This Row],[Unit]]</f>
        <v>0</v>
      </c>
      <c r="G155" s="134"/>
      <c r="H155" s="191"/>
      <c r="I155" s="76">
        <f>Table3235678910111234530633134436637550345[[#This Row],[AMOUNT]]-Table3235678910111234530633134436637550345[[#This Row],[Amount Paid]]</f>
        <v>0</v>
      </c>
      <c r="J155" s="152"/>
      <c r="K155" s="157"/>
      <c r="L155" s="158"/>
      <c r="M155" s="153"/>
      <c r="N155" s="153"/>
      <c r="O155" s="170"/>
      <c r="P155" s="78"/>
      <c r="Q155" s="78"/>
      <c r="R155" s="79"/>
    </row>
    <row r="156" spans="1:18" s="80" customFormat="1" ht="15" customHeight="1">
      <c r="A156" s="104"/>
      <c r="B156" s="103"/>
      <c r="C156" s="106"/>
      <c r="D156" s="107"/>
      <c r="E156" s="107"/>
      <c r="F156" s="219">
        <f>Table3235678910111234530633134436637550345[[#This Row],[Q-ty]]*Table3235678910111234530633134436637550345[[#This Row],[Unit]]</f>
        <v>0</v>
      </c>
      <c r="G156" s="134"/>
      <c r="H156" s="191"/>
      <c r="I156" s="76">
        <f>Table3235678910111234530633134436637550345[[#This Row],[AMOUNT]]-Table3235678910111234530633134436637550345[[#This Row],[Amount Paid]]</f>
        <v>0</v>
      </c>
      <c r="J156" s="152"/>
      <c r="K156" s="157"/>
      <c r="L156" s="158"/>
      <c r="M156" s="153"/>
      <c r="N156" s="153"/>
      <c r="O156" s="155"/>
      <c r="P156" s="78"/>
      <c r="Q156" s="78"/>
      <c r="R156" s="77"/>
    </row>
    <row r="157" spans="1:18" s="80" customFormat="1" ht="15" customHeight="1">
      <c r="A157" s="104"/>
      <c r="B157" s="103"/>
      <c r="C157" s="106"/>
      <c r="D157" s="107"/>
      <c r="E157" s="107"/>
      <c r="F157" s="219">
        <f>Table3235678910111234530633134436637550345[[#This Row],[Q-ty]]*Table3235678910111234530633134436637550345[[#This Row],[Unit]]</f>
        <v>0</v>
      </c>
      <c r="G157" s="134"/>
      <c r="H157" s="191"/>
      <c r="I157" s="76">
        <f>Table3235678910111234530633134436637550345[[#This Row],[AMOUNT]]-Table3235678910111234530633134436637550345[[#This Row],[Amount Paid]]</f>
        <v>0</v>
      </c>
      <c r="J157" s="152"/>
      <c r="K157" s="157"/>
      <c r="L157" s="158"/>
      <c r="M157" s="153"/>
      <c r="N157" s="153"/>
      <c r="O157" s="155"/>
      <c r="P157" s="78"/>
      <c r="Q157" s="78"/>
      <c r="R157" s="79"/>
    </row>
    <row r="158" spans="1:18" s="80" customFormat="1" ht="15" customHeight="1">
      <c r="A158" s="104"/>
      <c r="B158" s="103"/>
      <c r="C158" s="106"/>
      <c r="D158" s="107"/>
      <c r="E158" s="107"/>
      <c r="F158" s="219">
        <f>Table3235678910111234530633134436637550345[[#This Row],[Q-ty]]*Table3235678910111234530633134436637550345[[#This Row],[Unit]]</f>
        <v>0</v>
      </c>
      <c r="G158" s="134"/>
      <c r="H158" s="191"/>
      <c r="I158" s="76">
        <f>Table3235678910111234530633134436637550345[[#This Row],[AMOUNT]]-Table3235678910111234530633134436637550345[[#This Row],[Amount Paid]]</f>
        <v>0</v>
      </c>
      <c r="J158" s="152"/>
      <c r="K158" s="157"/>
      <c r="L158" s="158"/>
      <c r="M158" s="153"/>
      <c r="N158" s="153"/>
      <c r="O158" s="151"/>
      <c r="P158" s="78"/>
      <c r="Q158" s="78"/>
      <c r="R158" s="79"/>
    </row>
    <row r="159" spans="1:18" s="80" customFormat="1" ht="14.25" customHeight="1">
      <c r="A159" s="104"/>
      <c r="B159" s="103"/>
      <c r="C159" s="106"/>
      <c r="D159" s="107"/>
      <c r="E159" s="107"/>
      <c r="F159" s="219">
        <f>Table3235678910111234530633134436637550345[[#This Row],[Q-ty]]*Table3235678910111234530633134436637550345[[#This Row],[Unit]]</f>
        <v>0</v>
      </c>
      <c r="G159" s="134"/>
      <c r="H159" s="191"/>
      <c r="I159" s="76">
        <f>Table3235678910111234530633134436637550345[[#This Row],[AMOUNT]]-Table3235678910111234530633134436637550345[[#This Row],[Amount Paid]]</f>
        <v>0</v>
      </c>
      <c r="J159" s="152"/>
      <c r="K159" s="165"/>
      <c r="L159" s="158"/>
      <c r="M159" s="153"/>
      <c r="N159" s="153"/>
      <c r="O159" s="155"/>
      <c r="P159" s="78"/>
      <c r="Q159" s="78"/>
      <c r="R159" s="79"/>
    </row>
    <row r="160" spans="1:18" s="80" customFormat="1" ht="14.25" customHeight="1">
      <c r="A160" s="104"/>
      <c r="B160" s="103"/>
      <c r="C160" s="106"/>
      <c r="D160" s="107"/>
      <c r="E160" s="107"/>
      <c r="F160" s="219">
        <f>Table3235678910111234530633134436637550345[[#This Row],[Q-ty]]*Table3235678910111234530633134436637550345[[#This Row],[Unit]]</f>
        <v>0</v>
      </c>
      <c r="G160" s="134"/>
      <c r="H160" s="191"/>
      <c r="I160" s="76">
        <f>Table3235678910111234530633134436637550345[[#This Row],[AMOUNT]]-Table3235678910111234530633134436637550345[[#This Row],[Amount Paid]]</f>
        <v>0</v>
      </c>
      <c r="J160" s="152"/>
      <c r="K160" s="157"/>
      <c r="L160" s="158"/>
      <c r="M160" s="153"/>
      <c r="N160" s="153"/>
      <c r="O160" s="155"/>
      <c r="P160" s="78"/>
      <c r="Q160" s="78"/>
      <c r="R160" s="79"/>
    </row>
    <row r="161" spans="1:18" s="80" customFormat="1" ht="14.25" customHeight="1">
      <c r="A161" s="104"/>
      <c r="B161" s="103"/>
      <c r="C161" s="106"/>
      <c r="D161" s="107"/>
      <c r="E161" s="107"/>
      <c r="F161" s="219">
        <f>Table3235678910111234530633134436637550345[[#This Row],[Q-ty]]*Table3235678910111234530633134436637550345[[#This Row],[Unit]]</f>
        <v>0</v>
      </c>
      <c r="G161" s="134"/>
      <c r="H161" s="191"/>
      <c r="I161" s="76">
        <f>Table3235678910111234530633134436637550345[[#This Row],[AMOUNT]]-Table3235678910111234530633134436637550345[[#This Row],[Amount Paid]]</f>
        <v>0</v>
      </c>
      <c r="J161" s="152"/>
      <c r="K161" s="157"/>
      <c r="L161" s="158"/>
      <c r="M161" s="153"/>
      <c r="N161" s="153"/>
      <c r="O161" s="155"/>
      <c r="P161" s="78"/>
      <c r="Q161" s="78"/>
      <c r="R161" s="79"/>
    </row>
    <row r="162" spans="1:18" s="80" customFormat="1" ht="15" customHeight="1">
      <c r="A162" s="104"/>
      <c r="B162" s="103"/>
      <c r="C162" s="106"/>
      <c r="D162" s="107"/>
      <c r="E162" s="107"/>
      <c r="F162" s="219">
        <f>Table3235678910111234530633134436637550345[[#This Row],[Q-ty]]*Table3235678910111234530633134436637550345[[#This Row],[Unit]]</f>
        <v>0</v>
      </c>
      <c r="G162" s="134"/>
      <c r="H162" s="191"/>
      <c r="I162" s="76">
        <f>Table3235678910111234530633134436637550345[[#This Row],[AMOUNT]]-Table3235678910111234530633134436637550345[[#This Row],[Amount Paid]]</f>
        <v>0</v>
      </c>
      <c r="J162" s="152"/>
      <c r="K162" s="157"/>
      <c r="L162" s="158"/>
      <c r="M162" s="153"/>
      <c r="N162" s="153"/>
      <c r="O162" s="155"/>
      <c r="P162" s="78"/>
      <c r="Q162" s="78"/>
      <c r="R162" s="79"/>
    </row>
    <row r="163" spans="1:18" s="80" customFormat="1" ht="15" customHeight="1">
      <c r="A163" s="104"/>
      <c r="B163" s="103"/>
      <c r="C163" s="106"/>
      <c r="D163" s="107"/>
      <c r="E163" s="107"/>
      <c r="F163" s="219">
        <f>Table3235678910111234530633134436637550345[[#This Row],[Q-ty]]*Table3235678910111234530633134436637550345[[#This Row],[Unit]]</f>
        <v>0</v>
      </c>
      <c r="G163" s="134"/>
      <c r="H163" s="191"/>
      <c r="I163" s="76">
        <f>Table3235678910111234530633134436637550345[[#This Row],[AMOUNT]]-Table3235678910111234530633134436637550345[[#This Row],[Amount Paid]]</f>
        <v>0</v>
      </c>
      <c r="J163" s="152"/>
      <c r="K163" s="157"/>
      <c r="L163" s="158"/>
      <c r="M163" s="153"/>
      <c r="N163" s="153"/>
      <c r="O163" s="155"/>
      <c r="P163" s="78"/>
      <c r="Q163" s="78"/>
      <c r="R163" s="79"/>
    </row>
    <row r="164" spans="1:18" s="80" customFormat="1" ht="15" customHeight="1">
      <c r="A164" s="104"/>
      <c r="B164" s="103"/>
      <c r="C164" s="113"/>
      <c r="D164" s="114"/>
      <c r="E164" s="114"/>
      <c r="F164" s="219">
        <f>Table3235678910111234530633134436637550345[[#This Row],[Q-ty]]*Table3235678910111234530633134436637550345[[#This Row],[Unit]]</f>
        <v>0</v>
      </c>
      <c r="G164" s="134"/>
      <c r="H164" s="191"/>
      <c r="I164" s="76">
        <f>Table3235678910111234530633134436637550345[[#This Row],[AMOUNT]]-Table3235678910111234530633134436637550345[[#This Row],[Amount Paid]]</f>
        <v>0</v>
      </c>
      <c r="J164" s="152"/>
      <c r="K164" s="157"/>
      <c r="L164" s="158"/>
      <c r="M164" s="153"/>
      <c r="N164" s="153"/>
      <c r="O164" s="155"/>
      <c r="P164" s="78"/>
      <c r="Q164" s="78"/>
      <c r="R164" s="79"/>
    </row>
    <row r="165" spans="1:18" s="80" customFormat="1" ht="15" customHeight="1">
      <c r="A165" s="104"/>
      <c r="B165" s="103"/>
      <c r="C165" s="106"/>
      <c r="D165" s="107"/>
      <c r="E165" s="107"/>
      <c r="F165" s="219">
        <f>Table3235678910111234530633134436637550345[[#This Row],[Q-ty]]*Table3235678910111234530633134436637550345[[#This Row],[Unit]]</f>
        <v>0</v>
      </c>
      <c r="G165" s="134"/>
      <c r="H165" s="191"/>
      <c r="I165" s="76">
        <f>Table3235678910111234530633134436637550345[[#This Row],[AMOUNT]]-Table3235678910111234530633134436637550345[[#This Row],[Amount Paid]]</f>
        <v>0</v>
      </c>
      <c r="J165" s="152"/>
      <c r="K165" s="165"/>
      <c r="L165" s="158"/>
      <c r="M165" s="153"/>
      <c r="N165" s="154"/>
      <c r="O165" s="155"/>
      <c r="P165" s="78"/>
      <c r="Q165" s="78"/>
      <c r="R165" s="81"/>
    </row>
    <row r="166" spans="1:18" s="80" customFormat="1" ht="15" customHeight="1">
      <c r="A166" s="104"/>
      <c r="B166" s="103"/>
      <c r="C166" s="106"/>
      <c r="D166" s="107"/>
      <c r="E166" s="107"/>
      <c r="F166" s="219">
        <f>Table3235678910111234530633134436637550345[[#This Row],[Q-ty]]*Table3235678910111234530633134436637550345[[#This Row],[Unit]]</f>
        <v>0</v>
      </c>
      <c r="G166" s="134"/>
      <c r="H166" s="191"/>
      <c r="I166" s="76">
        <f>Table3235678910111234530633134436637550345[[#This Row],[AMOUNT]]-Table3235678910111234530633134436637550345[[#This Row],[Amount Paid]]</f>
        <v>0</v>
      </c>
      <c r="J166" s="152"/>
      <c r="K166" s="153"/>
      <c r="L166" s="152"/>
      <c r="M166" s="153"/>
      <c r="N166" s="154"/>
      <c r="O166" s="155"/>
      <c r="P166" s="78"/>
      <c r="Q166" s="78"/>
      <c r="R166" s="79"/>
    </row>
    <row r="167" spans="1:18" s="80" customFormat="1" ht="15" customHeight="1">
      <c r="A167" s="104"/>
      <c r="B167" s="103"/>
      <c r="C167" s="106"/>
      <c r="D167" s="107"/>
      <c r="E167" s="107"/>
      <c r="F167" s="219">
        <f>Table3235678910111234530633134436637550345[[#This Row],[Q-ty]]*Table3235678910111234530633134436637550345[[#This Row],[Unit]]</f>
        <v>0</v>
      </c>
      <c r="G167" s="134"/>
      <c r="H167" s="191"/>
      <c r="I167" s="76">
        <f>Table3235678910111234530633134436637550345[[#This Row],[AMOUNT]]-Table3235678910111234530633134436637550345[[#This Row],[Amount Paid]]</f>
        <v>0</v>
      </c>
      <c r="J167" s="152"/>
      <c r="K167" s="153"/>
      <c r="L167" s="152"/>
      <c r="M167" s="153"/>
      <c r="N167" s="154"/>
      <c r="O167" s="155"/>
      <c r="P167" s="78"/>
      <c r="Q167" s="78"/>
      <c r="R167" s="79"/>
    </row>
    <row r="168" spans="1:18" s="80" customFormat="1" ht="15" customHeight="1">
      <c r="A168" s="104"/>
      <c r="B168" s="103"/>
      <c r="C168" s="106"/>
      <c r="D168" s="107"/>
      <c r="E168" s="107"/>
      <c r="F168" s="219">
        <f>Table3235678910111234530633134436637550345[[#This Row],[Q-ty]]*Table3235678910111234530633134436637550345[[#This Row],[Unit]]</f>
        <v>0</v>
      </c>
      <c r="G168" s="134"/>
      <c r="H168" s="191"/>
      <c r="I168" s="76">
        <f>Table3235678910111234530633134436637550345[[#This Row],[AMOUNT]]-Table3235678910111234530633134436637550345[[#This Row],[Amount Paid]]</f>
        <v>0</v>
      </c>
      <c r="J168" s="152"/>
      <c r="K168" s="156"/>
      <c r="L168" s="152"/>
      <c r="M168" s="153"/>
      <c r="N168" s="154"/>
      <c r="O168" s="155"/>
      <c r="P168" s="78"/>
      <c r="Q168" s="78"/>
      <c r="R168" s="79"/>
    </row>
    <row r="169" spans="1:18" s="80" customFormat="1" ht="15" customHeight="1">
      <c r="A169" s="104"/>
      <c r="B169" s="103"/>
      <c r="C169" s="106"/>
      <c r="D169" s="107"/>
      <c r="E169" s="107"/>
      <c r="F169" s="219">
        <f>Table3235678910111234530633134436637550345[[#This Row],[Q-ty]]*Table3235678910111234530633134436637550345[[#This Row],[Unit]]</f>
        <v>0</v>
      </c>
      <c r="G169" s="134"/>
      <c r="H169" s="191"/>
      <c r="I169" s="76">
        <f>Table3235678910111234530633134436637550345[[#This Row],[AMOUNT]]-Table3235678910111234530633134436637550345[[#This Row],[Amount Paid]]</f>
        <v>0</v>
      </c>
      <c r="J169" s="152"/>
      <c r="K169" s="153"/>
      <c r="L169" s="152"/>
      <c r="M169" s="153"/>
      <c r="N169" s="154"/>
      <c r="O169" s="155"/>
      <c r="P169" s="78"/>
      <c r="Q169" s="78"/>
      <c r="R169" s="79"/>
    </row>
    <row r="170" spans="1:18" s="80" customFormat="1" ht="15" customHeight="1">
      <c r="A170" s="104"/>
      <c r="B170" s="103"/>
      <c r="C170" s="106"/>
      <c r="D170" s="107"/>
      <c r="E170" s="107"/>
      <c r="F170" s="219">
        <f>Table3235678910111234530633134436637550345[[#This Row],[Q-ty]]*Table3235678910111234530633134436637550345[[#This Row],[Unit]]</f>
        <v>0</v>
      </c>
      <c r="G170" s="134"/>
      <c r="H170" s="191"/>
      <c r="I170" s="76">
        <f>Table3235678910111234530633134436637550345[[#This Row],[AMOUNT]]-Table3235678910111234530633134436637550345[[#This Row],[Amount Paid]]</f>
        <v>0</v>
      </c>
      <c r="J170" s="152"/>
      <c r="K170" s="153"/>
      <c r="L170" s="152"/>
      <c r="M170" s="153"/>
      <c r="N170" s="154"/>
      <c r="O170" s="155"/>
      <c r="P170" s="78"/>
      <c r="Q170" s="78"/>
      <c r="R170" s="79"/>
    </row>
    <row r="171" spans="1:18" s="80" customFormat="1" ht="15" customHeight="1">
      <c r="A171" s="104"/>
      <c r="B171" s="103"/>
      <c r="C171" s="106"/>
      <c r="D171" s="107"/>
      <c r="E171" s="107"/>
      <c r="F171" s="219">
        <f>Table3235678910111234530633134436637550345[[#This Row],[Q-ty]]*Table3235678910111234530633134436637550345[[#This Row],[Unit]]</f>
        <v>0</v>
      </c>
      <c r="G171" s="134"/>
      <c r="H171" s="191"/>
      <c r="I171" s="76">
        <f>Table3235678910111234530633134436637550345[[#This Row],[AMOUNT]]-Table3235678910111234530633134436637550345[[#This Row],[Amount Paid]]</f>
        <v>0</v>
      </c>
      <c r="J171" s="152"/>
      <c r="K171" s="156"/>
      <c r="L171" s="152"/>
      <c r="M171" s="153"/>
      <c r="N171" s="154"/>
      <c r="O171" s="155"/>
      <c r="P171" s="78"/>
      <c r="Q171" s="78"/>
      <c r="R171" s="79"/>
    </row>
    <row r="172" spans="1:18" s="80" customFormat="1" ht="15" customHeight="1">
      <c r="A172" s="104"/>
      <c r="B172" s="103"/>
      <c r="C172" s="106"/>
      <c r="D172" s="107"/>
      <c r="E172" s="107"/>
      <c r="F172" s="219">
        <f>Table3235678910111234530633134436637550345[[#This Row],[Q-ty]]*Table3235678910111234530633134436637550345[[#This Row],[Unit]]</f>
        <v>0</v>
      </c>
      <c r="G172" s="134"/>
      <c r="H172" s="191"/>
      <c r="I172" s="76">
        <f>Table3235678910111234530633134436637550345[[#This Row],[AMOUNT]]-Table3235678910111234530633134436637550345[[#This Row],[Amount Paid]]</f>
        <v>0</v>
      </c>
      <c r="J172" s="152"/>
      <c r="K172" s="153"/>
      <c r="L172" s="152"/>
      <c r="M172" s="153"/>
      <c r="N172" s="154"/>
      <c r="O172" s="155"/>
      <c r="P172" s="78"/>
      <c r="Q172" s="78"/>
      <c r="R172" s="79"/>
    </row>
    <row r="173" spans="1:18" s="80" customFormat="1" ht="15" customHeight="1">
      <c r="A173" s="104"/>
      <c r="B173" s="103"/>
      <c r="C173" s="106"/>
      <c r="D173" s="107"/>
      <c r="E173" s="107"/>
      <c r="F173" s="219">
        <f>Table3235678910111234530633134436637550345[[#This Row],[Q-ty]]*Table3235678910111234530633134436637550345[[#This Row],[Unit]]</f>
        <v>0</v>
      </c>
      <c r="G173" s="134"/>
      <c r="H173" s="191"/>
      <c r="I173" s="76">
        <f>Table3235678910111234530633134436637550345[[#This Row],[AMOUNT]]-Table3235678910111234530633134436637550345[[#This Row],[Amount Paid]]</f>
        <v>0</v>
      </c>
      <c r="J173" s="152"/>
      <c r="K173" s="153"/>
      <c r="L173" s="152"/>
      <c r="M173" s="153"/>
      <c r="N173" s="154"/>
      <c r="O173" s="155"/>
      <c r="P173" s="78"/>
      <c r="Q173" s="78"/>
      <c r="R173" s="81"/>
    </row>
    <row r="174" spans="1:18" s="80" customFormat="1" ht="15" customHeight="1">
      <c r="A174" s="104"/>
      <c r="B174" s="103"/>
      <c r="C174" s="106"/>
      <c r="D174" s="107"/>
      <c r="E174" s="107"/>
      <c r="F174" s="219">
        <f>Table3235678910111234530633134436637550345[[#This Row],[Q-ty]]*Table3235678910111234530633134436637550345[[#This Row],[Unit]]</f>
        <v>0</v>
      </c>
      <c r="G174" s="134"/>
      <c r="H174" s="191"/>
      <c r="I174" s="76">
        <f>Table3235678910111234530633134436637550345[[#This Row],[AMOUNT]]-Table3235678910111234530633134436637550345[[#This Row],[Amount Paid]]</f>
        <v>0</v>
      </c>
      <c r="J174" s="152"/>
      <c r="K174" s="153"/>
      <c r="L174" s="152"/>
      <c r="M174" s="153"/>
      <c r="N174" s="154"/>
      <c r="O174" s="155"/>
      <c r="P174" s="78"/>
      <c r="Q174" s="78"/>
      <c r="R174" s="79"/>
    </row>
    <row r="175" spans="1:18" s="80" customFormat="1" ht="15" customHeight="1">
      <c r="A175" s="104"/>
      <c r="B175" s="103"/>
      <c r="C175" s="106"/>
      <c r="D175" s="107"/>
      <c r="E175" s="107"/>
      <c r="F175" s="219">
        <f>Table3235678910111234530633134436637550345[[#This Row],[Q-ty]]*Table3235678910111234530633134436637550345[[#This Row],[Unit]]</f>
        <v>0</v>
      </c>
      <c r="G175" s="134"/>
      <c r="H175" s="191"/>
      <c r="I175" s="76">
        <f>Table3235678910111234530633134436637550345[[#This Row],[AMOUNT]]-Table3235678910111234530633134436637550345[[#This Row],[Amount Paid]]</f>
        <v>0</v>
      </c>
      <c r="J175" s="152"/>
      <c r="K175" s="153"/>
      <c r="L175" s="152"/>
      <c r="M175" s="153"/>
      <c r="N175" s="154"/>
      <c r="O175" s="155"/>
      <c r="P175" s="78"/>
      <c r="Q175" s="78"/>
      <c r="R175" s="79"/>
    </row>
    <row r="176" spans="1:18" s="80" customFormat="1" ht="15" customHeight="1">
      <c r="A176" s="104"/>
      <c r="B176" s="103"/>
      <c r="C176" s="106"/>
      <c r="D176" s="107"/>
      <c r="E176" s="107"/>
      <c r="F176" s="219">
        <f>Table3235678910111234530633134436637550345[[#This Row],[Q-ty]]*Table3235678910111234530633134436637550345[[#This Row],[Unit]]</f>
        <v>0</v>
      </c>
      <c r="G176" s="134"/>
      <c r="H176" s="191"/>
      <c r="I176" s="76">
        <f>Table3235678910111234530633134436637550345[[#This Row],[AMOUNT]]-Table3235678910111234530633134436637550345[[#This Row],[Amount Paid]]</f>
        <v>0</v>
      </c>
      <c r="J176" s="152"/>
      <c r="K176" s="153"/>
      <c r="L176" s="152"/>
      <c r="M176" s="153"/>
      <c r="N176" s="154"/>
      <c r="O176" s="155"/>
      <c r="P176" s="78"/>
      <c r="Q176" s="78"/>
      <c r="R176" s="81"/>
    </row>
    <row r="177" spans="1:18" s="80" customFormat="1" ht="15" customHeight="1">
      <c r="A177" s="104"/>
      <c r="B177" s="103"/>
      <c r="C177" s="106"/>
      <c r="D177" s="107"/>
      <c r="E177" s="107"/>
      <c r="F177" s="219">
        <f>Table3235678910111234530633134436637550345[[#This Row],[Q-ty]]*Table3235678910111234530633134436637550345[[#This Row],[Unit]]</f>
        <v>0</v>
      </c>
      <c r="G177" s="134"/>
      <c r="H177" s="191"/>
      <c r="I177" s="76">
        <f>Table3235678910111234530633134436637550345[[#This Row],[AMOUNT]]-Table3235678910111234530633134436637550345[[#This Row],[Amount Paid]]</f>
        <v>0</v>
      </c>
      <c r="J177" s="152"/>
      <c r="K177" s="153"/>
      <c r="L177" s="152"/>
      <c r="M177" s="153"/>
      <c r="N177" s="154"/>
      <c r="O177" s="155"/>
      <c r="P177" s="78"/>
      <c r="Q177" s="78"/>
      <c r="R177" s="79"/>
    </row>
    <row r="178" spans="1:18" s="80" customFormat="1" ht="15" customHeight="1">
      <c r="A178" s="104"/>
      <c r="B178" s="103"/>
      <c r="C178" s="106"/>
      <c r="D178" s="107"/>
      <c r="E178" s="107"/>
      <c r="F178" s="219">
        <f>Table3235678910111234530633134436637550345[[#This Row],[Q-ty]]*Table3235678910111234530633134436637550345[[#This Row],[Unit]]</f>
        <v>0</v>
      </c>
      <c r="G178" s="134"/>
      <c r="H178" s="191"/>
      <c r="I178" s="76">
        <f>Table3235678910111234530633134436637550345[[#This Row],[AMOUNT]]-Table3235678910111234530633134436637550345[[#This Row],[Amount Paid]]</f>
        <v>0</v>
      </c>
      <c r="J178" s="152"/>
      <c r="K178" s="153"/>
      <c r="L178" s="152"/>
      <c r="M178" s="153"/>
      <c r="N178" s="154"/>
      <c r="O178" s="155"/>
      <c r="P178" s="78"/>
      <c r="Q178" s="78"/>
      <c r="R178" s="81"/>
    </row>
    <row r="179" spans="1:18" s="80" customFormat="1" ht="15" customHeight="1">
      <c r="A179" s="104"/>
      <c r="B179" s="103"/>
      <c r="C179" s="106"/>
      <c r="D179" s="107"/>
      <c r="E179" s="107"/>
      <c r="F179" s="219">
        <f>Table3235678910111234530633134436637550345[[#This Row],[Q-ty]]*Table3235678910111234530633134436637550345[[#This Row],[Unit]]</f>
        <v>0</v>
      </c>
      <c r="G179" s="134"/>
      <c r="H179" s="191"/>
      <c r="I179" s="76">
        <f>Table3235678910111234530633134436637550345[[#This Row],[AMOUNT]]-Table3235678910111234530633134436637550345[[#This Row],[Amount Paid]]</f>
        <v>0</v>
      </c>
      <c r="J179" s="152"/>
      <c r="K179" s="153"/>
      <c r="L179" s="152"/>
      <c r="M179" s="153"/>
      <c r="N179" s="154"/>
      <c r="O179" s="155"/>
      <c r="P179" s="78"/>
      <c r="Q179" s="78"/>
      <c r="R179" s="79"/>
    </row>
    <row r="180" spans="1:18" s="80" customFormat="1" ht="15" customHeight="1">
      <c r="A180" s="104"/>
      <c r="B180" s="103"/>
      <c r="C180" s="106"/>
      <c r="D180" s="107"/>
      <c r="E180" s="107"/>
      <c r="F180" s="219">
        <f>Table3235678910111234530633134436637550345[[#This Row],[Q-ty]]*Table3235678910111234530633134436637550345[[#This Row],[Unit]]</f>
        <v>0</v>
      </c>
      <c r="G180" s="134"/>
      <c r="H180" s="191"/>
      <c r="I180" s="76">
        <f>Table3235678910111234530633134436637550345[[#This Row],[AMOUNT]]-Table3235678910111234530633134436637550345[[#This Row],[Amount Paid]]</f>
        <v>0</v>
      </c>
      <c r="J180" s="152"/>
      <c r="K180" s="153"/>
      <c r="L180" s="152"/>
      <c r="M180" s="153"/>
      <c r="N180" s="154"/>
      <c r="O180" s="155"/>
      <c r="P180" s="78"/>
      <c r="Q180" s="78"/>
      <c r="R180" s="79"/>
    </row>
    <row r="181" spans="1:18" s="80" customFormat="1" ht="15" customHeight="1">
      <c r="A181" s="104"/>
      <c r="B181" s="103"/>
      <c r="C181" s="106"/>
      <c r="D181" s="107"/>
      <c r="E181" s="107"/>
      <c r="F181" s="219">
        <f>Table3235678910111234530633134436637550345[[#This Row],[Q-ty]]*Table3235678910111234530633134436637550345[[#This Row],[Unit]]</f>
        <v>0</v>
      </c>
      <c r="G181" s="134"/>
      <c r="H181" s="191"/>
      <c r="I181" s="76">
        <f>Table3235678910111234530633134436637550345[[#This Row],[AMOUNT]]-Table3235678910111234530633134436637550345[[#This Row],[Amount Paid]]</f>
        <v>0</v>
      </c>
      <c r="J181" s="152"/>
      <c r="K181" s="153"/>
      <c r="L181" s="152"/>
      <c r="M181" s="153"/>
      <c r="N181" s="154"/>
      <c r="O181" s="155"/>
      <c r="P181" s="78"/>
      <c r="Q181" s="78"/>
      <c r="R181" s="79"/>
    </row>
    <row r="182" spans="1:18" s="80" customFormat="1" ht="15" customHeight="1">
      <c r="A182" s="104"/>
      <c r="B182" s="103"/>
      <c r="C182" s="106"/>
      <c r="D182" s="107"/>
      <c r="E182" s="107"/>
      <c r="F182" s="219">
        <f>Table3235678910111234530633134436637550345[[#This Row],[Q-ty]]*Table3235678910111234530633134436637550345[[#This Row],[Unit]]</f>
        <v>0</v>
      </c>
      <c r="G182" s="134"/>
      <c r="H182" s="191"/>
      <c r="I182" s="76">
        <f>Table3235678910111234530633134436637550345[[#This Row],[AMOUNT]]-Table3235678910111234530633134436637550345[[#This Row],[Amount Paid]]</f>
        <v>0</v>
      </c>
      <c r="J182" s="152"/>
      <c r="K182" s="153"/>
      <c r="L182" s="152"/>
      <c r="M182" s="153"/>
      <c r="N182" s="154"/>
      <c r="O182" s="155"/>
      <c r="P182" s="78"/>
      <c r="Q182" s="78"/>
      <c r="R182" s="79"/>
    </row>
    <row r="183" spans="1:18" s="80" customFormat="1" ht="15" customHeight="1">
      <c r="A183" s="104"/>
      <c r="B183" s="103"/>
      <c r="C183" s="106"/>
      <c r="D183" s="107"/>
      <c r="E183" s="107"/>
      <c r="F183" s="219">
        <f>Table3235678910111234530633134436637550345[[#This Row],[Q-ty]]*Table3235678910111234530633134436637550345[[#This Row],[Unit]]</f>
        <v>0</v>
      </c>
      <c r="G183" s="134"/>
      <c r="H183" s="191"/>
      <c r="I183" s="76">
        <f>Table3235678910111234530633134436637550345[[#This Row],[AMOUNT]]-Table3235678910111234530633134436637550345[[#This Row],[Amount Paid]]</f>
        <v>0</v>
      </c>
      <c r="J183" s="152"/>
      <c r="K183" s="153"/>
      <c r="L183" s="152"/>
      <c r="M183" s="153"/>
      <c r="N183" s="154"/>
      <c r="O183" s="155"/>
      <c r="P183" s="78"/>
      <c r="Q183" s="78"/>
      <c r="R183" s="79"/>
    </row>
    <row r="184" spans="1:18" s="80" customFormat="1" ht="15" customHeight="1">
      <c r="A184" s="104"/>
      <c r="B184" s="103"/>
      <c r="C184" s="106"/>
      <c r="D184" s="107"/>
      <c r="E184" s="107"/>
      <c r="F184" s="219">
        <f>Table3235678910111234530633134436637550345[[#This Row],[Q-ty]]*Table3235678910111234530633134436637550345[[#This Row],[Unit]]</f>
        <v>0</v>
      </c>
      <c r="G184" s="134"/>
      <c r="H184" s="191"/>
      <c r="I184" s="76">
        <f>Table3235678910111234530633134436637550345[[#This Row],[AMOUNT]]-Table3235678910111234530633134436637550345[[#This Row],[Amount Paid]]</f>
        <v>0</v>
      </c>
      <c r="J184" s="152"/>
      <c r="K184" s="153"/>
      <c r="L184" s="152"/>
      <c r="M184" s="153"/>
      <c r="N184" s="154"/>
      <c r="O184" s="155"/>
      <c r="P184" s="78"/>
      <c r="Q184" s="78"/>
      <c r="R184" s="79"/>
    </row>
    <row r="185" spans="1:18" s="80" customFormat="1" ht="15" customHeight="1">
      <c r="A185" s="104"/>
      <c r="B185" s="103"/>
      <c r="C185" s="106"/>
      <c r="D185" s="107"/>
      <c r="E185" s="107"/>
      <c r="F185" s="219">
        <f>Table3235678910111234530633134436637550345[[#This Row],[Q-ty]]*Table3235678910111234530633134436637550345[[#This Row],[Unit]]</f>
        <v>0</v>
      </c>
      <c r="G185" s="134"/>
      <c r="H185" s="191"/>
      <c r="I185" s="76">
        <f>Table3235678910111234530633134436637550345[[#This Row],[AMOUNT]]-Table3235678910111234530633134436637550345[[#This Row],[Amount Paid]]</f>
        <v>0</v>
      </c>
      <c r="J185" s="152"/>
      <c r="K185" s="153"/>
      <c r="L185" s="152"/>
      <c r="M185" s="153"/>
      <c r="N185" s="154"/>
      <c r="O185" s="155"/>
      <c r="P185" s="78"/>
      <c r="Q185" s="78"/>
      <c r="R185" s="79"/>
    </row>
    <row r="186" spans="1:18" s="80" customFormat="1" ht="15" customHeight="1">
      <c r="A186" s="104"/>
      <c r="B186" s="103"/>
      <c r="C186" s="106"/>
      <c r="D186" s="107"/>
      <c r="E186" s="107"/>
      <c r="F186" s="219">
        <f>Table3235678910111234530633134436637550345[[#This Row],[Q-ty]]*Table3235678910111234530633134436637550345[[#This Row],[Unit]]</f>
        <v>0</v>
      </c>
      <c r="G186" s="134"/>
      <c r="H186" s="191"/>
      <c r="I186" s="76">
        <f>Table3235678910111234530633134436637550345[[#This Row],[AMOUNT]]-Table3235678910111234530633134436637550345[[#This Row],[Amount Paid]]</f>
        <v>0</v>
      </c>
      <c r="J186" s="152"/>
      <c r="K186" s="153"/>
      <c r="L186" s="152"/>
      <c r="M186" s="153"/>
      <c r="N186" s="154"/>
      <c r="O186" s="155"/>
      <c r="P186" s="78"/>
      <c r="Q186" s="78"/>
      <c r="R186" s="79"/>
    </row>
    <row r="187" spans="1:18" s="80" customFormat="1" ht="15" customHeight="1">
      <c r="A187" s="104"/>
      <c r="B187" s="103"/>
      <c r="C187" s="106"/>
      <c r="D187" s="107"/>
      <c r="E187" s="107"/>
      <c r="F187" s="219">
        <f>Table3235678910111234530633134436637550345[[#This Row],[Q-ty]]*Table3235678910111234530633134436637550345[[#This Row],[Unit]]</f>
        <v>0</v>
      </c>
      <c r="G187" s="134"/>
      <c r="H187" s="191"/>
      <c r="I187" s="76">
        <f>Table3235678910111234530633134436637550345[[#This Row],[AMOUNT]]-Table3235678910111234530633134436637550345[[#This Row],[Amount Paid]]</f>
        <v>0</v>
      </c>
      <c r="J187" s="152"/>
      <c r="K187" s="153"/>
      <c r="L187" s="152"/>
      <c r="M187" s="153"/>
      <c r="N187" s="154"/>
      <c r="O187" s="155"/>
      <c r="P187" s="78"/>
      <c r="Q187" s="78"/>
      <c r="R187" s="79"/>
    </row>
    <row r="188" spans="1:18" s="80" customFormat="1" ht="15" customHeight="1">
      <c r="A188" s="104"/>
      <c r="B188" s="103"/>
      <c r="C188" s="106"/>
      <c r="D188" s="107"/>
      <c r="E188" s="107"/>
      <c r="F188" s="219">
        <f>Table3235678910111234530633134436637550345[[#This Row],[Q-ty]]*Table3235678910111234530633134436637550345[[#This Row],[Unit]]</f>
        <v>0</v>
      </c>
      <c r="G188" s="134"/>
      <c r="H188" s="191"/>
      <c r="I188" s="76">
        <f>Table3235678910111234530633134436637550345[[#This Row],[AMOUNT]]-Table3235678910111234530633134436637550345[[#This Row],[Amount Paid]]</f>
        <v>0</v>
      </c>
      <c r="J188" s="152"/>
      <c r="K188" s="153"/>
      <c r="L188" s="152"/>
      <c r="M188" s="153"/>
      <c r="N188" s="154"/>
      <c r="O188" s="155"/>
      <c r="P188" s="78"/>
      <c r="Q188" s="78"/>
      <c r="R188" s="79"/>
    </row>
    <row r="189" spans="1:18" s="80" customFormat="1" ht="15" customHeight="1">
      <c r="A189" s="104"/>
      <c r="B189" s="103"/>
      <c r="C189" s="106"/>
      <c r="D189" s="107"/>
      <c r="E189" s="107"/>
      <c r="F189" s="219">
        <f>Table3235678910111234530633134436637550345[[#This Row],[Q-ty]]*Table3235678910111234530633134436637550345[[#This Row],[Unit]]</f>
        <v>0</v>
      </c>
      <c r="G189" s="134"/>
      <c r="H189" s="191"/>
      <c r="I189" s="76">
        <f>Table3235678910111234530633134436637550345[[#This Row],[AMOUNT]]-Table3235678910111234530633134436637550345[[#This Row],[Amount Paid]]</f>
        <v>0</v>
      </c>
      <c r="J189" s="152"/>
      <c r="K189" s="153"/>
      <c r="L189" s="152"/>
      <c r="M189" s="153"/>
      <c r="N189" s="154"/>
      <c r="O189" s="155"/>
      <c r="P189" s="78"/>
      <c r="Q189" s="78"/>
      <c r="R189" s="79"/>
    </row>
    <row r="190" spans="1:18" s="80" customFormat="1" ht="15" customHeight="1">
      <c r="A190" s="104"/>
      <c r="B190" s="103"/>
      <c r="C190" s="106"/>
      <c r="D190" s="107"/>
      <c r="E190" s="107"/>
      <c r="F190" s="219">
        <f>Table3235678910111234530633134436637550345[[#This Row],[Q-ty]]*Table3235678910111234530633134436637550345[[#This Row],[Unit]]</f>
        <v>0</v>
      </c>
      <c r="G190" s="134"/>
      <c r="H190" s="191"/>
      <c r="I190" s="76">
        <f>Table3235678910111234530633134436637550345[[#This Row],[AMOUNT]]-Table3235678910111234530633134436637550345[[#This Row],[Amount Paid]]</f>
        <v>0</v>
      </c>
      <c r="J190" s="152"/>
      <c r="K190" s="153"/>
      <c r="L190" s="152"/>
      <c r="M190" s="153"/>
      <c r="N190" s="154"/>
      <c r="O190" s="155"/>
      <c r="P190" s="78"/>
      <c r="Q190" s="78"/>
      <c r="R190" s="79"/>
    </row>
    <row r="191" spans="1:18" s="80" customFormat="1" ht="15" customHeight="1">
      <c r="A191" s="104"/>
      <c r="B191" s="103"/>
      <c r="C191" s="106"/>
      <c r="D191" s="107"/>
      <c r="E191" s="107"/>
      <c r="F191" s="75">
        <f>Table3235678910111234530633134436637550345[[#This Row],[Q-ty]]*Table3235678910111234530633134436637550345[[#This Row],[Unit]]</f>
        <v>0</v>
      </c>
      <c r="G191" s="134"/>
      <c r="H191" s="191"/>
      <c r="I191" s="76">
        <f>Table3235678910111234530633134436637550345[[#This Row],[AMOUNT]]-Table3235678910111234530633134436637550345[[#This Row],[Amount Paid]]</f>
        <v>0</v>
      </c>
      <c r="J191" s="152"/>
      <c r="K191" s="153"/>
      <c r="L191" s="152"/>
      <c r="M191" s="153"/>
      <c r="N191" s="154"/>
      <c r="O191" s="155"/>
      <c r="P191" s="78"/>
      <c r="Q191" s="78"/>
      <c r="R191" s="79"/>
    </row>
    <row r="192" spans="1:18" s="80" customFormat="1" ht="15" customHeight="1">
      <c r="A192" s="104"/>
      <c r="B192" s="103"/>
      <c r="C192" s="106"/>
      <c r="D192" s="107"/>
      <c r="E192" s="107"/>
      <c r="F192" s="75">
        <f>Table3235678910111234530633134436637550345[[#This Row],[Q-ty]]*Table3235678910111234530633134436637550345[[#This Row],[Unit]]</f>
        <v>0</v>
      </c>
      <c r="G192" s="134"/>
      <c r="H192" s="191"/>
      <c r="I192" s="76">
        <f>Table3235678910111234530633134436637550345[[#This Row],[AMOUNT]]-Table3235678910111234530633134436637550345[[#This Row],[Amount Paid]]</f>
        <v>0</v>
      </c>
      <c r="J192" s="152"/>
      <c r="K192" s="153"/>
      <c r="L192" s="152"/>
      <c r="M192" s="153"/>
      <c r="N192" s="154"/>
      <c r="O192" s="155"/>
      <c r="P192" s="78"/>
      <c r="Q192" s="78"/>
      <c r="R192" s="79"/>
    </row>
    <row r="193" spans="1:19" ht="18">
      <c r="A193" s="104"/>
      <c r="B193" s="103"/>
      <c r="C193" s="106"/>
      <c r="D193" s="107"/>
      <c r="E193" s="107"/>
      <c r="F193" s="75">
        <f>Table3235678910111234530633134436637550345[[#This Row],[Q-ty]]*Table3235678910111234530633134436637550345[[#This Row],[Unit]]</f>
        <v>0</v>
      </c>
      <c r="G193" s="134"/>
      <c r="H193" s="191"/>
      <c r="I193" s="76">
        <f>Table3235678910111234530633134436637550345[[#This Row],[AMOUNT]]-Table3235678910111234530633134436637550345[[#This Row],[Amount Paid]]</f>
        <v>0</v>
      </c>
      <c r="J193" s="152"/>
      <c r="K193" s="153"/>
      <c r="L193" s="152"/>
      <c r="M193" s="153"/>
      <c r="N193" s="154"/>
      <c r="O193" s="155"/>
      <c r="P193" s="69"/>
      <c r="Q193" s="69"/>
      <c r="R193" s="84"/>
      <c r="S193" s="69"/>
    </row>
    <row r="194" spans="1:19" ht="18">
      <c r="A194" s="104"/>
      <c r="B194" s="103"/>
      <c r="C194" s="106"/>
      <c r="D194" s="107"/>
      <c r="E194" s="107"/>
      <c r="F194" s="75">
        <f>Table3235678910111234530633134436637550345[[#This Row],[Q-ty]]*Table3235678910111234530633134436637550345[[#This Row],[Unit]]</f>
        <v>0</v>
      </c>
      <c r="G194" s="134"/>
      <c r="H194" s="191"/>
      <c r="I194" s="76">
        <f>Table3235678910111234530633134436637550345[[#This Row],[AMOUNT]]-Table3235678910111234530633134436637550345[[#This Row],[Amount Paid]]</f>
        <v>0</v>
      </c>
      <c r="J194" s="152"/>
      <c r="K194" s="153"/>
      <c r="L194" s="152"/>
      <c r="M194" s="153"/>
      <c r="N194" s="154"/>
      <c r="O194" s="155"/>
      <c r="P194" s="69"/>
      <c r="Q194" s="69"/>
      <c r="R194" s="84"/>
      <c r="S194" s="69"/>
    </row>
    <row r="195" spans="1:19" ht="18">
      <c r="A195" s="115"/>
      <c r="B195" s="116"/>
      <c r="F195" s="85"/>
      <c r="G195" s="136"/>
      <c r="H195" s="137"/>
      <c r="I195" s="76">
        <f t="shared" ref="I195:I247" si="0">F195-H195</f>
        <v>0</v>
      </c>
      <c r="K195" s="171"/>
      <c r="M195" s="146"/>
      <c r="O195" s="151"/>
      <c r="P195" s="69"/>
      <c r="Q195" s="69"/>
      <c r="R195" s="84"/>
      <c r="S195" s="69"/>
    </row>
    <row r="196" spans="1:19">
      <c r="A196" s="115"/>
      <c r="B196" s="116"/>
      <c r="F196" s="85"/>
      <c r="G196" s="136"/>
      <c r="H196" s="137"/>
      <c r="I196" s="66">
        <f t="shared" si="0"/>
        <v>0</v>
      </c>
      <c r="K196" s="172"/>
      <c r="M196" s="146"/>
      <c r="O196" s="151"/>
      <c r="P196" s="69"/>
      <c r="Q196" s="69"/>
      <c r="R196" s="84"/>
      <c r="S196" s="69"/>
    </row>
    <row r="197" spans="1:19">
      <c r="A197" s="115"/>
      <c r="B197" s="116"/>
      <c r="F197" s="85"/>
      <c r="G197" s="136"/>
      <c r="H197" s="137"/>
      <c r="I197" s="66">
        <f t="shared" si="0"/>
        <v>0</v>
      </c>
      <c r="K197" s="171"/>
      <c r="M197" s="146"/>
      <c r="O197" s="151"/>
      <c r="P197" s="69"/>
      <c r="Q197" s="69"/>
      <c r="R197" s="84"/>
      <c r="S197" s="69"/>
    </row>
    <row r="198" spans="1:19">
      <c r="A198" s="115"/>
      <c r="B198" s="116"/>
      <c r="F198" s="85"/>
      <c r="G198" s="136"/>
      <c r="H198" s="137"/>
      <c r="I198" s="66">
        <f t="shared" si="0"/>
        <v>0</v>
      </c>
      <c r="K198" s="172"/>
      <c r="M198" s="146"/>
      <c r="O198" s="151"/>
      <c r="P198" s="69"/>
      <c r="Q198" s="69"/>
      <c r="R198" s="84"/>
      <c r="S198" s="69"/>
    </row>
    <row r="199" spans="1:19">
      <c r="A199" s="115"/>
      <c r="B199" s="116"/>
      <c r="F199" s="85"/>
      <c r="G199" s="136"/>
      <c r="H199" s="137"/>
      <c r="I199" s="66">
        <f t="shared" si="0"/>
        <v>0</v>
      </c>
      <c r="K199" s="171"/>
      <c r="M199" s="146"/>
      <c r="O199" s="151"/>
      <c r="P199" s="69"/>
      <c r="Q199" s="69"/>
      <c r="R199" s="86"/>
      <c r="S199" s="69"/>
    </row>
    <row r="200" spans="1:19">
      <c r="A200" s="115"/>
      <c r="B200" s="116"/>
      <c r="F200" s="85"/>
      <c r="G200" s="136"/>
      <c r="H200" s="137"/>
      <c r="I200" s="66">
        <f t="shared" si="0"/>
        <v>0</v>
      </c>
      <c r="K200" s="171"/>
      <c r="M200" s="146"/>
      <c r="O200" s="151"/>
      <c r="P200" s="69"/>
      <c r="Q200" s="69"/>
      <c r="R200" s="84"/>
      <c r="S200" s="69"/>
    </row>
    <row r="201" spans="1:19">
      <c r="A201" s="115"/>
      <c r="B201" s="116"/>
      <c r="C201" s="119"/>
      <c r="D201" s="120"/>
      <c r="E201" s="120"/>
      <c r="F201" s="87"/>
      <c r="G201" s="138"/>
      <c r="H201" s="139"/>
      <c r="I201" s="66">
        <f t="shared" si="0"/>
        <v>0</v>
      </c>
      <c r="J201" s="173"/>
      <c r="K201" s="174"/>
      <c r="L201" s="173"/>
      <c r="M201" s="175"/>
      <c r="N201" s="175"/>
      <c r="O201" s="176"/>
      <c r="P201" s="69"/>
      <c r="Q201" s="69"/>
      <c r="R201" s="84"/>
      <c r="S201" s="69"/>
    </row>
    <row r="202" spans="1:19">
      <c r="A202" s="115"/>
      <c r="B202" s="116"/>
      <c r="C202" s="119"/>
      <c r="D202" s="120"/>
      <c r="E202" s="120"/>
      <c r="F202" s="87"/>
      <c r="G202" s="138"/>
      <c r="H202" s="139"/>
      <c r="I202" s="66">
        <f t="shared" si="0"/>
        <v>0</v>
      </c>
      <c r="J202" s="173"/>
      <c r="K202" s="174"/>
      <c r="L202" s="173"/>
      <c r="M202" s="175"/>
      <c r="N202" s="175"/>
      <c r="O202" s="176"/>
      <c r="P202" s="69"/>
      <c r="Q202" s="69"/>
      <c r="R202" s="84"/>
      <c r="S202" s="69"/>
    </row>
    <row r="203" spans="1:19">
      <c r="A203" s="115"/>
      <c r="B203" s="116"/>
      <c r="F203" s="85"/>
      <c r="G203" s="136"/>
      <c r="H203" s="137"/>
      <c r="I203" s="66">
        <f t="shared" si="0"/>
        <v>0</v>
      </c>
      <c r="K203" s="171"/>
      <c r="M203" s="146"/>
      <c r="O203" s="151"/>
      <c r="P203" s="69"/>
      <c r="Q203" s="69"/>
      <c r="R203" s="84"/>
      <c r="S203" s="69"/>
    </row>
    <row r="204" spans="1:19">
      <c r="A204" s="115"/>
      <c r="B204" s="116"/>
      <c r="F204" s="85"/>
      <c r="G204" s="136"/>
      <c r="H204" s="137"/>
      <c r="I204" s="66">
        <f t="shared" si="0"/>
        <v>0</v>
      </c>
      <c r="K204" s="171"/>
      <c r="M204" s="146"/>
      <c r="O204" s="151"/>
      <c r="P204" s="69"/>
      <c r="Q204" s="69"/>
      <c r="R204" s="84"/>
      <c r="S204" s="69"/>
    </row>
    <row r="205" spans="1:19">
      <c r="A205" s="115"/>
      <c r="B205" s="116"/>
      <c r="F205" s="85"/>
      <c r="G205" s="136"/>
      <c r="H205" s="137"/>
      <c r="I205" s="66">
        <f t="shared" si="0"/>
        <v>0</v>
      </c>
      <c r="K205" s="171"/>
      <c r="M205" s="146"/>
      <c r="O205" s="151"/>
      <c r="P205" s="69"/>
      <c r="Q205" s="69"/>
      <c r="R205" s="69"/>
      <c r="S205" s="69"/>
    </row>
    <row r="206" spans="1:19">
      <c r="A206" s="115"/>
      <c r="B206" s="116"/>
      <c r="F206" s="85"/>
      <c r="G206" s="136"/>
      <c r="H206" s="137"/>
      <c r="I206" s="66">
        <f t="shared" si="0"/>
        <v>0</v>
      </c>
      <c r="K206" s="172"/>
      <c r="M206" s="146"/>
      <c r="O206" s="151"/>
      <c r="P206" s="69"/>
      <c r="Q206" s="69"/>
      <c r="R206" s="69"/>
      <c r="S206" s="69"/>
    </row>
    <row r="207" spans="1:19">
      <c r="A207" s="115"/>
      <c r="B207" s="116"/>
      <c r="F207" s="85"/>
      <c r="G207" s="136"/>
      <c r="H207" s="137"/>
      <c r="I207" s="66">
        <f t="shared" si="0"/>
        <v>0</v>
      </c>
      <c r="K207" s="171"/>
      <c r="M207" s="146"/>
      <c r="O207" s="151"/>
      <c r="P207" s="69"/>
      <c r="Q207" s="69"/>
      <c r="R207" s="69"/>
      <c r="S207" s="69"/>
    </row>
    <row r="208" spans="1:19">
      <c r="A208" s="115"/>
      <c r="B208" s="116"/>
      <c r="F208" s="85"/>
      <c r="G208" s="136"/>
      <c r="H208" s="137"/>
      <c r="I208" s="66">
        <f t="shared" si="0"/>
        <v>0</v>
      </c>
      <c r="K208" s="171"/>
      <c r="M208" s="146"/>
      <c r="O208" s="151"/>
      <c r="P208" s="69"/>
      <c r="Q208" s="69"/>
      <c r="R208" s="69"/>
      <c r="S208" s="69"/>
    </row>
    <row r="209" spans="1:19">
      <c r="A209" s="115"/>
      <c r="B209" s="116"/>
      <c r="F209" s="85"/>
      <c r="G209" s="136"/>
      <c r="H209" s="137"/>
      <c r="I209" s="66">
        <f t="shared" si="0"/>
        <v>0</v>
      </c>
      <c r="K209" s="171"/>
      <c r="M209" s="146"/>
      <c r="O209" s="151"/>
      <c r="P209" s="69"/>
      <c r="Q209" s="69"/>
      <c r="R209" s="69"/>
      <c r="S209" s="69"/>
    </row>
    <row r="210" spans="1:19">
      <c r="A210" s="115"/>
      <c r="B210" s="116"/>
      <c r="F210" s="85"/>
      <c r="G210" s="136"/>
      <c r="H210" s="137"/>
      <c r="I210" s="66">
        <f t="shared" si="0"/>
        <v>0</v>
      </c>
      <c r="K210" s="171"/>
      <c r="M210" s="146"/>
      <c r="O210" s="151"/>
      <c r="P210" s="69"/>
      <c r="Q210" s="69"/>
      <c r="R210" s="69"/>
      <c r="S210" s="69"/>
    </row>
    <row r="211" spans="1:19">
      <c r="A211" s="115"/>
      <c r="B211" s="116"/>
      <c r="F211" s="85"/>
      <c r="G211" s="136"/>
      <c r="H211" s="137"/>
      <c r="I211" s="66">
        <f t="shared" si="0"/>
        <v>0</v>
      </c>
      <c r="K211" s="177"/>
      <c r="M211" s="146"/>
      <c r="O211" s="151"/>
      <c r="P211" s="69"/>
      <c r="Q211" s="69"/>
      <c r="R211" s="69"/>
      <c r="S211" s="69"/>
    </row>
    <row r="212" spans="1:19">
      <c r="A212" s="115"/>
      <c r="B212" s="116"/>
      <c r="F212" s="85"/>
      <c r="G212" s="136"/>
      <c r="H212" s="137"/>
      <c r="I212" s="66">
        <f t="shared" si="0"/>
        <v>0</v>
      </c>
      <c r="K212" s="178"/>
      <c r="M212" s="146"/>
      <c r="O212" s="151"/>
      <c r="P212" s="69"/>
      <c r="Q212" s="69"/>
      <c r="R212" s="69"/>
      <c r="S212" s="69"/>
    </row>
    <row r="213" spans="1:19">
      <c r="A213" s="115"/>
      <c r="B213" s="116"/>
      <c r="F213" s="85"/>
      <c r="G213" s="136"/>
      <c r="H213" s="137"/>
      <c r="I213" s="66">
        <f t="shared" si="0"/>
        <v>0</v>
      </c>
      <c r="K213" s="177"/>
      <c r="M213" s="146"/>
      <c r="O213" s="151"/>
      <c r="P213" s="69"/>
      <c r="Q213" s="69"/>
      <c r="R213" s="69"/>
      <c r="S213" s="69"/>
    </row>
    <row r="214" spans="1:19">
      <c r="A214" s="115"/>
      <c r="B214" s="116"/>
      <c r="F214" s="85"/>
      <c r="G214" s="136"/>
      <c r="H214" s="137"/>
      <c r="I214" s="66">
        <f t="shared" si="0"/>
        <v>0</v>
      </c>
      <c r="K214" s="177"/>
      <c r="M214" s="146"/>
      <c r="O214" s="151"/>
      <c r="P214" s="69"/>
      <c r="Q214" s="69"/>
      <c r="S214" s="69"/>
    </row>
    <row r="215" spans="1:19">
      <c r="A215" s="115"/>
      <c r="B215" s="116"/>
      <c r="C215" s="119"/>
      <c r="D215" s="120"/>
      <c r="E215" s="120"/>
      <c r="F215" s="87"/>
      <c r="G215" s="138"/>
      <c r="H215" s="139"/>
      <c r="I215" s="66">
        <f t="shared" si="0"/>
        <v>0</v>
      </c>
      <c r="J215" s="173"/>
      <c r="K215" s="179"/>
      <c r="L215" s="173"/>
      <c r="M215" s="175"/>
      <c r="N215" s="175"/>
      <c r="O215" s="176"/>
      <c r="P215" s="69"/>
      <c r="Q215" s="69"/>
      <c r="S215" s="69"/>
    </row>
    <row r="216" spans="1:19">
      <c r="A216" s="115"/>
      <c r="B216" s="116"/>
      <c r="C216" s="119"/>
      <c r="D216" s="120"/>
      <c r="E216" s="120"/>
      <c r="F216" s="87"/>
      <c r="G216" s="138"/>
      <c r="H216" s="139"/>
      <c r="I216" s="66">
        <f t="shared" si="0"/>
        <v>0</v>
      </c>
      <c r="J216" s="173"/>
      <c r="K216" s="179"/>
      <c r="L216" s="173"/>
      <c r="M216" s="175"/>
      <c r="N216" s="175"/>
      <c r="O216" s="176"/>
      <c r="P216" s="69"/>
      <c r="Q216" s="69"/>
      <c r="R216" s="69"/>
      <c r="S216" s="69"/>
    </row>
    <row r="217" spans="1:19">
      <c r="A217" s="115"/>
      <c r="B217" s="116"/>
      <c r="C217" s="119"/>
      <c r="D217" s="120"/>
      <c r="E217" s="120"/>
      <c r="F217" s="87"/>
      <c r="G217" s="138"/>
      <c r="H217" s="139"/>
      <c r="I217" s="66">
        <f t="shared" si="0"/>
        <v>0</v>
      </c>
      <c r="J217" s="173"/>
      <c r="K217" s="179"/>
      <c r="L217" s="173"/>
      <c r="M217" s="175"/>
      <c r="N217" s="175"/>
      <c r="O217" s="176"/>
      <c r="P217" s="69"/>
      <c r="Q217" s="69"/>
      <c r="R217" s="69"/>
      <c r="S217" s="69"/>
    </row>
    <row r="218" spans="1:19">
      <c r="A218" s="115"/>
      <c r="B218" s="116"/>
      <c r="F218" s="87"/>
      <c r="G218" s="138"/>
      <c r="H218" s="139"/>
      <c r="I218" s="66">
        <f t="shared" si="0"/>
        <v>0</v>
      </c>
      <c r="K218" s="179"/>
      <c r="L218" s="173"/>
      <c r="M218" s="175"/>
      <c r="N218" s="175"/>
      <c r="O218" s="176"/>
      <c r="P218" s="69"/>
      <c r="Q218" s="69"/>
      <c r="R218" s="69"/>
      <c r="S218" s="69"/>
    </row>
    <row r="219" spans="1:19">
      <c r="A219" s="115"/>
      <c r="B219" s="116"/>
      <c r="I219" s="66">
        <f t="shared" si="0"/>
        <v>0</v>
      </c>
      <c r="K219" s="177"/>
      <c r="L219" s="180"/>
      <c r="M219" s="146"/>
      <c r="O219" s="151"/>
      <c r="P219" s="69"/>
      <c r="Q219" s="69"/>
      <c r="S219" s="69"/>
    </row>
    <row r="220" spans="1:19">
      <c r="A220" s="115"/>
      <c r="B220" s="116"/>
      <c r="F220" s="88"/>
      <c r="G220" s="136"/>
      <c r="H220" s="140"/>
      <c r="I220" s="66">
        <f t="shared" si="0"/>
        <v>0</v>
      </c>
      <c r="K220" s="177"/>
      <c r="L220" s="180"/>
      <c r="M220" s="146"/>
      <c r="O220" s="151"/>
      <c r="P220" s="69"/>
      <c r="Q220" s="69"/>
      <c r="S220" s="69"/>
    </row>
    <row r="221" spans="1:19">
      <c r="A221" s="115"/>
      <c r="B221" s="116"/>
      <c r="F221" s="88"/>
      <c r="G221" s="136"/>
      <c r="H221" s="140"/>
      <c r="I221" s="66">
        <f t="shared" si="0"/>
        <v>0</v>
      </c>
      <c r="K221" s="177"/>
      <c r="L221" s="180"/>
      <c r="M221" s="146"/>
      <c r="O221" s="151"/>
      <c r="P221" s="69"/>
      <c r="Q221" s="69"/>
      <c r="S221" s="69"/>
    </row>
    <row r="222" spans="1:19">
      <c r="A222" s="115"/>
      <c r="B222" s="121"/>
      <c r="F222" s="88"/>
      <c r="G222" s="136"/>
      <c r="H222" s="140"/>
      <c r="I222" s="66">
        <f t="shared" si="0"/>
        <v>0</v>
      </c>
      <c r="K222" s="177"/>
      <c r="L222" s="180"/>
      <c r="M222" s="146"/>
      <c r="O222" s="151"/>
      <c r="P222" s="69"/>
      <c r="Q222" s="69"/>
      <c r="R222" s="69"/>
      <c r="S222" s="69"/>
    </row>
    <row r="223" spans="1:19">
      <c r="A223" s="115"/>
      <c r="B223" s="121"/>
      <c r="F223" s="88"/>
      <c r="G223" s="136"/>
      <c r="H223" s="140"/>
      <c r="I223" s="66">
        <f t="shared" si="0"/>
        <v>0</v>
      </c>
      <c r="K223" s="177"/>
      <c r="L223" s="180"/>
      <c r="M223" s="146"/>
      <c r="O223" s="151"/>
      <c r="P223" s="69"/>
      <c r="Q223" s="69"/>
      <c r="R223" s="69"/>
      <c r="S223" s="69"/>
    </row>
    <row r="224" spans="1:19">
      <c r="A224" s="115"/>
      <c r="B224" s="121"/>
      <c r="F224" s="88"/>
      <c r="G224" s="136"/>
      <c r="H224" s="140"/>
      <c r="I224" s="66">
        <f t="shared" si="0"/>
        <v>0</v>
      </c>
      <c r="K224" s="177"/>
      <c r="L224" s="180"/>
      <c r="M224" s="146"/>
      <c r="O224" s="151"/>
      <c r="P224" s="69"/>
      <c r="Q224" s="69"/>
      <c r="R224" s="69"/>
      <c r="S224" s="69"/>
    </row>
    <row r="225" spans="1:19">
      <c r="A225" s="115"/>
      <c r="B225" s="121"/>
      <c r="F225" s="88"/>
      <c r="G225" s="136"/>
      <c r="H225" s="140"/>
      <c r="I225" s="66">
        <f t="shared" si="0"/>
        <v>0</v>
      </c>
      <c r="K225" s="177"/>
      <c r="L225" s="180"/>
      <c r="M225" s="146"/>
      <c r="O225" s="151"/>
      <c r="P225" s="69"/>
      <c r="Q225" s="69"/>
      <c r="R225" s="69"/>
      <c r="S225" s="69"/>
    </row>
    <row r="226" spans="1:19">
      <c r="A226" s="115"/>
      <c r="B226" s="121"/>
      <c r="F226" s="88"/>
      <c r="G226" s="136"/>
      <c r="H226" s="140"/>
      <c r="I226" s="66">
        <f t="shared" si="0"/>
        <v>0</v>
      </c>
      <c r="K226" s="178"/>
      <c r="L226" s="180"/>
      <c r="M226" s="146"/>
      <c r="O226" s="151"/>
      <c r="P226" s="69"/>
      <c r="Q226" s="69"/>
      <c r="R226" s="69"/>
      <c r="S226" s="69"/>
    </row>
    <row r="227" spans="1:19">
      <c r="A227" s="115"/>
      <c r="B227" s="121"/>
      <c r="F227" s="88"/>
      <c r="G227" s="136"/>
      <c r="H227" s="140"/>
      <c r="I227" s="66">
        <f t="shared" si="0"/>
        <v>0</v>
      </c>
      <c r="K227" s="178"/>
      <c r="L227" s="180"/>
      <c r="M227" s="146"/>
      <c r="O227" s="151"/>
      <c r="P227" s="69"/>
      <c r="Q227" s="69"/>
      <c r="R227" s="69"/>
      <c r="S227" s="69"/>
    </row>
    <row r="228" spans="1:19">
      <c r="A228" s="115"/>
      <c r="B228" s="121"/>
      <c r="F228" s="88"/>
      <c r="G228" s="136"/>
      <c r="H228" s="140"/>
      <c r="I228" s="66">
        <f t="shared" si="0"/>
        <v>0</v>
      </c>
      <c r="K228" s="177"/>
      <c r="L228" s="180"/>
      <c r="M228" s="146"/>
      <c r="O228" s="151"/>
      <c r="P228" s="69"/>
      <c r="Q228" s="69"/>
      <c r="R228" s="69"/>
      <c r="S228" s="69"/>
    </row>
    <row r="229" spans="1:19">
      <c r="A229" s="115"/>
      <c r="B229" s="121"/>
      <c r="I229" s="66">
        <f t="shared" si="0"/>
        <v>0</v>
      </c>
      <c r="K229" s="177"/>
      <c r="M229" s="177"/>
      <c r="P229" s="69"/>
      <c r="Q229" s="69"/>
      <c r="R229" s="69"/>
      <c r="S229" s="69"/>
    </row>
    <row r="230" spans="1:19">
      <c r="A230" s="115"/>
      <c r="B230" s="121"/>
      <c r="F230" s="89"/>
      <c r="H230" s="141"/>
      <c r="I230" s="66">
        <f t="shared" si="0"/>
        <v>0</v>
      </c>
      <c r="K230" s="179"/>
      <c r="L230" s="181"/>
      <c r="M230" s="175"/>
      <c r="N230" s="175"/>
      <c r="O230" s="176"/>
      <c r="P230" s="69"/>
      <c r="Q230" s="69"/>
      <c r="R230" s="69"/>
      <c r="S230" s="69"/>
    </row>
    <row r="231" spans="1:19">
      <c r="A231" s="115"/>
      <c r="B231" s="121"/>
      <c r="C231" s="119"/>
      <c r="D231" s="120"/>
      <c r="E231" s="120"/>
      <c r="F231" s="89"/>
      <c r="G231" s="122"/>
      <c r="H231" s="141"/>
      <c r="I231" s="66">
        <f t="shared" si="0"/>
        <v>0</v>
      </c>
      <c r="K231" s="179"/>
      <c r="L231" s="181"/>
      <c r="M231" s="175"/>
      <c r="N231" s="175"/>
      <c r="O231" s="176"/>
      <c r="P231" s="69"/>
      <c r="Q231" s="69"/>
      <c r="S231" s="69"/>
    </row>
    <row r="232" spans="1:19">
      <c r="A232" s="115"/>
      <c r="B232" s="121"/>
      <c r="C232" s="119"/>
      <c r="D232" s="120"/>
      <c r="E232" s="120"/>
      <c r="F232" s="89"/>
      <c r="G232" s="122"/>
      <c r="H232" s="141"/>
      <c r="I232" s="66">
        <f t="shared" si="0"/>
        <v>0</v>
      </c>
      <c r="K232" s="179"/>
      <c r="L232" s="181"/>
      <c r="M232" s="175"/>
      <c r="N232" s="175"/>
      <c r="O232" s="176"/>
      <c r="P232" s="69"/>
      <c r="Q232" s="69"/>
      <c r="R232" s="69"/>
      <c r="S232" s="69"/>
    </row>
    <row r="233" spans="1:19">
      <c r="A233" s="115"/>
      <c r="B233" s="121"/>
      <c r="C233" s="119"/>
      <c r="D233" s="120"/>
      <c r="E233" s="120"/>
      <c r="F233" s="89"/>
      <c r="G233" s="122"/>
      <c r="H233" s="141"/>
      <c r="I233" s="66">
        <f t="shared" si="0"/>
        <v>0</v>
      </c>
      <c r="J233" s="173"/>
      <c r="K233" s="179"/>
      <c r="L233" s="181"/>
      <c r="M233" s="175"/>
      <c r="N233" s="175"/>
      <c r="O233" s="176"/>
      <c r="P233" s="69"/>
      <c r="Q233" s="69"/>
      <c r="S233" s="69"/>
    </row>
    <row r="234" spans="1:19">
      <c r="A234" s="115"/>
      <c r="B234" s="121"/>
      <c r="C234" s="119"/>
      <c r="D234" s="120"/>
      <c r="E234" s="120"/>
      <c r="F234" s="89"/>
      <c r="G234" s="122"/>
      <c r="H234" s="141"/>
      <c r="I234" s="66">
        <f t="shared" si="0"/>
        <v>0</v>
      </c>
      <c r="J234" s="173"/>
      <c r="K234" s="179"/>
      <c r="L234" s="181"/>
      <c r="M234" s="175"/>
      <c r="N234" s="175"/>
      <c r="O234" s="176"/>
      <c r="P234" s="69"/>
      <c r="Q234" s="69"/>
      <c r="R234" s="69"/>
      <c r="S234" s="69"/>
    </row>
    <row r="235" spans="1:19">
      <c r="A235" s="115"/>
      <c r="B235" s="121"/>
      <c r="C235" s="119"/>
      <c r="D235" s="120"/>
      <c r="E235" s="120"/>
      <c r="F235" s="89"/>
      <c r="G235" s="122"/>
      <c r="H235" s="141"/>
      <c r="I235" s="66">
        <f t="shared" si="0"/>
        <v>0</v>
      </c>
      <c r="J235" s="173"/>
      <c r="K235" s="179"/>
      <c r="L235" s="181"/>
      <c r="M235" s="175"/>
      <c r="N235" s="175"/>
      <c r="O235" s="176"/>
      <c r="P235" s="69"/>
      <c r="Q235" s="69"/>
      <c r="R235" s="69"/>
      <c r="S235" s="69"/>
    </row>
    <row r="236" spans="1:19">
      <c r="A236" s="115"/>
      <c r="B236" s="121"/>
      <c r="C236" s="119"/>
      <c r="D236" s="120"/>
      <c r="E236" s="120"/>
      <c r="F236" s="89"/>
      <c r="G236" s="122"/>
      <c r="H236" s="141"/>
      <c r="I236" s="66">
        <f t="shared" si="0"/>
        <v>0</v>
      </c>
      <c r="J236" s="173"/>
      <c r="K236" s="182"/>
      <c r="L236" s="181"/>
      <c r="M236" s="175"/>
      <c r="N236" s="175"/>
      <c r="O236" s="176"/>
      <c r="P236" s="69"/>
      <c r="Q236" s="69"/>
      <c r="R236" s="69"/>
      <c r="S236" s="69"/>
    </row>
    <row r="237" spans="1:19">
      <c r="A237" s="115"/>
      <c r="B237" s="121"/>
      <c r="C237" s="119"/>
      <c r="D237" s="120"/>
      <c r="E237" s="120"/>
      <c r="F237" s="89"/>
      <c r="G237" s="122"/>
      <c r="H237" s="141"/>
      <c r="I237" s="66">
        <f t="shared" si="0"/>
        <v>0</v>
      </c>
      <c r="J237" s="173"/>
      <c r="K237" s="179"/>
      <c r="L237" s="181"/>
      <c r="M237" s="175"/>
      <c r="N237" s="175"/>
      <c r="O237" s="176"/>
      <c r="P237" s="69"/>
      <c r="Q237" s="69"/>
      <c r="R237" s="69"/>
      <c r="S237" s="69"/>
    </row>
    <row r="238" spans="1:19">
      <c r="A238" s="115"/>
      <c r="B238" s="121"/>
      <c r="C238" s="119"/>
      <c r="D238" s="120"/>
      <c r="E238" s="120"/>
      <c r="F238" s="89"/>
      <c r="G238" s="122"/>
      <c r="H238" s="141"/>
      <c r="I238" s="66">
        <f t="shared" si="0"/>
        <v>0</v>
      </c>
      <c r="J238" s="173"/>
      <c r="K238" s="179"/>
      <c r="L238" s="181"/>
      <c r="M238" s="175"/>
      <c r="N238" s="175"/>
      <c r="O238" s="176"/>
      <c r="P238" s="69"/>
      <c r="Q238" s="69"/>
      <c r="R238" s="69"/>
      <c r="S238" s="69"/>
    </row>
    <row r="239" spans="1:19">
      <c r="A239" s="115"/>
      <c r="B239" s="121"/>
      <c r="C239" s="119"/>
      <c r="D239" s="120"/>
      <c r="E239" s="120"/>
      <c r="F239" s="89"/>
      <c r="G239" s="122"/>
      <c r="H239" s="141"/>
      <c r="I239" s="66">
        <f t="shared" si="0"/>
        <v>0</v>
      </c>
      <c r="J239" s="173"/>
      <c r="K239" s="179"/>
      <c r="L239" s="181"/>
      <c r="M239" s="175"/>
      <c r="N239" s="175"/>
      <c r="O239" s="176"/>
      <c r="P239" s="69"/>
      <c r="Q239" s="69"/>
      <c r="R239" s="69"/>
      <c r="S239" s="69"/>
    </row>
    <row r="240" spans="1:19">
      <c r="A240" s="115"/>
      <c r="B240" s="121"/>
      <c r="C240" s="119"/>
      <c r="D240" s="120"/>
      <c r="E240" s="120"/>
      <c r="F240" s="89"/>
      <c r="G240" s="122"/>
      <c r="H240" s="141"/>
      <c r="I240" s="66">
        <f t="shared" si="0"/>
        <v>0</v>
      </c>
      <c r="J240" s="173"/>
      <c r="K240" s="179"/>
      <c r="L240" s="181"/>
      <c r="M240" s="175"/>
      <c r="N240" s="175"/>
      <c r="O240" s="176"/>
      <c r="P240" s="69"/>
      <c r="Q240" s="69"/>
      <c r="R240" s="69"/>
      <c r="S240" s="69"/>
    </row>
    <row r="241" spans="1:19">
      <c r="A241" s="115"/>
      <c r="B241" s="121"/>
      <c r="C241" s="119"/>
      <c r="D241" s="120"/>
      <c r="E241" s="120"/>
      <c r="F241" s="89"/>
      <c r="G241" s="122"/>
      <c r="H241" s="141"/>
      <c r="I241" s="66">
        <f t="shared" si="0"/>
        <v>0</v>
      </c>
      <c r="J241" s="173"/>
      <c r="K241" s="179"/>
      <c r="L241" s="181"/>
      <c r="M241" s="175"/>
      <c r="N241" s="175"/>
      <c r="O241" s="176"/>
      <c r="P241" s="69"/>
      <c r="Q241" s="69"/>
      <c r="S241" s="69"/>
    </row>
    <row r="242" spans="1:19">
      <c r="A242" s="115"/>
      <c r="B242" s="121"/>
      <c r="C242" s="119"/>
      <c r="D242" s="120"/>
      <c r="E242" s="120"/>
      <c r="F242" s="89"/>
      <c r="G242" s="122"/>
      <c r="H242" s="141"/>
      <c r="I242" s="66">
        <f t="shared" si="0"/>
        <v>0</v>
      </c>
      <c r="J242" s="173"/>
      <c r="K242" s="179"/>
      <c r="L242" s="181"/>
      <c r="M242" s="175"/>
      <c r="N242" s="175"/>
      <c r="O242" s="176"/>
      <c r="P242" s="69"/>
      <c r="Q242" s="69"/>
      <c r="S242" s="69"/>
    </row>
    <row r="243" spans="1:19">
      <c r="A243" s="115"/>
      <c r="B243" s="121"/>
      <c r="C243" s="119"/>
      <c r="D243" s="120"/>
      <c r="E243" s="120"/>
      <c r="F243" s="89"/>
      <c r="G243" s="122"/>
      <c r="H243" s="141"/>
      <c r="I243" s="66">
        <f t="shared" si="0"/>
        <v>0</v>
      </c>
      <c r="J243" s="173"/>
      <c r="K243" s="179"/>
      <c r="L243" s="181"/>
      <c r="M243" s="175"/>
      <c r="N243" s="175"/>
      <c r="O243" s="176"/>
      <c r="P243" s="69"/>
      <c r="Q243" s="69"/>
      <c r="R243" s="69"/>
      <c r="S243" s="69"/>
    </row>
    <row r="244" spans="1:19">
      <c r="A244" s="115"/>
      <c r="B244" s="121"/>
      <c r="C244" s="119"/>
      <c r="D244" s="120"/>
      <c r="E244" s="120"/>
      <c r="F244" s="89"/>
      <c r="G244" s="122"/>
      <c r="H244" s="141"/>
      <c r="I244" s="66">
        <f t="shared" si="0"/>
        <v>0</v>
      </c>
      <c r="J244" s="173"/>
      <c r="K244" s="179"/>
      <c r="L244" s="181"/>
      <c r="M244" s="175"/>
      <c r="N244" s="175"/>
      <c r="O244" s="176"/>
      <c r="P244" s="69"/>
      <c r="Q244" s="69"/>
      <c r="R244" s="69"/>
      <c r="S244" s="69"/>
    </row>
    <row r="245" spans="1:19">
      <c r="A245" s="115"/>
      <c r="B245" s="121"/>
      <c r="C245" s="119"/>
      <c r="D245" s="120"/>
      <c r="E245" s="120"/>
      <c r="F245" s="89"/>
      <c r="G245" s="122"/>
      <c r="H245" s="141"/>
      <c r="I245" s="66">
        <f t="shared" si="0"/>
        <v>0</v>
      </c>
      <c r="J245" s="173"/>
      <c r="K245" s="179"/>
      <c r="L245" s="181"/>
      <c r="M245" s="175"/>
      <c r="N245" s="175"/>
      <c r="O245" s="176"/>
      <c r="P245" s="69"/>
      <c r="Q245" s="69"/>
      <c r="R245" s="69"/>
      <c r="S245" s="69"/>
    </row>
    <row r="246" spans="1:19">
      <c r="A246" s="115"/>
      <c r="B246" s="121"/>
      <c r="C246" s="119"/>
      <c r="D246" s="120"/>
      <c r="E246" s="120"/>
      <c r="F246" s="89"/>
      <c r="G246" s="122"/>
      <c r="H246" s="141"/>
      <c r="I246" s="66">
        <f t="shared" si="0"/>
        <v>0</v>
      </c>
      <c r="J246" s="173"/>
      <c r="K246" s="179"/>
      <c r="L246" s="181"/>
      <c r="M246" s="175"/>
      <c r="N246" s="175"/>
      <c r="O246" s="176"/>
      <c r="P246" s="69"/>
      <c r="Q246" s="69"/>
      <c r="R246" s="69"/>
      <c r="S246" s="69"/>
    </row>
    <row r="247" spans="1:19">
      <c r="A247" s="122"/>
      <c r="B247" s="123"/>
      <c r="C247" s="119"/>
      <c r="D247" s="120"/>
      <c r="E247" s="120"/>
      <c r="F247" s="89"/>
      <c r="G247" s="122"/>
      <c r="H247" s="141"/>
      <c r="I247" s="66">
        <f t="shared" si="0"/>
        <v>0</v>
      </c>
      <c r="J247" s="173"/>
      <c r="K247" s="179"/>
      <c r="L247" s="181"/>
      <c r="M247" s="175"/>
      <c r="N247" s="175"/>
      <c r="O247" s="176"/>
      <c r="P247" s="69"/>
      <c r="Q247" s="69"/>
      <c r="R247" s="69"/>
      <c r="S247" s="69"/>
    </row>
    <row r="248" spans="1:19">
      <c r="A248" s="122"/>
      <c r="B248" s="123"/>
      <c r="C248" s="119"/>
      <c r="D248" s="120"/>
      <c r="E248" s="120"/>
      <c r="F248" s="89"/>
      <c r="G248" s="122"/>
      <c r="H248" s="141"/>
      <c r="J248" s="173"/>
      <c r="K248" s="179"/>
      <c r="L248" s="181"/>
      <c r="M248" s="175"/>
      <c r="N248" s="175"/>
      <c r="O248" s="176"/>
      <c r="P248" s="69"/>
      <c r="Q248" s="69"/>
      <c r="R248" s="69"/>
      <c r="S248" s="69"/>
    </row>
    <row r="249" spans="1:19">
      <c r="A249" s="122"/>
      <c r="B249" s="123"/>
      <c r="C249" s="119"/>
      <c r="D249" s="120"/>
      <c r="E249" s="120"/>
      <c r="F249" s="89"/>
      <c r="G249" s="122"/>
      <c r="H249" s="141"/>
      <c r="J249" s="173"/>
      <c r="K249" s="179"/>
      <c r="L249" s="181"/>
      <c r="M249" s="175"/>
      <c r="N249" s="175"/>
      <c r="O249" s="176"/>
      <c r="P249" s="69"/>
      <c r="Q249" s="69"/>
      <c r="R249" s="69"/>
      <c r="S249" s="69"/>
    </row>
    <row r="250" spans="1:19">
      <c r="A250" s="122"/>
      <c r="B250" s="124"/>
      <c r="C250" s="119"/>
      <c r="D250" s="120"/>
      <c r="E250" s="120"/>
      <c r="F250" s="89"/>
      <c r="G250" s="122"/>
      <c r="H250" s="141"/>
      <c r="J250" s="173"/>
      <c r="K250" s="179"/>
      <c r="L250" s="181"/>
      <c r="M250" s="175"/>
      <c r="N250" s="175"/>
      <c r="O250" s="176"/>
      <c r="P250" s="69"/>
      <c r="Q250" s="69"/>
      <c r="R250" s="69"/>
      <c r="S250" s="69"/>
    </row>
    <row r="251" spans="1:19">
      <c r="A251" s="122"/>
      <c r="B251" s="124"/>
      <c r="C251" s="119"/>
      <c r="D251" s="120"/>
      <c r="E251" s="120"/>
      <c r="F251" s="89"/>
      <c r="G251" s="122"/>
      <c r="H251" s="141"/>
      <c r="J251" s="173"/>
      <c r="K251" s="179"/>
      <c r="L251" s="181"/>
      <c r="M251" s="175"/>
      <c r="N251" s="175"/>
      <c r="O251" s="176"/>
      <c r="P251" s="69"/>
      <c r="Q251" s="69"/>
      <c r="R251" s="69"/>
      <c r="S251" s="69"/>
    </row>
    <row r="252" spans="1:19">
      <c r="A252" s="122"/>
      <c r="B252" s="124"/>
      <c r="C252" s="119"/>
      <c r="D252" s="120"/>
      <c r="E252" s="120"/>
      <c r="F252" s="89"/>
      <c r="G252" s="122"/>
      <c r="H252" s="141"/>
      <c r="J252" s="173"/>
      <c r="K252" s="179"/>
      <c r="L252" s="181"/>
      <c r="M252" s="175"/>
      <c r="N252" s="175"/>
      <c r="O252" s="176"/>
      <c r="P252" s="69"/>
      <c r="Q252" s="69"/>
      <c r="R252" s="69"/>
      <c r="S252" s="69"/>
    </row>
    <row r="253" spans="1:19">
      <c r="A253" s="122"/>
      <c r="B253" s="124"/>
      <c r="C253" s="119"/>
      <c r="D253" s="120"/>
      <c r="E253" s="120"/>
      <c r="F253" s="89"/>
      <c r="G253" s="122"/>
      <c r="H253" s="141"/>
      <c r="J253" s="173"/>
      <c r="K253" s="179"/>
      <c r="L253" s="181"/>
      <c r="M253" s="175"/>
      <c r="N253" s="175"/>
      <c r="O253" s="176"/>
      <c r="P253" s="69"/>
      <c r="Q253" s="69"/>
      <c r="R253" s="69"/>
      <c r="S253" s="69"/>
    </row>
    <row r="254" spans="1:19">
      <c r="A254" s="125"/>
      <c r="B254" s="125"/>
      <c r="C254" s="126"/>
      <c r="D254" s="127"/>
      <c r="E254" s="127"/>
      <c r="F254" s="221"/>
      <c r="G254" s="125"/>
      <c r="H254" s="142"/>
      <c r="I254" s="91"/>
      <c r="J254" s="183"/>
      <c r="K254" s="184"/>
      <c r="L254" s="183"/>
      <c r="M254" s="185"/>
      <c r="N254" s="186"/>
      <c r="O254" s="187"/>
      <c r="P254" s="69"/>
      <c r="Q254" s="69"/>
      <c r="R254" s="69"/>
      <c r="S254" s="69"/>
    </row>
    <row r="255" spans="1:19">
      <c r="A255" s="128"/>
      <c r="O255" s="149"/>
      <c r="P255" s="69"/>
      <c r="Q255" s="69"/>
      <c r="R255" s="69"/>
      <c r="S255" s="69"/>
    </row>
    <row r="256" spans="1:19">
      <c r="A256" s="128"/>
      <c r="B256" s="130"/>
      <c r="F256" s="85"/>
      <c r="G256" s="136"/>
      <c r="H256" s="137"/>
      <c r="O256" s="149"/>
      <c r="P256" s="69"/>
      <c r="Q256" s="69"/>
      <c r="R256" s="69"/>
      <c r="S256" s="69"/>
    </row>
    <row r="257" spans="1:19">
      <c r="A257" s="128"/>
      <c r="B257" s="130"/>
      <c r="F257" s="85"/>
      <c r="G257" s="136"/>
      <c r="H257" s="137"/>
      <c r="O257" s="149"/>
      <c r="P257" s="69"/>
      <c r="Q257" s="69"/>
      <c r="R257" s="69"/>
      <c r="S257" s="69"/>
    </row>
    <row r="258" spans="1:19">
      <c r="A258" s="128"/>
      <c r="B258" s="130"/>
      <c r="F258" s="85"/>
      <c r="G258" s="136"/>
      <c r="H258" s="137"/>
      <c r="O258" s="149"/>
      <c r="P258" s="69"/>
      <c r="Q258" s="69"/>
      <c r="R258" s="69"/>
      <c r="S258" s="69"/>
    </row>
    <row r="259" spans="1:19">
      <c r="A259" s="128"/>
      <c r="B259" s="130"/>
      <c r="F259" s="85"/>
      <c r="G259" s="136"/>
      <c r="H259" s="137"/>
      <c r="O259" s="149"/>
      <c r="P259" s="69"/>
      <c r="Q259" s="69"/>
      <c r="R259" s="69"/>
      <c r="S259" s="69"/>
    </row>
    <row r="260" spans="1:19">
      <c r="A260" s="128"/>
      <c r="B260" s="130"/>
      <c r="F260" s="85"/>
      <c r="G260" s="136"/>
      <c r="H260" s="137"/>
      <c r="O260" s="149"/>
      <c r="P260" s="69"/>
      <c r="Q260" s="69"/>
      <c r="R260" s="69"/>
      <c r="S260" s="69"/>
    </row>
    <row r="261" spans="1:19">
      <c r="A261" s="128"/>
      <c r="B261" s="130"/>
      <c r="F261" s="85"/>
      <c r="G261" s="136"/>
      <c r="H261" s="137"/>
      <c r="O261" s="149"/>
      <c r="P261" s="69"/>
      <c r="Q261" s="69"/>
      <c r="R261" s="69"/>
      <c r="S261" s="69"/>
    </row>
    <row r="262" spans="1:19">
      <c r="A262" s="128"/>
      <c r="B262" s="130"/>
      <c r="F262" s="85"/>
      <c r="G262" s="136"/>
      <c r="H262" s="137"/>
      <c r="O262" s="149"/>
      <c r="P262" s="69"/>
      <c r="Q262" s="69"/>
      <c r="R262" s="69"/>
      <c r="S262" s="69"/>
    </row>
    <row r="263" spans="1:19">
      <c r="A263" s="128"/>
      <c r="B263" s="130"/>
      <c r="F263" s="85"/>
      <c r="G263" s="136"/>
      <c r="H263" s="137"/>
      <c r="O263" s="149"/>
      <c r="P263" s="69"/>
      <c r="Q263" s="69"/>
      <c r="R263" s="69"/>
      <c r="S263" s="69"/>
    </row>
    <row r="264" spans="1:19">
      <c r="A264" s="128"/>
      <c r="B264" s="130"/>
      <c r="F264" s="85"/>
      <c r="G264" s="136"/>
      <c r="H264" s="137"/>
      <c r="O264" s="149"/>
      <c r="P264" s="69"/>
      <c r="Q264" s="69"/>
      <c r="R264" s="69"/>
      <c r="S264" s="69"/>
    </row>
    <row r="265" spans="1:19">
      <c r="A265" s="128"/>
      <c r="B265" s="130"/>
      <c r="F265" s="85"/>
      <c r="G265" s="136"/>
      <c r="H265" s="137"/>
      <c r="O265" s="149"/>
      <c r="P265" s="69"/>
      <c r="Q265" s="69"/>
      <c r="R265" s="69"/>
      <c r="S265" s="69"/>
    </row>
    <row r="266" spans="1:19">
      <c r="A266" s="128"/>
      <c r="B266" s="130"/>
      <c r="F266" s="85"/>
      <c r="G266" s="136"/>
      <c r="H266" s="137"/>
      <c r="O266" s="149"/>
      <c r="P266" s="69"/>
      <c r="Q266" s="69"/>
      <c r="R266" s="69"/>
      <c r="S266" s="69"/>
    </row>
    <row r="267" spans="1:19">
      <c r="A267" s="128"/>
      <c r="B267" s="130"/>
      <c r="F267" s="85"/>
      <c r="G267" s="136"/>
      <c r="H267" s="137"/>
      <c r="O267" s="149"/>
      <c r="P267" s="69"/>
      <c r="Q267" s="69"/>
      <c r="R267" s="69"/>
      <c r="S267" s="69"/>
    </row>
    <row r="268" spans="1:19">
      <c r="A268" s="128"/>
      <c r="B268" s="130"/>
      <c r="F268" s="85"/>
      <c r="G268" s="136"/>
      <c r="H268" s="137"/>
      <c r="O268" s="149"/>
      <c r="P268" s="69"/>
      <c r="Q268" s="69"/>
      <c r="R268" s="69"/>
      <c r="S268" s="69"/>
    </row>
    <row r="269" spans="1:19">
      <c r="A269" s="128"/>
      <c r="B269" s="130"/>
      <c r="F269" s="85"/>
      <c r="G269" s="136"/>
      <c r="H269" s="137"/>
      <c r="O269" s="149"/>
      <c r="P269" s="69"/>
      <c r="Q269" s="69"/>
      <c r="R269" s="69"/>
      <c r="S269" s="69"/>
    </row>
    <row r="270" spans="1:19">
      <c r="A270" s="128"/>
      <c r="B270" s="130"/>
      <c r="F270" s="85"/>
      <c r="G270" s="136"/>
      <c r="H270" s="137"/>
      <c r="O270" s="149"/>
      <c r="P270" s="69"/>
      <c r="Q270" s="69"/>
      <c r="R270" s="69"/>
      <c r="S270" s="69"/>
    </row>
    <row r="271" spans="1:19">
      <c r="A271" s="128"/>
      <c r="B271" s="130"/>
      <c r="F271" s="85"/>
      <c r="G271" s="136"/>
      <c r="H271" s="137"/>
      <c r="O271" s="149"/>
      <c r="P271" s="69"/>
      <c r="Q271" s="69"/>
      <c r="R271" s="69"/>
      <c r="S271" s="69"/>
    </row>
    <row r="272" spans="1:19">
      <c r="A272" s="128"/>
      <c r="B272" s="130"/>
      <c r="F272" s="85"/>
      <c r="G272" s="136"/>
      <c r="H272" s="137"/>
      <c r="O272" s="149"/>
      <c r="P272" s="69"/>
      <c r="Q272" s="69"/>
      <c r="R272" s="69"/>
      <c r="S272" s="69"/>
    </row>
    <row r="273" spans="1:19">
      <c r="A273" s="128"/>
      <c r="B273" s="130"/>
      <c r="F273" s="85"/>
      <c r="G273" s="136"/>
      <c r="H273" s="137"/>
      <c r="O273" s="149"/>
      <c r="P273" s="69"/>
      <c r="Q273" s="69"/>
      <c r="R273" s="69"/>
      <c r="S273" s="69"/>
    </row>
    <row r="274" spans="1:19">
      <c r="A274" s="128"/>
      <c r="B274" s="130"/>
      <c r="F274" s="85"/>
      <c r="G274" s="136"/>
      <c r="H274" s="137"/>
      <c r="O274" s="149"/>
      <c r="P274" s="69"/>
      <c r="Q274" s="69"/>
      <c r="R274" s="69"/>
      <c r="S274" s="69"/>
    </row>
    <row r="275" spans="1:19">
      <c r="A275" s="128"/>
      <c r="B275" s="130"/>
      <c r="F275" s="85"/>
      <c r="G275" s="136"/>
      <c r="H275" s="137"/>
      <c r="O275" s="149"/>
      <c r="P275" s="69"/>
      <c r="Q275" s="69"/>
      <c r="R275" s="69"/>
      <c r="S275" s="69"/>
    </row>
    <row r="276" spans="1:19">
      <c r="A276" s="128"/>
      <c r="B276" s="130"/>
      <c r="F276" s="85"/>
      <c r="G276" s="136"/>
      <c r="H276" s="137"/>
      <c r="O276" s="149"/>
      <c r="P276" s="69"/>
      <c r="Q276" s="69"/>
      <c r="R276" s="69"/>
      <c r="S276" s="69"/>
    </row>
    <row r="277" spans="1:19">
      <c r="A277" s="128"/>
      <c r="B277" s="130"/>
      <c r="F277" s="85"/>
      <c r="G277" s="136"/>
      <c r="H277" s="137"/>
      <c r="O277" s="149"/>
      <c r="P277" s="69"/>
      <c r="Q277" s="69"/>
      <c r="R277" s="69"/>
      <c r="S277" s="69"/>
    </row>
    <row r="278" spans="1:19">
      <c r="A278" s="128"/>
      <c r="B278" s="130"/>
      <c r="F278" s="85"/>
      <c r="G278" s="136"/>
      <c r="H278" s="137"/>
      <c r="O278" s="149"/>
      <c r="P278" s="69"/>
      <c r="Q278" s="69"/>
      <c r="R278" s="69"/>
      <c r="S278" s="69"/>
    </row>
    <row r="279" spans="1:19">
      <c r="A279" s="128"/>
      <c r="B279" s="130"/>
      <c r="F279" s="85"/>
      <c r="G279" s="136"/>
      <c r="H279" s="137"/>
      <c r="O279" s="149"/>
      <c r="P279" s="69"/>
      <c r="Q279" s="69"/>
      <c r="R279" s="69"/>
      <c r="S279" s="69"/>
    </row>
    <row r="280" spans="1:19">
      <c r="A280" s="128"/>
      <c r="B280" s="130"/>
      <c r="F280" s="85"/>
      <c r="G280" s="136"/>
      <c r="H280" s="137"/>
      <c r="O280" s="149"/>
      <c r="P280" s="69"/>
      <c r="Q280" s="69"/>
      <c r="R280" s="69"/>
      <c r="S280" s="69"/>
    </row>
    <row r="281" spans="1:19">
      <c r="A281" s="128"/>
      <c r="B281" s="130"/>
      <c r="F281" s="85"/>
      <c r="G281" s="136"/>
      <c r="H281" s="137"/>
      <c r="O281" s="149"/>
      <c r="P281" s="69"/>
      <c r="Q281" s="69"/>
      <c r="R281" s="69"/>
      <c r="S281" s="69"/>
    </row>
    <row r="282" spans="1:19">
      <c r="A282" s="128"/>
      <c r="B282" s="130"/>
      <c r="F282" s="85"/>
      <c r="G282" s="136"/>
      <c r="H282" s="137"/>
      <c r="O282" s="149"/>
      <c r="P282" s="69"/>
      <c r="Q282" s="69"/>
      <c r="R282" s="69"/>
      <c r="S282" s="69"/>
    </row>
    <row r="283" spans="1:19">
      <c r="A283" s="128"/>
      <c r="B283" s="130"/>
      <c r="F283" s="85"/>
      <c r="G283" s="136"/>
      <c r="H283" s="137"/>
      <c r="O283" s="149"/>
      <c r="P283" s="69"/>
      <c r="Q283" s="69"/>
      <c r="R283" s="69"/>
      <c r="S283" s="69"/>
    </row>
    <row r="284" spans="1:19">
      <c r="A284" s="128"/>
      <c r="B284" s="130"/>
      <c r="F284" s="85"/>
      <c r="G284" s="136"/>
      <c r="H284" s="137"/>
      <c r="O284" s="149"/>
      <c r="P284" s="69"/>
      <c r="Q284" s="69"/>
      <c r="R284" s="69"/>
      <c r="S284" s="69"/>
    </row>
    <row r="285" spans="1:19">
      <c r="A285" s="128"/>
      <c r="B285" s="130"/>
      <c r="F285" s="85"/>
      <c r="G285" s="136"/>
      <c r="H285" s="137"/>
      <c r="O285" s="149"/>
      <c r="P285" s="69"/>
      <c r="Q285" s="69"/>
      <c r="R285" s="69"/>
      <c r="S285" s="69"/>
    </row>
    <row r="286" spans="1:19">
      <c r="A286" s="128"/>
      <c r="B286" s="130"/>
      <c r="F286" s="85"/>
      <c r="G286" s="136"/>
      <c r="H286" s="137"/>
      <c r="O286" s="149"/>
      <c r="P286" s="69"/>
      <c r="Q286" s="69"/>
      <c r="R286" s="69"/>
      <c r="S286" s="69"/>
    </row>
    <row r="287" spans="1:19">
      <c r="A287" s="128"/>
      <c r="B287" s="130"/>
      <c r="F287" s="85"/>
      <c r="G287" s="136"/>
      <c r="H287" s="137"/>
      <c r="O287" s="149"/>
      <c r="P287" s="69"/>
      <c r="Q287" s="69"/>
      <c r="R287" s="69"/>
      <c r="S287" s="69"/>
    </row>
    <row r="288" spans="1:19">
      <c r="A288" s="128"/>
      <c r="B288" s="130"/>
      <c r="F288" s="85"/>
      <c r="G288" s="136"/>
      <c r="H288" s="137"/>
      <c r="O288" s="149"/>
      <c r="P288" s="69"/>
      <c r="Q288" s="69"/>
      <c r="R288" s="69"/>
      <c r="S288" s="69"/>
    </row>
    <row r="289" spans="1:19">
      <c r="A289" s="128"/>
      <c r="B289" s="130"/>
      <c r="F289" s="85"/>
      <c r="G289" s="136"/>
      <c r="H289" s="137"/>
      <c r="O289" s="149"/>
      <c r="P289" s="69"/>
      <c r="Q289" s="69"/>
      <c r="R289" s="69"/>
      <c r="S289" s="69"/>
    </row>
    <row r="290" spans="1:19">
      <c r="A290" s="128"/>
      <c r="B290" s="130"/>
      <c r="F290" s="85"/>
      <c r="G290" s="143"/>
      <c r="H290" s="137"/>
      <c r="O290" s="149"/>
      <c r="P290" s="69"/>
      <c r="Q290" s="69"/>
      <c r="R290" s="69"/>
      <c r="S290" s="69"/>
    </row>
    <row r="291" spans="1:19">
      <c r="A291" s="128"/>
      <c r="B291" s="130"/>
      <c r="F291" s="85"/>
      <c r="G291" s="143"/>
      <c r="H291" s="137"/>
      <c r="O291" s="149"/>
      <c r="P291" s="69"/>
      <c r="Q291" s="69"/>
      <c r="R291" s="69"/>
      <c r="S291" s="69"/>
    </row>
    <row r="292" spans="1:19">
      <c r="A292" s="128"/>
      <c r="B292" s="130"/>
      <c r="F292" s="85"/>
      <c r="G292" s="143"/>
      <c r="H292" s="137"/>
      <c r="O292" s="149"/>
      <c r="P292" s="69"/>
      <c r="Q292" s="69"/>
      <c r="R292" s="69"/>
      <c r="S292" s="69"/>
    </row>
    <row r="293" spans="1:19">
      <c r="A293" s="128"/>
      <c r="B293" s="130"/>
      <c r="F293" s="85"/>
      <c r="G293" s="143"/>
      <c r="H293" s="137"/>
      <c r="O293" s="149"/>
      <c r="P293" s="69"/>
      <c r="Q293" s="69"/>
      <c r="R293" s="69"/>
      <c r="S293" s="69"/>
    </row>
    <row r="294" spans="1:19">
      <c r="A294" s="128"/>
      <c r="B294" s="130"/>
      <c r="F294" s="85"/>
      <c r="G294" s="143"/>
      <c r="H294" s="137"/>
      <c r="O294" s="149"/>
      <c r="P294" s="69"/>
      <c r="Q294" s="69"/>
      <c r="R294" s="69"/>
      <c r="S294" s="69"/>
    </row>
    <row r="295" spans="1:19">
      <c r="A295" s="128"/>
      <c r="B295" s="130"/>
      <c r="F295" s="85"/>
      <c r="G295" s="143"/>
      <c r="H295" s="137"/>
      <c r="O295" s="149"/>
      <c r="P295" s="69"/>
      <c r="Q295" s="69"/>
      <c r="R295" s="69"/>
      <c r="S295" s="69"/>
    </row>
    <row r="296" spans="1:19">
      <c r="A296" s="128"/>
      <c r="B296" s="130"/>
      <c r="F296" s="85"/>
      <c r="G296" s="143"/>
      <c r="H296" s="137"/>
      <c r="O296" s="149"/>
      <c r="P296" s="69"/>
      <c r="Q296" s="69"/>
      <c r="R296" s="69"/>
      <c r="S296" s="69"/>
    </row>
    <row r="297" spans="1:19">
      <c r="A297" s="128"/>
      <c r="B297" s="130"/>
      <c r="F297" s="85"/>
      <c r="G297" s="143"/>
      <c r="H297" s="137"/>
      <c r="O297" s="149"/>
      <c r="P297" s="69"/>
      <c r="Q297" s="69"/>
      <c r="R297" s="69"/>
      <c r="S297" s="69"/>
    </row>
    <row r="298" spans="1:19">
      <c r="A298" s="128"/>
      <c r="B298" s="130"/>
      <c r="F298" s="85"/>
      <c r="G298" s="143"/>
      <c r="H298" s="137"/>
      <c r="O298" s="149"/>
      <c r="P298" s="69"/>
      <c r="Q298" s="69"/>
      <c r="R298" s="69"/>
      <c r="S298" s="69"/>
    </row>
    <row r="299" spans="1:19">
      <c r="A299" s="128"/>
      <c r="B299" s="130"/>
      <c r="F299" s="85"/>
      <c r="G299" s="143"/>
      <c r="H299" s="137"/>
      <c r="O299" s="149"/>
      <c r="P299" s="69"/>
      <c r="Q299" s="69"/>
      <c r="R299" s="69"/>
      <c r="S299" s="69"/>
    </row>
    <row r="300" spans="1:19">
      <c r="A300" s="128"/>
      <c r="B300" s="130"/>
      <c r="F300" s="85"/>
      <c r="G300" s="143"/>
      <c r="H300" s="137"/>
      <c r="O300" s="149"/>
      <c r="P300" s="69"/>
      <c r="Q300" s="69"/>
      <c r="R300" s="69"/>
      <c r="S300" s="69"/>
    </row>
    <row r="301" spans="1:19">
      <c r="A301" s="128"/>
      <c r="B301" s="130"/>
      <c r="F301" s="85"/>
      <c r="G301" s="143"/>
      <c r="H301" s="137"/>
      <c r="O301" s="149"/>
      <c r="P301" s="69"/>
      <c r="Q301" s="69"/>
      <c r="R301" s="69"/>
      <c r="S301" s="69"/>
    </row>
    <row r="302" spans="1:19">
      <c r="A302" s="128"/>
      <c r="B302" s="130"/>
      <c r="F302" s="85"/>
      <c r="G302" s="143"/>
      <c r="H302" s="137"/>
      <c r="O302" s="149"/>
      <c r="P302" s="69"/>
      <c r="Q302" s="69"/>
      <c r="R302" s="69"/>
      <c r="S302" s="69"/>
    </row>
    <row r="303" spans="1:19">
      <c r="A303" s="128"/>
      <c r="B303" s="130"/>
      <c r="F303" s="85"/>
      <c r="G303" s="143"/>
      <c r="H303" s="137"/>
      <c r="O303" s="149"/>
      <c r="P303" s="69"/>
      <c r="Q303" s="69"/>
      <c r="R303" s="69"/>
      <c r="S303" s="69"/>
    </row>
    <row r="304" spans="1:19">
      <c r="A304" s="128"/>
      <c r="B304" s="130"/>
      <c r="F304" s="85"/>
      <c r="G304" s="143"/>
      <c r="H304" s="137"/>
      <c r="O304" s="149"/>
      <c r="P304" s="69"/>
      <c r="Q304" s="69"/>
      <c r="R304" s="69"/>
      <c r="S304" s="69"/>
    </row>
    <row r="305" spans="1:19">
      <c r="A305" s="128"/>
      <c r="B305" s="130"/>
      <c r="F305" s="85"/>
      <c r="G305" s="143"/>
      <c r="H305" s="137"/>
      <c r="O305" s="149"/>
      <c r="P305" s="69"/>
      <c r="Q305" s="69"/>
      <c r="R305" s="69"/>
      <c r="S305" s="69"/>
    </row>
    <row r="306" spans="1:19">
      <c r="A306" s="128"/>
      <c r="B306" s="130"/>
      <c r="F306" s="85"/>
      <c r="G306" s="143"/>
      <c r="H306" s="137"/>
      <c r="O306" s="149"/>
      <c r="P306" s="69"/>
      <c r="Q306" s="69"/>
      <c r="R306" s="69"/>
      <c r="S306" s="69"/>
    </row>
    <row r="307" spans="1:19">
      <c r="A307" s="128"/>
      <c r="B307" s="130"/>
      <c r="F307" s="85"/>
      <c r="G307" s="143"/>
      <c r="H307" s="137"/>
      <c r="O307" s="149"/>
      <c r="P307" s="69"/>
      <c r="Q307" s="69"/>
      <c r="R307" s="69"/>
      <c r="S307" s="69"/>
    </row>
    <row r="308" spans="1:19">
      <c r="A308" s="128"/>
      <c r="B308" s="130"/>
      <c r="F308" s="85"/>
      <c r="G308" s="143"/>
      <c r="H308" s="137"/>
      <c r="O308" s="149"/>
      <c r="P308" s="69"/>
      <c r="Q308" s="69"/>
      <c r="R308" s="69"/>
      <c r="S308" s="69"/>
    </row>
    <row r="309" spans="1:19">
      <c r="A309" s="128"/>
      <c r="B309" s="130"/>
      <c r="F309" s="85"/>
      <c r="G309" s="143"/>
      <c r="H309" s="137"/>
      <c r="O309" s="149"/>
      <c r="P309" s="69"/>
      <c r="Q309" s="69"/>
      <c r="R309" s="69"/>
      <c r="S309" s="69"/>
    </row>
    <row r="310" spans="1:19">
      <c r="A310" s="128"/>
      <c r="B310" s="130"/>
      <c r="F310" s="85"/>
      <c r="G310" s="143"/>
      <c r="H310" s="137"/>
      <c r="O310" s="149"/>
      <c r="P310" s="69"/>
      <c r="Q310" s="69"/>
      <c r="R310" s="69"/>
      <c r="S310" s="69"/>
    </row>
    <row r="311" spans="1:19">
      <c r="A311" s="128"/>
      <c r="B311" s="130"/>
      <c r="F311" s="85"/>
      <c r="G311" s="143"/>
      <c r="H311" s="137"/>
      <c r="O311" s="149"/>
      <c r="P311" s="69"/>
      <c r="Q311" s="69"/>
      <c r="R311" s="69"/>
      <c r="S311" s="69"/>
    </row>
    <row r="312" spans="1:19">
      <c r="A312" s="128"/>
      <c r="B312" s="130"/>
      <c r="F312" s="85"/>
      <c r="G312" s="143"/>
      <c r="H312" s="137"/>
      <c r="O312" s="149"/>
      <c r="P312" s="69"/>
      <c r="Q312" s="69"/>
      <c r="R312" s="69"/>
      <c r="S312" s="69"/>
    </row>
    <row r="313" spans="1:19">
      <c r="A313" s="128"/>
      <c r="B313" s="130"/>
      <c r="F313" s="85"/>
      <c r="G313" s="143"/>
      <c r="H313" s="137"/>
      <c r="O313" s="149"/>
      <c r="P313" s="69"/>
      <c r="Q313" s="69"/>
      <c r="R313" s="69"/>
      <c r="S313" s="69"/>
    </row>
    <row r="314" spans="1:19">
      <c r="A314" s="128"/>
      <c r="B314" s="130"/>
      <c r="F314" s="85"/>
      <c r="G314" s="143"/>
      <c r="H314" s="137"/>
      <c r="O314" s="149"/>
      <c r="P314" s="69"/>
      <c r="Q314" s="69"/>
      <c r="R314" s="69"/>
      <c r="S314" s="69"/>
    </row>
    <row r="315" spans="1:19">
      <c r="A315" s="128"/>
      <c r="B315" s="130"/>
      <c r="F315" s="85"/>
      <c r="G315" s="143"/>
      <c r="H315" s="137"/>
      <c r="O315" s="149"/>
      <c r="P315" s="69"/>
      <c r="Q315" s="69"/>
      <c r="R315" s="69"/>
      <c r="S315" s="69"/>
    </row>
    <row r="316" spans="1:19">
      <c r="A316" s="128"/>
      <c r="B316" s="130"/>
      <c r="F316" s="85"/>
      <c r="G316" s="143"/>
      <c r="H316" s="137"/>
      <c r="O316" s="149"/>
      <c r="P316" s="69"/>
      <c r="Q316" s="69"/>
      <c r="R316" s="69"/>
      <c r="S316" s="69"/>
    </row>
    <row r="317" spans="1:19">
      <c r="A317" s="128"/>
      <c r="B317" s="130"/>
      <c r="F317" s="85"/>
      <c r="G317" s="143"/>
      <c r="H317" s="137"/>
      <c r="O317" s="149"/>
      <c r="P317" s="69"/>
      <c r="Q317" s="69"/>
      <c r="R317" s="69"/>
      <c r="S317" s="69"/>
    </row>
    <row r="318" spans="1:19">
      <c r="A318" s="128"/>
      <c r="B318" s="130"/>
      <c r="F318" s="85"/>
      <c r="G318" s="143"/>
      <c r="H318" s="137"/>
      <c r="O318" s="149"/>
      <c r="P318" s="69"/>
      <c r="Q318" s="69"/>
      <c r="R318" s="69"/>
      <c r="S318" s="69"/>
    </row>
    <row r="319" spans="1:19">
      <c r="A319" s="128"/>
      <c r="B319" s="130"/>
      <c r="F319" s="85"/>
      <c r="G319" s="143"/>
      <c r="H319" s="137"/>
      <c r="O319" s="149"/>
      <c r="P319" s="69"/>
      <c r="Q319" s="69"/>
      <c r="R319" s="69"/>
      <c r="S319" s="69"/>
    </row>
    <row r="320" spans="1:19">
      <c r="A320" s="128"/>
      <c r="B320" s="130"/>
      <c r="F320" s="85"/>
      <c r="G320" s="143"/>
      <c r="H320" s="137"/>
      <c r="O320" s="149"/>
      <c r="P320" s="69"/>
      <c r="Q320" s="69"/>
      <c r="R320" s="69"/>
      <c r="S320" s="69"/>
    </row>
    <row r="321" spans="1:19">
      <c r="A321" s="128"/>
      <c r="B321" s="130"/>
      <c r="F321" s="85"/>
      <c r="G321" s="143"/>
      <c r="H321" s="137"/>
      <c r="O321" s="149"/>
      <c r="P321" s="69"/>
      <c r="Q321" s="69"/>
      <c r="R321" s="69"/>
      <c r="S321" s="69"/>
    </row>
    <row r="322" spans="1:19">
      <c r="A322" s="128"/>
      <c r="B322" s="130"/>
      <c r="F322" s="85"/>
      <c r="G322" s="143"/>
      <c r="H322" s="137"/>
      <c r="O322" s="149"/>
      <c r="P322" s="69"/>
      <c r="Q322" s="69"/>
      <c r="R322" s="69"/>
      <c r="S322" s="69"/>
    </row>
    <row r="323" spans="1:19">
      <c r="A323" s="128"/>
      <c r="B323" s="130"/>
      <c r="F323" s="85"/>
      <c r="G323" s="143"/>
      <c r="H323" s="137"/>
      <c r="O323" s="149"/>
      <c r="P323" s="69"/>
      <c r="Q323" s="69"/>
      <c r="R323" s="69"/>
      <c r="S323" s="69"/>
    </row>
    <row r="324" spans="1:19">
      <c r="A324" s="128"/>
      <c r="B324" s="130"/>
      <c r="F324" s="85"/>
      <c r="G324" s="143"/>
      <c r="H324" s="137"/>
      <c r="O324" s="149"/>
      <c r="P324" s="69"/>
      <c r="Q324" s="69"/>
      <c r="R324" s="69"/>
      <c r="S324" s="69"/>
    </row>
    <row r="325" spans="1:19">
      <c r="A325" s="128"/>
      <c r="B325" s="130"/>
      <c r="F325" s="85"/>
      <c r="G325" s="143"/>
      <c r="H325" s="137"/>
      <c r="O325" s="149"/>
      <c r="P325" s="69"/>
      <c r="Q325" s="69"/>
      <c r="R325" s="69"/>
      <c r="S325" s="69"/>
    </row>
    <row r="326" spans="1:19">
      <c r="A326" s="128"/>
      <c r="B326" s="130"/>
      <c r="F326" s="85"/>
      <c r="G326" s="143"/>
      <c r="H326" s="137"/>
      <c r="O326" s="149"/>
      <c r="P326" s="69"/>
      <c r="Q326" s="69"/>
      <c r="R326" s="69"/>
      <c r="S326" s="69"/>
    </row>
    <row r="327" spans="1:19">
      <c r="A327" s="128"/>
      <c r="B327" s="130"/>
      <c r="F327" s="85"/>
      <c r="G327" s="143"/>
      <c r="H327" s="137"/>
      <c r="O327" s="149"/>
      <c r="P327" s="69"/>
      <c r="Q327" s="69"/>
      <c r="R327" s="69"/>
      <c r="S327" s="69"/>
    </row>
    <row r="328" spans="1:19">
      <c r="A328" s="128"/>
      <c r="B328" s="130"/>
      <c r="F328" s="85"/>
      <c r="G328" s="143"/>
      <c r="H328" s="137"/>
      <c r="O328" s="149"/>
      <c r="P328" s="69"/>
      <c r="Q328" s="69"/>
      <c r="R328" s="69"/>
      <c r="S328" s="69"/>
    </row>
    <row r="329" spans="1:19">
      <c r="A329" s="128"/>
      <c r="B329" s="130"/>
      <c r="F329" s="85"/>
      <c r="G329" s="143"/>
      <c r="H329" s="137"/>
      <c r="O329" s="149"/>
      <c r="P329" s="69"/>
      <c r="Q329" s="69"/>
      <c r="R329" s="69"/>
      <c r="S329" s="69"/>
    </row>
    <row r="330" spans="1:19">
      <c r="A330" s="128"/>
      <c r="B330" s="130"/>
      <c r="F330" s="85"/>
      <c r="G330" s="143"/>
      <c r="H330" s="137"/>
      <c r="O330" s="149"/>
      <c r="P330" s="69"/>
      <c r="Q330" s="69"/>
      <c r="R330" s="69"/>
      <c r="S330" s="69"/>
    </row>
    <row r="331" spans="1:19">
      <c r="A331" s="128"/>
      <c r="B331" s="130"/>
      <c r="F331" s="85"/>
      <c r="G331" s="143"/>
      <c r="H331" s="137"/>
      <c r="O331" s="149"/>
      <c r="P331" s="69"/>
      <c r="Q331" s="69"/>
      <c r="R331" s="69"/>
      <c r="S331" s="69"/>
    </row>
    <row r="332" spans="1:19">
      <c r="A332" s="128"/>
      <c r="B332" s="130"/>
      <c r="F332" s="85"/>
      <c r="G332" s="143"/>
      <c r="H332" s="137"/>
      <c r="O332" s="149"/>
      <c r="P332" s="69"/>
      <c r="Q332" s="69"/>
      <c r="R332" s="69"/>
      <c r="S332" s="69"/>
    </row>
    <row r="333" spans="1:19">
      <c r="A333" s="128"/>
      <c r="B333" s="130"/>
      <c r="F333" s="85"/>
      <c r="G333" s="143"/>
      <c r="H333" s="137"/>
      <c r="O333" s="149"/>
      <c r="P333" s="69"/>
      <c r="Q333" s="69"/>
      <c r="R333" s="69"/>
      <c r="S333" s="69"/>
    </row>
    <row r="334" spans="1:19">
      <c r="A334" s="128"/>
      <c r="B334" s="130"/>
      <c r="F334" s="85"/>
      <c r="G334" s="143"/>
      <c r="H334" s="137"/>
      <c r="O334" s="149"/>
      <c r="P334" s="69"/>
      <c r="Q334" s="69"/>
      <c r="R334" s="69"/>
      <c r="S334" s="69"/>
    </row>
    <row r="335" spans="1:19">
      <c r="A335" s="128"/>
      <c r="B335" s="130"/>
      <c r="F335" s="85"/>
      <c r="G335" s="143"/>
      <c r="H335" s="137"/>
      <c r="O335" s="149"/>
      <c r="P335" s="69"/>
      <c r="Q335" s="69"/>
      <c r="R335" s="69"/>
      <c r="S335" s="69"/>
    </row>
    <row r="336" spans="1:19">
      <c r="A336" s="128"/>
      <c r="B336" s="130"/>
      <c r="F336" s="85"/>
      <c r="G336" s="143"/>
      <c r="H336" s="137"/>
      <c r="O336" s="149"/>
      <c r="P336" s="69"/>
      <c r="Q336" s="69"/>
      <c r="R336" s="69"/>
      <c r="S336" s="69"/>
    </row>
    <row r="337" spans="1:19">
      <c r="A337" s="128"/>
      <c r="B337" s="130"/>
      <c r="F337" s="85"/>
      <c r="G337" s="143"/>
      <c r="H337" s="137"/>
      <c r="O337" s="149"/>
      <c r="P337" s="69"/>
      <c r="Q337" s="69"/>
      <c r="R337" s="69"/>
      <c r="S337" s="69"/>
    </row>
    <row r="338" spans="1:19">
      <c r="A338" s="128"/>
      <c r="B338" s="130"/>
      <c r="F338" s="85"/>
      <c r="G338" s="143"/>
      <c r="H338" s="137"/>
      <c r="O338" s="149"/>
      <c r="P338" s="69"/>
      <c r="Q338" s="69"/>
      <c r="R338" s="69"/>
      <c r="S338" s="69"/>
    </row>
    <row r="339" spans="1:19">
      <c r="A339" s="128"/>
      <c r="B339" s="130"/>
      <c r="F339" s="85"/>
      <c r="G339" s="143"/>
      <c r="H339" s="137"/>
      <c r="O339" s="149"/>
      <c r="P339" s="69"/>
      <c r="Q339" s="69"/>
      <c r="R339" s="69"/>
      <c r="S339" s="69"/>
    </row>
    <row r="340" spans="1:19">
      <c r="A340" s="128"/>
      <c r="B340" s="130"/>
      <c r="F340" s="85"/>
      <c r="G340" s="143"/>
      <c r="H340" s="137"/>
      <c r="O340" s="149"/>
      <c r="P340" s="69"/>
      <c r="Q340" s="69"/>
      <c r="R340" s="69"/>
      <c r="S340" s="69"/>
    </row>
    <row r="341" spans="1:19">
      <c r="A341" s="128"/>
      <c r="B341" s="130"/>
      <c r="F341" s="85"/>
      <c r="G341" s="143"/>
      <c r="H341" s="137"/>
      <c r="O341" s="149"/>
      <c r="P341" s="69"/>
      <c r="Q341" s="69"/>
      <c r="R341" s="69"/>
      <c r="S341" s="69"/>
    </row>
    <row r="342" spans="1:19">
      <c r="A342" s="128"/>
      <c r="B342" s="130"/>
      <c r="F342" s="85"/>
      <c r="G342" s="143"/>
      <c r="H342" s="137"/>
      <c r="O342" s="149"/>
      <c r="P342" s="69"/>
      <c r="Q342" s="69"/>
      <c r="R342" s="69"/>
      <c r="S342" s="69"/>
    </row>
    <row r="343" spans="1:19">
      <c r="A343" s="128"/>
      <c r="B343" s="130"/>
      <c r="F343" s="85"/>
      <c r="G343" s="143"/>
      <c r="H343" s="137"/>
      <c r="O343" s="149"/>
      <c r="P343" s="69"/>
      <c r="Q343" s="69"/>
      <c r="R343" s="69"/>
      <c r="S343" s="69"/>
    </row>
    <row r="344" spans="1:19">
      <c r="A344" s="128"/>
      <c r="B344" s="130"/>
      <c r="F344" s="85"/>
      <c r="G344" s="143"/>
      <c r="H344" s="137"/>
      <c r="O344" s="149"/>
      <c r="P344" s="69"/>
      <c r="Q344" s="69"/>
      <c r="R344" s="69"/>
      <c r="S344" s="69"/>
    </row>
    <row r="345" spans="1:19">
      <c r="A345" s="128"/>
      <c r="B345" s="130"/>
      <c r="F345" s="85"/>
      <c r="G345" s="143"/>
      <c r="H345" s="137"/>
      <c r="O345" s="149"/>
      <c r="P345" s="69"/>
      <c r="Q345" s="69"/>
      <c r="R345" s="69"/>
      <c r="S345" s="69"/>
    </row>
    <row r="346" spans="1:19">
      <c r="A346" s="128"/>
      <c r="B346" s="130"/>
      <c r="F346" s="85"/>
      <c r="G346" s="143"/>
      <c r="H346" s="137"/>
      <c r="O346" s="149"/>
      <c r="P346" s="69"/>
      <c r="Q346" s="69"/>
      <c r="R346" s="69"/>
      <c r="S346" s="69"/>
    </row>
    <row r="347" spans="1:19">
      <c r="A347" s="128"/>
      <c r="B347" s="130"/>
      <c r="F347" s="85"/>
      <c r="G347" s="143"/>
      <c r="H347" s="137"/>
      <c r="O347" s="149"/>
      <c r="P347" s="69"/>
      <c r="Q347" s="69"/>
      <c r="R347" s="69"/>
      <c r="S347" s="69"/>
    </row>
    <row r="348" spans="1:19">
      <c r="A348" s="128"/>
      <c r="B348" s="130"/>
      <c r="F348" s="85"/>
      <c r="G348" s="143"/>
      <c r="H348" s="137"/>
      <c r="O348" s="149"/>
      <c r="P348" s="69"/>
      <c r="Q348" s="69"/>
      <c r="R348" s="69"/>
      <c r="S348" s="69"/>
    </row>
    <row r="349" spans="1:19">
      <c r="A349" s="128"/>
      <c r="B349" s="130"/>
      <c r="F349" s="85"/>
      <c r="G349" s="143"/>
      <c r="H349" s="137"/>
      <c r="O349" s="149"/>
      <c r="P349" s="69"/>
      <c r="Q349" s="69"/>
      <c r="R349" s="69"/>
      <c r="S349" s="69"/>
    </row>
    <row r="350" spans="1:19">
      <c r="A350" s="128"/>
      <c r="B350" s="130"/>
      <c r="F350" s="85"/>
      <c r="G350" s="143"/>
      <c r="H350" s="137"/>
      <c r="O350" s="149"/>
      <c r="P350" s="69"/>
      <c r="Q350" s="69"/>
      <c r="R350" s="69"/>
      <c r="S350" s="69"/>
    </row>
    <row r="351" spans="1:19">
      <c r="A351" s="128"/>
      <c r="B351" s="130"/>
      <c r="F351" s="85"/>
      <c r="G351" s="143"/>
      <c r="H351" s="137"/>
      <c r="O351" s="149"/>
      <c r="P351" s="69"/>
      <c r="Q351" s="69"/>
      <c r="R351" s="69"/>
      <c r="S351" s="69"/>
    </row>
    <row r="352" spans="1:19">
      <c r="A352" s="128"/>
      <c r="B352" s="130"/>
      <c r="F352" s="85"/>
      <c r="G352" s="143"/>
      <c r="H352" s="137"/>
      <c r="O352" s="149"/>
      <c r="P352" s="69"/>
      <c r="Q352" s="69"/>
      <c r="R352" s="69"/>
      <c r="S352" s="69"/>
    </row>
    <row r="353" spans="1:19">
      <c r="A353" s="128"/>
      <c r="B353" s="130"/>
      <c r="F353" s="85"/>
      <c r="G353" s="143"/>
      <c r="H353" s="137"/>
      <c r="O353" s="149"/>
      <c r="P353" s="69"/>
      <c r="Q353" s="69"/>
      <c r="R353" s="69"/>
      <c r="S353" s="69"/>
    </row>
    <row r="354" spans="1:19">
      <c r="A354" s="128"/>
      <c r="B354" s="130"/>
      <c r="F354" s="85"/>
      <c r="G354" s="143"/>
      <c r="H354" s="137"/>
      <c r="O354" s="149"/>
      <c r="P354" s="69"/>
      <c r="Q354" s="69"/>
      <c r="R354" s="69"/>
      <c r="S354" s="69"/>
    </row>
    <row r="355" spans="1:19">
      <c r="A355" s="128"/>
      <c r="B355" s="130"/>
      <c r="F355" s="85"/>
      <c r="G355" s="143"/>
      <c r="H355" s="137"/>
      <c r="O355" s="149"/>
      <c r="P355" s="69"/>
      <c r="Q355" s="69"/>
      <c r="R355" s="69"/>
      <c r="S355" s="69"/>
    </row>
    <row r="356" spans="1:19">
      <c r="A356" s="128"/>
      <c r="B356" s="130"/>
      <c r="F356" s="85"/>
      <c r="G356" s="143"/>
      <c r="H356" s="137"/>
      <c r="O356" s="149"/>
      <c r="P356" s="69"/>
      <c r="Q356" s="69"/>
      <c r="R356" s="69"/>
      <c r="S356" s="69"/>
    </row>
    <row r="357" spans="1:19">
      <c r="A357" s="128"/>
      <c r="B357" s="130"/>
      <c r="F357" s="85"/>
      <c r="G357" s="143"/>
      <c r="H357" s="137"/>
      <c r="O357" s="149"/>
      <c r="P357" s="69"/>
      <c r="Q357" s="69"/>
      <c r="R357" s="69"/>
      <c r="S357" s="69"/>
    </row>
    <row r="358" spans="1:19">
      <c r="A358" s="128"/>
      <c r="B358" s="130"/>
      <c r="F358" s="85"/>
      <c r="G358" s="143"/>
      <c r="H358" s="137"/>
      <c r="O358" s="149"/>
      <c r="P358" s="69"/>
      <c r="Q358" s="69"/>
      <c r="R358" s="69"/>
      <c r="S358" s="69"/>
    </row>
    <row r="359" spans="1:19">
      <c r="A359" s="128"/>
      <c r="B359" s="130"/>
      <c r="F359" s="85"/>
      <c r="G359" s="143"/>
      <c r="H359" s="137"/>
      <c r="O359" s="149"/>
      <c r="P359" s="69"/>
      <c r="Q359" s="69"/>
      <c r="R359" s="69"/>
      <c r="S359" s="69"/>
    </row>
    <row r="360" spans="1:19">
      <c r="A360" s="128"/>
      <c r="B360" s="130"/>
      <c r="F360" s="85"/>
      <c r="G360" s="143"/>
      <c r="H360" s="137"/>
      <c r="O360" s="149"/>
      <c r="P360" s="69"/>
      <c r="Q360" s="69"/>
      <c r="R360" s="69"/>
      <c r="S360" s="69"/>
    </row>
    <row r="361" spans="1:19">
      <c r="A361" s="128"/>
      <c r="B361" s="130"/>
      <c r="F361" s="85"/>
      <c r="G361" s="143"/>
      <c r="H361" s="137"/>
      <c r="O361" s="149"/>
      <c r="P361" s="69"/>
      <c r="Q361" s="69"/>
      <c r="R361" s="69"/>
      <c r="S361" s="69"/>
    </row>
    <row r="362" spans="1:19">
      <c r="A362" s="128"/>
      <c r="B362" s="130"/>
      <c r="F362" s="85"/>
      <c r="G362" s="143"/>
      <c r="H362" s="137"/>
      <c r="O362" s="149"/>
      <c r="P362" s="69"/>
      <c r="Q362" s="69"/>
      <c r="R362" s="69"/>
      <c r="S362" s="69"/>
    </row>
    <row r="363" spans="1:19">
      <c r="A363" s="128"/>
      <c r="B363" s="130"/>
      <c r="F363" s="85"/>
      <c r="G363" s="143"/>
      <c r="H363" s="137"/>
      <c r="O363" s="149"/>
      <c r="P363" s="69"/>
      <c r="Q363" s="69"/>
      <c r="R363" s="69"/>
      <c r="S363" s="69"/>
    </row>
    <row r="364" spans="1:19">
      <c r="A364" s="128"/>
      <c r="B364" s="130"/>
      <c r="F364" s="85"/>
      <c r="G364" s="143"/>
      <c r="H364" s="137"/>
      <c r="O364" s="149"/>
      <c r="P364" s="69"/>
      <c r="Q364" s="69"/>
      <c r="R364" s="69"/>
      <c r="S364" s="69"/>
    </row>
    <row r="365" spans="1:19">
      <c r="A365" s="128"/>
      <c r="B365" s="130"/>
      <c r="F365" s="85"/>
      <c r="G365" s="143"/>
      <c r="H365" s="137"/>
      <c r="O365" s="149"/>
      <c r="P365" s="69"/>
      <c r="Q365" s="69"/>
      <c r="R365" s="69"/>
      <c r="S365" s="69"/>
    </row>
    <row r="366" spans="1:19">
      <c r="A366" s="128"/>
      <c r="B366" s="130"/>
      <c r="F366" s="85"/>
      <c r="G366" s="143"/>
      <c r="H366" s="137"/>
      <c r="O366" s="149"/>
      <c r="P366" s="69"/>
      <c r="Q366" s="69"/>
      <c r="R366" s="69"/>
      <c r="S366" s="69"/>
    </row>
    <row r="367" spans="1:19">
      <c r="A367" s="128"/>
      <c r="B367" s="130"/>
      <c r="F367" s="85"/>
      <c r="G367" s="143"/>
      <c r="H367" s="137"/>
      <c r="O367" s="149"/>
      <c r="P367" s="69"/>
      <c r="Q367" s="69"/>
      <c r="R367" s="69"/>
      <c r="S367" s="69"/>
    </row>
    <row r="368" spans="1:19">
      <c r="A368" s="128"/>
      <c r="B368" s="130"/>
      <c r="F368" s="85"/>
      <c r="G368" s="143"/>
      <c r="H368" s="137"/>
      <c r="O368" s="149"/>
      <c r="P368" s="69"/>
      <c r="Q368" s="69"/>
      <c r="R368" s="69"/>
      <c r="S368" s="69"/>
    </row>
    <row r="369" spans="1:19">
      <c r="A369" s="128"/>
      <c r="B369" s="130"/>
      <c r="F369" s="85"/>
      <c r="G369" s="143"/>
      <c r="H369" s="137"/>
      <c r="O369" s="149"/>
      <c r="P369" s="69"/>
      <c r="Q369" s="69"/>
      <c r="R369" s="69"/>
      <c r="S369" s="69"/>
    </row>
    <row r="370" spans="1:19">
      <c r="A370" s="128"/>
      <c r="B370" s="130"/>
      <c r="F370" s="85"/>
      <c r="G370" s="143"/>
      <c r="H370" s="137"/>
      <c r="O370" s="149"/>
      <c r="P370" s="69"/>
      <c r="Q370" s="69"/>
      <c r="R370" s="69"/>
      <c r="S370" s="69"/>
    </row>
    <row r="371" spans="1:19">
      <c r="A371" s="128"/>
      <c r="B371" s="130"/>
      <c r="F371" s="85"/>
      <c r="G371" s="143"/>
      <c r="H371" s="137"/>
      <c r="O371" s="149"/>
      <c r="P371" s="69"/>
      <c r="Q371" s="69"/>
      <c r="R371" s="69"/>
      <c r="S371" s="69"/>
    </row>
    <row r="372" spans="1:19">
      <c r="A372" s="128"/>
      <c r="B372" s="130"/>
      <c r="F372" s="85"/>
      <c r="G372" s="143"/>
      <c r="H372" s="137"/>
      <c r="O372" s="149"/>
      <c r="P372" s="69"/>
      <c r="Q372" s="69"/>
      <c r="R372" s="69"/>
      <c r="S372" s="69"/>
    </row>
    <row r="373" spans="1:19">
      <c r="A373" s="128"/>
      <c r="B373" s="130"/>
      <c r="F373" s="85"/>
      <c r="G373" s="143"/>
      <c r="H373" s="137"/>
      <c r="O373" s="149"/>
      <c r="P373" s="69"/>
      <c r="Q373" s="69"/>
      <c r="R373" s="69"/>
      <c r="S373" s="69"/>
    </row>
    <row r="374" spans="1:19">
      <c r="A374" s="128"/>
      <c r="B374" s="130"/>
      <c r="F374" s="85"/>
      <c r="G374" s="143"/>
      <c r="H374" s="137"/>
      <c r="O374" s="149"/>
      <c r="P374" s="69"/>
      <c r="Q374" s="69"/>
      <c r="R374" s="69"/>
      <c r="S374" s="69"/>
    </row>
    <row r="375" spans="1:19">
      <c r="A375" s="128"/>
      <c r="B375" s="130"/>
      <c r="F375" s="85"/>
      <c r="G375" s="143"/>
      <c r="H375" s="137"/>
      <c r="O375" s="149"/>
      <c r="P375" s="69"/>
      <c r="Q375" s="69"/>
      <c r="R375" s="69"/>
      <c r="S375" s="69"/>
    </row>
    <row r="376" spans="1:19">
      <c r="A376" s="128"/>
      <c r="B376" s="130"/>
      <c r="F376" s="85"/>
      <c r="G376" s="143"/>
      <c r="H376" s="137"/>
      <c r="O376" s="149"/>
      <c r="P376" s="69"/>
      <c r="Q376" s="69"/>
      <c r="R376" s="69"/>
      <c r="S376" s="69"/>
    </row>
    <row r="377" spans="1:19">
      <c r="A377" s="128"/>
      <c r="B377" s="130"/>
      <c r="F377" s="85"/>
      <c r="G377" s="143"/>
      <c r="H377" s="137"/>
      <c r="O377" s="149"/>
      <c r="P377" s="69"/>
      <c r="Q377" s="69"/>
      <c r="R377" s="69"/>
      <c r="S377" s="69"/>
    </row>
    <row r="378" spans="1:19">
      <c r="A378" s="128"/>
      <c r="B378" s="130"/>
      <c r="F378" s="85"/>
      <c r="G378" s="143"/>
      <c r="H378" s="137"/>
      <c r="O378" s="149"/>
      <c r="P378" s="69"/>
      <c r="Q378" s="69"/>
      <c r="R378" s="69"/>
      <c r="S378" s="69"/>
    </row>
    <row r="379" spans="1:19">
      <c r="A379" s="128"/>
      <c r="B379" s="130"/>
      <c r="F379" s="85"/>
      <c r="G379" s="143"/>
      <c r="H379" s="137"/>
      <c r="O379" s="149"/>
      <c r="P379" s="69"/>
      <c r="Q379" s="69"/>
      <c r="R379" s="69"/>
      <c r="S379" s="69"/>
    </row>
    <row r="380" spans="1:19">
      <c r="A380" s="128"/>
      <c r="B380" s="130"/>
      <c r="F380" s="85"/>
      <c r="G380" s="143"/>
      <c r="H380" s="137"/>
      <c r="O380" s="149"/>
      <c r="P380" s="69"/>
      <c r="Q380" s="69"/>
      <c r="R380" s="69"/>
      <c r="S380" s="69"/>
    </row>
    <row r="381" spans="1:19">
      <c r="A381" s="128"/>
      <c r="B381" s="130"/>
      <c r="F381" s="85"/>
      <c r="G381" s="143"/>
      <c r="H381" s="137"/>
      <c r="O381" s="149"/>
      <c r="P381" s="69"/>
      <c r="Q381" s="69"/>
      <c r="R381" s="69"/>
      <c r="S381" s="69"/>
    </row>
    <row r="382" spans="1:19">
      <c r="A382" s="128"/>
      <c r="B382" s="130"/>
      <c r="F382" s="85"/>
      <c r="G382" s="143"/>
      <c r="H382" s="137"/>
      <c r="O382" s="149"/>
      <c r="P382" s="69"/>
      <c r="Q382" s="69"/>
      <c r="R382" s="69"/>
      <c r="S382" s="69"/>
    </row>
    <row r="383" spans="1:19">
      <c r="A383" s="128"/>
      <c r="B383" s="130"/>
      <c r="F383" s="85"/>
      <c r="G383" s="143"/>
      <c r="H383" s="137"/>
      <c r="O383" s="149"/>
      <c r="P383" s="69"/>
      <c r="Q383" s="69"/>
      <c r="R383" s="69"/>
      <c r="S383" s="69"/>
    </row>
    <row r="384" spans="1:19">
      <c r="A384" s="128"/>
      <c r="B384" s="130"/>
      <c r="F384" s="85"/>
      <c r="G384" s="143"/>
      <c r="H384" s="137"/>
      <c r="O384" s="149"/>
      <c r="P384" s="69"/>
      <c r="Q384" s="69"/>
      <c r="R384" s="69"/>
      <c r="S384" s="69"/>
    </row>
    <row r="385" spans="1:19">
      <c r="A385" s="128"/>
      <c r="B385" s="130"/>
      <c r="F385" s="85"/>
      <c r="G385" s="143"/>
      <c r="H385" s="137"/>
      <c r="O385" s="149"/>
      <c r="P385" s="69"/>
      <c r="Q385" s="69"/>
      <c r="R385" s="69"/>
      <c r="S385" s="69"/>
    </row>
    <row r="386" spans="1:19">
      <c r="A386" s="128"/>
      <c r="B386" s="130"/>
      <c r="F386" s="85"/>
      <c r="G386" s="143"/>
      <c r="H386" s="137"/>
      <c r="O386" s="149"/>
      <c r="P386" s="69"/>
      <c r="Q386" s="69"/>
      <c r="R386" s="69"/>
      <c r="S386" s="69"/>
    </row>
    <row r="387" spans="1:19">
      <c r="A387" s="128"/>
      <c r="B387" s="130"/>
      <c r="F387" s="85"/>
      <c r="G387" s="143"/>
      <c r="H387" s="137"/>
      <c r="O387" s="149"/>
      <c r="P387" s="69"/>
      <c r="Q387" s="69"/>
      <c r="R387" s="69"/>
      <c r="S387" s="69"/>
    </row>
    <row r="388" spans="1:19">
      <c r="A388" s="128"/>
      <c r="B388" s="130"/>
      <c r="F388" s="85"/>
      <c r="G388" s="143"/>
      <c r="H388" s="137"/>
      <c r="O388" s="149"/>
      <c r="P388" s="69"/>
      <c r="Q388" s="69"/>
      <c r="R388" s="69"/>
      <c r="S388" s="69"/>
    </row>
    <row r="389" spans="1:19">
      <c r="A389" s="128"/>
      <c r="B389" s="130"/>
      <c r="F389" s="85"/>
      <c r="G389" s="143"/>
      <c r="H389" s="137"/>
      <c r="O389" s="149"/>
      <c r="P389" s="69"/>
      <c r="Q389" s="69"/>
      <c r="R389" s="69"/>
      <c r="S389" s="69"/>
    </row>
    <row r="390" spans="1:19">
      <c r="A390" s="128"/>
      <c r="B390" s="130"/>
      <c r="F390" s="85"/>
      <c r="G390" s="143"/>
      <c r="H390" s="137"/>
      <c r="O390" s="149"/>
      <c r="P390" s="69"/>
      <c r="Q390" s="69"/>
      <c r="R390" s="69"/>
      <c r="S390" s="69"/>
    </row>
    <row r="391" spans="1:19">
      <c r="A391" s="128"/>
      <c r="B391" s="130"/>
      <c r="F391" s="85"/>
      <c r="G391" s="143"/>
      <c r="H391" s="137"/>
      <c r="O391" s="149"/>
      <c r="P391" s="69"/>
      <c r="Q391" s="69"/>
      <c r="R391" s="69"/>
      <c r="S391" s="69"/>
    </row>
    <row r="392" spans="1:19">
      <c r="A392" s="128"/>
      <c r="B392" s="130"/>
      <c r="F392" s="85"/>
      <c r="G392" s="143"/>
      <c r="H392" s="137"/>
      <c r="O392" s="149"/>
      <c r="P392" s="69"/>
      <c r="Q392" s="69"/>
      <c r="R392" s="69"/>
      <c r="S392" s="69"/>
    </row>
    <row r="393" spans="1:19">
      <c r="A393" s="128"/>
      <c r="B393" s="130"/>
      <c r="F393" s="85"/>
      <c r="G393" s="143"/>
      <c r="H393" s="137"/>
      <c r="O393" s="149"/>
      <c r="P393" s="69"/>
      <c r="Q393" s="69"/>
      <c r="R393" s="69"/>
      <c r="S393" s="69"/>
    </row>
    <row r="394" spans="1:19">
      <c r="A394" s="128"/>
      <c r="B394" s="130"/>
      <c r="F394" s="85"/>
      <c r="G394" s="143"/>
      <c r="H394" s="137"/>
      <c r="O394" s="149"/>
      <c r="P394" s="69"/>
      <c r="Q394" s="69"/>
      <c r="R394" s="69"/>
      <c r="S394" s="69"/>
    </row>
    <row r="395" spans="1:19">
      <c r="A395" s="128"/>
      <c r="B395" s="130"/>
      <c r="F395" s="85"/>
      <c r="G395" s="143"/>
      <c r="H395" s="137"/>
      <c r="O395" s="149"/>
      <c r="P395" s="69"/>
      <c r="Q395" s="69"/>
      <c r="R395" s="69"/>
      <c r="S395" s="69"/>
    </row>
    <row r="396" spans="1:19">
      <c r="A396" s="128"/>
      <c r="B396" s="130"/>
      <c r="F396" s="85"/>
      <c r="G396" s="143"/>
      <c r="H396" s="137"/>
      <c r="O396" s="149"/>
      <c r="P396" s="69"/>
      <c r="Q396" s="69"/>
      <c r="R396" s="69"/>
      <c r="S396" s="69"/>
    </row>
    <row r="397" spans="1:19">
      <c r="A397" s="128"/>
      <c r="B397" s="130"/>
      <c r="F397" s="85"/>
      <c r="G397" s="143"/>
      <c r="H397" s="137"/>
      <c r="O397" s="149"/>
      <c r="P397" s="69"/>
      <c r="Q397" s="69"/>
      <c r="R397" s="69"/>
      <c r="S397" s="69"/>
    </row>
    <row r="398" spans="1:19">
      <c r="A398" s="128"/>
      <c r="B398" s="130"/>
      <c r="F398" s="85"/>
      <c r="G398" s="143"/>
      <c r="H398" s="137"/>
      <c r="O398" s="149"/>
      <c r="P398" s="69"/>
      <c r="Q398" s="69"/>
      <c r="R398" s="69"/>
      <c r="S398" s="69"/>
    </row>
    <row r="399" spans="1:19">
      <c r="A399" s="128"/>
      <c r="B399" s="130"/>
      <c r="F399" s="85"/>
      <c r="G399" s="143"/>
      <c r="H399" s="137"/>
      <c r="O399" s="149"/>
      <c r="P399" s="69"/>
      <c r="Q399" s="69"/>
      <c r="R399" s="69"/>
      <c r="S399" s="69"/>
    </row>
    <row r="400" spans="1:19">
      <c r="A400" s="128"/>
      <c r="B400" s="130"/>
      <c r="F400" s="85"/>
      <c r="G400" s="143"/>
      <c r="H400" s="137"/>
      <c r="O400" s="149"/>
      <c r="P400" s="69"/>
      <c r="Q400" s="69"/>
      <c r="R400" s="69"/>
      <c r="S400" s="69"/>
    </row>
    <row r="401" spans="1:19">
      <c r="A401" s="128"/>
      <c r="B401" s="130"/>
      <c r="F401" s="85"/>
      <c r="G401" s="143"/>
      <c r="H401" s="137"/>
      <c r="O401" s="149"/>
      <c r="P401" s="69"/>
      <c r="Q401" s="69"/>
      <c r="R401" s="69"/>
      <c r="S401" s="69"/>
    </row>
    <row r="402" spans="1:19">
      <c r="A402" s="128"/>
      <c r="B402" s="130"/>
      <c r="F402" s="85"/>
      <c r="G402" s="143"/>
      <c r="H402" s="137"/>
      <c r="O402" s="149"/>
      <c r="P402" s="69"/>
      <c r="Q402" s="69"/>
      <c r="R402" s="69"/>
      <c r="S402" s="69"/>
    </row>
    <row r="403" spans="1:19">
      <c r="A403" s="128"/>
      <c r="B403" s="130"/>
      <c r="F403" s="85"/>
      <c r="G403" s="143"/>
      <c r="H403" s="137"/>
      <c r="O403" s="149"/>
      <c r="P403" s="69"/>
      <c r="Q403" s="69"/>
      <c r="R403" s="69"/>
      <c r="S403" s="69"/>
    </row>
    <row r="404" spans="1:19">
      <c r="A404" s="128"/>
      <c r="B404" s="130"/>
      <c r="F404" s="85"/>
      <c r="G404" s="143"/>
      <c r="H404" s="137"/>
      <c r="O404" s="149"/>
      <c r="P404" s="69"/>
      <c r="Q404" s="69"/>
      <c r="R404" s="69"/>
      <c r="S404" s="69"/>
    </row>
    <row r="405" spans="1:19">
      <c r="A405" s="128"/>
      <c r="B405" s="130"/>
      <c r="F405" s="85"/>
      <c r="G405" s="143"/>
      <c r="H405" s="137"/>
      <c r="O405" s="149"/>
      <c r="P405" s="69"/>
      <c r="Q405" s="69"/>
      <c r="R405" s="69"/>
      <c r="S405" s="69"/>
    </row>
    <row r="406" spans="1:19">
      <c r="A406" s="128"/>
      <c r="B406" s="130"/>
      <c r="F406" s="85"/>
      <c r="G406" s="143"/>
      <c r="H406" s="137"/>
      <c r="O406" s="149"/>
      <c r="P406" s="69"/>
      <c r="Q406" s="69"/>
      <c r="R406" s="69"/>
      <c r="S406" s="69"/>
    </row>
    <row r="407" spans="1:19">
      <c r="A407" s="128"/>
      <c r="B407" s="130"/>
      <c r="F407" s="85"/>
      <c r="G407" s="143"/>
      <c r="H407" s="137"/>
      <c r="O407" s="149"/>
      <c r="P407" s="69"/>
      <c r="Q407" s="69"/>
      <c r="R407" s="69"/>
      <c r="S407" s="69"/>
    </row>
    <row r="408" spans="1:19">
      <c r="A408" s="128"/>
      <c r="B408" s="130"/>
      <c r="F408" s="85"/>
      <c r="G408" s="143"/>
      <c r="H408" s="137"/>
      <c r="O408" s="149"/>
      <c r="P408" s="69"/>
      <c r="Q408" s="69"/>
      <c r="R408" s="69"/>
      <c r="S408" s="69"/>
    </row>
    <row r="409" spans="1:19">
      <c r="A409" s="128"/>
      <c r="B409" s="130"/>
      <c r="F409" s="85"/>
      <c r="G409" s="143"/>
      <c r="H409" s="137"/>
      <c r="O409" s="149"/>
      <c r="P409" s="69"/>
      <c r="Q409" s="69"/>
      <c r="R409" s="69"/>
      <c r="S409" s="69"/>
    </row>
    <row r="410" spans="1:19">
      <c r="A410" s="128"/>
      <c r="B410" s="130"/>
      <c r="F410" s="85"/>
      <c r="G410" s="143"/>
      <c r="H410" s="137"/>
      <c r="O410" s="149"/>
      <c r="P410" s="69"/>
      <c r="Q410" s="69"/>
      <c r="R410" s="69"/>
      <c r="S410" s="69"/>
    </row>
    <row r="411" spans="1:19">
      <c r="A411" s="128"/>
      <c r="B411" s="130"/>
      <c r="F411" s="85"/>
      <c r="G411" s="143"/>
      <c r="H411" s="137"/>
      <c r="O411" s="149"/>
      <c r="P411" s="69"/>
      <c r="Q411" s="69"/>
      <c r="R411" s="69"/>
      <c r="S411" s="69"/>
    </row>
    <row r="412" spans="1:19">
      <c r="A412" s="128"/>
      <c r="B412" s="130"/>
      <c r="F412" s="85"/>
      <c r="G412" s="143"/>
      <c r="H412" s="137"/>
      <c r="O412" s="149"/>
      <c r="P412" s="69"/>
      <c r="Q412" s="69"/>
      <c r="R412" s="69"/>
      <c r="S412" s="69"/>
    </row>
    <row r="413" spans="1:19">
      <c r="A413" s="128"/>
      <c r="B413" s="130"/>
      <c r="F413" s="85"/>
      <c r="G413" s="143"/>
      <c r="H413" s="137"/>
      <c r="O413" s="149"/>
      <c r="P413" s="69"/>
      <c r="Q413" s="69"/>
      <c r="R413" s="69"/>
      <c r="S413" s="69"/>
    </row>
    <row r="414" spans="1:19">
      <c r="A414" s="128"/>
      <c r="B414" s="130"/>
      <c r="F414" s="85"/>
      <c r="G414" s="143"/>
      <c r="H414" s="137"/>
      <c r="O414" s="149"/>
      <c r="P414" s="69"/>
      <c r="Q414" s="69"/>
      <c r="R414" s="69"/>
      <c r="S414" s="69"/>
    </row>
    <row r="415" spans="1:19">
      <c r="A415" s="128"/>
      <c r="B415" s="130"/>
      <c r="F415" s="85"/>
      <c r="G415" s="143"/>
      <c r="H415" s="137"/>
      <c r="O415" s="149"/>
      <c r="P415" s="69"/>
      <c r="Q415" s="69"/>
      <c r="R415" s="69"/>
      <c r="S415" s="69"/>
    </row>
    <row r="416" spans="1:19">
      <c r="A416" s="128"/>
      <c r="B416" s="130"/>
      <c r="F416" s="85"/>
      <c r="G416" s="143"/>
      <c r="H416" s="137"/>
      <c r="O416" s="149"/>
      <c r="P416" s="69"/>
      <c r="Q416" s="69"/>
      <c r="R416" s="69"/>
      <c r="S416" s="69"/>
    </row>
    <row r="417" spans="1:19">
      <c r="A417" s="128"/>
      <c r="B417" s="130"/>
      <c r="F417" s="85"/>
      <c r="G417" s="143"/>
      <c r="H417" s="137"/>
      <c r="O417" s="149"/>
      <c r="P417" s="69"/>
      <c r="Q417" s="69"/>
      <c r="R417" s="69"/>
      <c r="S417" s="69"/>
    </row>
    <row r="418" spans="1:19">
      <c r="A418" s="128"/>
      <c r="B418" s="130"/>
      <c r="F418" s="85"/>
      <c r="G418" s="143"/>
      <c r="H418" s="137"/>
      <c r="O418" s="149"/>
      <c r="P418" s="69"/>
      <c r="Q418" s="69"/>
      <c r="R418" s="69"/>
      <c r="S418" s="69"/>
    </row>
    <row r="419" spans="1:19">
      <c r="A419" s="128"/>
      <c r="B419" s="130"/>
      <c r="F419" s="85"/>
      <c r="G419" s="143"/>
      <c r="H419" s="137"/>
      <c r="O419" s="149"/>
      <c r="P419" s="69"/>
      <c r="Q419" s="69"/>
      <c r="R419" s="69"/>
      <c r="S419" s="69"/>
    </row>
    <row r="420" spans="1:19">
      <c r="A420" s="128"/>
      <c r="B420" s="130"/>
      <c r="F420" s="85"/>
      <c r="G420" s="143"/>
      <c r="H420" s="137"/>
      <c r="O420" s="149"/>
      <c r="P420" s="69"/>
      <c r="Q420" s="69"/>
      <c r="R420" s="69"/>
      <c r="S420" s="69"/>
    </row>
    <row r="421" spans="1:19">
      <c r="A421" s="128"/>
      <c r="B421" s="130"/>
      <c r="F421" s="85"/>
      <c r="G421" s="143"/>
      <c r="H421" s="137"/>
      <c r="O421" s="149"/>
      <c r="P421" s="69"/>
      <c r="Q421" s="69"/>
      <c r="R421" s="69"/>
      <c r="S421" s="69"/>
    </row>
    <row r="422" spans="1:19">
      <c r="A422" s="128"/>
      <c r="B422" s="130"/>
      <c r="F422" s="85"/>
      <c r="G422" s="143"/>
      <c r="H422" s="137"/>
      <c r="O422" s="149"/>
      <c r="P422" s="69"/>
      <c r="Q422" s="69"/>
      <c r="R422" s="69"/>
      <c r="S422" s="69"/>
    </row>
    <row r="423" spans="1:19">
      <c r="A423" s="128"/>
      <c r="B423" s="130"/>
      <c r="F423" s="85"/>
      <c r="G423" s="143"/>
      <c r="H423" s="137"/>
      <c r="O423" s="149"/>
      <c r="P423" s="69"/>
      <c r="Q423" s="69"/>
      <c r="R423" s="69"/>
      <c r="S423" s="69"/>
    </row>
    <row r="424" spans="1:19">
      <c r="A424" s="128"/>
      <c r="B424" s="130"/>
      <c r="F424" s="85"/>
      <c r="G424" s="143"/>
      <c r="H424" s="137"/>
      <c r="O424" s="149"/>
      <c r="P424" s="69"/>
      <c r="Q424" s="69"/>
      <c r="R424" s="69"/>
      <c r="S424" s="69"/>
    </row>
    <row r="425" spans="1:19">
      <c r="A425" s="128"/>
      <c r="B425" s="130"/>
      <c r="F425" s="85"/>
      <c r="G425" s="143"/>
      <c r="H425" s="137"/>
      <c r="O425" s="149"/>
      <c r="P425" s="69"/>
      <c r="Q425" s="69"/>
      <c r="R425" s="69"/>
      <c r="S425" s="69"/>
    </row>
    <row r="426" spans="1:19">
      <c r="A426" s="128"/>
      <c r="B426" s="130"/>
      <c r="F426" s="85"/>
      <c r="G426" s="143"/>
      <c r="H426" s="137"/>
      <c r="O426" s="149"/>
      <c r="P426" s="69"/>
      <c r="Q426" s="69"/>
      <c r="R426" s="69"/>
      <c r="S426" s="69"/>
    </row>
    <row r="427" spans="1:19">
      <c r="A427" s="128"/>
      <c r="B427" s="130"/>
      <c r="F427" s="85"/>
      <c r="G427" s="143"/>
      <c r="H427" s="137"/>
      <c r="O427" s="149"/>
      <c r="P427" s="69"/>
      <c r="Q427" s="69"/>
      <c r="R427" s="69"/>
      <c r="S427" s="69"/>
    </row>
    <row r="428" spans="1:19">
      <c r="A428" s="128"/>
      <c r="B428" s="130"/>
      <c r="F428" s="85"/>
      <c r="G428" s="143"/>
      <c r="H428" s="137"/>
      <c r="O428" s="149"/>
      <c r="P428" s="69"/>
      <c r="Q428" s="69"/>
      <c r="R428" s="69"/>
      <c r="S428" s="69"/>
    </row>
    <row r="429" spans="1:19">
      <c r="A429" s="128"/>
      <c r="B429" s="130"/>
      <c r="F429" s="85"/>
      <c r="G429" s="143"/>
      <c r="H429" s="137"/>
      <c r="O429" s="149"/>
      <c r="P429" s="69"/>
      <c r="Q429" s="69"/>
      <c r="R429" s="69"/>
      <c r="S429" s="69"/>
    </row>
    <row r="430" spans="1:19">
      <c r="A430" s="128"/>
      <c r="B430" s="130"/>
      <c r="F430" s="85"/>
      <c r="G430" s="143"/>
      <c r="H430" s="137"/>
      <c r="O430" s="149"/>
      <c r="P430" s="69"/>
      <c r="Q430" s="69"/>
      <c r="R430" s="69"/>
      <c r="S430" s="69"/>
    </row>
    <row r="431" spans="1:19">
      <c r="A431" s="128"/>
      <c r="B431" s="130"/>
      <c r="F431" s="85"/>
      <c r="G431" s="143"/>
      <c r="H431" s="137"/>
      <c r="O431" s="149"/>
      <c r="P431" s="69"/>
      <c r="Q431" s="69"/>
      <c r="R431" s="69"/>
      <c r="S431" s="69"/>
    </row>
    <row r="432" spans="1:19">
      <c r="A432" s="128"/>
      <c r="B432" s="130"/>
      <c r="F432" s="85"/>
      <c r="G432" s="143"/>
      <c r="H432" s="137"/>
      <c r="O432" s="149"/>
      <c r="P432" s="69"/>
      <c r="Q432" s="69"/>
      <c r="R432" s="69"/>
      <c r="S432" s="69"/>
    </row>
    <row r="433" spans="1:19">
      <c r="A433" s="128"/>
      <c r="B433" s="130"/>
      <c r="F433" s="85"/>
      <c r="G433" s="143"/>
      <c r="H433" s="137"/>
      <c r="O433" s="149"/>
      <c r="P433" s="69"/>
      <c r="Q433" s="69"/>
      <c r="R433" s="69"/>
      <c r="S433" s="69"/>
    </row>
    <row r="434" spans="1:19">
      <c r="A434" s="128"/>
      <c r="B434" s="130"/>
      <c r="F434" s="85"/>
      <c r="G434" s="143"/>
      <c r="H434" s="137"/>
      <c r="O434" s="149"/>
      <c r="P434" s="69"/>
      <c r="Q434" s="69"/>
      <c r="R434" s="69"/>
      <c r="S434" s="69"/>
    </row>
    <row r="435" spans="1:19">
      <c r="A435" s="128"/>
      <c r="B435" s="130"/>
      <c r="F435" s="85"/>
      <c r="G435" s="143"/>
      <c r="H435" s="137"/>
      <c r="O435" s="149"/>
      <c r="P435" s="69"/>
      <c r="Q435" s="69"/>
      <c r="R435" s="69"/>
      <c r="S435" s="69"/>
    </row>
    <row r="436" spans="1:19">
      <c r="A436" s="128"/>
      <c r="B436" s="130"/>
      <c r="F436" s="85"/>
      <c r="G436" s="143"/>
      <c r="H436" s="137"/>
      <c r="O436" s="149"/>
      <c r="P436" s="69"/>
      <c r="Q436" s="69"/>
      <c r="R436" s="69"/>
      <c r="S436" s="69"/>
    </row>
    <row r="437" spans="1:19">
      <c r="A437" s="128"/>
      <c r="B437" s="130"/>
      <c r="F437" s="85"/>
      <c r="G437" s="143"/>
      <c r="H437" s="137"/>
      <c r="O437" s="149"/>
      <c r="P437" s="69"/>
      <c r="Q437" s="69"/>
      <c r="R437" s="69"/>
      <c r="S437" s="69"/>
    </row>
    <row r="438" spans="1:19">
      <c r="A438" s="128"/>
      <c r="B438" s="130"/>
      <c r="F438" s="85"/>
      <c r="G438" s="143"/>
      <c r="H438" s="137"/>
      <c r="O438" s="149"/>
      <c r="P438" s="69"/>
      <c r="Q438" s="69"/>
      <c r="R438" s="69"/>
      <c r="S438" s="69"/>
    </row>
    <row r="439" spans="1:19">
      <c r="A439" s="128"/>
      <c r="B439" s="130"/>
      <c r="F439" s="85"/>
      <c r="G439" s="143"/>
      <c r="H439" s="137"/>
      <c r="O439" s="149"/>
      <c r="P439" s="69"/>
      <c r="Q439" s="69"/>
      <c r="R439" s="69"/>
      <c r="S439" s="69"/>
    </row>
    <row r="440" spans="1:19">
      <c r="A440" s="128"/>
      <c r="B440" s="130"/>
      <c r="F440" s="85"/>
      <c r="G440" s="143"/>
      <c r="H440" s="137"/>
      <c r="O440" s="149"/>
      <c r="P440" s="69"/>
      <c r="Q440" s="69"/>
      <c r="R440" s="69"/>
      <c r="S440" s="69"/>
    </row>
    <row r="441" spans="1:19">
      <c r="A441" s="128"/>
      <c r="B441" s="130"/>
      <c r="F441" s="85"/>
      <c r="G441" s="143"/>
      <c r="H441" s="137"/>
      <c r="O441" s="149"/>
      <c r="P441" s="69"/>
      <c r="Q441" s="69"/>
      <c r="R441" s="69"/>
      <c r="S441" s="69"/>
    </row>
    <row r="442" spans="1:19">
      <c r="A442" s="128"/>
      <c r="B442" s="130"/>
      <c r="F442" s="85"/>
      <c r="G442" s="143"/>
      <c r="H442" s="137"/>
      <c r="O442" s="149"/>
      <c r="P442" s="69"/>
      <c r="Q442" s="69"/>
      <c r="R442" s="69"/>
      <c r="S442" s="69"/>
    </row>
    <row r="443" spans="1:19">
      <c r="A443" s="128"/>
      <c r="B443" s="130"/>
      <c r="F443" s="85"/>
      <c r="G443" s="143"/>
      <c r="H443" s="137"/>
      <c r="O443" s="149"/>
      <c r="P443" s="69"/>
      <c r="Q443" s="69"/>
      <c r="R443" s="69"/>
      <c r="S443" s="69"/>
    </row>
    <row r="444" spans="1:19">
      <c r="A444" s="128"/>
      <c r="B444" s="130"/>
      <c r="F444" s="85"/>
      <c r="G444" s="143"/>
      <c r="H444" s="137"/>
      <c r="O444" s="149"/>
      <c r="P444" s="69"/>
      <c r="Q444" s="69"/>
      <c r="R444" s="69"/>
      <c r="S444" s="69"/>
    </row>
    <row r="445" spans="1:19">
      <c r="A445" s="128"/>
      <c r="B445" s="130"/>
      <c r="F445" s="85"/>
      <c r="G445" s="143"/>
      <c r="H445" s="137"/>
      <c r="O445" s="149"/>
      <c r="P445" s="69"/>
      <c r="Q445" s="69"/>
      <c r="R445" s="69"/>
      <c r="S445" s="69"/>
    </row>
    <row r="446" spans="1:19">
      <c r="A446" s="128"/>
      <c r="B446" s="130"/>
      <c r="F446" s="85"/>
      <c r="G446" s="143"/>
      <c r="H446" s="137"/>
      <c r="O446" s="149"/>
      <c r="P446" s="69"/>
      <c r="Q446" s="69"/>
      <c r="R446" s="69"/>
      <c r="S446" s="69"/>
    </row>
    <row r="447" spans="1:19">
      <c r="A447" s="128"/>
      <c r="B447" s="130"/>
      <c r="F447" s="85"/>
      <c r="G447" s="143"/>
      <c r="H447" s="137"/>
      <c r="O447" s="149"/>
      <c r="P447" s="69"/>
      <c r="Q447" s="69"/>
      <c r="R447" s="69"/>
      <c r="S447" s="69"/>
    </row>
    <row r="448" spans="1:19">
      <c r="A448" s="128"/>
      <c r="B448" s="130"/>
      <c r="F448" s="85"/>
      <c r="G448" s="143"/>
      <c r="H448" s="137"/>
      <c r="O448" s="149"/>
      <c r="P448" s="69"/>
      <c r="Q448" s="69"/>
      <c r="R448" s="69"/>
      <c r="S448" s="69"/>
    </row>
    <row r="449" spans="1:19">
      <c r="A449" s="128"/>
      <c r="B449" s="130"/>
      <c r="F449" s="85"/>
      <c r="G449" s="143"/>
      <c r="H449" s="137"/>
      <c r="O449" s="149"/>
      <c r="P449" s="69"/>
      <c r="Q449" s="69"/>
      <c r="R449" s="69"/>
      <c r="S449" s="69"/>
    </row>
    <row r="450" spans="1:19">
      <c r="A450" s="128"/>
      <c r="B450" s="130"/>
      <c r="F450" s="85"/>
      <c r="G450" s="143"/>
      <c r="H450" s="137"/>
      <c r="O450" s="149"/>
      <c r="P450" s="69"/>
      <c r="Q450" s="69"/>
      <c r="R450" s="69"/>
      <c r="S450" s="69"/>
    </row>
    <row r="451" spans="1:19">
      <c r="A451" s="128"/>
      <c r="B451" s="130"/>
      <c r="F451" s="85"/>
      <c r="G451" s="143"/>
      <c r="H451" s="137"/>
      <c r="O451" s="149"/>
      <c r="P451" s="69"/>
      <c r="Q451" s="69"/>
      <c r="R451" s="69"/>
      <c r="S451" s="69"/>
    </row>
    <row r="452" spans="1:19">
      <c r="A452" s="128"/>
      <c r="B452" s="130"/>
      <c r="F452" s="85"/>
      <c r="G452" s="143"/>
      <c r="H452" s="137"/>
      <c r="O452" s="149"/>
      <c r="P452" s="69"/>
      <c r="Q452" s="69"/>
      <c r="R452" s="69"/>
      <c r="S452" s="69"/>
    </row>
    <row r="453" spans="1:19">
      <c r="A453" s="128"/>
      <c r="B453" s="130"/>
      <c r="F453" s="85"/>
      <c r="G453" s="143"/>
      <c r="H453" s="137"/>
      <c r="O453" s="149"/>
      <c r="P453" s="69"/>
      <c r="Q453" s="69"/>
      <c r="R453" s="69"/>
      <c r="S453" s="69"/>
    </row>
    <row r="454" spans="1:19">
      <c r="A454" s="128"/>
      <c r="B454" s="130"/>
      <c r="F454" s="85"/>
      <c r="G454" s="143"/>
      <c r="H454" s="137"/>
      <c r="O454" s="149"/>
      <c r="P454" s="69"/>
      <c r="Q454" s="69"/>
      <c r="R454" s="69"/>
      <c r="S454" s="69"/>
    </row>
    <row r="455" spans="1:19">
      <c r="A455" s="128"/>
      <c r="B455" s="130"/>
      <c r="F455" s="85"/>
      <c r="G455" s="143"/>
      <c r="H455" s="137"/>
      <c r="O455" s="149"/>
      <c r="P455" s="69"/>
      <c r="Q455" s="69"/>
      <c r="R455" s="69"/>
      <c r="S455" s="69"/>
    </row>
    <row r="456" spans="1:19">
      <c r="A456" s="128"/>
      <c r="B456" s="130"/>
      <c r="F456" s="85"/>
      <c r="G456" s="143"/>
      <c r="H456" s="137"/>
      <c r="O456" s="149"/>
      <c r="P456" s="69"/>
      <c r="Q456" s="69"/>
      <c r="R456" s="69"/>
      <c r="S456" s="69"/>
    </row>
    <row r="457" spans="1:19">
      <c r="A457" s="128"/>
      <c r="B457" s="130"/>
      <c r="F457" s="85"/>
      <c r="G457" s="143"/>
      <c r="H457" s="137"/>
      <c r="O457" s="149"/>
      <c r="P457" s="69"/>
      <c r="Q457" s="69"/>
      <c r="R457" s="69"/>
      <c r="S457" s="69"/>
    </row>
    <row r="458" spans="1:19">
      <c r="A458" s="128"/>
      <c r="B458" s="130"/>
      <c r="F458" s="85"/>
      <c r="G458" s="143"/>
      <c r="H458" s="137"/>
      <c r="O458" s="149"/>
      <c r="P458" s="69"/>
      <c r="Q458" s="69"/>
      <c r="R458" s="69"/>
      <c r="S458" s="69"/>
    </row>
    <row r="459" spans="1:19">
      <c r="A459" s="128"/>
      <c r="B459" s="130"/>
      <c r="F459" s="85"/>
      <c r="G459" s="143"/>
      <c r="H459" s="137"/>
      <c r="O459" s="149"/>
      <c r="P459" s="69"/>
      <c r="Q459" s="69"/>
      <c r="R459" s="69"/>
      <c r="S459" s="69"/>
    </row>
    <row r="460" spans="1:19">
      <c r="A460" s="128"/>
      <c r="B460" s="130"/>
      <c r="F460" s="85"/>
      <c r="G460" s="143"/>
      <c r="H460" s="137"/>
      <c r="O460" s="149"/>
      <c r="P460" s="69"/>
      <c r="Q460" s="69"/>
      <c r="R460" s="69"/>
      <c r="S460" s="69"/>
    </row>
    <row r="461" spans="1:19">
      <c r="A461" s="128"/>
      <c r="B461" s="130"/>
      <c r="F461" s="85"/>
      <c r="G461" s="143"/>
      <c r="H461" s="137"/>
      <c r="O461" s="149"/>
      <c r="P461" s="69"/>
      <c r="Q461" s="69"/>
      <c r="R461" s="69"/>
      <c r="S461" s="69"/>
    </row>
    <row r="462" spans="1:19">
      <c r="A462" s="128"/>
      <c r="B462" s="130"/>
      <c r="F462" s="85"/>
      <c r="G462" s="143"/>
      <c r="H462" s="137"/>
      <c r="O462" s="149"/>
      <c r="P462" s="69"/>
      <c r="Q462" s="69"/>
      <c r="R462" s="69"/>
      <c r="S462" s="69"/>
    </row>
    <row r="463" spans="1:19">
      <c r="A463" s="128"/>
      <c r="B463" s="130"/>
      <c r="F463" s="85"/>
      <c r="G463" s="143"/>
      <c r="H463" s="137"/>
      <c r="O463" s="149"/>
      <c r="P463" s="69"/>
      <c r="Q463" s="69"/>
      <c r="R463" s="69"/>
      <c r="S463" s="69"/>
    </row>
    <row r="464" spans="1:19">
      <c r="A464" s="128"/>
      <c r="B464" s="130"/>
      <c r="F464" s="85"/>
      <c r="G464" s="143"/>
      <c r="H464" s="137"/>
      <c r="O464" s="149"/>
      <c r="P464" s="69"/>
      <c r="Q464" s="69"/>
      <c r="R464" s="69"/>
      <c r="S464" s="69"/>
    </row>
    <row r="465" spans="1:19">
      <c r="A465" s="128"/>
      <c r="B465" s="130"/>
      <c r="F465" s="85"/>
      <c r="G465" s="143"/>
      <c r="H465" s="137"/>
      <c r="O465" s="149"/>
      <c r="P465" s="69"/>
      <c r="Q465" s="69"/>
      <c r="R465" s="69"/>
      <c r="S465" s="69"/>
    </row>
    <row r="466" spans="1:19">
      <c r="A466" s="128"/>
      <c r="B466" s="130"/>
      <c r="F466" s="85"/>
      <c r="G466" s="143"/>
      <c r="H466" s="137"/>
      <c r="O466" s="149"/>
      <c r="P466" s="69"/>
      <c r="Q466" s="69"/>
      <c r="R466" s="69"/>
      <c r="S466" s="69"/>
    </row>
    <row r="467" spans="1:19">
      <c r="A467" s="128"/>
      <c r="B467" s="130"/>
      <c r="F467" s="85"/>
      <c r="G467" s="143"/>
      <c r="H467" s="137"/>
      <c r="O467" s="149"/>
      <c r="P467" s="69"/>
      <c r="Q467" s="69"/>
      <c r="R467" s="69"/>
      <c r="S467" s="69"/>
    </row>
    <row r="468" spans="1:19">
      <c r="A468" s="128"/>
      <c r="B468" s="130"/>
      <c r="F468" s="85"/>
      <c r="G468" s="143"/>
      <c r="H468" s="137"/>
      <c r="O468" s="149"/>
      <c r="P468" s="69"/>
      <c r="Q468" s="69"/>
      <c r="R468" s="69"/>
      <c r="S468" s="69"/>
    </row>
    <row r="469" spans="1:19">
      <c r="A469" s="128"/>
      <c r="B469" s="130"/>
      <c r="F469" s="85"/>
      <c r="G469" s="143"/>
      <c r="H469" s="137"/>
      <c r="O469" s="149"/>
      <c r="P469" s="69"/>
      <c r="Q469" s="69"/>
      <c r="R469" s="69"/>
      <c r="S469" s="69"/>
    </row>
    <row r="470" spans="1:19">
      <c r="A470" s="128"/>
      <c r="B470" s="130"/>
      <c r="F470" s="85"/>
      <c r="G470" s="143"/>
      <c r="H470" s="137"/>
      <c r="O470" s="149"/>
      <c r="P470" s="69"/>
      <c r="Q470" s="69"/>
      <c r="R470" s="69"/>
      <c r="S470" s="69"/>
    </row>
    <row r="471" spans="1:19">
      <c r="A471" s="128"/>
      <c r="B471" s="130"/>
      <c r="F471" s="85"/>
      <c r="G471" s="143"/>
      <c r="H471" s="137"/>
      <c r="O471" s="149"/>
      <c r="P471" s="69"/>
      <c r="Q471" s="69"/>
      <c r="R471" s="69"/>
      <c r="S471" s="69"/>
    </row>
    <row r="472" spans="1:19">
      <c r="A472" s="128"/>
      <c r="B472" s="130"/>
      <c r="F472" s="85"/>
      <c r="G472" s="143"/>
      <c r="H472" s="137"/>
      <c r="O472" s="149"/>
      <c r="P472" s="69"/>
      <c r="Q472" s="69"/>
      <c r="R472" s="69"/>
      <c r="S472" s="69"/>
    </row>
    <row r="473" spans="1:19">
      <c r="A473" s="128"/>
      <c r="B473" s="130"/>
      <c r="F473" s="85"/>
      <c r="G473" s="143"/>
      <c r="H473" s="137"/>
      <c r="O473" s="149"/>
      <c r="P473" s="69"/>
      <c r="Q473" s="69"/>
      <c r="R473" s="69"/>
      <c r="S473" s="69"/>
    </row>
    <row r="474" spans="1:19">
      <c r="A474" s="128"/>
      <c r="B474" s="130"/>
      <c r="F474" s="85"/>
      <c r="G474" s="143"/>
      <c r="H474" s="137"/>
      <c r="O474" s="149"/>
      <c r="P474" s="69"/>
      <c r="Q474" s="69"/>
      <c r="R474" s="69"/>
      <c r="S474" s="69"/>
    </row>
    <row r="475" spans="1:19">
      <c r="A475" s="128"/>
      <c r="B475" s="130"/>
      <c r="F475" s="85"/>
      <c r="G475" s="143"/>
      <c r="H475" s="137"/>
      <c r="O475" s="149"/>
      <c r="P475" s="69"/>
      <c r="Q475" s="69"/>
      <c r="R475" s="69"/>
      <c r="S475" s="69"/>
    </row>
    <row r="476" spans="1:19">
      <c r="A476" s="128"/>
      <c r="B476" s="130"/>
      <c r="F476" s="85"/>
      <c r="G476" s="143"/>
      <c r="H476" s="137"/>
      <c r="O476" s="149"/>
      <c r="P476" s="69"/>
      <c r="Q476" s="69"/>
      <c r="R476" s="69"/>
      <c r="S476" s="69"/>
    </row>
    <row r="477" spans="1:19">
      <c r="A477" s="128"/>
      <c r="B477" s="130"/>
      <c r="F477" s="85"/>
      <c r="G477" s="143"/>
      <c r="H477" s="137"/>
      <c r="O477" s="149"/>
      <c r="P477" s="69"/>
      <c r="Q477" s="69"/>
      <c r="R477" s="69"/>
      <c r="S477" s="69"/>
    </row>
    <row r="478" spans="1:19">
      <c r="A478" s="128"/>
      <c r="B478" s="130"/>
      <c r="F478" s="85"/>
      <c r="G478" s="143"/>
      <c r="H478" s="137"/>
      <c r="O478" s="149"/>
      <c r="P478" s="69"/>
      <c r="Q478" s="69"/>
      <c r="R478" s="69"/>
      <c r="S478" s="69"/>
    </row>
    <row r="479" spans="1:19">
      <c r="A479" s="128"/>
      <c r="B479" s="130"/>
      <c r="F479" s="85"/>
      <c r="G479" s="143"/>
      <c r="H479" s="137"/>
      <c r="O479" s="149"/>
      <c r="P479" s="69"/>
      <c r="Q479" s="69"/>
      <c r="R479" s="69"/>
      <c r="S479" s="69"/>
    </row>
    <row r="480" spans="1:19">
      <c r="A480" s="128"/>
      <c r="B480" s="130"/>
      <c r="F480" s="85"/>
      <c r="G480" s="143"/>
      <c r="H480" s="137"/>
      <c r="O480" s="149"/>
      <c r="P480" s="69"/>
      <c r="Q480" s="69"/>
      <c r="R480" s="69"/>
      <c r="S480" s="69"/>
    </row>
    <row r="481" spans="1:19">
      <c r="A481" s="128"/>
      <c r="B481" s="130"/>
      <c r="F481" s="85"/>
      <c r="G481" s="143"/>
      <c r="H481" s="137"/>
      <c r="O481" s="149"/>
      <c r="P481" s="69"/>
      <c r="Q481" s="69"/>
      <c r="R481" s="69"/>
      <c r="S481" s="69"/>
    </row>
    <row r="482" spans="1:19">
      <c r="A482" s="128"/>
      <c r="B482" s="130"/>
      <c r="F482" s="85"/>
      <c r="G482" s="143"/>
      <c r="H482" s="137"/>
      <c r="O482" s="149"/>
      <c r="P482" s="69"/>
      <c r="Q482" s="69"/>
      <c r="R482" s="69"/>
      <c r="S482" s="69"/>
    </row>
    <row r="483" spans="1:19">
      <c r="A483" s="128"/>
      <c r="B483" s="130"/>
      <c r="F483" s="85"/>
      <c r="G483" s="143"/>
      <c r="H483" s="137"/>
      <c r="O483" s="149"/>
      <c r="P483" s="69"/>
      <c r="Q483" s="69"/>
      <c r="R483" s="69"/>
      <c r="S483" s="69"/>
    </row>
    <row r="484" spans="1:19">
      <c r="A484" s="128"/>
      <c r="B484" s="130"/>
      <c r="F484" s="85"/>
      <c r="G484" s="143"/>
      <c r="H484" s="137"/>
      <c r="O484" s="149"/>
      <c r="P484" s="69"/>
      <c r="Q484" s="69"/>
      <c r="R484" s="69"/>
      <c r="S484" s="69"/>
    </row>
    <row r="485" spans="1:19">
      <c r="A485" s="128"/>
      <c r="B485" s="130"/>
      <c r="F485" s="85"/>
      <c r="G485" s="143"/>
      <c r="H485" s="137"/>
      <c r="O485" s="149"/>
      <c r="P485" s="69"/>
      <c r="Q485" s="69"/>
      <c r="R485" s="69"/>
      <c r="S485" s="69"/>
    </row>
    <row r="486" spans="1:19">
      <c r="A486" s="128"/>
      <c r="B486" s="130"/>
      <c r="F486" s="85"/>
      <c r="G486" s="143"/>
      <c r="H486" s="137"/>
      <c r="O486" s="149"/>
      <c r="P486" s="69"/>
      <c r="Q486" s="69"/>
      <c r="R486" s="69"/>
      <c r="S486" s="69"/>
    </row>
    <row r="487" spans="1:19">
      <c r="A487" s="128"/>
      <c r="B487" s="130"/>
      <c r="F487" s="85"/>
      <c r="G487" s="143"/>
      <c r="H487" s="137"/>
      <c r="O487" s="149"/>
      <c r="P487" s="69"/>
      <c r="Q487" s="69"/>
      <c r="R487" s="69"/>
      <c r="S487" s="69"/>
    </row>
    <row r="488" spans="1:19">
      <c r="A488" s="128"/>
      <c r="B488" s="130"/>
      <c r="F488" s="85"/>
      <c r="G488" s="143"/>
      <c r="H488" s="137"/>
      <c r="O488" s="149"/>
      <c r="P488" s="69"/>
      <c r="Q488" s="69"/>
      <c r="R488" s="69"/>
      <c r="S488" s="69"/>
    </row>
    <row r="489" spans="1:19">
      <c r="A489" s="128"/>
      <c r="B489" s="130"/>
      <c r="F489" s="85"/>
      <c r="G489" s="143"/>
      <c r="H489" s="137"/>
      <c r="O489" s="149"/>
      <c r="P489" s="69"/>
      <c r="Q489" s="69"/>
      <c r="R489" s="69"/>
      <c r="S489" s="69"/>
    </row>
    <row r="490" spans="1:19">
      <c r="A490" s="128"/>
      <c r="B490" s="130"/>
      <c r="F490" s="85"/>
      <c r="G490" s="143"/>
      <c r="H490" s="137"/>
      <c r="O490" s="149"/>
      <c r="P490" s="69"/>
      <c r="Q490" s="69"/>
      <c r="R490" s="69"/>
      <c r="S490" s="69"/>
    </row>
    <row r="491" spans="1:19">
      <c r="A491" s="128"/>
      <c r="B491" s="130"/>
      <c r="F491" s="85"/>
      <c r="G491" s="143"/>
      <c r="H491" s="137"/>
      <c r="O491" s="149"/>
      <c r="P491" s="69"/>
      <c r="Q491" s="69"/>
      <c r="R491" s="69"/>
      <c r="S491" s="69"/>
    </row>
    <row r="492" spans="1:19">
      <c r="A492" s="128"/>
      <c r="B492" s="130"/>
      <c r="F492" s="85"/>
      <c r="G492" s="143"/>
      <c r="H492" s="137"/>
      <c r="O492" s="149"/>
      <c r="P492" s="69"/>
      <c r="Q492" s="69"/>
      <c r="R492" s="69"/>
      <c r="S492" s="69"/>
    </row>
    <row r="493" spans="1:19">
      <c r="A493" s="128"/>
      <c r="B493" s="130"/>
      <c r="F493" s="85"/>
      <c r="G493" s="143"/>
      <c r="H493" s="137"/>
      <c r="O493" s="149"/>
      <c r="P493" s="69"/>
      <c r="Q493" s="69"/>
      <c r="R493" s="69"/>
      <c r="S493" s="69"/>
    </row>
    <row r="494" spans="1:19">
      <c r="A494" s="128"/>
      <c r="B494" s="130"/>
      <c r="F494" s="85"/>
      <c r="G494" s="143"/>
      <c r="H494" s="137"/>
      <c r="O494" s="149"/>
      <c r="P494" s="69"/>
      <c r="Q494" s="69"/>
      <c r="R494" s="69"/>
      <c r="S494" s="69"/>
    </row>
    <row r="495" spans="1:19">
      <c r="A495" s="128"/>
      <c r="B495" s="130"/>
      <c r="F495" s="85"/>
      <c r="G495" s="143"/>
      <c r="H495" s="137"/>
      <c r="O495" s="149"/>
      <c r="P495" s="69"/>
      <c r="Q495" s="69"/>
      <c r="R495" s="69"/>
      <c r="S495" s="69"/>
    </row>
    <row r="496" spans="1:19">
      <c r="A496" s="128"/>
      <c r="B496" s="130"/>
      <c r="F496" s="85"/>
      <c r="G496" s="143"/>
      <c r="H496" s="137"/>
      <c r="O496" s="149"/>
      <c r="P496" s="69"/>
      <c r="Q496" s="69"/>
      <c r="R496" s="69"/>
      <c r="S496" s="69"/>
    </row>
    <row r="497" spans="1:19">
      <c r="A497" s="128"/>
      <c r="B497" s="130"/>
      <c r="F497" s="85"/>
      <c r="G497" s="143"/>
      <c r="H497" s="137"/>
      <c r="O497" s="149"/>
      <c r="P497" s="69"/>
      <c r="Q497" s="69"/>
      <c r="R497" s="69"/>
      <c r="S497" s="69"/>
    </row>
    <row r="498" spans="1:19">
      <c r="A498" s="128"/>
      <c r="B498" s="130"/>
      <c r="F498" s="85"/>
      <c r="G498" s="143"/>
      <c r="H498" s="137"/>
      <c r="O498" s="149"/>
      <c r="P498" s="69"/>
      <c r="Q498" s="69"/>
      <c r="R498" s="69"/>
      <c r="S498" s="69"/>
    </row>
    <row r="499" spans="1:19">
      <c r="A499" s="128"/>
      <c r="B499" s="130"/>
      <c r="F499" s="85"/>
      <c r="G499" s="143"/>
      <c r="H499" s="137"/>
      <c r="O499" s="149"/>
      <c r="P499" s="69"/>
      <c r="Q499" s="69"/>
      <c r="R499" s="69"/>
      <c r="S499" s="69"/>
    </row>
    <row r="500" spans="1:19">
      <c r="A500" s="128"/>
      <c r="B500" s="130"/>
      <c r="F500" s="85"/>
      <c r="G500" s="143"/>
      <c r="H500" s="137"/>
      <c r="O500" s="149"/>
      <c r="P500" s="69"/>
      <c r="Q500" s="69"/>
      <c r="R500" s="69"/>
      <c r="S500" s="69"/>
    </row>
    <row r="501" spans="1:19">
      <c r="A501" s="128"/>
      <c r="B501" s="130"/>
      <c r="F501" s="85"/>
      <c r="G501" s="143"/>
      <c r="H501" s="137"/>
      <c r="O501" s="149"/>
      <c r="P501" s="69"/>
      <c r="Q501" s="69"/>
      <c r="R501" s="69"/>
      <c r="S501" s="69"/>
    </row>
    <row r="502" spans="1:19">
      <c r="A502" s="128"/>
      <c r="B502" s="130"/>
      <c r="F502" s="85"/>
      <c r="G502" s="143"/>
      <c r="H502" s="137"/>
      <c r="O502" s="149"/>
      <c r="P502" s="69"/>
      <c r="Q502" s="69"/>
      <c r="R502" s="69"/>
      <c r="S502" s="69"/>
    </row>
    <row r="503" spans="1:19">
      <c r="A503" s="128"/>
      <c r="B503" s="130"/>
      <c r="F503" s="85"/>
      <c r="G503" s="143"/>
      <c r="H503" s="137"/>
      <c r="O503" s="149"/>
      <c r="P503" s="69"/>
      <c r="Q503" s="69"/>
      <c r="R503" s="69"/>
      <c r="S503" s="69"/>
    </row>
    <row r="504" spans="1:19">
      <c r="A504" s="128"/>
      <c r="B504" s="130"/>
      <c r="F504" s="85"/>
      <c r="G504" s="143"/>
      <c r="H504" s="137"/>
      <c r="O504" s="149"/>
      <c r="P504" s="69"/>
      <c r="Q504" s="69"/>
      <c r="R504" s="69"/>
      <c r="S504" s="69"/>
    </row>
    <row r="505" spans="1:19">
      <c r="A505" s="128"/>
      <c r="B505" s="130"/>
      <c r="F505" s="85"/>
      <c r="G505" s="143"/>
      <c r="H505" s="137"/>
      <c r="O505" s="149"/>
      <c r="P505" s="69"/>
      <c r="Q505" s="69"/>
      <c r="R505" s="69"/>
      <c r="S505" s="69"/>
    </row>
    <row r="506" spans="1:19">
      <c r="A506" s="128"/>
      <c r="B506" s="130"/>
      <c r="F506" s="85"/>
      <c r="G506" s="143"/>
      <c r="H506" s="137"/>
      <c r="O506" s="149"/>
      <c r="P506" s="69"/>
      <c r="Q506" s="69"/>
      <c r="R506" s="69"/>
      <c r="S506" s="69"/>
    </row>
    <row r="507" spans="1:19">
      <c r="A507" s="128"/>
      <c r="B507" s="130"/>
      <c r="F507" s="85"/>
      <c r="G507" s="143"/>
      <c r="H507" s="137"/>
      <c r="O507" s="149"/>
      <c r="P507" s="69"/>
      <c r="Q507" s="69"/>
      <c r="R507" s="69"/>
      <c r="S507" s="69"/>
    </row>
    <row r="508" spans="1:19">
      <c r="A508" s="128"/>
      <c r="B508" s="130"/>
      <c r="F508" s="85"/>
      <c r="G508" s="143"/>
      <c r="H508" s="137"/>
      <c r="O508" s="149"/>
      <c r="P508" s="69"/>
      <c r="Q508" s="69"/>
      <c r="R508" s="69"/>
      <c r="S508" s="69"/>
    </row>
    <row r="509" spans="1:19">
      <c r="A509" s="128"/>
      <c r="B509" s="130"/>
      <c r="F509" s="85"/>
      <c r="G509" s="143"/>
      <c r="H509" s="137"/>
      <c r="O509" s="149"/>
      <c r="P509" s="69"/>
      <c r="Q509" s="69"/>
      <c r="R509" s="69"/>
      <c r="S509" s="69"/>
    </row>
    <row r="510" spans="1:19">
      <c r="A510" s="128"/>
      <c r="B510" s="130"/>
      <c r="F510" s="85"/>
      <c r="G510" s="143"/>
      <c r="H510" s="137"/>
      <c r="O510" s="149"/>
      <c r="P510" s="69"/>
      <c r="Q510" s="69"/>
      <c r="R510" s="69"/>
      <c r="S510" s="69"/>
    </row>
    <row r="511" spans="1:19">
      <c r="A511" s="128"/>
      <c r="B511" s="130"/>
      <c r="F511" s="85"/>
      <c r="G511" s="143"/>
      <c r="H511" s="137"/>
      <c r="O511" s="149"/>
      <c r="P511" s="69"/>
      <c r="Q511" s="69"/>
      <c r="R511" s="69"/>
      <c r="S511" s="69"/>
    </row>
    <row r="512" spans="1:19">
      <c r="A512" s="128"/>
      <c r="B512" s="130"/>
      <c r="F512" s="85"/>
      <c r="G512" s="143"/>
      <c r="H512" s="137"/>
      <c r="O512" s="149"/>
      <c r="P512" s="69"/>
      <c r="Q512" s="69"/>
      <c r="R512" s="69"/>
      <c r="S512" s="69"/>
    </row>
    <row r="513" spans="1:19">
      <c r="A513" s="128"/>
      <c r="B513" s="130"/>
      <c r="F513" s="85"/>
      <c r="G513" s="143"/>
      <c r="H513" s="137"/>
      <c r="O513" s="149"/>
      <c r="P513" s="69"/>
      <c r="Q513" s="69"/>
      <c r="R513" s="69"/>
      <c r="S513" s="69"/>
    </row>
    <row r="514" spans="1:19">
      <c r="A514" s="128"/>
      <c r="B514" s="130"/>
      <c r="F514" s="85"/>
      <c r="G514" s="143"/>
      <c r="H514" s="137"/>
      <c r="O514" s="149"/>
      <c r="P514" s="69"/>
      <c r="Q514" s="69"/>
      <c r="R514" s="69"/>
      <c r="S514" s="69"/>
    </row>
    <row r="515" spans="1:19">
      <c r="A515" s="128"/>
      <c r="B515" s="130"/>
      <c r="F515" s="85"/>
      <c r="G515" s="143"/>
      <c r="H515" s="137"/>
      <c r="O515" s="149"/>
      <c r="P515" s="69"/>
      <c r="Q515" s="69"/>
      <c r="R515" s="69"/>
      <c r="S515" s="69"/>
    </row>
    <row r="516" spans="1:19">
      <c r="A516" s="128"/>
      <c r="B516" s="130"/>
      <c r="F516" s="85"/>
      <c r="G516" s="143"/>
      <c r="H516" s="137"/>
      <c r="O516" s="149"/>
      <c r="P516" s="69"/>
      <c r="Q516" s="69"/>
      <c r="R516" s="69"/>
      <c r="S516" s="69"/>
    </row>
    <row r="517" spans="1:19">
      <c r="A517" s="128"/>
      <c r="B517" s="130"/>
      <c r="F517" s="85"/>
      <c r="G517" s="143"/>
      <c r="H517" s="137"/>
      <c r="O517" s="149"/>
      <c r="P517" s="69"/>
      <c r="Q517" s="69"/>
      <c r="R517" s="69"/>
      <c r="S517" s="69"/>
    </row>
    <row r="518" spans="1:19">
      <c r="A518" s="128"/>
      <c r="B518" s="130"/>
      <c r="F518" s="85"/>
      <c r="G518" s="143"/>
      <c r="H518" s="137"/>
      <c r="O518" s="149"/>
      <c r="P518" s="69"/>
      <c r="Q518" s="69"/>
      <c r="R518" s="69"/>
      <c r="S518" s="69"/>
    </row>
    <row r="519" spans="1:19">
      <c r="A519" s="128"/>
      <c r="B519" s="130"/>
      <c r="F519" s="85"/>
      <c r="G519" s="143"/>
      <c r="H519" s="137"/>
      <c r="O519" s="149"/>
      <c r="P519" s="69"/>
      <c r="Q519" s="69"/>
      <c r="R519" s="69"/>
      <c r="S519" s="69"/>
    </row>
    <row r="520" spans="1:19">
      <c r="A520" s="128"/>
      <c r="B520" s="130"/>
      <c r="F520" s="85"/>
      <c r="G520" s="143"/>
      <c r="H520" s="137"/>
      <c r="O520" s="149"/>
      <c r="P520" s="69"/>
      <c r="Q520" s="69"/>
      <c r="R520" s="69"/>
      <c r="S520" s="69"/>
    </row>
    <row r="521" spans="1:19">
      <c r="A521" s="128"/>
      <c r="B521" s="130"/>
      <c r="F521" s="85"/>
      <c r="G521" s="143"/>
      <c r="H521" s="137"/>
      <c r="O521" s="149"/>
      <c r="P521" s="69"/>
      <c r="Q521" s="69"/>
      <c r="R521" s="69"/>
      <c r="S521" s="69"/>
    </row>
    <row r="522" spans="1:19">
      <c r="A522" s="128"/>
      <c r="B522" s="130"/>
      <c r="F522" s="85"/>
      <c r="G522" s="143"/>
      <c r="H522" s="137"/>
      <c r="O522" s="149"/>
      <c r="P522" s="69"/>
      <c r="Q522" s="69"/>
      <c r="R522" s="69"/>
      <c r="S522" s="69"/>
    </row>
    <row r="523" spans="1:19">
      <c r="A523" s="128"/>
      <c r="B523" s="130"/>
      <c r="F523" s="85"/>
      <c r="G523" s="143"/>
      <c r="H523" s="137"/>
      <c r="O523" s="149"/>
      <c r="P523" s="69"/>
      <c r="Q523" s="69"/>
      <c r="R523" s="69"/>
      <c r="S523" s="69"/>
    </row>
    <row r="524" spans="1:19">
      <c r="A524" s="128"/>
      <c r="B524" s="130"/>
      <c r="F524" s="85"/>
      <c r="G524" s="143"/>
      <c r="H524" s="137"/>
      <c r="O524" s="149"/>
      <c r="P524" s="69"/>
      <c r="Q524" s="69"/>
      <c r="R524" s="69"/>
      <c r="S524" s="69"/>
    </row>
    <row r="525" spans="1:19">
      <c r="A525" s="128"/>
      <c r="B525" s="130"/>
      <c r="F525" s="85"/>
      <c r="G525" s="143"/>
      <c r="H525" s="137"/>
      <c r="O525" s="149"/>
      <c r="P525" s="69"/>
      <c r="Q525" s="69"/>
      <c r="R525" s="69"/>
      <c r="S525" s="69"/>
    </row>
    <row r="526" spans="1:19">
      <c r="A526" s="128"/>
      <c r="B526" s="130"/>
      <c r="F526" s="85"/>
      <c r="G526" s="143"/>
      <c r="H526" s="137"/>
      <c r="O526" s="149"/>
      <c r="P526" s="69"/>
      <c r="Q526" s="69"/>
      <c r="R526" s="69"/>
      <c r="S526" s="69"/>
    </row>
    <row r="527" spans="1:19">
      <c r="A527" s="128"/>
      <c r="B527" s="130"/>
      <c r="F527" s="85"/>
      <c r="G527" s="143"/>
      <c r="H527" s="137"/>
      <c r="O527" s="149"/>
      <c r="P527" s="69"/>
      <c r="Q527" s="69"/>
      <c r="R527" s="69"/>
      <c r="S527" s="69"/>
    </row>
    <row r="528" spans="1:19">
      <c r="A528" s="128"/>
      <c r="B528" s="130"/>
      <c r="F528" s="85"/>
      <c r="G528" s="143"/>
      <c r="H528" s="137"/>
      <c r="O528" s="149"/>
      <c r="P528" s="69"/>
      <c r="Q528" s="69"/>
      <c r="R528" s="69"/>
      <c r="S528" s="69"/>
    </row>
    <row r="529" spans="1:19">
      <c r="A529" s="128"/>
      <c r="B529" s="130"/>
      <c r="F529" s="85"/>
      <c r="G529" s="143"/>
      <c r="H529" s="137"/>
      <c r="O529" s="149"/>
      <c r="P529" s="69"/>
      <c r="Q529" s="69"/>
      <c r="R529" s="69"/>
      <c r="S529" s="69"/>
    </row>
    <row r="530" spans="1:19">
      <c r="A530" s="128"/>
      <c r="B530" s="130"/>
      <c r="F530" s="85"/>
      <c r="G530" s="143"/>
      <c r="H530" s="137"/>
      <c r="O530" s="149"/>
      <c r="P530" s="69"/>
      <c r="Q530" s="69"/>
      <c r="R530" s="69"/>
      <c r="S530" s="69"/>
    </row>
    <row r="531" spans="1:19">
      <c r="A531" s="128"/>
      <c r="B531" s="130"/>
      <c r="F531" s="85"/>
      <c r="G531" s="143"/>
      <c r="H531" s="137"/>
      <c r="O531" s="149"/>
      <c r="P531" s="69"/>
      <c r="Q531" s="69"/>
      <c r="R531" s="69"/>
      <c r="S531" s="69"/>
    </row>
    <row r="532" spans="1:19">
      <c r="A532" s="128"/>
      <c r="B532" s="130"/>
      <c r="F532" s="85"/>
      <c r="G532" s="143"/>
      <c r="H532" s="137"/>
      <c r="O532" s="149"/>
      <c r="P532" s="69"/>
      <c r="Q532" s="69"/>
      <c r="R532" s="69"/>
      <c r="S532" s="69"/>
    </row>
    <row r="533" spans="1:19">
      <c r="A533" s="128"/>
      <c r="B533" s="130"/>
      <c r="F533" s="85"/>
      <c r="G533" s="143"/>
      <c r="H533" s="137"/>
      <c r="O533" s="149"/>
      <c r="P533" s="69"/>
      <c r="Q533" s="69"/>
      <c r="R533" s="69"/>
      <c r="S533" s="69"/>
    </row>
    <row r="534" spans="1:19">
      <c r="A534" s="128"/>
      <c r="B534" s="130"/>
      <c r="F534" s="85"/>
      <c r="G534" s="143"/>
      <c r="H534" s="137"/>
      <c r="O534" s="149"/>
      <c r="P534" s="69"/>
      <c r="Q534" s="69"/>
      <c r="R534" s="69"/>
      <c r="S534" s="69"/>
    </row>
    <row r="535" spans="1:19">
      <c r="A535" s="128"/>
      <c r="B535" s="130"/>
      <c r="F535" s="85"/>
      <c r="G535" s="143"/>
      <c r="H535" s="137"/>
      <c r="O535" s="149"/>
      <c r="P535" s="69"/>
      <c r="Q535" s="69"/>
      <c r="R535" s="69"/>
      <c r="S535" s="69"/>
    </row>
    <row r="536" spans="1:19">
      <c r="A536" s="128"/>
      <c r="B536" s="130"/>
      <c r="F536" s="85"/>
      <c r="G536" s="143"/>
      <c r="H536" s="137"/>
      <c r="O536" s="149"/>
      <c r="P536" s="69"/>
      <c r="Q536" s="69"/>
      <c r="R536" s="69"/>
      <c r="S536" s="69"/>
    </row>
    <row r="537" spans="1:19">
      <c r="A537" s="128"/>
      <c r="B537" s="130"/>
      <c r="F537" s="85"/>
      <c r="G537" s="143"/>
      <c r="H537" s="137"/>
      <c r="O537" s="149"/>
      <c r="P537" s="69"/>
      <c r="Q537" s="69"/>
      <c r="R537" s="69"/>
      <c r="S537" s="69"/>
    </row>
    <row r="538" spans="1:19">
      <c r="A538" s="128"/>
      <c r="B538" s="130"/>
      <c r="F538" s="85"/>
      <c r="G538" s="143"/>
      <c r="H538" s="137"/>
      <c r="O538" s="149"/>
      <c r="P538" s="69"/>
      <c r="Q538" s="69"/>
      <c r="R538" s="69"/>
      <c r="S538" s="69"/>
    </row>
    <row r="539" spans="1:19">
      <c r="A539" s="128"/>
      <c r="B539" s="130"/>
      <c r="F539" s="85"/>
      <c r="G539" s="143"/>
      <c r="H539" s="137"/>
      <c r="O539" s="149"/>
      <c r="P539" s="69"/>
      <c r="Q539" s="69"/>
      <c r="R539" s="69"/>
      <c r="S539" s="69"/>
    </row>
    <row r="540" spans="1:19">
      <c r="A540" s="128"/>
      <c r="B540" s="130"/>
      <c r="F540" s="85"/>
      <c r="G540" s="143"/>
      <c r="H540" s="137"/>
      <c r="O540" s="149"/>
      <c r="P540" s="69"/>
      <c r="Q540" s="69"/>
      <c r="R540" s="69"/>
      <c r="S540" s="69"/>
    </row>
    <row r="541" spans="1:19">
      <c r="A541" s="128"/>
      <c r="B541" s="130"/>
      <c r="F541" s="85"/>
      <c r="G541" s="143"/>
      <c r="H541" s="137"/>
      <c r="O541" s="149"/>
      <c r="P541" s="69"/>
      <c r="Q541" s="69"/>
      <c r="R541" s="69"/>
      <c r="S541" s="69"/>
    </row>
    <row r="542" spans="1:19">
      <c r="A542" s="128"/>
      <c r="B542" s="130"/>
      <c r="F542" s="85"/>
      <c r="G542" s="143"/>
      <c r="H542" s="137"/>
      <c r="O542" s="149"/>
      <c r="P542" s="69"/>
      <c r="Q542" s="69"/>
      <c r="R542" s="69"/>
      <c r="S542" s="69"/>
    </row>
    <row r="543" spans="1:19">
      <c r="A543" s="128"/>
      <c r="B543" s="130"/>
      <c r="F543" s="85"/>
      <c r="G543" s="143"/>
      <c r="H543" s="137"/>
      <c r="O543" s="149"/>
      <c r="P543" s="69"/>
      <c r="Q543" s="69"/>
      <c r="R543" s="69"/>
      <c r="S543" s="69"/>
    </row>
    <row r="544" spans="1:19">
      <c r="A544" s="128"/>
      <c r="B544" s="130"/>
      <c r="F544" s="85"/>
      <c r="G544" s="143"/>
      <c r="H544" s="137"/>
      <c r="O544" s="149"/>
      <c r="P544" s="69"/>
      <c r="Q544" s="69"/>
      <c r="R544" s="69"/>
      <c r="S544" s="69"/>
    </row>
    <row r="545" spans="1:19">
      <c r="A545" s="128"/>
      <c r="B545" s="130"/>
      <c r="F545" s="85"/>
      <c r="G545" s="143"/>
      <c r="H545" s="137"/>
      <c r="O545" s="149"/>
      <c r="P545" s="69"/>
      <c r="Q545" s="69"/>
      <c r="R545" s="69"/>
      <c r="S545" s="69"/>
    </row>
    <row r="546" spans="1:19">
      <c r="A546" s="128"/>
      <c r="B546" s="130"/>
      <c r="F546" s="85"/>
      <c r="G546" s="143"/>
      <c r="H546" s="137"/>
      <c r="O546" s="149"/>
      <c r="P546" s="69"/>
      <c r="Q546" s="69"/>
      <c r="R546" s="69"/>
      <c r="S546" s="69"/>
    </row>
    <row r="547" spans="1:19">
      <c r="A547" s="128"/>
      <c r="B547" s="130"/>
      <c r="F547" s="85"/>
      <c r="G547" s="143"/>
      <c r="H547" s="137"/>
      <c r="O547" s="149"/>
      <c r="P547" s="69"/>
      <c r="Q547" s="69"/>
      <c r="R547" s="69"/>
      <c r="S547" s="69"/>
    </row>
    <row r="548" spans="1:19">
      <c r="A548" s="128"/>
      <c r="B548" s="130"/>
      <c r="F548" s="85"/>
      <c r="G548" s="143"/>
      <c r="H548" s="137"/>
      <c r="O548" s="149"/>
      <c r="P548" s="69"/>
      <c r="Q548" s="69"/>
      <c r="R548" s="69"/>
      <c r="S548" s="69"/>
    </row>
    <row r="549" spans="1:19">
      <c r="A549" s="128"/>
      <c r="B549" s="130"/>
      <c r="F549" s="85"/>
      <c r="G549" s="143"/>
      <c r="H549" s="137"/>
      <c r="O549" s="149"/>
      <c r="P549" s="69"/>
      <c r="Q549" s="69"/>
      <c r="R549" s="69"/>
      <c r="S549" s="69"/>
    </row>
    <row r="550" spans="1:19">
      <c r="A550" s="128"/>
      <c r="B550" s="130"/>
      <c r="F550" s="85"/>
      <c r="G550" s="143"/>
      <c r="H550" s="137"/>
      <c r="O550" s="149"/>
      <c r="P550" s="69"/>
      <c r="Q550" s="69"/>
      <c r="R550" s="69"/>
      <c r="S550" s="69"/>
    </row>
    <row r="551" spans="1:19">
      <c r="A551" s="128"/>
      <c r="B551" s="130"/>
      <c r="F551" s="85"/>
      <c r="G551" s="143"/>
      <c r="H551" s="137"/>
      <c r="O551" s="149"/>
      <c r="P551" s="69"/>
      <c r="Q551" s="69"/>
      <c r="R551" s="69"/>
      <c r="S551" s="69"/>
    </row>
    <row r="552" spans="1:19">
      <c r="A552" s="128"/>
      <c r="B552" s="130"/>
      <c r="F552" s="85"/>
      <c r="G552" s="143"/>
      <c r="H552" s="137"/>
      <c r="O552" s="149"/>
      <c r="P552" s="69"/>
      <c r="Q552" s="69"/>
      <c r="R552" s="69"/>
      <c r="S552" s="69"/>
    </row>
    <row r="553" spans="1:19">
      <c r="A553" s="128"/>
      <c r="B553" s="130"/>
      <c r="F553" s="85"/>
      <c r="G553" s="143"/>
      <c r="H553" s="137"/>
      <c r="O553" s="149"/>
      <c r="P553" s="69"/>
      <c r="Q553" s="69"/>
      <c r="R553" s="69"/>
      <c r="S553" s="69"/>
    </row>
    <row r="554" spans="1:19">
      <c r="A554" s="128"/>
      <c r="B554" s="130"/>
      <c r="F554" s="85"/>
      <c r="G554" s="143"/>
      <c r="H554" s="137"/>
      <c r="O554" s="149"/>
      <c r="P554" s="69"/>
      <c r="Q554" s="69"/>
      <c r="R554" s="69"/>
      <c r="S554" s="69"/>
    </row>
    <row r="555" spans="1:19">
      <c r="A555" s="128"/>
      <c r="B555" s="130"/>
      <c r="F555" s="85"/>
      <c r="G555" s="143"/>
      <c r="H555" s="137"/>
      <c r="O555" s="149"/>
      <c r="P555" s="69"/>
      <c r="Q555" s="69"/>
      <c r="R555" s="69"/>
      <c r="S555" s="69"/>
    </row>
    <row r="556" spans="1:19">
      <c r="A556" s="128"/>
      <c r="B556" s="130"/>
      <c r="F556" s="85"/>
      <c r="G556" s="143"/>
      <c r="H556" s="137"/>
      <c r="O556" s="149"/>
      <c r="P556" s="69"/>
      <c r="Q556" s="69"/>
      <c r="R556" s="69"/>
      <c r="S556" s="69"/>
    </row>
    <row r="557" spans="1:19">
      <c r="A557" s="128"/>
      <c r="B557" s="130"/>
      <c r="F557" s="85"/>
      <c r="G557" s="143"/>
      <c r="H557" s="137"/>
      <c r="O557" s="149"/>
      <c r="P557" s="69"/>
      <c r="Q557" s="69"/>
      <c r="R557" s="69"/>
      <c r="S557" s="69"/>
    </row>
    <row r="558" spans="1:19">
      <c r="A558" s="128"/>
      <c r="B558" s="130"/>
      <c r="F558" s="85"/>
      <c r="G558" s="143"/>
      <c r="H558" s="137"/>
      <c r="O558" s="149"/>
      <c r="P558" s="69"/>
      <c r="Q558" s="69"/>
      <c r="R558" s="69"/>
      <c r="S558" s="69"/>
    </row>
    <row r="559" spans="1:19">
      <c r="A559" s="128"/>
      <c r="B559" s="130"/>
      <c r="F559" s="85"/>
      <c r="G559" s="143"/>
      <c r="H559" s="137"/>
      <c r="O559" s="149"/>
      <c r="P559" s="69"/>
      <c r="Q559" s="69"/>
      <c r="R559" s="69"/>
      <c r="S559" s="69"/>
    </row>
    <row r="560" spans="1:19">
      <c r="A560" s="128"/>
      <c r="B560" s="130"/>
      <c r="F560" s="85"/>
      <c r="G560" s="143"/>
      <c r="H560" s="137"/>
      <c r="O560" s="149"/>
      <c r="P560" s="69"/>
      <c r="Q560" s="69"/>
      <c r="R560" s="69"/>
      <c r="S560" s="69"/>
    </row>
    <row r="561" spans="1:19">
      <c r="A561" s="128"/>
      <c r="B561" s="130"/>
      <c r="F561" s="85"/>
      <c r="G561" s="143"/>
      <c r="H561" s="137"/>
      <c r="O561" s="149"/>
      <c r="P561" s="69"/>
      <c r="Q561" s="69"/>
      <c r="R561" s="69"/>
      <c r="S561" s="69"/>
    </row>
    <row r="562" spans="1:19">
      <c r="A562" s="128"/>
      <c r="B562" s="130"/>
      <c r="F562" s="85"/>
      <c r="G562" s="143"/>
      <c r="H562" s="137"/>
      <c r="O562" s="149"/>
      <c r="P562" s="69"/>
      <c r="Q562" s="69"/>
      <c r="R562" s="69"/>
      <c r="S562" s="69"/>
    </row>
    <row r="563" spans="1:19">
      <c r="A563" s="128"/>
      <c r="B563" s="130"/>
      <c r="F563" s="85"/>
      <c r="G563" s="143"/>
      <c r="H563" s="137"/>
      <c r="O563" s="149"/>
      <c r="P563" s="69"/>
      <c r="Q563" s="69"/>
      <c r="R563" s="69"/>
      <c r="S563" s="69"/>
    </row>
    <row r="564" spans="1:19">
      <c r="A564" s="128"/>
      <c r="B564" s="130"/>
      <c r="F564" s="85"/>
      <c r="G564" s="143"/>
      <c r="H564" s="137"/>
      <c r="O564" s="149"/>
      <c r="P564" s="69"/>
      <c r="Q564" s="69"/>
      <c r="R564" s="69"/>
      <c r="S564" s="69"/>
    </row>
    <row r="565" spans="1:19">
      <c r="A565" s="128"/>
      <c r="B565" s="130"/>
      <c r="F565" s="85"/>
      <c r="G565" s="143"/>
      <c r="H565" s="137"/>
      <c r="O565" s="149"/>
      <c r="P565" s="69"/>
      <c r="Q565" s="69"/>
      <c r="R565" s="69"/>
      <c r="S565" s="69"/>
    </row>
    <row r="566" spans="1:19">
      <c r="A566" s="128"/>
      <c r="B566" s="130"/>
      <c r="F566" s="85"/>
      <c r="G566" s="143"/>
      <c r="H566" s="137"/>
      <c r="O566" s="149"/>
      <c r="P566" s="69"/>
      <c r="Q566" s="69"/>
      <c r="R566" s="69"/>
      <c r="S566" s="69"/>
    </row>
    <row r="567" spans="1:19">
      <c r="A567" s="128"/>
      <c r="B567" s="130"/>
      <c r="F567" s="85"/>
      <c r="G567" s="143"/>
      <c r="H567" s="137"/>
      <c r="O567" s="149"/>
      <c r="P567" s="69"/>
      <c r="Q567" s="69"/>
      <c r="R567" s="69"/>
      <c r="S567" s="69"/>
    </row>
    <row r="568" spans="1:19">
      <c r="A568" s="128"/>
      <c r="B568" s="130"/>
      <c r="F568" s="85"/>
      <c r="G568" s="143"/>
      <c r="H568" s="137"/>
      <c r="O568" s="149"/>
      <c r="P568" s="69"/>
      <c r="Q568" s="69"/>
      <c r="R568" s="69"/>
      <c r="S568" s="69"/>
    </row>
    <row r="569" spans="1:19">
      <c r="A569" s="128"/>
      <c r="B569" s="130"/>
      <c r="F569" s="85"/>
      <c r="G569" s="143"/>
      <c r="H569" s="137"/>
      <c r="O569" s="149"/>
      <c r="P569" s="69"/>
      <c r="Q569" s="69"/>
      <c r="R569" s="69"/>
      <c r="S569" s="69"/>
    </row>
    <row r="570" spans="1:19">
      <c r="A570" s="128"/>
      <c r="B570" s="130"/>
      <c r="F570" s="85"/>
      <c r="G570" s="143"/>
      <c r="H570" s="137"/>
      <c r="O570" s="149"/>
      <c r="P570" s="69"/>
      <c r="Q570" s="69"/>
      <c r="R570" s="69"/>
      <c r="S570" s="69"/>
    </row>
    <row r="571" spans="1:19">
      <c r="A571" s="128"/>
      <c r="B571" s="130"/>
      <c r="F571" s="85"/>
      <c r="G571" s="143"/>
      <c r="H571" s="137"/>
      <c r="O571" s="149"/>
      <c r="P571" s="69"/>
      <c r="Q571" s="69"/>
      <c r="R571" s="69"/>
      <c r="S571" s="69"/>
    </row>
    <row r="572" spans="1:19">
      <c r="A572" s="128"/>
      <c r="B572" s="130"/>
      <c r="F572" s="85"/>
      <c r="G572" s="143"/>
      <c r="H572" s="137"/>
      <c r="O572" s="149"/>
      <c r="P572" s="69"/>
      <c r="Q572" s="69"/>
      <c r="R572" s="69"/>
      <c r="S572" s="69"/>
    </row>
    <row r="573" spans="1:19">
      <c r="A573" s="128"/>
      <c r="B573" s="130"/>
      <c r="F573" s="85"/>
      <c r="G573" s="143"/>
      <c r="H573" s="137"/>
      <c r="O573" s="149"/>
      <c r="P573" s="69"/>
      <c r="Q573" s="69"/>
      <c r="R573" s="69"/>
      <c r="S573" s="69"/>
    </row>
    <row r="574" spans="1:19">
      <c r="A574" s="128"/>
      <c r="B574" s="130"/>
      <c r="F574" s="85"/>
      <c r="G574" s="143"/>
      <c r="H574" s="137"/>
      <c r="O574" s="149"/>
      <c r="P574" s="69"/>
      <c r="Q574" s="69"/>
      <c r="R574" s="69"/>
      <c r="S574" s="69"/>
    </row>
    <row r="575" spans="1:19">
      <c r="A575" s="128"/>
      <c r="B575" s="130"/>
      <c r="F575" s="85"/>
      <c r="G575" s="143"/>
      <c r="H575" s="137"/>
      <c r="O575" s="149"/>
      <c r="P575" s="69"/>
      <c r="Q575" s="69"/>
      <c r="R575" s="69"/>
      <c r="S575" s="69"/>
    </row>
    <row r="576" spans="1:19">
      <c r="A576" s="128"/>
      <c r="B576" s="130"/>
      <c r="F576" s="85"/>
      <c r="G576" s="143"/>
      <c r="H576" s="137"/>
      <c r="O576" s="149"/>
      <c r="P576" s="69"/>
      <c r="Q576" s="69"/>
      <c r="R576" s="69"/>
      <c r="S576" s="69"/>
    </row>
    <row r="577" spans="1:19">
      <c r="A577" s="128"/>
      <c r="B577" s="130"/>
      <c r="F577" s="85"/>
      <c r="G577" s="143"/>
      <c r="H577" s="137"/>
      <c r="O577" s="149"/>
      <c r="P577" s="69"/>
      <c r="Q577" s="69"/>
      <c r="R577" s="69"/>
      <c r="S577" s="69"/>
    </row>
    <row r="578" spans="1:19">
      <c r="A578" s="128"/>
      <c r="B578" s="130"/>
      <c r="F578" s="85"/>
      <c r="G578" s="143"/>
      <c r="H578" s="137"/>
      <c r="O578" s="149"/>
      <c r="P578" s="69"/>
      <c r="Q578" s="69"/>
      <c r="R578" s="69"/>
      <c r="S578" s="69"/>
    </row>
    <row r="579" spans="1:19">
      <c r="A579" s="128"/>
      <c r="B579" s="130"/>
      <c r="F579" s="85"/>
      <c r="G579" s="143"/>
      <c r="H579" s="137"/>
      <c r="O579" s="149"/>
      <c r="P579" s="69"/>
      <c r="Q579" s="69"/>
      <c r="R579" s="69"/>
      <c r="S579" s="69"/>
    </row>
    <row r="580" spans="1:19">
      <c r="A580" s="128"/>
      <c r="B580" s="130"/>
      <c r="F580" s="85"/>
      <c r="G580" s="143"/>
      <c r="H580" s="137"/>
      <c r="O580" s="149"/>
      <c r="P580" s="69"/>
      <c r="Q580" s="69"/>
      <c r="R580" s="69"/>
      <c r="S580" s="69"/>
    </row>
    <row r="581" spans="1:19">
      <c r="A581" s="128"/>
      <c r="B581" s="130"/>
      <c r="F581" s="85"/>
      <c r="G581" s="143"/>
      <c r="H581" s="137"/>
      <c r="O581" s="149"/>
      <c r="P581" s="69"/>
      <c r="Q581" s="69"/>
      <c r="R581" s="69"/>
      <c r="S581" s="69"/>
    </row>
    <row r="582" spans="1:19">
      <c r="A582" s="128"/>
      <c r="B582" s="130"/>
      <c r="F582" s="85"/>
      <c r="G582" s="143"/>
      <c r="H582" s="137"/>
      <c r="O582" s="149"/>
      <c r="P582" s="69"/>
      <c r="Q582" s="69"/>
      <c r="R582" s="69"/>
      <c r="S582" s="69"/>
    </row>
    <row r="583" spans="1:19">
      <c r="A583" s="128"/>
      <c r="B583" s="130"/>
      <c r="F583" s="85"/>
      <c r="G583" s="143"/>
      <c r="H583" s="137"/>
      <c r="O583" s="149"/>
      <c r="P583" s="69"/>
      <c r="Q583" s="69"/>
      <c r="R583" s="69"/>
      <c r="S583" s="69"/>
    </row>
    <row r="584" spans="1:19">
      <c r="A584" s="128"/>
      <c r="B584" s="130"/>
      <c r="F584" s="85"/>
      <c r="G584" s="143"/>
      <c r="H584" s="137"/>
      <c r="O584" s="149"/>
      <c r="P584" s="69"/>
      <c r="Q584" s="69"/>
      <c r="R584" s="69"/>
      <c r="S584" s="69"/>
    </row>
    <row r="585" spans="1:19">
      <c r="A585" s="128"/>
      <c r="B585" s="130"/>
      <c r="F585" s="85"/>
      <c r="G585" s="143"/>
      <c r="H585" s="137"/>
      <c r="O585" s="149"/>
      <c r="P585" s="69"/>
      <c r="Q585" s="69"/>
      <c r="R585" s="69"/>
      <c r="S585" s="69"/>
    </row>
    <row r="586" spans="1:19">
      <c r="A586" s="128"/>
      <c r="B586" s="130"/>
      <c r="F586" s="85"/>
      <c r="G586" s="143"/>
      <c r="H586" s="137"/>
      <c r="O586" s="149"/>
      <c r="P586" s="69"/>
      <c r="Q586" s="69"/>
      <c r="R586" s="69"/>
      <c r="S586" s="69"/>
    </row>
    <row r="587" spans="1:19">
      <c r="A587" s="128"/>
      <c r="B587" s="130"/>
      <c r="F587" s="85"/>
      <c r="G587" s="143"/>
      <c r="H587" s="137"/>
      <c r="O587" s="149"/>
      <c r="P587" s="69"/>
      <c r="Q587" s="69"/>
      <c r="R587" s="69"/>
      <c r="S587" s="69"/>
    </row>
    <row r="588" spans="1:19">
      <c r="A588" s="128"/>
      <c r="B588" s="130"/>
      <c r="F588" s="85"/>
      <c r="G588" s="143"/>
      <c r="H588" s="137"/>
      <c r="O588" s="149"/>
      <c r="P588" s="69"/>
      <c r="Q588" s="69"/>
      <c r="R588" s="69"/>
      <c r="S588" s="69"/>
    </row>
    <row r="589" spans="1:19">
      <c r="A589" s="128"/>
      <c r="B589" s="130"/>
      <c r="F589" s="85"/>
      <c r="G589" s="143"/>
      <c r="H589" s="137"/>
      <c r="O589" s="149"/>
      <c r="P589" s="69"/>
      <c r="Q589" s="69"/>
      <c r="R589" s="69"/>
      <c r="S589" s="69"/>
    </row>
    <row r="590" spans="1:19">
      <c r="A590" s="128"/>
      <c r="B590" s="130"/>
      <c r="F590" s="85"/>
      <c r="G590" s="143"/>
      <c r="H590" s="137"/>
      <c r="O590" s="149"/>
      <c r="P590" s="69"/>
      <c r="Q590" s="69"/>
      <c r="R590" s="69"/>
      <c r="S590" s="69"/>
    </row>
    <row r="591" spans="1:19">
      <c r="A591" s="128"/>
      <c r="B591" s="130"/>
      <c r="F591" s="85"/>
      <c r="G591" s="143"/>
      <c r="H591" s="137"/>
      <c r="O591" s="149"/>
      <c r="P591" s="69"/>
      <c r="Q591" s="69"/>
      <c r="R591" s="69"/>
      <c r="S591" s="69"/>
    </row>
    <row r="592" spans="1:19">
      <c r="A592" s="128"/>
      <c r="B592" s="130"/>
      <c r="F592" s="85"/>
      <c r="G592" s="143"/>
      <c r="H592" s="137"/>
      <c r="O592" s="149"/>
      <c r="P592" s="69"/>
      <c r="Q592" s="69"/>
      <c r="R592" s="69"/>
      <c r="S592" s="69"/>
    </row>
    <row r="593" spans="1:19">
      <c r="A593" s="128"/>
      <c r="B593" s="130"/>
      <c r="F593" s="85"/>
      <c r="G593" s="143"/>
      <c r="H593" s="137"/>
      <c r="O593" s="149"/>
      <c r="P593" s="69"/>
      <c r="Q593" s="69"/>
      <c r="R593" s="69"/>
      <c r="S593" s="69"/>
    </row>
    <row r="594" spans="1:19">
      <c r="A594" s="128"/>
      <c r="B594" s="130"/>
      <c r="F594" s="85"/>
      <c r="G594" s="143"/>
      <c r="H594" s="137"/>
      <c r="O594" s="149"/>
      <c r="P594" s="69"/>
      <c r="Q594" s="69"/>
      <c r="R594" s="69"/>
      <c r="S594" s="69"/>
    </row>
    <row r="595" spans="1:19">
      <c r="A595" s="128"/>
      <c r="B595" s="130"/>
      <c r="F595" s="85"/>
      <c r="G595" s="143"/>
      <c r="H595" s="137"/>
      <c r="O595" s="149"/>
      <c r="P595" s="69"/>
      <c r="Q595" s="69"/>
      <c r="R595" s="69"/>
      <c r="S595" s="69"/>
    </row>
    <row r="596" spans="1:19">
      <c r="A596" s="128"/>
      <c r="B596" s="130"/>
      <c r="F596" s="85"/>
      <c r="G596" s="143"/>
      <c r="H596" s="137"/>
      <c r="O596" s="149"/>
      <c r="P596" s="69"/>
      <c r="Q596" s="69"/>
      <c r="R596" s="69"/>
      <c r="S596" s="69"/>
    </row>
    <row r="597" spans="1:19">
      <c r="A597" s="128"/>
      <c r="B597" s="130"/>
      <c r="F597" s="85"/>
      <c r="G597" s="143"/>
      <c r="H597" s="137"/>
      <c r="O597" s="149"/>
      <c r="P597" s="69"/>
      <c r="Q597" s="69"/>
      <c r="R597" s="69"/>
      <c r="S597" s="69"/>
    </row>
    <row r="598" spans="1:19">
      <c r="A598" s="128"/>
      <c r="B598" s="130"/>
      <c r="F598" s="85"/>
      <c r="G598" s="143"/>
      <c r="H598" s="137"/>
      <c r="O598" s="149"/>
      <c r="P598" s="69"/>
      <c r="Q598" s="69"/>
      <c r="R598" s="69"/>
      <c r="S598" s="69"/>
    </row>
    <row r="599" spans="1:19">
      <c r="A599" s="128"/>
      <c r="B599" s="130"/>
      <c r="F599" s="85"/>
      <c r="G599" s="143"/>
      <c r="H599" s="137"/>
      <c r="O599" s="149"/>
      <c r="P599" s="69"/>
      <c r="Q599" s="69"/>
      <c r="R599" s="69"/>
      <c r="S599" s="69"/>
    </row>
    <row r="600" spans="1:19">
      <c r="A600" s="128"/>
      <c r="B600" s="130"/>
      <c r="F600" s="85"/>
      <c r="G600" s="143"/>
      <c r="H600" s="137"/>
      <c r="O600" s="149"/>
      <c r="P600" s="69"/>
      <c r="Q600" s="69"/>
      <c r="R600" s="69"/>
      <c r="S600" s="69"/>
    </row>
    <row r="601" spans="1:19">
      <c r="A601" s="128"/>
      <c r="B601" s="130"/>
      <c r="F601" s="85"/>
      <c r="G601" s="143"/>
      <c r="H601" s="137"/>
      <c r="O601" s="149"/>
      <c r="P601" s="69"/>
      <c r="Q601" s="69"/>
      <c r="R601" s="69"/>
      <c r="S601" s="69"/>
    </row>
    <row r="602" spans="1:19">
      <c r="A602" s="128"/>
      <c r="B602" s="130"/>
      <c r="F602" s="85"/>
      <c r="G602" s="143"/>
      <c r="H602" s="137"/>
      <c r="O602" s="149"/>
      <c r="P602" s="69"/>
      <c r="Q602" s="69"/>
      <c r="R602" s="69"/>
      <c r="S602" s="69"/>
    </row>
    <row r="603" spans="1:19">
      <c r="A603" s="128"/>
      <c r="B603" s="130"/>
      <c r="F603" s="85"/>
      <c r="G603" s="143"/>
      <c r="H603" s="137"/>
      <c r="O603" s="149"/>
      <c r="P603" s="69"/>
      <c r="Q603" s="69"/>
      <c r="R603" s="69"/>
      <c r="S603" s="69"/>
    </row>
    <row r="604" spans="1:19">
      <c r="A604" s="128"/>
      <c r="B604" s="130"/>
      <c r="F604" s="85"/>
      <c r="G604" s="143"/>
      <c r="H604" s="137"/>
      <c r="O604" s="149"/>
      <c r="P604" s="69"/>
      <c r="Q604" s="69"/>
      <c r="R604" s="69"/>
      <c r="S604" s="69"/>
    </row>
    <row r="605" spans="1:19">
      <c r="A605" s="128"/>
      <c r="B605" s="130"/>
      <c r="F605" s="85"/>
      <c r="G605" s="143"/>
      <c r="H605" s="137"/>
      <c r="O605" s="149"/>
      <c r="P605" s="69"/>
      <c r="Q605" s="69"/>
      <c r="R605" s="69"/>
      <c r="S605" s="69"/>
    </row>
    <row r="606" spans="1:19">
      <c r="A606" s="128"/>
      <c r="B606" s="130"/>
      <c r="F606" s="85"/>
      <c r="G606" s="143"/>
      <c r="H606" s="137"/>
      <c r="O606" s="149"/>
      <c r="P606" s="69"/>
      <c r="Q606" s="69"/>
      <c r="R606" s="69"/>
      <c r="S606" s="69"/>
    </row>
    <row r="607" spans="1:19">
      <c r="A607" s="128"/>
      <c r="B607" s="130"/>
      <c r="F607" s="85"/>
      <c r="G607" s="143"/>
      <c r="H607" s="137"/>
      <c r="O607" s="149"/>
      <c r="P607" s="69"/>
      <c r="Q607" s="69"/>
      <c r="R607" s="69"/>
      <c r="S607" s="69"/>
    </row>
    <row r="608" spans="1:19">
      <c r="A608" s="128"/>
      <c r="B608" s="130"/>
      <c r="F608" s="85"/>
      <c r="G608" s="143"/>
      <c r="H608" s="137"/>
      <c r="O608" s="149"/>
      <c r="P608" s="69"/>
      <c r="Q608" s="69"/>
      <c r="R608" s="69"/>
      <c r="S608" s="69"/>
    </row>
    <row r="609" spans="1:19">
      <c r="A609" s="128"/>
      <c r="B609" s="130"/>
      <c r="F609" s="85"/>
      <c r="G609" s="143"/>
      <c r="H609" s="137"/>
      <c r="O609" s="149"/>
      <c r="P609" s="69"/>
      <c r="Q609" s="69"/>
      <c r="R609" s="69"/>
      <c r="S609" s="69"/>
    </row>
    <row r="610" spans="1:19">
      <c r="A610" s="128"/>
      <c r="B610" s="130"/>
      <c r="F610" s="85"/>
      <c r="G610" s="143"/>
      <c r="H610" s="137"/>
      <c r="O610" s="149"/>
      <c r="P610" s="69"/>
      <c r="Q610" s="69"/>
      <c r="R610" s="69"/>
      <c r="S610" s="69"/>
    </row>
    <row r="611" spans="1:19">
      <c r="A611" s="128"/>
      <c r="B611" s="130"/>
      <c r="F611" s="85"/>
      <c r="G611" s="143"/>
      <c r="H611" s="137"/>
      <c r="O611" s="149"/>
      <c r="P611" s="69"/>
      <c r="Q611" s="69"/>
      <c r="R611" s="69"/>
      <c r="S611" s="69"/>
    </row>
    <row r="612" spans="1:19">
      <c r="A612" s="128"/>
      <c r="B612" s="130"/>
      <c r="F612" s="85"/>
      <c r="G612" s="143"/>
      <c r="H612" s="137"/>
      <c r="O612" s="149"/>
      <c r="P612" s="69"/>
      <c r="Q612" s="69"/>
      <c r="R612" s="69"/>
      <c r="S612" s="69"/>
    </row>
    <row r="613" spans="1:19">
      <c r="A613" s="128"/>
      <c r="B613" s="130"/>
      <c r="F613" s="85"/>
      <c r="G613" s="143"/>
      <c r="H613" s="137"/>
      <c r="O613" s="149"/>
      <c r="P613" s="69"/>
      <c r="Q613" s="69"/>
      <c r="R613" s="69"/>
      <c r="S613" s="69"/>
    </row>
    <row r="614" spans="1:19">
      <c r="A614" s="128"/>
      <c r="B614" s="130"/>
      <c r="F614" s="85"/>
      <c r="G614" s="143"/>
      <c r="H614" s="137"/>
      <c r="O614" s="149"/>
      <c r="P614" s="69"/>
      <c r="Q614" s="69"/>
      <c r="R614" s="69"/>
      <c r="S614" s="69"/>
    </row>
    <row r="615" spans="1:19">
      <c r="A615" s="128"/>
      <c r="B615" s="130"/>
      <c r="F615" s="85"/>
      <c r="G615" s="143"/>
      <c r="H615" s="137"/>
      <c r="O615" s="149"/>
      <c r="P615" s="69"/>
      <c r="Q615" s="69"/>
      <c r="R615" s="69"/>
      <c r="S615" s="69"/>
    </row>
    <row r="616" spans="1:19">
      <c r="A616" s="128"/>
      <c r="B616" s="130"/>
      <c r="F616" s="85"/>
      <c r="G616" s="143"/>
      <c r="H616" s="137"/>
      <c r="O616" s="149"/>
      <c r="P616" s="69"/>
      <c r="Q616" s="69"/>
      <c r="R616" s="69"/>
      <c r="S616" s="69"/>
    </row>
    <row r="617" spans="1:19">
      <c r="A617" s="128"/>
      <c r="B617" s="130"/>
      <c r="F617" s="85"/>
      <c r="G617" s="143"/>
      <c r="H617" s="137"/>
      <c r="O617" s="149"/>
      <c r="P617" s="69"/>
      <c r="Q617" s="69"/>
      <c r="R617" s="69"/>
      <c r="S617" s="69"/>
    </row>
    <row r="618" spans="1:19">
      <c r="A618" s="128"/>
      <c r="B618" s="130"/>
      <c r="F618" s="85"/>
      <c r="G618" s="143"/>
      <c r="H618" s="137"/>
      <c r="O618" s="149"/>
      <c r="P618" s="69"/>
      <c r="Q618" s="69"/>
      <c r="R618" s="69"/>
      <c r="S618" s="69"/>
    </row>
    <row r="619" spans="1:19">
      <c r="A619" s="128"/>
      <c r="B619" s="130"/>
      <c r="F619" s="85"/>
      <c r="G619" s="143"/>
      <c r="H619" s="137"/>
      <c r="O619" s="149"/>
      <c r="P619" s="69"/>
      <c r="Q619" s="69"/>
      <c r="R619" s="69"/>
      <c r="S619" s="69"/>
    </row>
    <row r="620" spans="1:19">
      <c r="A620" s="128"/>
      <c r="B620" s="130"/>
      <c r="F620" s="85"/>
      <c r="G620" s="143"/>
      <c r="H620" s="137"/>
      <c r="O620" s="149"/>
      <c r="P620" s="69"/>
      <c r="Q620" s="69"/>
      <c r="R620" s="69"/>
      <c r="S620" s="69"/>
    </row>
    <row r="621" spans="1:19">
      <c r="A621" s="128"/>
      <c r="B621" s="130"/>
      <c r="F621" s="85"/>
      <c r="G621" s="143"/>
      <c r="H621" s="137"/>
      <c r="O621" s="149"/>
      <c r="P621" s="69"/>
      <c r="Q621" s="69"/>
      <c r="R621" s="69"/>
      <c r="S621" s="69"/>
    </row>
    <row r="622" spans="1:19">
      <c r="A622" s="128"/>
      <c r="B622" s="130"/>
      <c r="F622" s="85"/>
      <c r="G622" s="143"/>
      <c r="H622" s="137"/>
      <c r="O622" s="149"/>
      <c r="P622" s="69"/>
      <c r="Q622" s="69"/>
      <c r="R622" s="69"/>
      <c r="S622" s="69"/>
    </row>
    <row r="623" spans="1:19">
      <c r="A623" s="128"/>
      <c r="B623" s="130"/>
      <c r="F623" s="85"/>
      <c r="G623" s="143"/>
      <c r="H623" s="137"/>
      <c r="O623" s="149"/>
      <c r="P623" s="69"/>
      <c r="Q623" s="69"/>
      <c r="R623" s="69"/>
      <c r="S623" s="69"/>
    </row>
    <row r="624" spans="1:19">
      <c r="A624" s="128"/>
      <c r="B624" s="130"/>
      <c r="F624" s="85"/>
      <c r="G624" s="143"/>
      <c r="H624" s="137"/>
      <c r="O624" s="149"/>
      <c r="P624" s="69"/>
      <c r="Q624" s="69"/>
      <c r="R624" s="69"/>
      <c r="S624" s="69"/>
    </row>
    <row r="625" spans="1:19">
      <c r="A625" s="128"/>
      <c r="B625" s="130"/>
      <c r="F625" s="85"/>
      <c r="G625" s="143"/>
      <c r="H625" s="137"/>
      <c r="O625" s="149"/>
      <c r="P625" s="69"/>
      <c r="Q625" s="69"/>
      <c r="R625" s="69"/>
      <c r="S625" s="69"/>
    </row>
    <row r="626" spans="1:19">
      <c r="A626" s="128"/>
      <c r="B626" s="130"/>
      <c r="F626" s="85"/>
      <c r="G626" s="143"/>
      <c r="H626" s="137"/>
      <c r="O626" s="149"/>
      <c r="P626" s="69"/>
      <c r="Q626" s="69"/>
      <c r="R626" s="69"/>
      <c r="S626" s="69"/>
    </row>
    <row r="627" spans="1:19">
      <c r="A627" s="128"/>
      <c r="B627" s="130"/>
      <c r="F627" s="85"/>
      <c r="G627" s="143"/>
      <c r="H627" s="137"/>
      <c r="O627" s="149"/>
      <c r="P627" s="69"/>
      <c r="Q627" s="69"/>
      <c r="R627" s="69"/>
      <c r="S627" s="69"/>
    </row>
    <row r="628" spans="1:19">
      <c r="A628" s="128"/>
      <c r="B628" s="130"/>
      <c r="F628" s="85"/>
      <c r="G628" s="143"/>
      <c r="H628" s="137"/>
      <c r="O628" s="149"/>
      <c r="P628" s="69"/>
      <c r="Q628" s="69"/>
      <c r="R628" s="69"/>
      <c r="S628" s="69"/>
    </row>
    <row r="629" spans="1:19">
      <c r="A629" s="128"/>
      <c r="B629" s="130"/>
      <c r="F629" s="85"/>
      <c r="G629" s="143"/>
      <c r="H629" s="137"/>
      <c r="O629" s="149"/>
      <c r="P629" s="69"/>
      <c r="Q629" s="69"/>
      <c r="R629" s="69"/>
      <c r="S629" s="69"/>
    </row>
    <row r="630" spans="1:19">
      <c r="A630" s="128"/>
      <c r="B630" s="130"/>
      <c r="F630" s="85"/>
      <c r="G630" s="143"/>
      <c r="H630" s="137"/>
      <c r="O630" s="149"/>
      <c r="P630" s="69"/>
      <c r="Q630" s="69"/>
      <c r="R630" s="69"/>
      <c r="S630" s="69"/>
    </row>
    <row r="631" spans="1:19">
      <c r="A631" s="128"/>
      <c r="B631" s="130"/>
      <c r="F631" s="85"/>
      <c r="G631" s="143"/>
      <c r="H631" s="137"/>
      <c r="O631" s="149"/>
      <c r="P631" s="69"/>
      <c r="Q631" s="69"/>
      <c r="R631" s="69"/>
      <c r="S631" s="69"/>
    </row>
    <row r="632" spans="1:19">
      <c r="A632" s="128"/>
      <c r="B632" s="130"/>
      <c r="F632" s="85"/>
      <c r="G632" s="143"/>
      <c r="H632" s="137"/>
      <c r="O632" s="149"/>
      <c r="P632" s="69"/>
      <c r="Q632" s="69"/>
      <c r="R632" s="69"/>
      <c r="S632" s="69"/>
    </row>
    <row r="633" spans="1:19">
      <c r="A633" s="128"/>
      <c r="B633" s="130"/>
      <c r="F633" s="85"/>
      <c r="G633" s="143"/>
      <c r="H633" s="137"/>
      <c r="O633" s="149"/>
      <c r="P633" s="69"/>
      <c r="Q633" s="69"/>
      <c r="R633" s="69"/>
      <c r="S633" s="69"/>
    </row>
    <row r="634" spans="1:19">
      <c r="A634" s="128"/>
      <c r="B634" s="130"/>
      <c r="F634" s="85"/>
      <c r="G634" s="143"/>
      <c r="H634" s="137"/>
      <c r="O634" s="149"/>
      <c r="P634" s="69"/>
      <c r="Q634" s="69"/>
      <c r="R634" s="69"/>
      <c r="S634" s="69"/>
    </row>
    <row r="635" spans="1:19">
      <c r="A635" s="128"/>
      <c r="B635" s="130"/>
      <c r="F635" s="85"/>
      <c r="G635" s="143"/>
      <c r="H635" s="137"/>
      <c r="O635" s="149"/>
      <c r="P635" s="69"/>
      <c r="Q635" s="69"/>
      <c r="R635" s="69"/>
      <c r="S635" s="69"/>
    </row>
    <row r="636" spans="1:19">
      <c r="A636" s="128"/>
      <c r="B636" s="130"/>
      <c r="F636" s="85"/>
      <c r="G636" s="143"/>
      <c r="H636" s="137"/>
      <c r="O636" s="149"/>
      <c r="P636" s="69"/>
      <c r="Q636" s="69"/>
      <c r="R636" s="69"/>
      <c r="S636" s="69"/>
    </row>
    <row r="637" spans="1:19">
      <c r="A637" s="128"/>
      <c r="B637" s="130"/>
      <c r="F637" s="85"/>
      <c r="G637" s="143"/>
      <c r="H637" s="137"/>
      <c r="O637" s="149"/>
      <c r="P637" s="69"/>
      <c r="Q637" s="69"/>
      <c r="R637" s="69"/>
      <c r="S637" s="69"/>
    </row>
    <row r="638" spans="1:19">
      <c r="A638" s="128"/>
      <c r="B638" s="130"/>
      <c r="F638" s="85"/>
      <c r="G638" s="143"/>
      <c r="H638" s="137"/>
      <c r="O638" s="149"/>
      <c r="P638" s="69"/>
      <c r="Q638" s="69"/>
      <c r="R638" s="69"/>
      <c r="S638" s="69"/>
    </row>
    <row r="639" spans="1:19">
      <c r="A639" s="128"/>
      <c r="B639" s="130"/>
      <c r="F639" s="85"/>
      <c r="G639" s="143"/>
      <c r="H639" s="137"/>
      <c r="O639" s="149"/>
      <c r="P639" s="69"/>
      <c r="Q639" s="69"/>
      <c r="R639" s="69"/>
      <c r="S639" s="69"/>
    </row>
    <row r="640" spans="1:19">
      <c r="A640" s="128"/>
      <c r="B640" s="130"/>
      <c r="F640" s="85"/>
      <c r="G640" s="143"/>
      <c r="H640" s="137"/>
      <c r="O640" s="149"/>
      <c r="P640" s="69"/>
      <c r="Q640" s="69"/>
      <c r="R640" s="69"/>
      <c r="S640" s="69"/>
    </row>
    <row r="641" spans="1:19">
      <c r="A641" s="128"/>
      <c r="B641" s="130"/>
      <c r="F641" s="85"/>
      <c r="G641" s="143"/>
      <c r="H641" s="137"/>
      <c r="O641" s="149"/>
      <c r="P641" s="69"/>
      <c r="Q641" s="69"/>
      <c r="R641" s="69"/>
      <c r="S641" s="69"/>
    </row>
    <row r="642" spans="1:19">
      <c r="A642" s="128"/>
      <c r="B642" s="130"/>
      <c r="F642" s="85"/>
      <c r="G642" s="143"/>
      <c r="H642" s="137"/>
      <c r="O642" s="149"/>
      <c r="P642" s="69"/>
      <c r="Q642" s="69"/>
      <c r="R642" s="69"/>
      <c r="S642" s="69"/>
    </row>
    <row r="643" spans="1:19">
      <c r="A643" s="128"/>
      <c r="B643" s="130"/>
      <c r="F643" s="85"/>
      <c r="G643" s="143"/>
      <c r="H643" s="137"/>
      <c r="O643" s="149"/>
      <c r="P643" s="69"/>
      <c r="Q643" s="69"/>
      <c r="R643" s="69"/>
      <c r="S643" s="69"/>
    </row>
    <row r="644" spans="1:19">
      <c r="A644" s="128"/>
      <c r="B644" s="130"/>
      <c r="F644" s="85"/>
      <c r="G644" s="143"/>
      <c r="H644" s="137"/>
      <c r="O644" s="149"/>
      <c r="P644" s="69"/>
      <c r="Q644" s="69"/>
      <c r="R644" s="69"/>
      <c r="S644" s="69"/>
    </row>
    <row r="645" spans="1:19">
      <c r="A645" s="128"/>
      <c r="B645" s="130"/>
      <c r="F645" s="85"/>
      <c r="G645" s="143"/>
      <c r="H645" s="137"/>
      <c r="O645" s="149"/>
      <c r="P645" s="69"/>
      <c r="Q645" s="69"/>
      <c r="R645" s="69"/>
      <c r="S645" s="69"/>
    </row>
    <row r="646" spans="1:19">
      <c r="A646" s="128"/>
      <c r="B646" s="130"/>
      <c r="F646" s="85"/>
      <c r="G646" s="143"/>
      <c r="H646" s="137"/>
      <c r="O646" s="149"/>
      <c r="P646" s="69"/>
      <c r="Q646" s="69"/>
      <c r="R646" s="69"/>
      <c r="S646" s="69"/>
    </row>
    <row r="647" spans="1:19">
      <c r="A647" s="128"/>
      <c r="B647" s="130"/>
      <c r="F647" s="85"/>
      <c r="G647" s="143"/>
      <c r="H647" s="137"/>
      <c r="O647" s="149"/>
      <c r="P647" s="69"/>
      <c r="Q647" s="69"/>
      <c r="R647" s="69"/>
      <c r="S647" s="69"/>
    </row>
    <row r="648" spans="1:19">
      <c r="A648" s="128"/>
      <c r="B648" s="130"/>
      <c r="F648" s="85"/>
      <c r="G648" s="143"/>
      <c r="H648" s="137"/>
      <c r="O648" s="149"/>
      <c r="P648" s="69"/>
      <c r="Q648" s="69"/>
      <c r="R648" s="69"/>
      <c r="S648" s="69"/>
    </row>
    <row r="649" spans="1:19">
      <c r="A649" s="128"/>
      <c r="B649" s="130"/>
      <c r="F649" s="85"/>
      <c r="G649" s="143"/>
      <c r="H649" s="137"/>
      <c r="O649" s="149"/>
      <c r="P649" s="69"/>
      <c r="Q649" s="69"/>
      <c r="R649" s="69"/>
      <c r="S649" s="69"/>
    </row>
    <row r="650" spans="1:19">
      <c r="A650" s="128"/>
      <c r="B650" s="130"/>
      <c r="F650" s="85"/>
      <c r="G650" s="143"/>
      <c r="H650" s="137"/>
      <c r="O650" s="149"/>
      <c r="P650" s="69"/>
      <c r="Q650" s="69"/>
      <c r="R650" s="69"/>
      <c r="S650" s="69"/>
    </row>
    <row r="651" spans="1:19">
      <c r="A651" s="128"/>
      <c r="B651" s="130"/>
      <c r="F651" s="85"/>
      <c r="G651" s="143"/>
      <c r="H651" s="137"/>
      <c r="O651" s="149"/>
      <c r="P651" s="69"/>
      <c r="Q651" s="69"/>
      <c r="R651" s="69"/>
      <c r="S651" s="69"/>
    </row>
    <row r="652" spans="1:19">
      <c r="A652" s="128"/>
      <c r="B652" s="130"/>
      <c r="F652" s="85"/>
      <c r="G652" s="143"/>
      <c r="H652" s="137"/>
      <c r="O652" s="149"/>
      <c r="P652" s="69"/>
      <c r="Q652" s="69"/>
      <c r="R652" s="69"/>
      <c r="S652" s="69"/>
    </row>
    <row r="653" spans="1:19">
      <c r="A653" s="128"/>
      <c r="B653" s="130"/>
      <c r="F653" s="85"/>
      <c r="G653" s="143"/>
      <c r="H653" s="137"/>
      <c r="O653" s="149"/>
      <c r="P653" s="69"/>
      <c r="Q653" s="69"/>
      <c r="R653" s="69"/>
      <c r="S653" s="69"/>
    </row>
    <row r="654" spans="1:19">
      <c r="A654" s="128"/>
      <c r="B654" s="130"/>
      <c r="F654" s="85"/>
      <c r="G654" s="143"/>
      <c r="H654" s="137"/>
      <c r="O654" s="149"/>
      <c r="P654" s="69"/>
      <c r="Q654" s="69"/>
      <c r="R654" s="69"/>
      <c r="S654" s="69"/>
    </row>
    <row r="655" spans="1:19">
      <c r="A655" s="128"/>
      <c r="B655" s="130"/>
      <c r="F655" s="85"/>
      <c r="G655" s="143"/>
      <c r="H655" s="137"/>
      <c r="O655" s="149"/>
      <c r="P655" s="69"/>
      <c r="Q655" s="69"/>
      <c r="R655" s="69"/>
      <c r="S655" s="69"/>
    </row>
    <row r="656" spans="1:19">
      <c r="A656" s="128"/>
      <c r="B656" s="130"/>
      <c r="F656" s="85"/>
      <c r="G656" s="143"/>
      <c r="H656" s="137"/>
      <c r="O656" s="149"/>
      <c r="P656" s="69"/>
      <c r="Q656" s="69"/>
      <c r="R656" s="69"/>
      <c r="S656" s="69"/>
    </row>
    <row r="657" spans="1:19">
      <c r="A657" s="128"/>
      <c r="B657" s="130"/>
      <c r="F657" s="85"/>
      <c r="G657" s="143"/>
      <c r="H657" s="137"/>
      <c r="O657" s="149"/>
      <c r="P657" s="69"/>
      <c r="Q657" s="69"/>
      <c r="R657" s="69"/>
      <c r="S657" s="69"/>
    </row>
    <row r="658" spans="1:19">
      <c r="A658" s="128"/>
      <c r="B658" s="130"/>
      <c r="F658" s="85"/>
      <c r="G658" s="143"/>
      <c r="H658" s="137"/>
      <c r="O658" s="149"/>
      <c r="P658" s="69"/>
      <c r="Q658" s="69"/>
      <c r="R658" s="69"/>
      <c r="S658" s="69"/>
    </row>
    <row r="659" spans="1:19">
      <c r="A659" s="128"/>
      <c r="B659" s="130"/>
      <c r="F659" s="85"/>
      <c r="G659" s="143"/>
      <c r="H659" s="137"/>
      <c r="O659" s="149"/>
      <c r="P659" s="69"/>
      <c r="Q659" s="69"/>
      <c r="R659" s="69"/>
      <c r="S659" s="69"/>
    </row>
    <row r="660" spans="1:19">
      <c r="A660" s="128"/>
      <c r="B660" s="130"/>
      <c r="F660" s="85"/>
      <c r="G660" s="143"/>
      <c r="H660" s="137"/>
      <c r="O660" s="149"/>
      <c r="P660" s="69"/>
      <c r="Q660" s="69"/>
      <c r="R660" s="69"/>
      <c r="S660" s="69"/>
    </row>
    <row r="661" spans="1:19">
      <c r="A661" s="128"/>
      <c r="B661" s="130"/>
      <c r="F661" s="85"/>
      <c r="G661" s="143"/>
      <c r="H661" s="137"/>
      <c r="O661" s="149"/>
      <c r="P661" s="69"/>
      <c r="Q661" s="69"/>
      <c r="R661" s="69"/>
      <c r="S661" s="69"/>
    </row>
    <row r="662" spans="1:19">
      <c r="A662" s="128"/>
      <c r="B662" s="130"/>
      <c r="F662" s="85"/>
      <c r="G662" s="143"/>
      <c r="H662" s="137"/>
      <c r="O662" s="149"/>
      <c r="P662" s="69"/>
      <c r="Q662" s="69"/>
      <c r="R662" s="69"/>
      <c r="S662" s="69"/>
    </row>
    <row r="663" spans="1:19">
      <c r="A663" s="128"/>
      <c r="B663" s="130"/>
      <c r="F663" s="85"/>
      <c r="G663" s="143"/>
      <c r="H663" s="137"/>
      <c r="O663" s="149"/>
      <c r="P663" s="69"/>
      <c r="Q663" s="69"/>
      <c r="R663" s="69"/>
      <c r="S663" s="69"/>
    </row>
    <row r="664" spans="1:19">
      <c r="A664" s="128"/>
      <c r="B664" s="130"/>
      <c r="O664" s="149"/>
      <c r="P664" s="69"/>
      <c r="Q664" s="69"/>
      <c r="R664" s="69"/>
      <c r="S664" s="69"/>
    </row>
    <row r="665" spans="1:19">
      <c r="A665" s="128"/>
      <c r="B665" s="130"/>
      <c r="O665" s="149"/>
      <c r="P665" s="69"/>
      <c r="Q665" s="69"/>
      <c r="R665" s="69"/>
      <c r="S665" s="69"/>
    </row>
    <row r="666" spans="1:19">
      <c r="A666" s="128"/>
      <c r="B666" s="130"/>
      <c r="O666" s="149"/>
      <c r="P666" s="69"/>
      <c r="Q666" s="69"/>
      <c r="R666" s="69"/>
      <c r="S666" s="69"/>
    </row>
    <row r="667" spans="1:19">
      <c r="A667" s="128"/>
      <c r="B667" s="130"/>
      <c r="O667" s="149"/>
      <c r="P667" s="69"/>
      <c r="Q667" s="69"/>
      <c r="R667" s="69"/>
      <c r="S667" s="69"/>
    </row>
    <row r="668" spans="1:19">
      <c r="A668" s="128"/>
      <c r="B668" s="130"/>
      <c r="O668" s="149"/>
      <c r="P668" s="69"/>
      <c r="Q668" s="69"/>
      <c r="R668" s="69"/>
      <c r="S668" s="69"/>
    </row>
    <row r="669" spans="1:19">
      <c r="A669" s="128"/>
      <c r="B669" s="130"/>
      <c r="O669" s="149"/>
      <c r="P669" s="69"/>
      <c r="Q669" s="69"/>
      <c r="R669" s="69"/>
      <c r="S669" s="69"/>
    </row>
    <row r="670" spans="1:19">
      <c r="A670" s="128"/>
      <c r="B670" s="130"/>
      <c r="O670" s="149"/>
      <c r="P670" s="69"/>
      <c r="Q670" s="69"/>
      <c r="R670" s="69"/>
      <c r="S670" s="69"/>
    </row>
    <row r="671" spans="1:19">
      <c r="A671" s="128"/>
      <c r="B671" s="130"/>
      <c r="O671" s="149"/>
      <c r="P671" s="69"/>
      <c r="Q671" s="69"/>
      <c r="R671" s="69"/>
      <c r="S671" s="69"/>
    </row>
    <row r="672" spans="1:19">
      <c r="A672" s="128"/>
      <c r="B672" s="130"/>
      <c r="O672" s="149"/>
      <c r="P672" s="69"/>
      <c r="Q672" s="69"/>
      <c r="R672" s="69"/>
      <c r="S672" s="69"/>
    </row>
    <row r="673" spans="1:19">
      <c r="A673" s="128"/>
      <c r="B673" s="130"/>
      <c r="O673" s="149"/>
      <c r="P673" s="69"/>
      <c r="Q673" s="69"/>
      <c r="R673" s="69"/>
      <c r="S673" s="69"/>
    </row>
    <row r="674" spans="1:19">
      <c r="A674" s="128"/>
      <c r="B674" s="130"/>
      <c r="O674" s="149"/>
      <c r="P674" s="69"/>
      <c r="Q674" s="69"/>
      <c r="R674" s="69"/>
      <c r="S674" s="69"/>
    </row>
    <row r="675" spans="1:19">
      <c r="A675" s="128"/>
      <c r="B675" s="130"/>
      <c r="O675" s="149"/>
      <c r="P675" s="69"/>
      <c r="Q675" s="69"/>
      <c r="R675" s="69"/>
      <c r="S675" s="69"/>
    </row>
    <row r="676" spans="1:19">
      <c r="A676" s="128"/>
      <c r="O676" s="149"/>
      <c r="P676" s="69"/>
      <c r="Q676" s="69"/>
      <c r="R676" s="69"/>
      <c r="S676" s="69"/>
    </row>
    <row r="677" spans="1:19">
      <c r="A677" s="128"/>
      <c r="O677" s="149"/>
      <c r="P677" s="69"/>
      <c r="Q677" s="69"/>
      <c r="R677" s="69"/>
      <c r="S677" s="69"/>
    </row>
    <row r="678" spans="1:19">
      <c r="A678" s="128"/>
      <c r="O678" s="149"/>
      <c r="P678" s="69"/>
      <c r="Q678" s="69"/>
      <c r="R678" s="69"/>
      <c r="S678" s="69"/>
    </row>
    <row r="679" spans="1:19">
      <c r="A679" s="128"/>
      <c r="O679" s="149"/>
      <c r="P679" s="69"/>
      <c r="Q679" s="69"/>
      <c r="R679" s="69"/>
      <c r="S679" s="69"/>
    </row>
    <row r="680" spans="1:19">
      <c r="A680" s="128"/>
      <c r="O680" s="149"/>
      <c r="P680" s="69"/>
      <c r="Q680" s="69"/>
      <c r="R680" s="69"/>
      <c r="S680" s="69"/>
    </row>
    <row r="681" spans="1:19">
      <c r="A681" s="128"/>
      <c r="O681" s="149"/>
      <c r="P681" s="69"/>
      <c r="Q681" s="69"/>
      <c r="R681" s="69"/>
      <c r="S681" s="69"/>
    </row>
    <row r="682" spans="1:19">
      <c r="A682" s="128"/>
      <c r="O682" s="149"/>
      <c r="P682" s="69"/>
      <c r="Q682" s="69"/>
      <c r="R682" s="69"/>
      <c r="S682" s="69"/>
    </row>
    <row r="683" spans="1:19">
      <c r="A683" s="128"/>
      <c r="O683" s="149"/>
      <c r="P683" s="69"/>
      <c r="Q683" s="69"/>
      <c r="R683" s="69"/>
      <c r="S683" s="69"/>
    </row>
    <row r="684" spans="1:19">
      <c r="A684" s="128"/>
      <c r="O684" s="149"/>
      <c r="P684" s="69"/>
      <c r="Q684" s="69"/>
      <c r="R684" s="69"/>
      <c r="S684" s="69"/>
    </row>
    <row r="685" spans="1:19">
      <c r="A685" s="128"/>
      <c r="O685" s="149"/>
      <c r="P685" s="69"/>
      <c r="Q685" s="69"/>
      <c r="R685" s="69"/>
      <c r="S685" s="69"/>
    </row>
    <row r="686" spans="1:19">
      <c r="A686" s="128"/>
      <c r="O686" s="149"/>
      <c r="P686" s="69"/>
      <c r="Q686" s="69"/>
      <c r="R686" s="69"/>
      <c r="S686" s="69"/>
    </row>
    <row r="687" spans="1:19">
      <c r="A687" s="128"/>
      <c r="B687" s="128"/>
      <c r="C687" s="131"/>
      <c r="D687" s="132"/>
      <c r="E687" s="132"/>
      <c r="F687" s="90"/>
      <c r="G687" s="128"/>
      <c r="H687" s="128"/>
      <c r="I687" s="69"/>
      <c r="J687" s="188"/>
      <c r="K687" s="188"/>
      <c r="L687" s="188"/>
      <c r="M687" s="188"/>
      <c r="N687" s="188"/>
      <c r="O687" s="149"/>
      <c r="P687" s="69"/>
      <c r="Q687" s="69"/>
      <c r="R687" s="69"/>
      <c r="S687" s="69"/>
    </row>
    <row r="688" spans="1:19">
      <c r="A688" s="128"/>
      <c r="B688" s="128"/>
      <c r="C688" s="131"/>
      <c r="D688" s="132"/>
      <c r="E688" s="132"/>
      <c r="F688" s="90"/>
      <c r="G688" s="128"/>
      <c r="H688" s="128"/>
      <c r="I688" s="69"/>
      <c r="J688" s="188"/>
      <c r="K688" s="188"/>
      <c r="L688" s="188"/>
      <c r="M688" s="188"/>
      <c r="N688" s="188"/>
      <c r="O688" s="149"/>
      <c r="P688" s="69"/>
      <c r="Q688" s="69"/>
      <c r="R688" s="69"/>
      <c r="S688" s="69"/>
    </row>
    <row r="689" spans="1:19">
      <c r="A689" s="128"/>
      <c r="B689" s="128"/>
      <c r="C689" s="131"/>
      <c r="D689" s="132"/>
      <c r="E689" s="132"/>
      <c r="F689" s="90"/>
      <c r="G689" s="128"/>
      <c r="H689" s="128"/>
      <c r="I689" s="69"/>
      <c r="J689" s="188"/>
      <c r="K689" s="188"/>
      <c r="L689" s="188"/>
      <c r="M689" s="188"/>
      <c r="N689" s="188"/>
      <c r="O689" s="149"/>
      <c r="P689" s="69"/>
      <c r="Q689" s="69"/>
      <c r="R689" s="69"/>
      <c r="S689" s="69"/>
    </row>
    <row r="690" spans="1:19">
      <c r="A690" s="128"/>
      <c r="B690" s="128"/>
      <c r="C690" s="131"/>
      <c r="D690" s="132"/>
      <c r="E690" s="132"/>
      <c r="F690" s="90"/>
      <c r="G690" s="128"/>
      <c r="H690" s="128"/>
      <c r="I690" s="69"/>
      <c r="J690" s="188"/>
      <c r="K690" s="188"/>
      <c r="L690" s="188"/>
      <c r="M690" s="188"/>
      <c r="N690" s="188"/>
      <c r="O690" s="149"/>
      <c r="P690" s="69"/>
      <c r="Q690" s="69"/>
      <c r="R690" s="69"/>
      <c r="S690" s="69"/>
    </row>
    <row r="691" spans="1:19">
      <c r="A691" s="128"/>
      <c r="B691" s="128"/>
      <c r="C691" s="131"/>
      <c r="D691" s="132"/>
      <c r="E691" s="132"/>
      <c r="F691" s="90"/>
      <c r="G691" s="128"/>
      <c r="H691" s="128"/>
      <c r="I691" s="69"/>
      <c r="J691" s="188"/>
      <c r="K691" s="188"/>
      <c r="L691" s="188"/>
      <c r="M691" s="188"/>
      <c r="N691" s="188"/>
      <c r="O691" s="149"/>
      <c r="P691" s="69"/>
      <c r="Q691" s="69"/>
      <c r="R691" s="69"/>
      <c r="S691" s="69"/>
    </row>
    <row r="692" spans="1:19">
      <c r="A692" s="128"/>
      <c r="B692" s="128"/>
      <c r="C692" s="131"/>
      <c r="D692" s="132"/>
      <c r="E692" s="132"/>
      <c r="F692" s="90"/>
      <c r="G692" s="128"/>
      <c r="H692" s="128"/>
      <c r="I692" s="69"/>
      <c r="J692" s="188"/>
      <c r="K692" s="188"/>
      <c r="L692" s="188"/>
      <c r="M692" s="188"/>
      <c r="N692" s="188"/>
      <c r="O692" s="149"/>
      <c r="P692" s="69"/>
      <c r="Q692" s="69"/>
      <c r="R692" s="69"/>
      <c r="S692" s="69"/>
    </row>
    <row r="693" spans="1:19">
      <c r="A693" s="128"/>
      <c r="B693" s="128"/>
      <c r="C693" s="131"/>
      <c r="D693" s="132"/>
      <c r="E693" s="132"/>
      <c r="F693" s="90"/>
      <c r="G693" s="128"/>
      <c r="H693" s="128"/>
      <c r="I693" s="69"/>
      <c r="J693" s="188"/>
      <c r="K693" s="188"/>
      <c r="L693" s="188"/>
      <c r="M693" s="188"/>
      <c r="N693" s="188"/>
      <c r="O693" s="149"/>
      <c r="P693" s="69"/>
      <c r="Q693" s="69"/>
      <c r="R693" s="69"/>
      <c r="S693" s="69"/>
    </row>
    <row r="694" spans="1:19">
      <c r="A694" s="128"/>
      <c r="B694" s="128"/>
      <c r="C694" s="131"/>
      <c r="D694" s="132"/>
      <c r="E694" s="132"/>
      <c r="F694" s="90"/>
      <c r="G694" s="128"/>
      <c r="H694" s="128"/>
      <c r="I694" s="69"/>
      <c r="J694" s="188"/>
      <c r="K694" s="188"/>
      <c r="L694" s="188"/>
      <c r="M694" s="188"/>
      <c r="N694" s="188"/>
      <c r="O694" s="149"/>
      <c r="P694" s="69"/>
      <c r="Q694" s="69"/>
      <c r="R694" s="69"/>
      <c r="S694" s="69"/>
    </row>
    <row r="695" spans="1:19">
      <c r="A695" s="128"/>
      <c r="B695" s="128"/>
      <c r="C695" s="131"/>
      <c r="D695" s="132"/>
      <c r="E695" s="132"/>
      <c r="F695" s="90"/>
      <c r="G695" s="128"/>
      <c r="H695" s="128"/>
      <c r="I695" s="69"/>
      <c r="J695" s="188"/>
      <c r="K695" s="188"/>
      <c r="L695" s="188"/>
      <c r="M695" s="188"/>
      <c r="N695" s="188"/>
      <c r="O695" s="149"/>
      <c r="P695" s="69"/>
      <c r="Q695" s="69"/>
      <c r="R695" s="69"/>
      <c r="S695" s="69"/>
    </row>
    <row r="696" spans="1:19">
      <c r="A696" s="128"/>
      <c r="B696" s="128"/>
      <c r="C696" s="131"/>
      <c r="D696" s="132"/>
      <c r="E696" s="132"/>
      <c r="F696" s="90"/>
      <c r="G696" s="128"/>
      <c r="H696" s="128"/>
      <c r="I696" s="69"/>
      <c r="J696" s="188"/>
      <c r="K696" s="188"/>
      <c r="L696" s="188"/>
      <c r="M696" s="188"/>
      <c r="N696" s="188"/>
      <c r="O696" s="149"/>
      <c r="P696" s="69"/>
      <c r="Q696" s="69"/>
      <c r="R696" s="69"/>
      <c r="S696" s="69"/>
    </row>
    <row r="697" spans="1:19">
      <c r="A697" s="128"/>
      <c r="B697" s="128"/>
      <c r="C697" s="131"/>
      <c r="D697" s="132"/>
      <c r="E697" s="132"/>
      <c r="F697" s="90"/>
      <c r="G697" s="128"/>
      <c r="H697" s="128"/>
      <c r="I697" s="69"/>
      <c r="J697" s="188"/>
      <c r="K697" s="188"/>
      <c r="L697" s="188"/>
      <c r="M697" s="188"/>
      <c r="N697" s="188"/>
      <c r="O697" s="149"/>
      <c r="P697" s="69"/>
      <c r="Q697" s="69"/>
      <c r="R697" s="69"/>
      <c r="S697" s="69"/>
    </row>
    <row r="698" spans="1:19">
      <c r="A698" s="128"/>
      <c r="B698" s="128"/>
      <c r="C698" s="131"/>
      <c r="D698" s="132"/>
      <c r="E698" s="132"/>
      <c r="F698" s="90"/>
      <c r="G698" s="128"/>
      <c r="H698" s="128"/>
      <c r="I698" s="69"/>
      <c r="J698" s="188"/>
      <c r="K698" s="188"/>
      <c r="L698" s="188"/>
      <c r="M698" s="188"/>
      <c r="N698" s="188"/>
      <c r="O698" s="149"/>
      <c r="P698" s="69"/>
      <c r="Q698" s="69"/>
      <c r="R698" s="69"/>
      <c r="S698" s="69"/>
    </row>
    <row r="699" spans="1:19">
      <c r="A699" s="128"/>
      <c r="B699" s="128"/>
      <c r="C699" s="131"/>
      <c r="D699" s="132"/>
      <c r="E699" s="132"/>
      <c r="F699" s="90"/>
      <c r="G699" s="128"/>
      <c r="H699" s="128"/>
      <c r="I699" s="69"/>
      <c r="J699" s="188"/>
      <c r="K699" s="188"/>
      <c r="L699" s="188"/>
      <c r="M699" s="188"/>
      <c r="N699" s="188"/>
      <c r="O699" s="149"/>
      <c r="P699" s="69"/>
      <c r="Q699" s="69"/>
      <c r="R699" s="69"/>
      <c r="S699" s="69"/>
    </row>
    <row r="700" spans="1:19">
      <c r="A700" s="128"/>
      <c r="B700" s="128"/>
      <c r="C700" s="131"/>
      <c r="D700" s="132"/>
      <c r="E700" s="132"/>
      <c r="F700" s="90"/>
      <c r="G700" s="128"/>
      <c r="H700" s="128"/>
      <c r="I700" s="69"/>
      <c r="J700" s="188"/>
      <c r="K700" s="188"/>
      <c r="L700" s="188"/>
      <c r="M700" s="188"/>
      <c r="N700" s="188"/>
      <c r="O700" s="149"/>
      <c r="P700" s="69"/>
      <c r="Q700" s="69"/>
      <c r="R700" s="69"/>
      <c r="S700" s="69"/>
    </row>
    <row r="701" spans="1:19">
      <c r="A701" s="128"/>
      <c r="B701" s="128"/>
      <c r="C701" s="131"/>
      <c r="D701" s="132"/>
      <c r="E701" s="132"/>
      <c r="F701" s="90"/>
      <c r="G701" s="128"/>
      <c r="H701" s="128"/>
      <c r="I701" s="69"/>
      <c r="J701" s="188"/>
      <c r="K701" s="188"/>
      <c r="L701" s="188"/>
      <c r="M701" s="188"/>
      <c r="N701" s="188"/>
      <c r="O701" s="149"/>
      <c r="P701" s="69"/>
      <c r="Q701" s="69"/>
      <c r="R701" s="69"/>
      <c r="S701" s="69"/>
    </row>
    <row r="702" spans="1:19">
      <c r="A702" s="128"/>
      <c r="B702" s="128"/>
      <c r="C702" s="131"/>
      <c r="D702" s="132"/>
      <c r="E702" s="132"/>
      <c r="F702" s="90"/>
      <c r="G702" s="128"/>
      <c r="H702" s="128"/>
      <c r="I702" s="69"/>
      <c r="J702" s="188"/>
      <c r="K702" s="188"/>
      <c r="L702" s="188"/>
      <c r="M702" s="188"/>
      <c r="N702" s="188"/>
      <c r="O702" s="149"/>
      <c r="P702" s="69"/>
      <c r="Q702" s="69"/>
      <c r="R702" s="69"/>
      <c r="S702" s="69"/>
    </row>
    <row r="703" spans="1:19">
      <c r="A703" s="128"/>
      <c r="B703" s="128"/>
      <c r="C703" s="131"/>
      <c r="D703" s="132"/>
      <c r="E703" s="132"/>
      <c r="F703" s="90"/>
      <c r="G703" s="128"/>
      <c r="H703" s="128"/>
      <c r="I703" s="69"/>
      <c r="J703" s="188"/>
      <c r="K703" s="188"/>
      <c r="L703" s="188"/>
      <c r="M703" s="188"/>
      <c r="N703" s="188"/>
      <c r="O703" s="149"/>
      <c r="P703" s="69"/>
      <c r="Q703" s="69"/>
      <c r="R703" s="69"/>
      <c r="S703" s="69"/>
    </row>
    <row r="704" spans="1:19">
      <c r="A704" s="128"/>
      <c r="B704" s="128"/>
      <c r="C704" s="131"/>
      <c r="D704" s="132"/>
      <c r="E704" s="132"/>
      <c r="F704" s="90"/>
      <c r="G704" s="128"/>
      <c r="H704" s="128"/>
      <c r="I704" s="69"/>
      <c r="J704" s="188"/>
      <c r="K704" s="188"/>
      <c r="L704" s="188"/>
      <c r="M704" s="188"/>
      <c r="N704" s="188"/>
      <c r="O704" s="149"/>
      <c r="P704" s="69"/>
      <c r="Q704" s="69"/>
      <c r="R704" s="69"/>
      <c r="S704" s="69"/>
    </row>
    <row r="705" spans="1:19">
      <c r="A705" s="128"/>
      <c r="B705" s="128"/>
      <c r="C705" s="131"/>
      <c r="D705" s="132"/>
      <c r="E705" s="132"/>
      <c r="F705" s="90"/>
      <c r="G705" s="128"/>
      <c r="H705" s="128"/>
      <c r="I705" s="69"/>
      <c r="J705" s="188"/>
      <c r="K705" s="188"/>
      <c r="L705" s="188"/>
      <c r="M705" s="188"/>
      <c r="N705" s="188"/>
      <c r="O705" s="149"/>
      <c r="P705" s="69"/>
      <c r="Q705" s="69"/>
      <c r="R705" s="69"/>
      <c r="S705" s="69"/>
    </row>
    <row r="706" spans="1:19">
      <c r="A706" s="128"/>
      <c r="B706" s="128"/>
      <c r="C706" s="131"/>
      <c r="D706" s="132"/>
      <c r="E706" s="132"/>
      <c r="F706" s="90"/>
      <c r="G706" s="128"/>
      <c r="H706" s="128"/>
      <c r="I706" s="69"/>
      <c r="J706" s="188"/>
      <c r="K706" s="188"/>
      <c r="L706" s="188"/>
      <c r="M706" s="188"/>
      <c r="N706" s="188"/>
      <c r="O706" s="149"/>
      <c r="P706" s="69"/>
      <c r="Q706" s="69"/>
      <c r="R706" s="69"/>
      <c r="S706" s="69"/>
    </row>
    <row r="707" spans="1:19">
      <c r="A707" s="128"/>
      <c r="B707" s="128"/>
      <c r="C707" s="131"/>
      <c r="D707" s="132"/>
      <c r="E707" s="132"/>
      <c r="F707" s="90"/>
      <c r="G707" s="128"/>
      <c r="H707" s="128"/>
      <c r="I707" s="69"/>
      <c r="J707" s="188"/>
      <c r="K707" s="188"/>
      <c r="L707" s="188"/>
      <c r="M707" s="188"/>
      <c r="N707" s="188"/>
      <c r="O707" s="149"/>
      <c r="P707" s="69"/>
      <c r="Q707" s="69"/>
      <c r="R707" s="69"/>
      <c r="S707" s="69"/>
    </row>
    <row r="708" spans="1:19">
      <c r="A708" s="128"/>
      <c r="B708" s="128"/>
      <c r="C708" s="131"/>
      <c r="D708" s="132"/>
      <c r="E708" s="132"/>
      <c r="F708" s="90"/>
      <c r="G708" s="128"/>
      <c r="H708" s="128"/>
      <c r="I708" s="69"/>
      <c r="J708" s="188"/>
      <c r="K708" s="188"/>
      <c r="L708" s="188"/>
      <c r="M708" s="188"/>
      <c r="N708" s="188"/>
      <c r="O708" s="149"/>
      <c r="P708" s="69"/>
      <c r="Q708" s="69"/>
      <c r="R708" s="69"/>
      <c r="S708" s="69"/>
    </row>
    <row r="709" spans="1:19">
      <c r="A709" s="128"/>
      <c r="B709" s="128"/>
      <c r="C709" s="131"/>
      <c r="D709" s="132"/>
      <c r="E709" s="132"/>
      <c r="F709" s="90"/>
      <c r="G709" s="128"/>
      <c r="H709" s="128"/>
      <c r="I709" s="69"/>
      <c r="J709" s="188"/>
      <c r="K709" s="188"/>
      <c r="L709" s="188"/>
      <c r="M709" s="188"/>
      <c r="N709" s="188"/>
      <c r="O709" s="149"/>
      <c r="P709" s="69"/>
      <c r="Q709" s="69"/>
      <c r="R709" s="69"/>
      <c r="S709" s="69"/>
    </row>
    <row r="710" spans="1:19">
      <c r="A710" s="128"/>
      <c r="B710" s="128"/>
      <c r="C710" s="131"/>
      <c r="D710" s="132"/>
      <c r="E710" s="132"/>
      <c r="F710" s="90"/>
      <c r="G710" s="128"/>
      <c r="H710" s="128"/>
      <c r="I710" s="69"/>
      <c r="J710" s="188"/>
      <c r="K710" s="188"/>
      <c r="L710" s="188"/>
      <c r="M710" s="188"/>
      <c r="N710" s="188"/>
      <c r="O710" s="149"/>
      <c r="P710" s="69"/>
      <c r="Q710" s="69"/>
      <c r="R710" s="69"/>
      <c r="S710" s="69"/>
    </row>
    <row r="711" spans="1:19">
      <c r="A711" s="128"/>
      <c r="B711" s="128"/>
      <c r="C711" s="131"/>
      <c r="D711" s="132"/>
      <c r="E711" s="132"/>
      <c r="F711" s="90"/>
      <c r="G711" s="128"/>
      <c r="H711" s="128"/>
      <c r="I711" s="69"/>
      <c r="J711" s="188"/>
      <c r="K711" s="188"/>
      <c r="L711" s="188"/>
      <c r="M711" s="188"/>
      <c r="N711" s="188"/>
      <c r="O711" s="149"/>
      <c r="P711" s="69"/>
      <c r="Q711" s="69"/>
      <c r="R711" s="69"/>
      <c r="S711" s="69"/>
    </row>
    <row r="712" spans="1:19">
      <c r="A712" s="128"/>
      <c r="B712" s="128"/>
      <c r="C712" s="131"/>
      <c r="D712" s="132"/>
      <c r="E712" s="132"/>
      <c r="F712" s="90"/>
      <c r="G712" s="128"/>
      <c r="H712" s="128"/>
      <c r="I712" s="69"/>
      <c r="J712" s="188"/>
      <c r="K712" s="188"/>
      <c r="L712" s="188"/>
      <c r="M712" s="188"/>
      <c r="N712" s="188"/>
      <c r="O712" s="149"/>
      <c r="P712" s="69"/>
      <c r="Q712" s="69"/>
      <c r="R712" s="69"/>
      <c r="S712" s="69"/>
    </row>
    <row r="713" spans="1:19">
      <c r="A713" s="128"/>
      <c r="B713" s="128"/>
      <c r="C713" s="131"/>
      <c r="D713" s="132"/>
      <c r="E713" s="132"/>
      <c r="F713" s="90"/>
      <c r="G713" s="128"/>
      <c r="H713" s="128"/>
      <c r="I713" s="69"/>
      <c r="J713" s="188"/>
      <c r="K713" s="188"/>
      <c r="L713" s="188"/>
      <c r="M713" s="188"/>
      <c r="N713" s="188"/>
      <c r="O713" s="149"/>
      <c r="P713" s="69"/>
      <c r="Q713" s="69"/>
      <c r="R713" s="69"/>
      <c r="S713" s="69"/>
    </row>
    <row r="714" spans="1:19">
      <c r="A714" s="128"/>
      <c r="B714" s="128"/>
      <c r="C714" s="131"/>
      <c r="D714" s="132"/>
      <c r="E714" s="132"/>
      <c r="F714" s="90"/>
      <c r="G714" s="128"/>
      <c r="H714" s="128"/>
      <c r="I714" s="69"/>
      <c r="J714" s="188"/>
      <c r="K714" s="188"/>
      <c r="L714" s="188"/>
      <c r="M714" s="188"/>
      <c r="N714" s="188"/>
      <c r="O714" s="149"/>
      <c r="P714" s="69"/>
      <c r="Q714" s="69"/>
      <c r="R714" s="69"/>
      <c r="S714" s="69"/>
    </row>
    <row r="715" spans="1:19">
      <c r="A715" s="128"/>
      <c r="B715" s="128"/>
      <c r="C715" s="131"/>
      <c r="D715" s="132"/>
      <c r="E715" s="132"/>
      <c r="F715" s="90"/>
      <c r="G715" s="128"/>
      <c r="H715" s="128"/>
      <c r="I715" s="69"/>
      <c r="J715" s="188"/>
      <c r="K715" s="188"/>
      <c r="L715" s="188"/>
      <c r="M715" s="188"/>
      <c r="N715" s="188"/>
      <c r="O715" s="149"/>
      <c r="P715" s="69"/>
      <c r="Q715" s="69"/>
      <c r="R715" s="69"/>
      <c r="S715" s="69"/>
    </row>
    <row r="716" spans="1:19">
      <c r="A716" s="128"/>
      <c r="B716" s="128"/>
      <c r="C716" s="131"/>
      <c r="D716" s="132"/>
      <c r="E716" s="132"/>
      <c r="F716" s="90"/>
      <c r="G716" s="128"/>
      <c r="H716" s="128"/>
      <c r="I716" s="69"/>
      <c r="J716" s="188"/>
      <c r="K716" s="188"/>
      <c r="L716" s="188"/>
      <c r="M716" s="188"/>
      <c r="N716" s="188"/>
      <c r="O716" s="149"/>
      <c r="P716" s="69"/>
      <c r="Q716" s="69"/>
      <c r="R716" s="69"/>
      <c r="S716" s="69"/>
    </row>
    <row r="717" spans="1:19">
      <c r="A717" s="128"/>
      <c r="B717" s="128"/>
      <c r="C717" s="131"/>
      <c r="D717" s="132"/>
      <c r="E717" s="132"/>
      <c r="F717" s="90"/>
      <c r="G717" s="128"/>
      <c r="H717" s="128"/>
      <c r="I717" s="69"/>
      <c r="J717" s="188"/>
      <c r="K717" s="188"/>
      <c r="L717" s="188"/>
      <c r="M717" s="188"/>
      <c r="N717" s="188"/>
      <c r="O717" s="149"/>
      <c r="P717" s="69"/>
      <c r="Q717" s="69"/>
      <c r="R717" s="69"/>
      <c r="S717" s="69"/>
    </row>
    <row r="718" spans="1:19">
      <c r="A718" s="128"/>
      <c r="B718" s="128"/>
      <c r="C718" s="131"/>
      <c r="D718" s="132"/>
      <c r="E718" s="132"/>
      <c r="F718" s="90"/>
      <c r="G718" s="128"/>
      <c r="H718" s="128"/>
      <c r="I718" s="69"/>
      <c r="J718" s="188"/>
      <c r="K718" s="188"/>
      <c r="L718" s="188"/>
      <c r="M718" s="188"/>
      <c r="N718" s="188"/>
      <c r="O718" s="149"/>
      <c r="P718" s="69"/>
      <c r="Q718" s="69"/>
      <c r="R718" s="69"/>
      <c r="S718" s="69"/>
    </row>
    <row r="719" spans="1:19">
      <c r="A719" s="128"/>
      <c r="B719" s="128"/>
      <c r="C719" s="131"/>
      <c r="D719" s="132"/>
      <c r="E719" s="132"/>
      <c r="F719" s="90"/>
      <c r="G719" s="128"/>
      <c r="H719" s="128"/>
      <c r="I719" s="69"/>
      <c r="J719" s="188"/>
      <c r="K719" s="188"/>
      <c r="L719" s="188"/>
      <c r="M719" s="188"/>
      <c r="N719" s="188"/>
      <c r="O719" s="149"/>
      <c r="P719" s="69"/>
      <c r="Q719" s="69"/>
      <c r="R719" s="69"/>
      <c r="S719" s="69"/>
    </row>
    <row r="720" spans="1:19">
      <c r="A720" s="128"/>
      <c r="B720" s="128"/>
      <c r="C720" s="131"/>
      <c r="D720" s="132"/>
      <c r="E720" s="132"/>
      <c r="F720" s="90"/>
      <c r="G720" s="128"/>
      <c r="H720" s="128"/>
      <c r="I720" s="69"/>
      <c r="J720" s="188"/>
      <c r="K720" s="188"/>
      <c r="L720" s="188"/>
      <c r="M720" s="188"/>
      <c r="N720" s="188"/>
      <c r="O720" s="149"/>
      <c r="P720" s="69"/>
      <c r="Q720" s="69"/>
      <c r="R720" s="69"/>
      <c r="S720" s="69"/>
    </row>
    <row r="721" spans="1:19">
      <c r="A721" s="128"/>
      <c r="B721" s="128"/>
      <c r="C721" s="131"/>
      <c r="D721" s="132"/>
      <c r="E721" s="132"/>
      <c r="F721" s="90"/>
      <c r="G721" s="128"/>
      <c r="H721" s="128"/>
      <c r="I721" s="69"/>
      <c r="J721" s="188"/>
      <c r="K721" s="188"/>
      <c r="L721" s="188"/>
      <c r="M721" s="188"/>
      <c r="N721" s="188"/>
      <c r="O721" s="149"/>
      <c r="P721" s="69"/>
      <c r="Q721" s="69"/>
      <c r="R721" s="69"/>
      <c r="S721" s="69"/>
    </row>
    <row r="722" spans="1:19">
      <c r="A722" s="128"/>
      <c r="B722" s="128"/>
      <c r="C722" s="131"/>
      <c r="D722" s="132"/>
      <c r="E722" s="132"/>
      <c r="F722" s="90"/>
      <c r="G722" s="128"/>
      <c r="H722" s="128"/>
      <c r="I722" s="69"/>
      <c r="J722" s="188"/>
      <c r="K722" s="188"/>
      <c r="L722" s="188"/>
      <c r="M722" s="188"/>
      <c r="N722" s="188"/>
      <c r="O722" s="149"/>
      <c r="P722" s="69"/>
      <c r="Q722" s="69"/>
      <c r="R722" s="69"/>
      <c r="S722" s="69"/>
    </row>
    <row r="723" spans="1:19">
      <c r="A723" s="128"/>
      <c r="B723" s="128"/>
      <c r="C723" s="131"/>
      <c r="D723" s="132"/>
      <c r="E723" s="132"/>
      <c r="F723" s="90"/>
      <c r="G723" s="128"/>
      <c r="H723" s="128"/>
      <c r="I723" s="69"/>
      <c r="J723" s="188"/>
      <c r="K723" s="188"/>
      <c r="L723" s="188"/>
      <c r="M723" s="188"/>
      <c r="N723" s="188"/>
      <c r="O723" s="149"/>
      <c r="P723" s="69"/>
      <c r="Q723" s="69"/>
      <c r="R723" s="69"/>
      <c r="S723" s="69"/>
    </row>
    <row r="724" spans="1:19">
      <c r="A724" s="128"/>
      <c r="B724" s="128"/>
      <c r="C724" s="131"/>
      <c r="D724" s="132"/>
      <c r="E724" s="132"/>
      <c r="F724" s="90"/>
      <c r="G724" s="128"/>
      <c r="H724" s="128"/>
      <c r="I724" s="69"/>
      <c r="J724" s="188"/>
      <c r="K724" s="188"/>
      <c r="L724" s="188"/>
      <c r="M724" s="188"/>
      <c r="N724" s="188"/>
      <c r="O724" s="149"/>
      <c r="P724" s="69"/>
      <c r="Q724" s="69"/>
      <c r="R724" s="69"/>
      <c r="S724" s="69"/>
    </row>
    <row r="725" spans="1:19">
      <c r="A725" s="128"/>
      <c r="B725" s="128"/>
      <c r="C725" s="131"/>
      <c r="D725" s="132"/>
      <c r="E725" s="132"/>
      <c r="F725" s="90"/>
      <c r="G725" s="128"/>
      <c r="H725" s="128"/>
      <c r="I725" s="69"/>
      <c r="J725" s="188"/>
      <c r="K725" s="188"/>
      <c r="L725" s="188"/>
      <c r="M725" s="188"/>
      <c r="N725" s="188"/>
      <c r="O725" s="149"/>
      <c r="P725" s="69"/>
      <c r="Q725" s="69"/>
      <c r="R725" s="69"/>
      <c r="S725" s="69"/>
    </row>
    <row r="726" spans="1:19">
      <c r="A726" s="128"/>
      <c r="B726" s="128"/>
      <c r="C726" s="131"/>
      <c r="D726" s="132"/>
      <c r="E726" s="132"/>
      <c r="F726" s="90"/>
      <c r="G726" s="128"/>
      <c r="H726" s="128"/>
      <c r="I726" s="69"/>
      <c r="J726" s="188"/>
      <c r="K726" s="188"/>
      <c r="L726" s="188"/>
      <c r="M726" s="188"/>
      <c r="N726" s="188"/>
      <c r="O726" s="149"/>
      <c r="P726" s="69"/>
      <c r="Q726" s="69"/>
      <c r="R726" s="69"/>
      <c r="S726" s="69"/>
    </row>
    <row r="727" spans="1:19">
      <c r="A727" s="128"/>
      <c r="B727" s="128"/>
      <c r="C727" s="131"/>
      <c r="D727" s="132"/>
      <c r="E727" s="132"/>
      <c r="F727" s="90"/>
      <c r="G727" s="128"/>
      <c r="H727" s="128"/>
      <c r="I727" s="69"/>
      <c r="J727" s="188"/>
      <c r="K727" s="188"/>
      <c r="L727" s="188"/>
      <c r="M727" s="188"/>
      <c r="N727" s="188"/>
      <c r="O727" s="149"/>
      <c r="P727" s="69"/>
      <c r="Q727" s="69"/>
      <c r="R727" s="69"/>
      <c r="S727" s="69"/>
    </row>
    <row r="728" spans="1:19">
      <c r="A728" s="128"/>
      <c r="B728" s="128"/>
      <c r="C728" s="131"/>
      <c r="D728" s="132"/>
      <c r="E728" s="132"/>
      <c r="F728" s="90"/>
      <c r="G728" s="128"/>
      <c r="H728" s="128"/>
      <c r="I728" s="69"/>
      <c r="J728" s="188"/>
      <c r="K728" s="188"/>
      <c r="L728" s="188"/>
      <c r="M728" s="188"/>
      <c r="N728" s="188"/>
      <c r="O728" s="149"/>
      <c r="P728" s="69"/>
      <c r="Q728" s="69"/>
      <c r="R728" s="69"/>
      <c r="S728" s="69"/>
    </row>
    <row r="729" spans="1:19">
      <c r="A729" s="128"/>
      <c r="B729" s="128"/>
      <c r="C729" s="131"/>
      <c r="D729" s="132"/>
      <c r="E729" s="132"/>
      <c r="F729" s="90"/>
      <c r="G729" s="128"/>
      <c r="H729" s="128"/>
      <c r="I729" s="69"/>
      <c r="J729" s="188"/>
      <c r="K729" s="188"/>
      <c r="L729" s="188"/>
      <c r="M729" s="188"/>
      <c r="N729" s="188"/>
      <c r="O729" s="149"/>
      <c r="P729" s="69"/>
      <c r="Q729" s="69"/>
      <c r="R729" s="69"/>
      <c r="S729" s="69"/>
    </row>
    <row r="730" spans="1:19">
      <c r="A730" s="128"/>
      <c r="B730" s="128"/>
      <c r="C730" s="131"/>
      <c r="D730" s="132"/>
      <c r="E730" s="132"/>
      <c r="F730" s="90"/>
      <c r="G730" s="128"/>
      <c r="H730" s="128"/>
      <c r="I730" s="69"/>
      <c r="J730" s="188"/>
      <c r="K730" s="188"/>
      <c r="L730" s="188"/>
      <c r="M730" s="188"/>
      <c r="N730" s="188"/>
      <c r="O730" s="149"/>
      <c r="P730" s="69"/>
      <c r="Q730" s="69"/>
      <c r="R730" s="69"/>
      <c r="S730" s="69"/>
    </row>
    <row r="731" spans="1:19">
      <c r="A731" s="128"/>
      <c r="B731" s="128"/>
      <c r="C731" s="131"/>
      <c r="D731" s="132"/>
      <c r="E731" s="132"/>
      <c r="F731" s="90"/>
      <c r="G731" s="128"/>
      <c r="H731" s="128"/>
      <c r="I731" s="69"/>
      <c r="J731" s="188"/>
      <c r="K731" s="188"/>
      <c r="L731" s="188"/>
      <c r="M731" s="188"/>
      <c r="N731" s="188"/>
      <c r="O731" s="149"/>
      <c r="P731" s="69"/>
      <c r="Q731" s="69"/>
      <c r="R731" s="69"/>
      <c r="S731" s="69"/>
    </row>
    <row r="732" spans="1:19">
      <c r="A732" s="128"/>
      <c r="B732" s="128"/>
      <c r="C732" s="131"/>
      <c r="D732" s="132"/>
      <c r="E732" s="132"/>
      <c r="F732" s="90"/>
      <c r="G732" s="128"/>
      <c r="H732" s="128"/>
      <c r="I732" s="69"/>
      <c r="J732" s="188"/>
      <c r="K732" s="188"/>
      <c r="L732" s="188"/>
      <c r="M732" s="188"/>
      <c r="N732" s="188"/>
      <c r="O732" s="149"/>
      <c r="P732" s="69"/>
      <c r="Q732" s="69"/>
      <c r="R732" s="69"/>
      <c r="S732" s="69"/>
    </row>
    <row r="733" spans="1:19">
      <c r="A733" s="128"/>
      <c r="B733" s="128"/>
      <c r="C733" s="131"/>
      <c r="D733" s="132"/>
      <c r="E733" s="132"/>
      <c r="F733" s="90"/>
      <c r="G733" s="128"/>
      <c r="H733" s="128"/>
      <c r="I733" s="69"/>
      <c r="J733" s="188"/>
      <c r="K733" s="188"/>
      <c r="L733" s="188"/>
      <c r="M733" s="188"/>
      <c r="N733" s="188"/>
      <c r="O733" s="149"/>
      <c r="P733" s="69"/>
      <c r="Q733" s="69"/>
      <c r="R733" s="69"/>
      <c r="S733" s="69"/>
    </row>
    <row r="734" spans="1:19">
      <c r="A734" s="128"/>
      <c r="B734" s="128"/>
      <c r="C734" s="131"/>
      <c r="D734" s="132"/>
      <c r="E734" s="132"/>
      <c r="F734" s="90"/>
      <c r="G734" s="128"/>
      <c r="H734" s="128"/>
      <c r="I734" s="69"/>
      <c r="J734" s="188"/>
      <c r="K734" s="188"/>
      <c r="L734" s="188"/>
      <c r="M734" s="188"/>
      <c r="N734" s="188"/>
      <c r="O734" s="149"/>
      <c r="P734" s="69"/>
      <c r="Q734" s="69"/>
      <c r="R734" s="69"/>
      <c r="S734" s="69"/>
    </row>
    <row r="735" spans="1:19">
      <c r="A735" s="128"/>
      <c r="B735" s="128"/>
      <c r="C735" s="131"/>
      <c r="D735" s="132"/>
      <c r="E735" s="132"/>
      <c r="F735" s="90"/>
      <c r="G735" s="128"/>
      <c r="H735" s="128"/>
      <c r="I735" s="69"/>
      <c r="J735" s="188"/>
      <c r="K735" s="188"/>
      <c r="L735" s="188"/>
      <c r="M735" s="188"/>
      <c r="N735" s="188"/>
      <c r="O735" s="149"/>
      <c r="P735" s="69"/>
      <c r="Q735" s="69"/>
      <c r="R735" s="69"/>
      <c r="S735" s="69"/>
    </row>
    <row r="736" spans="1:19">
      <c r="A736" s="128"/>
      <c r="B736" s="128"/>
      <c r="C736" s="131"/>
      <c r="D736" s="132"/>
      <c r="E736" s="132"/>
      <c r="F736" s="90"/>
      <c r="G736" s="128"/>
      <c r="H736" s="128"/>
      <c r="I736" s="69"/>
      <c r="J736" s="188"/>
      <c r="K736" s="188"/>
      <c r="L736" s="188"/>
      <c r="M736" s="188"/>
      <c r="N736" s="188"/>
      <c r="O736" s="149"/>
      <c r="P736" s="69"/>
      <c r="Q736" s="69"/>
      <c r="R736" s="69"/>
      <c r="S736" s="69"/>
    </row>
    <row r="737" spans="1:19">
      <c r="A737" s="128"/>
      <c r="B737" s="128"/>
      <c r="C737" s="131"/>
      <c r="D737" s="132"/>
      <c r="E737" s="132"/>
      <c r="F737" s="90"/>
      <c r="G737" s="128"/>
      <c r="H737" s="128"/>
      <c r="I737" s="69"/>
      <c r="J737" s="188"/>
      <c r="K737" s="188"/>
      <c r="L737" s="188"/>
      <c r="M737" s="188"/>
      <c r="N737" s="188"/>
      <c r="O737" s="149"/>
      <c r="P737" s="69"/>
      <c r="Q737" s="69"/>
      <c r="R737" s="69"/>
      <c r="S737" s="69"/>
    </row>
    <row r="738" spans="1:19">
      <c r="A738" s="128"/>
      <c r="B738" s="128"/>
      <c r="C738" s="131"/>
      <c r="D738" s="132"/>
      <c r="E738" s="132"/>
      <c r="F738" s="90"/>
      <c r="G738" s="128"/>
      <c r="H738" s="128"/>
      <c r="I738" s="69"/>
      <c r="J738" s="188"/>
      <c r="K738" s="188"/>
      <c r="L738" s="188"/>
      <c r="M738" s="188"/>
      <c r="N738" s="188"/>
      <c r="O738" s="149"/>
      <c r="P738" s="69"/>
      <c r="Q738" s="69"/>
      <c r="R738" s="69"/>
      <c r="S738" s="69"/>
    </row>
    <row r="739" spans="1:19">
      <c r="A739" s="128"/>
      <c r="B739" s="128"/>
      <c r="C739" s="131"/>
      <c r="D739" s="132"/>
      <c r="E739" s="132"/>
      <c r="F739" s="90"/>
      <c r="G739" s="128"/>
      <c r="H739" s="128"/>
      <c r="I739" s="69"/>
      <c r="J739" s="188"/>
      <c r="K739" s="188"/>
      <c r="L739" s="188"/>
      <c r="M739" s="188"/>
      <c r="N739" s="188"/>
      <c r="O739" s="149"/>
      <c r="P739" s="69"/>
      <c r="Q739" s="69"/>
      <c r="R739" s="69"/>
      <c r="S739" s="69"/>
    </row>
    <row r="740" spans="1:19">
      <c r="A740" s="128"/>
      <c r="B740" s="128"/>
      <c r="C740" s="131"/>
      <c r="D740" s="132"/>
      <c r="E740" s="132"/>
      <c r="F740" s="90"/>
      <c r="G740" s="128"/>
      <c r="H740" s="128"/>
      <c r="I740" s="69"/>
      <c r="J740" s="188"/>
      <c r="K740" s="188"/>
      <c r="L740" s="188"/>
      <c r="M740" s="188"/>
      <c r="N740" s="188"/>
      <c r="O740" s="149"/>
      <c r="P740" s="69"/>
      <c r="Q740" s="69"/>
      <c r="R740" s="69"/>
      <c r="S740" s="69"/>
    </row>
    <row r="741" spans="1:19">
      <c r="A741" s="128"/>
      <c r="B741" s="128"/>
      <c r="C741" s="131"/>
      <c r="D741" s="132"/>
      <c r="E741" s="132"/>
      <c r="F741" s="90"/>
      <c r="G741" s="128"/>
      <c r="H741" s="128"/>
      <c r="I741" s="69"/>
      <c r="J741" s="188"/>
      <c r="K741" s="188"/>
      <c r="L741" s="188"/>
      <c r="M741" s="188"/>
      <c r="N741" s="188"/>
      <c r="O741" s="149"/>
      <c r="P741" s="69"/>
      <c r="Q741" s="69"/>
      <c r="R741" s="69"/>
      <c r="S741" s="69"/>
    </row>
    <row r="742" spans="1:19">
      <c r="A742" s="128"/>
      <c r="B742" s="128"/>
      <c r="C742" s="131"/>
      <c r="D742" s="132"/>
      <c r="E742" s="132"/>
      <c r="F742" s="90"/>
      <c r="G742" s="128"/>
      <c r="H742" s="128"/>
      <c r="I742" s="69"/>
      <c r="J742" s="188"/>
      <c r="K742" s="188"/>
      <c r="L742" s="188"/>
      <c r="M742" s="188"/>
      <c r="N742" s="188"/>
      <c r="O742" s="149"/>
      <c r="P742" s="69"/>
      <c r="Q742" s="69"/>
      <c r="R742" s="69"/>
      <c r="S742" s="69"/>
    </row>
    <row r="743" spans="1:19">
      <c r="A743" s="128"/>
      <c r="B743" s="128"/>
      <c r="C743" s="131"/>
      <c r="D743" s="132"/>
      <c r="E743" s="132"/>
      <c r="F743" s="90"/>
      <c r="G743" s="128"/>
      <c r="H743" s="128"/>
      <c r="I743" s="69"/>
      <c r="J743" s="188"/>
      <c r="K743" s="188"/>
      <c r="L743" s="188"/>
      <c r="M743" s="188"/>
      <c r="N743" s="188"/>
      <c r="O743" s="149"/>
      <c r="P743" s="69"/>
      <c r="Q743" s="69"/>
      <c r="R743" s="69"/>
      <c r="S743" s="69"/>
    </row>
    <row r="744" spans="1:19">
      <c r="A744" s="128"/>
      <c r="B744" s="128"/>
      <c r="C744" s="131"/>
      <c r="D744" s="132"/>
      <c r="E744" s="132"/>
      <c r="F744" s="90"/>
      <c r="G744" s="128"/>
      <c r="H744" s="128"/>
      <c r="I744" s="69"/>
      <c r="J744" s="188"/>
      <c r="K744" s="188"/>
      <c r="L744" s="188"/>
      <c r="M744" s="188"/>
      <c r="N744" s="188"/>
      <c r="O744" s="149"/>
      <c r="P744" s="69"/>
      <c r="Q744" s="69"/>
      <c r="R744" s="69"/>
      <c r="S744" s="69"/>
    </row>
    <row r="745" spans="1:19">
      <c r="A745" s="128"/>
      <c r="B745" s="128"/>
      <c r="C745" s="131"/>
      <c r="D745" s="132"/>
      <c r="E745" s="132"/>
      <c r="F745" s="90"/>
      <c r="G745" s="128"/>
      <c r="H745" s="128"/>
      <c r="I745" s="69"/>
      <c r="J745" s="188"/>
      <c r="K745" s="188"/>
      <c r="L745" s="188"/>
      <c r="M745" s="188"/>
      <c r="N745" s="188"/>
      <c r="O745" s="149"/>
      <c r="P745" s="69"/>
      <c r="Q745" s="69"/>
      <c r="R745" s="69"/>
      <c r="S745" s="69"/>
    </row>
    <row r="746" spans="1:19">
      <c r="A746" s="128"/>
      <c r="B746" s="128"/>
      <c r="C746" s="131"/>
      <c r="D746" s="132"/>
      <c r="E746" s="132"/>
      <c r="F746" s="90"/>
      <c r="G746" s="128"/>
      <c r="H746" s="128"/>
      <c r="I746" s="69"/>
      <c r="J746" s="188"/>
      <c r="K746" s="188"/>
      <c r="L746" s="188"/>
      <c r="M746" s="188"/>
      <c r="N746" s="188"/>
      <c r="O746" s="149"/>
      <c r="P746" s="69"/>
      <c r="Q746" s="69"/>
      <c r="R746" s="69"/>
      <c r="S746" s="69"/>
    </row>
    <row r="747" spans="1:19">
      <c r="A747" s="128"/>
      <c r="B747" s="128"/>
      <c r="C747" s="131"/>
      <c r="D747" s="132"/>
      <c r="E747" s="132"/>
      <c r="F747" s="90"/>
      <c r="G747" s="128"/>
      <c r="H747" s="128"/>
      <c r="I747" s="69"/>
      <c r="J747" s="188"/>
      <c r="K747" s="188"/>
      <c r="L747" s="188"/>
      <c r="M747" s="188"/>
      <c r="N747" s="188"/>
      <c r="O747" s="149"/>
      <c r="P747" s="69"/>
      <c r="Q747" s="69"/>
      <c r="R747" s="69"/>
      <c r="S747" s="69"/>
    </row>
    <row r="748" spans="1:19">
      <c r="A748" s="128"/>
      <c r="B748" s="128"/>
      <c r="C748" s="131"/>
      <c r="D748" s="132"/>
      <c r="E748" s="132"/>
      <c r="F748" s="90"/>
      <c r="G748" s="128"/>
      <c r="H748" s="128"/>
      <c r="I748" s="69"/>
      <c r="J748" s="188"/>
      <c r="K748" s="188"/>
      <c r="L748" s="188"/>
      <c r="M748" s="188"/>
      <c r="N748" s="188"/>
      <c r="O748" s="149"/>
      <c r="P748" s="69"/>
      <c r="Q748" s="69"/>
      <c r="R748" s="69"/>
      <c r="S748" s="69"/>
    </row>
    <row r="749" spans="1:19">
      <c r="A749" s="128"/>
      <c r="B749" s="128"/>
      <c r="C749" s="131"/>
      <c r="D749" s="132"/>
      <c r="E749" s="132"/>
      <c r="F749" s="90"/>
      <c r="G749" s="128"/>
      <c r="H749" s="128"/>
      <c r="I749" s="69"/>
      <c r="J749" s="188"/>
      <c r="K749" s="188"/>
      <c r="L749" s="188"/>
      <c r="M749" s="188"/>
      <c r="N749" s="188"/>
      <c r="O749" s="149"/>
      <c r="P749" s="69"/>
      <c r="Q749" s="69"/>
      <c r="R749" s="69"/>
      <c r="S749" s="69"/>
    </row>
    <row r="750" spans="1:19">
      <c r="A750" s="128"/>
      <c r="B750" s="128"/>
      <c r="C750" s="131"/>
      <c r="D750" s="132"/>
      <c r="E750" s="132"/>
      <c r="F750" s="90"/>
      <c r="G750" s="128"/>
      <c r="H750" s="128"/>
      <c r="I750" s="69"/>
      <c r="J750" s="188"/>
      <c r="K750" s="188"/>
      <c r="L750" s="188"/>
      <c r="M750" s="188"/>
      <c r="N750" s="188"/>
      <c r="O750" s="149"/>
      <c r="P750" s="69"/>
      <c r="Q750" s="69"/>
      <c r="R750" s="69"/>
      <c r="S750" s="69"/>
    </row>
    <row r="751" spans="1:19">
      <c r="A751" s="128"/>
      <c r="B751" s="128"/>
      <c r="C751" s="131"/>
      <c r="D751" s="132"/>
      <c r="E751" s="132"/>
      <c r="F751" s="90"/>
      <c r="G751" s="128"/>
      <c r="H751" s="128"/>
      <c r="I751" s="69"/>
      <c r="J751" s="188"/>
      <c r="K751" s="188"/>
      <c r="L751" s="188"/>
      <c r="M751" s="188"/>
      <c r="N751" s="188"/>
      <c r="O751" s="149"/>
      <c r="P751" s="69"/>
      <c r="Q751" s="69"/>
      <c r="R751" s="69"/>
      <c r="S751" s="69"/>
    </row>
    <row r="752" spans="1:19">
      <c r="A752" s="128"/>
      <c r="B752" s="128"/>
      <c r="C752" s="131"/>
      <c r="D752" s="132"/>
      <c r="E752" s="132"/>
      <c r="F752" s="90"/>
      <c r="G752" s="128"/>
      <c r="H752" s="128"/>
      <c r="I752" s="69"/>
      <c r="J752" s="188"/>
      <c r="K752" s="188"/>
      <c r="L752" s="188"/>
      <c r="M752" s="188"/>
      <c r="N752" s="188"/>
      <c r="O752" s="149"/>
      <c r="P752" s="69"/>
      <c r="Q752" s="69"/>
      <c r="R752" s="69"/>
      <c r="S752" s="69"/>
    </row>
    <row r="753" spans="1:19">
      <c r="A753" s="128"/>
      <c r="B753" s="128"/>
      <c r="C753" s="131"/>
      <c r="D753" s="132"/>
      <c r="E753" s="132"/>
      <c r="F753" s="90"/>
      <c r="G753" s="128"/>
      <c r="H753" s="128"/>
      <c r="I753" s="69"/>
      <c r="J753" s="188"/>
      <c r="K753" s="188"/>
      <c r="L753" s="188"/>
      <c r="M753" s="188"/>
      <c r="N753" s="188"/>
      <c r="O753" s="149"/>
      <c r="P753" s="69"/>
      <c r="Q753" s="69"/>
      <c r="R753" s="69"/>
      <c r="S753" s="69"/>
    </row>
    <row r="754" spans="1:19">
      <c r="A754" s="128"/>
      <c r="B754" s="128"/>
      <c r="C754" s="131"/>
      <c r="D754" s="132"/>
      <c r="E754" s="132"/>
      <c r="F754" s="90"/>
      <c r="G754" s="128"/>
      <c r="H754" s="128"/>
      <c r="I754" s="69"/>
      <c r="J754" s="188"/>
      <c r="K754" s="188"/>
      <c r="L754" s="188"/>
      <c r="M754" s="188"/>
      <c r="N754" s="188"/>
      <c r="O754" s="149"/>
      <c r="P754" s="69"/>
      <c r="Q754" s="69"/>
      <c r="R754" s="69"/>
      <c r="S754" s="69"/>
    </row>
    <row r="755" spans="1:19">
      <c r="A755" s="128"/>
      <c r="B755" s="128"/>
      <c r="C755" s="131"/>
      <c r="D755" s="132"/>
      <c r="E755" s="132"/>
      <c r="F755" s="90"/>
      <c r="G755" s="128"/>
      <c r="H755" s="128"/>
      <c r="I755" s="69"/>
      <c r="J755" s="188"/>
      <c r="K755" s="188"/>
      <c r="L755" s="188"/>
      <c r="M755" s="188"/>
      <c r="N755" s="188"/>
      <c r="O755" s="149"/>
      <c r="P755" s="69"/>
      <c r="Q755" s="69"/>
      <c r="R755" s="69"/>
      <c r="S755" s="69"/>
    </row>
    <row r="756" spans="1:19">
      <c r="A756" s="128"/>
      <c r="B756" s="128"/>
      <c r="C756" s="131"/>
      <c r="D756" s="132"/>
      <c r="E756" s="132"/>
      <c r="F756" s="90"/>
      <c r="G756" s="128"/>
      <c r="H756" s="128"/>
      <c r="I756" s="69"/>
      <c r="J756" s="188"/>
      <c r="K756" s="188"/>
      <c r="L756" s="188"/>
      <c r="M756" s="188"/>
      <c r="N756" s="188"/>
      <c r="O756" s="149"/>
      <c r="P756" s="69"/>
      <c r="Q756" s="69"/>
      <c r="R756" s="69"/>
      <c r="S756" s="69"/>
    </row>
    <row r="757" spans="1:19">
      <c r="A757" s="128"/>
      <c r="B757" s="128"/>
      <c r="C757" s="131"/>
      <c r="D757" s="132"/>
      <c r="E757" s="132"/>
      <c r="F757" s="90"/>
      <c r="G757" s="128"/>
      <c r="H757" s="128"/>
      <c r="I757" s="69"/>
      <c r="J757" s="188"/>
      <c r="K757" s="188"/>
      <c r="L757" s="188"/>
      <c r="M757" s="188"/>
      <c r="N757" s="188"/>
      <c r="O757" s="149"/>
      <c r="P757" s="69"/>
      <c r="Q757" s="69"/>
      <c r="R757" s="69"/>
      <c r="S757" s="69"/>
    </row>
    <row r="758" spans="1:19">
      <c r="A758" s="128"/>
      <c r="B758" s="128"/>
      <c r="C758" s="131"/>
      <c r="D758" s="132"/>
      <c r="E758" s="132"/>
      <c r="F758" s="90"/>
      <c r="G758" s="128"/>
      <c r="H758" s="128"/>
      <c r="I758" s="69"/>
      <c r="J758" s="188"/>
      <c r="K758" s="188"/>
      <c r="L758" s="188"/>
      <c r="M758" s="188"/>
      <c r="N758" s="188"/>
      <c r="O758" s="149"/>
      <c r="P758" s="69"/>
      <c r="Q758" s="69"/>
      <c r="R758" s="69"/>
      <c r="S758" s="69"/>
    </row>
    <row r="759" spans="1:19">
      <c r="A759" s="128"/>
      <c r="B759" s="128"/>
      <c r="C759" s="131"/>
      <c r="D759" s="132"/>
      <c r="E759" s="132"/>
      <c r="F759" s="90"/>
      <c r="G759" s="128"/>
      <c r="H759" s="128"/>
      <c r="I759" s="69"/>
      <c r="J759" s="188"/>
      <c r="K759" s="188"/>
      <c r="L759" s="188"/>
      <c r="M759" s="188"/>
      <c r="N759" s="188"/>
      <c r="O759" s="149"/>
      <c r="P759" s="69"/>
      <c r="Q759" s="69"/>
      <c r="R759" s="69"/>
      <c r="S759" s="69"/>
    </row>
    <row r="760" spans="1:19">
      <c r="A760" s="128"/>
      <c r="B760" s="128"/>
      <c r="C760" s="131"/>
      <c r="D760" s="132"/>
      <c r="E760" s="132"/>
      <c r="F760" s="90"/>
      <c r="G760" s="128"/>
      <c r="H760" s="128"/>
      <c r="I760" s="69"/>
      <c r="J760" s="188"/>
      <c r="K760" s="188"/>
      <c r="L760" s="188"/>
      <c r="M760" s="188"/>
      <c r="N760" s="188"/>
      <c r="O760" s="149"/>
      <c r="P760" s="69"/>
      <c r="Q760" s="69"/>
      <c r="R760" s="69"/>
      <c r="S760" s="69"/>
    </row>
    <row r="761" spans="1:19">
      <c r="A761" s="128"/>
      <c r="B761" s="128"/>
      <c r="C761" s="131"/>
      <c r="D761" s="132"/>
      <c r="E761" s="132"/>
      <c r="F761" s="90"/>
      <c r="G761" s="128"/>
      <c r="H761" s="128"/>
      <c r="I761" s="69"/>
      <c r="J761" s="188"/>
      <c r="K761" s="188"/>
      <c r="L761" s="188"/>
      <c r="M761" s="188"/>
      <c r="N761" s="188"/>
      <c r="O761" s="149"/>
      <c r="P761" s="69"/>
      <c r="Q761" s="69"/>
      <c r="R761" s="69"/>
      <c r="S761" s="69"/>
    </row>
    <row r="762" spans="1:19">
      <c r="A762" s="128"/>
      <c r="B762" s="128"/>
      <c r="C762" s="131"/>
      <c r="D762" s="132"/>
      <c r="E762" s="132"/>
      <c r="F762" s="90"/>
      <c r="G762" s="128"/>
      <c r="H762" s="128"/>
      <c r="I762" s="69"/>
      <c r="J762" s="188"/>
      <c r="K762" s="188"/>
      <c r="L762" s="188"/>
      <c r="M762" s="188"/>
      <c r="N762" s="188"/>
      <c r="O762" s="149"/>
      <c r="P762" s="69"/>
      <c r="Q762" s="69"/>
      <c r="R762" s="69"/>
      <c r="S762" s="69"/>
    </row>
    <row r="763" spans="1:19">
      <c r="A763" s="128"/>
      <c r="B763" s="128"/>
      <c r="C763" s="131"/>
      <c r="D763" s="132"/>
      <c r="E763" s="132"/>
      <c r="F763" s="90"/>
      <c r="G763" s="128"/>
      <c r="H763" s="128"/>
      <c r="I763" s="69"/>
      <c r="J763" s="188"/>
      <c r="K763" s="188"/>
      <c r="L763" s="188"/>
      <c r="M763" s="188"/>
      <c r="N763" s="188"/>
      <c r="O763" s="149"/>
      <c r="P763" s="69"/>
      <c r="Q763" s="69"/>
      <c r="R763" s="69"/>
      <c r="S763" s="69"/>
    </row>
    <row r="764" spans="1:19">
      <c r="A764" s="128"/>
      <c r="B764" s="128"/>
      <c r="C764" s="131"/>
      <c r="D764" s="132"/>
      <c r="E764" s="132"/>
      <c r="F764" s="90"/>
      <c r="G764" s="128"/>
      <c r="H764" s="128"/>
      <c r="I764" s="69"/>
      <c r="J764" s="188"/>
      <c r="K764" s="188"/>
      <c r="L764" s="188"/>
      <c r="M764" s="188"/>
      <c r="N764" s="188"/>
      <c r="O764" s="149"/>
      <c r="P764" s="69"/>
      <c r="Q764" s="69"/>
      <c r="R764" s="69"/>
      <c r="S764" s="69"/>
    </row>
    <row r="765" spans="1:19">
      <c r="A765" s="128"/>
      <c r="B765" s="128"/>
      <c r="C765" s="131"/>
      <c r="D765" s="132"/>
      <c r="E765" s="132"/>
      <c r="F765" s="90"/>
      <c r="G765" s="128"/>
      <c r="H765" s="128"/>
      <c r="I765" s="69"/>
      <c r="J765" s="188"/>
      <c r="K765" s="188"/>
      <c r="L765" s="188"/>
      <c r="M765" s="188"/>
      <c r="N765" s="188"/>
      <c r="O765" s="149"/>
      <c r="P765" s="69"/>
      <c r="Q765" s="69"/>
      <c r="R765" s="69"/>
      <c r="S765" s="69"/>
    </row>
    <row r="766" spans="1:19">
      <c r="A766" s="128"/>
      <c r="B766" s="128"/>
      <c r="C766" s="131"/>
      <c r="D766" s="132"/>
      <c r="E766" s="132"/>
      <c r="F766" s="90"/>
      <c r="G766" s="128"/>
      <c r="H766" s="128"/>
      <c r="I766" s="69"/>
      <c r="J766" s="188"/>
      <c r="K766" s="188"/>
      <c r="L766" s="188"/>
      <c r="M766" s="188"/>
      <c r="N766" s="188"/>
      <c r="O766" s="149"/>
      <c r="P766" s="69"/>
      <c r="Q766" s="69"/>
      <c r="R766" s="69"/>
      <c r="S766" s="69"/>
    </row>
    <row r="767" spans="1:19">
      <c r="A767" s="128"/>
      <c r="B767" s="128"/>
      <c r="C767" s="131"/>
      <c r="D767" s="132"/>
      <c r="E767" s="132"/>
      <c r="F767" s="90"/>
      <c r="G767" s="128"/>
      <c r="H767" s="128"/>
      <c r="I767" s="69"/>
      <c r="J767" s="188"/>
      <c r="K767" s="188"/>
      <c r="L767" s="188"/>
      <c r="M767" s="188"/>
      <c r="N767" s="188"/>
      <c r="O767" s="149"/>
      <c r="P767" s="69"/>
      <c r="Q767" s="69"/>
      <c r="R767" s="69"/>
      <c r="S767" s="69"/>
    </row>
    <row r="768" spans="1:19">
      <c r="A768" s="128"/>
      <c r="B768" s="128"/>
      <c r="C768" s="131"/>
      <c r="D768" s="132"/>
      <c r="E768" s="132"/>
      <c r="F768" s="90"/>
      <c r="G768" s="128"/>
      <c r="H768" s="128"/>
      <c r="I768" s="69"/>
      <c r="J768" s="188"/>
      <c r="K768" s="188"/>
      <c r="L768" s="188"/>
      <c r="M768" s="188"/>
      <c r="N768" s="188"/>
      <c r="O768" s="149"/>
      <c r="P768" s="69"/>
      <c r="Q768" s="69"/>
      <c r="R768" s="69"/>
      <c r="S768" s="69"/>
    </row>
    <row r="769" spans="1:19">
      <c r="A769" s="128"/>
      <c r="B769" s="128"/>
      <c r="C769" s="131"/>
      <c r="D769" s="132"/>
      <c r="E769" s="132"/>
      <c r="F769" s="90"/>
      <c r="G769" s="128"/>
      <c r="H769" s="128"/>
      <c r="I769" s="69"/>
      <c r="J769" s="188"/>
      <c r="K769" s="188"/>
      <c r="L769" s="188"/>
      <c r="M769" s="188"/>
      <c r="N769" s="188"/>
      <c r="O769" s="149"/>
      <c r="P769" s="69"/>
      <c r="Q769" s="69"/>
      <c r="R769" s="69"/>
      <c r="S769" s="69"/>
    </row>
    <row r="770" spans="1:19">
      <c r="A770" s="128"/>
      <c r="B770" s="128"/>
      <c r="C770" s="131"/>
      <c r="D770" s="132"/>
      <c r="E770" s="132"/>
      <c r="F770" s="90"/>
      <c r="G770" s="128"/>
      <c r="H770" s="128"/>
      <c r="I770" s="69"/>
      <c r="J770" s="188"/>
      <c r="K770" s="188"/>
      <c r="L770" s="188"/>
      <c r="M770" s="188"/>
      <c r="N770" s="188"/>
      <c r="O770" s="149"/>
      <c r="P770" s="69"/>
      <c r="Q770" s="69"/>
      <c r="R770" s="69"/>
      <c r="S770" s="69"/>
    </row>
    <row r="771" spans="1:19">
      <c r="A771" s="128"/>
      <c r="B771" s="128"/>
      <c r="C771" s="131"/>
      <c r="D771" s="132"/>
      <c r="E771" s="132"/>
      <c r="F771" s="90"/>
      <c r="G771" s="128"/>
      <c r="H771" s="128"/>
      <c r="I771" s="69"/>
      <c r="J771" s="188"/>
      <c r="K771" s="188"/>
      <c r="L771" s="188"/>
      <c r="M771" s="188"/>
      <c r="N771" s="188"/>
      <c r="O771" s="149"/>
      <c r="P771" s="69"/>
      <c r="Q771" s="69"/>
      <c r="R771" s="69"/>
      <c r="S771" s="69"/>
    </row>
    <row r="772" spans="1:19">
      <c r="A772" s="128"/>
      <c r="B772" s="128"/>
      <c r="C772" s="131"/>
      <c r="D772" s="132"/>
      <c r="E772" s="132"/>
      <c r="F772" s="90"/>
      <c r="G772" s="128"/>
      <c r="H772" s="128"/>
      <c r="I772" s="69"/>
      <c r="J772" s="188"/>
      <c r="K772" s="188"/>
      <c r="L772" s="188"/>
      <c r="M772" s="188"/>
      <c r="N772" s="188"/>
      <c r="O772" s="149"/>
      <c r="P772" s="69"/>
      <c r="Q772" s="69"/>
      <c r="R772" s="69"/>
      <c r="S772" s="69"/>
    </row>
    <row r="773" spans="1:19">
      <c r="A773" s="128"/>
      <c r="B773" s="128"/>
      <c r="C773" s="131"/>
      <c r="D773" s="132"/>
      <c r="E773" s="132"/>
      <c r="F773" s="90"/>
      <c r="G773" s="128"/>
      <c r="H773" s="128"/>
      <c r="I773" s="69"/>
      <c r="J773" s="188"/>
      <c r="K773" s="188"/>
      <c r="L773" s="188"/>
      <c r="M773" s="188"/>
      <c r="N773" s="188"/>
      <c r="O773" s="149"/>
      <c r="P773" s="69"/>
      <c r="Q773" s="69"/>
      <c r="R773" s="69"/>
      <c r="S773" s="69"/>
    </row>
    <row r="774" spans="1:19">
      <c r="A774" s="128"/>
      <c r="B774" s="128"/>
      <c r="C774" s="131"/>
      <c r="D774" s="132"/>
      <c r="E774" s="132"/>
      <c r="F774" s="90"/>
      <c r="G774" s="128"/>
      <c r="H774" s="128"/>
      <c r="I774" s="69"/>
      <c r="J774" s="188"/>
      <c r="K774" s="188"/>
      <c r="L774" s="188"/>
      <c r="M774" s="188"/>
      <c r="N774" s="188"/>
      <c r="O774" s="149"/>
      <c r="P774" s="69"/>
      <c r="Q774" s="69"/>
      <c r="R774" s="69"/>
      <c r="S774" s="69"/>
    </row>
    <row r="775" spans="1:19">
      <c r="A775" s="128"/>
      <c r="B775" s="128"/>
      <c r="C775" s="131"/>
      <c r="D775" s="132"/>
      <c r="E775" s="132"/>
      <c r="F775" s="90"/>
      <c r="G775" s="128"/>
      <c r="H775" s="128"/>
      <c r="I775" s="69"/>
      <c r="J775" s="188"/>
      <c r="K775" s="188"/>
      <c r="L775" s="188"/>
      <c r="M775" s="188"/>
      <c r="N775" s="188"/>
      <c r="O775" s="149"/>
      <c r="P775" s="69"/>
      <c r="Q775" s="69"/>
      <c r="R775" s="69"/>
      <c r="S775" s="69"/>
    </row>
    <row r="776" spans="1:19">
      <c r="A776" s="128"/>
      <c r="B776" s="128"/>
      <c r="C776" s="131"/>
      <c r="D776" s="132"/>
      <c r="E776" s="132"/>
      <c r="F776" s="90"/>
      <c r="G776" s="128"/>
      <c r="H776" s="128"/>
      <c r="I776" s="69"/>
      <c r="J776" s="188"/>
      <c r="K776" s="188"/>
      <c r="L776" s="188"/>
      <c r="M776" s="188"/>
      <c r="N776" s="188"/>
      <c r="O776" s="149"/>
      <c r="P776" s="69"/>
      <c r="Q776" s="69"/>
      <c r="R776" s="69"/>
      <c r="S776" s="69"/>
    </row>
    <row r="777" spans="1:19">
      <c r="A777" s="128"/>
      <c r="B777" s="128"/>
      <c r="C777" s="131"/>
      <c r="D777" s="132"/>
      <c r="E777" s="132"/>
      <c r="F777" s="90"/>
      <c r="G777" s="128"/>
      <c r="H777" s="128"/>
      <c r="I777" s="69"/>
      <c r="J777" s="188"/>
      <c r="K777" s="188"/>
      <c r="L777" s="188"/>
      <c r="M777" s="188"/>
      <c r="N777" s="188"/>
      <c r="O777" s="149"/>
      <c r="P777" s="69"/>
      <c r="Q777" s="69"/>
      <c r="R777" s="69"/>
      <c r="S777" s="69"/>
    </row>
    <row r="778" spans="1:19">
      <c r="A778" s="128"/>
      <c r="B778" s="128"/>
      <c r="C778" s="131"/>
      <c r="D778" s="132"/>
      <c r="E778" s="132"/>
      <c r="F778" s="90"/>
      <c r="G778" s="128"/>
      <c r="H778" s="128"/>
      <c r="I778" s="69"/>
      <c r="J778" s="188"/>
      <c r="K778" s="188"/>
      <c r="L778" s="188"/>
      <c r="M778" s="188"/>
      <c r="N778" s="188"/>
      <c r="O778" s="149"/>
      <c r="P778" s="69"/>
      <c r="Q778" s="69"/>
      <c r="R778" s="69"/>
      <c r="S778" s="69"/>
    </row>
    <row r="779" spans="1:19">
      <c r="A779" s="128"/>
      <c r="B779" s="128"/>
      <c r="C779" s="131"/>
      <c r="D779" s="132"/>
      <c r="E779" s="132"/>
      <c r="F779" s="90"/>
      <c r="G779" s="128"/>
      <c r="H779" s="128"/>
      <c r="I779" s="69"/>
      <c r="J779" s="188"/>
      <c r="K779" s="188"/>
      <c r="L779" s="188"/>
      <c r="M779" s="188"/>
      <c r="N779" s="188"/>
      <c r="O779" s="149"/>
      <c r="P779" s="69"/>
      <c r="Q779" s="69"/>
      <c r="R779" s="69"/>
      <c r="S779" s="69"/>
    </row>
    <row r="780" spans="1:19">
      <c r="A780" s="128"/>
      <c r="B780" s="128"/>
      <c r="C780" s="131"/>
      <c r="D780" s="132"/>
      <c r="E780" s="132"/>
      <c r="F780" s="90"/>
      <c r="G780" s="128"/>
      <c r="H780" s="128"/>
      <c r="I780" s="69"/>
      <c r="J780" s="188"/>
      <c r="K780" s="188"/>
      <c r="L780" s="188"/>
      <c r="M780" s="188"/>
      <c r="N780" s="188"/>
      <c r="O780" s="149"/>
      <c r="P780" s="69"/>
      <c r="Q780" s="69"/>
      <c r="R780" s="69"/>
      <c r="S780" s="69"/>
    </row>
    <row r="781" spans="1:19">
      <c r="A781" s="128"/>
      <c r="B781" s="128"/>
      <c r="C781" s="131"/>
      <c r="D781" s="132"/>
      <c r="E781" s="132"/>
      <c r="F781" s="90"/>
      <c r="G781" s="128"/>
      <c r="H781" s="128"/>
      <c r="I781" s="69"/>
      <c r="J781" s="188"/>
      <c r="K781" s="188"/>
      <c r="L781" s="188"/>
      <c r="M781" s="188"/>
      <c r="N781" s="188"/>
      <c r="O781" s="149"/>
      <c r="P781" s="69"/>
      <c r="Q781" s="69"/>
      <c r="R781" s="69"/>
      <c r="S781" s="69"/>
    </row>
    <row r="782" spans="1:19">
      <c r="A782" s="128"/>
      <c r="B782" s="128"/>
      <c r="C782" s="131"/>
      <c r="D782" s="132"/>
      <c r="E782" s="132"/>
      <c r="F782" s="90"/>
      <c r="G782" s="128"/>
      <c r="H782" s="128"/>
      <c r="I782" s="69"/>
      <c r="J782" s="188"/>
      <c r="K782" s="188"/>
      <c r="L782" s="188"/>
      <c r="M782" s="188"/>
      <c r="N782" s="188"/>
      <c r="O782" s="149"/>
      <c r="P782" s="69"/>
      <c r="Q782" s="69"/>
      <c r="R782" s="69"/>
      <c r="S782" s="69"/>
    </row>
    <row r="783" spans="1:19">
      <c r="A783" s="128"/>
      <c r="B783" s="128"/>
      <c r="C783" s="131"/>
      <c r="D783" s="132"/>
      <c r="E783" s="132"/>
      <c r="F783" s="90"/>
      <c r="G783" s="128"/>
      <c r="H783" s="128"/>
      <c r="I783" s="69"/>
      <c r="J783" s="188"/>
      <c r="K783" s="188"/>
      <c r="L783" s="188"/>
      <c r="M783" s="188"/>
      <c r="N783" s="188"/>
      <c r="O783" s="149"/>
      <c r="P783" s="69"/>
      <c r="Q783" s="69"/>
      <c r="R783" s="69"/>
      <c r="S783" s="69"/>
    </row>
    <row r="784" spans="1:19">
      <c r="A784" s="128"/>
      <c r="B784" s="128"/>
      <c r="C784" s="131"/>
      <c r="D784" s="132"/>
      <c r="E784" s="132"/>
      <c r="F784" s="90"/>
      <c r="G784" s="128"/>
      <c r="H784" s="128"/>
      <c r="I784" s="69"/>
      <c r="J784" s="188"/>
      <c r="K784" s="188"/>
      <c r="L784" s="188"/>
      <c r="M784" s="188"/>
      <c r="N784" s="188"/>
      <c r="O784" s="149"/>
      <c r="P784" s="69"/>
      <c r="Q784" s="69"/>
      <c r="R784" s="69"/>
      <c r="S784" s="69"/>
    </row>
    <row r="785" spans="1:19">
      <c r="A785" s="128"/>
      <c r="B785" s="128"/>
      <c r="C785" s="131"/>
      <c r="D785" s="132"/>
      <c r="E785" s="132"/>
      <c r="F785" s="90"/>
      <c r="G785" s="128"/>
      <c r="H785" s="128"/>
      <c r="I785" s="69"/>
      <c r="J785" s="188"/>
      <c r="K785" s="188"/>
      <c r="L785" s="188"/>
      <c r="M785" s="188"/>
      <c r="N785" s="188"/>
      <c r="O785" s="149"/>
      <c r="P785" s="69"/>
      <c r="Q785" s="69"/>
      <c r="R785" s="69"/>
      <c r="S785" s="69"/>
    </row>
    <row r="786" spans="1:19">
      <c r="A786" s="128"/>
      <c r="B786" s="128"/>
      <c r="C786" s="131"/>
      <c r="D786" s="132"/>
      <c r="E786" s="132"/>
      <c r="F786" s="90"/>
      <c r="G786" s="128"/>
      <c r="H786" s="128"/>
      <c r="I786" s="69"/>
      <c r="J786" s="188"/>
      <c r="K786" s="188"/>
      <c r="L786" s="188"/>
      <c r="M786" s="188"/>
      <c r="N786" s="188"/>
      <c r="O786" s="149"/>
      <c r="P786" s="69"/>
      <c r="Q786" s="69"/>
      <c r="R786" s="69"/>
      <c r="S786" s="69"/>
    </row>
    <row r="787" spans="1:19">
      <c r="A787" s="128"/>
      <c r="B787" s="128"/>
      <c r="C787" s="131"/>
      <c r="D787" s="132"/>
      <c r="E787" s="132"/>
      <c r="F787" s="90"/>
      <c r="G787" s="128"/>
      <c r="H787" s="128"/>
      <c r="I787" s="69"/>
      <c r="J787" s="188"/>
      <c r="K787" s="188"/>
      <c r="L787" s="188"/>
      <c r="M787" s="188"/>
      <c r="N787" s="188"/>
      <c r="O787" s="149"/>
      <c r="P787" s="69"/>
      <c r="Q787" s="69"/>
      <c r="R787" s="69"/>
      <c r="S787" s="69"/>
    </row>
    <row r="788" spans="1:19">
      <c r="A788" s="128"/>
      <c r="B788" s="128"/>
      <c r="C788" s="131"/>
      <c r="D788" s="132"/>
      <c r="E788" s="132"/>
      <c r="F788" s="90"/>
      <c r="G788" s="128"/>
      <c r="H788" s="128"/>
      <c r="I788" s="69"/>
      <c r="J788" s="188"/>
      <c r="K788" s="188"/>
      <c r="L788" s="188"/>
      <c r="M788" s="188"/>
      <c r="N788" s="188"/>
      <c r="O788" s="149"/>
      <c r="P788" s="69"/>
      <c r="Q788" s="69"/>
      <c r="R788" s="69"/>
      <c r="S788" s="69"/>
    </row>
    <row r="789" spans="1:19">
      <c r="A789" s="128"/>
      <c r="B789" s="128"/>
      <c r="C789" s="131"/>
      <c r="D789" s="132"/>
      <c r="E789" s="132"/>
      <c r="F789" s="90"/>
      <c r="G789" s="128"/>
      <c r="H789" s="128"/>
      <c r="I789" s="69"/>
      <c r="J789" s="188"/>
      <c r="K789" s="188"/>
      <c r="L789" s="188"/>
      <c r="M789" s="188"/>
      <c r="N789" s="188"/>
      <c r="O789" s="149"/>
      <c r="P789" s="69"/>
      <c r="Q789" s="69"/>
      <c r="R789" s="69"/>
      <c r="S789" s="69"/>
    </row>
    <row r="790" spans="1:19">
      <c r="A790" s="128"/>
      <c r="B790" s="128"/>
      <c r="C790" s="131"/>
      <c r="D790" s="132"/>
      <c r="E790" s="132"/>
      <c r="F790" s="90"/>
      <c r="G790" s="128"/>
      <c r="H790" s="128"/>
      <c r="I790" s="69"/>
      <c r="J790" s="188"/>
      <c r="K790" s="188"/>
      <c r="L790" s="188"/>
      <c r="M790" s="188"/>
      <c r="N790" s="188"/>
      <c r="O790" s="149"/>
      <c r="P790" s="69"/>
      <c r="Q790" s="69"/>
      <c r="R790" s="69"/>
      <c r="S790" s="69"/>
    </row>
    <row r="791" spans="1:19">
      <c r="A791" s="128"/>
      <c r="B791" s="128"/>
      <c r="C791" s="131"/>
      <c r="D791" s="132"/>
      <c r="E791" s="132"/>
      <c r="F791" s="90"/>
      <c r="G791" s="128"/>
      <c r="H791" s="128"/>
      <c r="I791" s="69"/>
      <c r="J791" s="188"/>
      <c r="K791" s="188"/>
      <c r="L791" s="188"/>
      <c r="M791" s="188"/>
      <c r="N791" s="188"/>
      <c r="O791" s="149"/>
      <c r="P791" s="69"/>
      <c r="Q791" s="69"/>
      <c r="R791" s="69"/>
      <c r="S791" s="69"/>
    </row>
    <row r="792" spans="1:19">
      <c r="A792" s="128"/>
      <c r="B792" s="128"/>
      <c r="C792" s="131"/>
      <c r="D792" s="132"/>
      <c r="E792" s="132"/>
      <c r="F792" s="90"/>
      <c r="G792" s="128"/>
      <c r="H792" s="128"/>
      <c r="I792" s="69"/>
      <c r="J792" s="188"/>
      <c r="K792" s="188"/>
      <c r="L792" s="188"/>
      <c r="M792" s="188"/>
      <c r="N792" s="188"/>
      <c r="O792" s="149"/>
      <c r="P792" s="69"/>
      <c r="Q792" s="69"/>
      <c r="R792" s="69"/>
      <c r="S792" s="69"/>
    </row>
    <row r="793" spans="1:19">
      <c r="A793" s="128"/>
      <c r="B793" s="128"/>
      <c r="C793" s="131"/>
      <c r="D793" s="132"/>
      <c r="E793" s="132"/>
      <c r="F793" s="90"/>
      <c r="G793" s="128"/>
      <c r="H793" s="128"/>
      <c r="I793" s="69"/>
      <c r="J793" s="188"/>
      <c r="K793" s="188"/>
      <c r="L793" s="188"/>
      <c r="M793" s="188"/>
      <c r="N793" s="188"/>
      <c r="O793" s="149"/>
      <c r="P793" s="69"/>
      <c r="Q793" s="69"/>
      <c r="R793" s="69"/>
      <c r="S793" s="69"/>
    </row>
    <row r="794" spans="1:19">
      <c r="A794" s="128"/>
      <c r="B794" s="128"/>
      <c r="C794" s="131"/>
      <c r="D794" s="132"/>
      <c r="E794" s="132"/>
      <c r="F794" s="90"/>
      <c r="G794" s="128"/>
      <c r="H794" s="128"/>
      <c r="I794" s="69"/>
      <c r="J794" s="188"/>
      <c r="K794" s="188"/>
      <c r="L794" s="188"/>
      <c r="M794" s="188"/>
      <c r="N794" s="188"/>
      <c r="O794" s="149"/>
      <c r="P794" s="69"/>
      <c r="Q794" s="69"/>
      <c r="R794" s="69"/>
      <c r="S794" s="69"/>
    </row>
    <row r="795" spans="1:19">
      <c r="A795" s="128"/>
      <c r="B795" s="128"/>
      <c r="C795" s="131"/>
      <c r="D795" s="132"/>
      <c r="E795" s="132"/>
      <c r="F795" s="90"/>
      <c r="G795" s="128"/>
      <c r="H795" s="128"/>
      <c r="I795" s="69"/>
      <c r="J795" s="188"/>
      <c r="K795" s="188"/>
      <c r="L795" s="188"/>
      <c r="M795" s="188"/>
      <c r="N795" s="188"/>
      <c r="O795" s="149"/>
      <c r="P795" s="69"/>
      <c r="Q795" s="69"/>
      <c r="R795" s="69"/>
      <c r="S795" s="69"/>
    </row>
    <row r="796" spans="1:19">
      <c r="A796" s="128"/>
      <c r="B796" s="128"/>
      <c r="C796" s="131"/>
      <c r="D796" s="132"/>
      <c r="E796" s="132"/>
      <c r="F796" s="90"/>
      <c r="G796" s="128"/>
      <c r="H796" s="128"/>
      <c r="I796" s="69"/>
      <c r="J796" s="188"/>
      <c r="K796" s="188"/>
      <c r="L796" s="188"/>
      <c r="M796" s="188"/>
      <c r="N796" s="188"/>
      <c r="O796" s="149"/>
      <c r="P796" s="69"/>
      <c r="Q796" s="69"/>
      <c r="R796" s="69"/>
      <c r="S796" s="69"/>
    </row>
    <row r="797" spans="1:19">
      <c r="A797" s="128"/>
      <c r="B797" s="128"/>
      <c r="C797" s="131"/>
      <c r="D797" s="132"/>
      <c r="E797" s="132"/>
      <c r="F797" s="90"/>
      <c r="G797" s="128"/>
      <c r="H797" s="128"/>
      <c r="I797" s="69"/>
      <c r="J797" s="188"/>
      <c r="K797" s="188"/>
      <c r="L797" s="188"/>
      <c r="M797" s="188"/>
      <c r="N797" s="188"/>
      <c r="O797" s="149"/>
      <c r="P797" s="69"/>
      <c r="Q797" s="69"/>
      <c r="R797" s="69"/>
      <c r="S797" s="69"/>
    </row>
    <row r="798" spans="1:19">
      <c r="A798" s="128"/>
      <c r="B798" s="128"/>
      <c r="C798" s="131"/>
      <c r="D798" s="132"/>
      <c r="E798" s="132"/>
      <c r="F798" s="90"/>
      <c r="G798" s="128"/>
      <c r="H798" s="128"/>
      <c r="I798" s="69"/>
      <c r="J798" s="188"/>
      <c r="K798" s="188"/>
      <c r="L798" s="188"/>
      <c r="M798" s="188"/>
      <c r="N798" s="188"/>
      <c r="O798" s="149"/>
      <c r="P798" s="69"/>
      <c r="Q798" s="69"/>
      <c r="R798" s="69"/>
      <c r="S798" s="69"/>
    </row>
    <row r="799" spans="1:19">
      <c r="A799" s="128"/>
      <c r="B799" s="128"/>
      <c r="C799" s="131"/>
      <c r="D799" s="132"/>
      <c r="E799" s="132"/>
      <c r="F799" s="90"/>
      <c r="G799" s="128"/>
      <c r="H799" s="128"/>
      <c r="I799" s="69"/>
      <c r="J799" s="188"/>
      <c r="K799" s="188"/>
      <c r="L799" s="188"/>
      <c r="M799" s="188"/>
      <c r="N799" s="188"/>
      <c r="O799" s="149"/>
      <c r="P799" s="69"/>
      <c r="Q799" s="69"/>
      <c r="R799" s="69"/>
      <c r="S799" s="69"/>
    </row>
    <row r="800" spans="1:19">
      <c r="A800" s="128"/>
      <c r="B800" s="128"/>
      <c r="C800" s="131"/>
      <c r="D800" s="132"/>
      <c r="E800" s="132"/>
      <c r="F800" s="90"/>
      <c r="G800" s="128"/>
      <c r="H800" s="128"/>
      <c r="I800" s="69"/>
      <c r="J800" s="188"/>
      <c r="K800" s="188"/>
      <c r="L800" s="188"/>
      <c r="M800" s="188"/>
      <c r="N800" s="188"/>
      <c r="O800" s="149"/>
      <c r="P800" s="69"/>
      <c r="Q800" s="69"/>
      <c r="R800" s="69"/>
      <c r="S800" s="69"/>
    </row>
    <row r="801" spans="1:19">
      <c r="A801" s="128"/>
      <c r="B801" s="128"/>
      <c r="C801" s="131"/>
      <c r="D801" s="132"/>
      <c r="E801" s="132"/>
      <c r="F801" s="90"/>
      <c r="G801" s="128"/>
      <c r="H801" s="128"/>
      <c r="I801" s="69"/>
      <c r="J801" s="188"/>
      <c r="K801" s="188"/>
      <c r="L801" s="188"/>
      <c r="M801" s="188"/>
      <c r="N801" s="188"/>
      <c r="O801" s="149"/>
      <c r="P801" s="69"/>
      <c r="Q801" s="69"/>
      <c r="R801" s="69"/>
      <c r="S801" s="69"/>
    </row>
    <row r="802" spans="1:19">
      <c r="A802" s="128"/>
      <c r="B802" s="128"/>
      <c r="C802" s="131"/>
      <c r="D802" s="132"/>
      <c r="E802" s="132"/>
      <c r="F802" s="90"/>
      <c r="G802" s="128"/>
      <c r="H802" s="128"/>
      <c r="I802" s="69"/>
      <c r="J802" s="188"/>
      <c r="K802" s="188"/>
      <c r="L802" s="188"/>
      <c r="M802" s="188"/>
      <c r="N802" s="188"/>
      <c r="O802" s="149"/>
      <c r="P802" s="69"/>
      <c r="Q802" s="69"/>
      <c r="R802" s="69"/>
      <c r="S802" s="69"/>
    </row>
    <row r="803" spans="1:19">
      <c r="A803" s="128"/>
      <c r="B803" s="128"/>
      <c r="C803" s="131"/>
      <c r="D803" s="132"/>
      <c r="E803" s="132"/>
      <c r="F803" s="90"/>
      <c r="G803" s="128"/>
      <c r="H803" s="128"/>
      <c r="I803" s="69"/>
      <c r="J803" s="188"/>
      <c r="K803" s="188"/>
      <c r="L803" s="188"/>
      <c r="M803" s="188"/>
      <c r="N803" s="188"/>
      <c r="O803" s="149"/>
      <c r="P803" s="69"/>
      <c r="Q803" s="69"/>
      <c r="R803" s="69"/>
      <c r="S803" s="69"/>
    </row>
    <row r="804" spans="1:19">
      <c r="A804" s="128"/>
      <c r="B804" s="128"/>
      <c r="C804" s="131"/>
      <c r="D804" s="132"/>
      <c r="E804" s="132"/>
      <c r="F804" s="90"/>
      <c r="G804" s="128"/>
      <c r="H804" s="128"/>
      <c r="I804" s="69"/>
      <c r="J804" s="188"/>
      <c r="K804" s="188"/>
      <c r="L804" s="188"/>
      <c r="M804" s="188"/>
      <c r="N804" s="188"/>
      <c r="O804" s="149"/>
      <c r="P804" s="69"/>
      <c r="Q804" s="69"/>
      <c r="R804" s="69"/>
      <c r="S804" s="69"/>
    </row>
    <row r="805" spans="1:19">
      <c r="A805" s="128"/>
      <c r="B805" s="128"/>
      <c r="C805" s="131"/>
      <c r="D805" s="132"/>
      <c r="E805" s="132"/>
      <c r="F805" s="90"/>
      <c r="G805" s="128"/>
      <c r="H805" s="128"/>
      <c r="I805" s="69"/>
      <c r="J805" s="188"/>
      <c r="K805" s="188"/>
      <c r="L805" s="188"/>
      <c r="M805" s="188"/>
      <c r="N805" s="188"/>
      <c r="O805" s="149"/>
    </row>
    <row r="806" spans="1:19">
      <c r="A806" s="128"/>
      <c r="B806" s="128"/>
      <c r="C806" s="131"/>
      <c r="D806" s="132"/>
      <c r="E806" s="132"/>
      <c r="F806" s="90"/>
      <c r="G806" s="128"/>
      <c r="H806" s="128"/>
      <c r="I806" s="69"/>
      <c r="J806" s="188"/>
      <c r="K806" s="188"/>
      <c r="L806" s="188"/>
      <c r="M806" s="188"/>
      <c r="N806" s="188"/>
      <c r="O806" s="149"/>
    </row>
    <row r="807" spans="1:19">
      <c r="A807" s="128"/>
      <c r="B807" s="128"/>
      <c r="C807" s="131"/>
      <c r="D807" s="132"/>
      <c r="E807" s="132"/>
      <c r="F807" s="90"/>
      <c r="G807" s="128"/>
      <c r="H807" s="128"/>
      <c r="I807" s="69"/>
      <c r="J807" s="188"/>
      <c r="K807" s="188"/>
      <c r="L807" s="188"/>
      <c r="M807" s="188"/>
      <c r="N807" s="188"/>
      <c r="O807" s="149"/>
    </row>
    <row r="808" spans="1:19">
      <c r="A808" s="128"/>
      <c r="B808" s="128"/>
      <c r="C808" s="131"/>
      <c r="D808" s="132"/>
      <c r="E808" s="132"/>
      <c r="F808" s="90"/>
      <c r="G808" s="128"/>
      <c r="H808" s="128"/>
      <c r="I808" s="69"/>
      <c r="J808" s="188"/>
      <c r="K808" s="188"/>
      <c r="L808" s="188"/>
      <c r="M808" s="188"/>
      <c r="N808" s="188"/>
      <c r="O808" s="149"/>
    </row>
    <row r="809" spans="1:19">
      <c r="A809" s="128"/>
      <c r="B809" s="128"/>
      <c r="C809" s="131"/>
      <c r="D809" s="132"/>
      <c r="E809" s="132"/>
      <c r="F809" s="90"/>
      <c r="G809" s="128"/>
      <c r="H809" s="128"/>
      <c r="I809" s="69"/>
      <c r="J809" s="188"/>
      <c r="K809" s="188"/>
      <c r="L809" s="188"/>
      <c r="M809" s="188"/>
      <c r="N809" s="188"/>
      <c r="O809" s="149"/>
    </row>
    <row r="810" spans="1:19">
      <c r="A810" s="128"/>
      <c r="B810" s="128"/>
      <c r="C810" s="131"/>
      <c r="D810" s="132"/>
      <c r="E810" s="132"/>
      <c r="F810" s="90"/>
      <c r="G810" s="128"/>
      <c r="H810" s="128"/>
      <c r="I810" s="69"/>
      <c r="J810" s="188"/>
      <c r="K810" s="188"/>
      <c r="L810" s="188"/>
      <c r="M810" s="188"/>
      <c r="N810" s="188"/>
      <c r="O810" s="149"/>
    </row>
    <row r="811" spans="1:19">
      <c r="A811" s="128"/>
      <c r="B811" s="128"/>
      <c r="C811" s="131"/>
      <c r="D811" s="132"/>
      <c r="E811" s="132"/>
      <c r="F811" s="90"/>
      <c r="G811" s="128"/>
      <c r="H811" s="128"/>
      <c r="I811" s="69"/>
      <c r="J811" s="188"/>
      <c r="K811" s="188"/>
      <c r="L811" s="188"/>
      <c r="M811" s="188"/>
      <c r="N811" s="188"/>
      <c r="O811" s="149"/>
    </row>
    <row r="812" spans="1:19">
      <c r="A812" s="128"/>
      <c r="B812" s="128"/>
      <c r="C812" s="131"/>
      <c r="D812" s="132"/>
      <c r="E812" s="132"/>
      <c r="F812" s="90"/>
      <c r="G812" s="128"/>
      <c r="H812" s="128"/>
      <c r="I812" s="69"/>
      <c r="J812" s="188"/>
      <c r="K812" s="188"/>
      <c r="L812" s="188"/>
      <c r="M812" s="188"/>
      <c r="N812" s="188"/>
      <c r="O812" s="149"/>
    </row>
    <row r="813" spans="1:19">
      <c r="A813" s="128"/>
      <c r="B813" s="128"/>
      <c r="C813" s="131"/>
      <c r="D813" s="132"/>
      <c r="E813" s="132"/>
      <c r="F813" s="90"/>
      <c r="G813" s="128"/>
      <c r="H813" s="128"/>
      <c r="I813" s="69"/>
      <c r="J813" s="188"/>
      <c r="K813" s="188"/>
      <c r="L813" s="188"/>
      <c r="M813" s="188"/>
      <c r="N813" s="188"/>
      <c r="O813" s="149"/>
    </row>
    <row r="814" spans="1:19">
      <c r="A814" s="128"/>
      <c r="B814" s="128"/>
      <c r="C814" s="131"/>
      <c r="D814" s="132"/>
      <c r="E814" s="132"/>
      <c r="F814" s="90"/>
      <c r="G814" s="128"/>
      <c r="H814" s="128"/>
      <c r="I814" s="69"/>
      <c r="J814" s="188"/>
      <c r="K814" s="188"/>
      <c r="L814" s="188"/>
      <c r="M814" s="188"/>
      <c r="N814" s="188"/>
      <c r="O814" s="149"/>
    </row>
    <row r="815" spans="1:19">
      <c r="A815" s="128"/>
      <c r="B815" s="128"/>
      <c r="C815" s="131"/>
      <c r="D815" s="132"/>
      <c r="E815" s="132"/>
      <c r="F815" s="90"/>
      <c r="G815" s="128"/>
      <c r="H815" s="128"/>
      <c r="I815" s="69"/>
      <c r="J815" s="188"/>
      <c r="K815" s="188"/>
      <c r="L815" s="188"/>
      <c r="M815" s="188"/>
      <c r="N815" s="188"/>
      <c r="O815" s="149"/>
    </row>
    <row r="816" spans="1:19">
      <c r="A816" s="128"/>
      <c r="B816" s="128"/>
      <c r="C816" s="131"/>
      <c r="D816" s="132"/>
      <c r="E816" s="132"/>
      <c r="F816" s="90"/>
      <c r="G816" s="128"/>
      <c r="H816" s="128"/>
      <c r="I816" s="69"/>
      <c r="J816" s="188"/>
      <c r="K816" s="188"/>
      <c r="L816" s="188"/>
      <c r="M816" s="188"/>
      <c r="N816" s="188"/>
      <c r="O816" s="149"/>
    </row>
    <row r="817" spans="1:15">
      <c r="A817" s="128"/>
      <c r="B817" s="128"/>
      <c r="C817" s="131"/>
      <c r="D817" s="132"/>
      <c r="E817" s="132"/>
      <c r="F817" s="90"/>
      <c r="G817" s="128"/>
      <c r="H817" s="128"/>
      <c r="I817" s="69"/>
      <c r="J817" s="188"/>
      <c r="K817" s="188"/>
      <c r="L817" s="188"/>
      <c r="M817" s="188"/>
      <c r="N817" s="188"/>
      <c r="O817" s="149"/>
    </row>
    <row r="818" spans="1:15">
      <c r="A818" s="128"/>
      <c r="B818" s="128"/>
      <c r="C818" s="131"/>
      <c r="D818" s="132"/>
      <c r="E818" s="132"/>
      <c r="F818" s="90"/>
      <c r="G818" s="128"/>
      <c r="H818" s="128"/>
      <c r="I818" s="69"/>
      <c r="J818" s="188"/>
      <c r="K818" s="188"/>
      <c r="L818" s="188"/>
      <c r="M818" s="188"/>
      <c r="N818" s="188"/>
      <c r="O818" s="149"/>
    </row>
    <row r="819" spans="1:15">
      <c r="A819" s="128"/>
      <c r="B819" s="128"/>
      <c r="C819" s="131"/>
      <c r="D819" s="132"/>
      <c r="E819" s="132"/>
      <c r="F819" s="90"/>
      <c r="G819" s="128"/>
      <c r="H819" s="128"/>
      <c r="I819" s="69"/>
      <c r="J819" s="188"/>
      <c r="K819" s="188"/>
      <c r="L819" s="188"/>
      <c r="M819" s="188"/>
      <c r="N819" s="188"/>
      <c r="O819" s="149"/>
    </row>
    <row r="820" spans="1:15">
      <c r="A820" s="128"/>
      <c r="B820" s="128"/>
      <c r="C820" s="131"/>
      <c r="D820" s="132"/>
      <c r="E820" s="132"/>
      <c r="F820" s="90"/>
      <c r="G820" s="128"/>
      <c r="H820" s="128"/>
      <c r="I820" s="69"/>
      <c r="J820" s="188"/>
      <c r="K820" s="188"/>
      <c r="L820" s="188"/>
      <c r="M820" s="188"/>
      <c r="N820" s="188"/>
      <c r="O820" s="149"/>
    </row>
    <row r="821" spans="1:15">
      <c r="A821" s="128"/>
      <c r="B821" s="128"/>
      <c r="C821" s="131"/>
      <c r="D821" s="132"/>
      <c r="E821" s="132"/>
      <c r="F821" s="90"/>
      <c r="G821" s="128"/>
      <c r="H821" s="128"/>
      <c r="I821" s="69"/>
      <c r="J821" s="188"/>
      <c r="K821" s="188"/>
      <c r="L821" s="188"/>
      <c r="M821" s="188"/>
      <c r="N821" s="188"/>
      <c r="O821" s="149"/>
    </row>
    <row r="822" spans="1:15">
      <c r="A822" s="128"/>
      <c r="B822" s="128"/>
      <c r="C822" s="131"/>
      <c r="D822" s="132"/>
      <c r="E822" s="132"/>
      <c r="F822" s="90"/>
      <c r="G822" s="128"/>
      <c r="H822" s="128"/>
      <c r="I822" s="69"/>
      <c r="J822" s="188"/>
      <c r="K822" s="188"/>
      <c r="L822" s="188"/>
      <c r="M822" s="188"/>
      <c r="N822" s="188"/>
      <c r="O822" s="149"/>
    </row>
    <row r="823" spans="1:15">
      <c r="A823" s="128"/>
      <c r="B823" s="128"/>
      <c r="C823" s="131"/>
      <c r="D823" s="132"/>
      <c r="E823" s="132"/>
      <c r="F823" s="90"/>
      <c r="G823" s="128"/>
      <c r="H823" s="128"/>
      <c r="I823" s="69"/>
      <c r="J823" s="188"/>
      <c r="K823" s="188"/>
      <c r="L823" s="188"/>
      <c r="M823" s="188"/>
      <c r="N823" s="188"/>
      <c r="O823" s="149"/>
    </row>
    <row r="824" spans="1:15">
      <c r="A824" s="128"/>
      <c r="B824" s="128"/>
      <c r="C824" s="131"/>
      <c r="D824" s="132"/>
      <c r="E824" s="132"/>
      <c r="F824" s="90"/>
      <c r="G824" s="128"/>
      <c r="H824" s="128"/>
      <c r="I824" s="69"/>
      <c r="J824" s="188"/>
      <c r="K824" s="188"/>
      <c r="L824" s="188"/>
      <c r="M824" s="188"/>
      <c r="N824" s="188"/>
      <c r="O824" s="149"/>
    </row>
    <row r="825" spans="1:15">
      <c r="A825" s="128"/>
      <c r="B825" s="128"/>
      <c r="C825" s="131"/>
      <c r="D825" s="132"/>
      <c r="E825" s="132"/>
      <c r="F825" s="90"/>
      <c r="G825" s="128"/>
      <c r="H825" s="128"/>
      <c r="I825" s="69"/>
      <c r="J825" s="188"/>
      <c r="K825" s="188"/>
      <c r="L825" s="188"/>
      <c r="M825" s="188"/>
      <c r="N825" s="188"/>
      <c r="O825" s="149"/>
    </row>
    <row r="826" spans="1:15">
      <c r="A826" s="128"/>
      <c r="B826" s="128"/>
      <c r="C826" s="131"/>
      <c r="D826" s="132"/>
      <c r="E826" s="132"/>
      <c r="F826" s="90"/>
      <c r="G826" s="128"/>
      <c r="H826" s="128"/>
      <c r="I826" s="69"/>
      <c r="J826" s="188"/>
      <c r="K826" s="188"/>
      <c r="L826" s="188"/>
      <c r="M826" s="188"/>
      <c r="N826" s="188"/>
      <c r="O826" s="149"/>
    </row>
    <row r="827" spans="1:15">
      <c r="A827" s="128"/>
      <c r="B827" s="128"/>
      <c r="C827" s="131"/>
      <c r="D827" s="132"/>
      <c r="E827" s="132"/>
      <c r="F827" s="90"/>
      <c r="G827" s="128"/>
      <c r="H827" s="128"/>
      <c r="I827" s="69"/>
      <c r="J827" s="188"/>
      <c r="K827" s="188"/>
      <c r="L827" s="188"/>
      <c r="M827" s="188"/>
      <c r="N827" s="188"/>
      <c r="O827" s="149"/>
    </row>
    <row r="828" spans="1:15">
      <c r="A828" s="128"/>
      <c r="B828" s="128"/>
      <c r="C828" s="131"/>
      <c r="D828" s="132"/>
      <c r="E828" s="132"/>
      <c r="F828" s="90"/>
      <c r="G828" s="128"/>
      <c r="H828" s="128"/>
      <c r="I828" s="69"/>
      <c r="J828" s="188"/>
      <c r="K828" s="188"/>
      <c r="L828" s="188"/>
      <c r="M828" s="188"/>
      <c r="N828" s="188"/>
      <c r="O828" s="149"/>
    </row>
    <row r="829" spans="1:15">
      <c r="A829" s="128"/>
      <c r="B829" s="128"/>
      <c r="C829" s="131"/>
      <c r="D829" s="132"/>
      <c r="E829" s="132"/>
      <c r="F829" s="90"/>
      <c r="G829" s="128"/>
      <c r="H829" s="128"/>
      <c r="I829" s="69"/>
      <c r="J829" s="188"/>
      <c r="K829" s="188"/>
      <c r="L829" s="188"/>
      <c r="M829" s="188"/>
      <c r="N829" s="188"/>
      <c r="O829" s="149"/>
    </row>
    <row r="830" spans="1:15">
      <c r="A830" s="128"/>
      <c r="B830" s="128"/>
      <c r="C830" s="131"/>
      <c r="D830" s="132"/>
      <c r="E830" s="132"/>
      <c r="F830" s="90"/>
      <c r="G830" s="128"/>
      <c r="H830" s="128"/>
      <c r="I830" s="69"/>
      <c r="J830" s="188"/>
      <c r="K830" s="188"/>
      <c r="L830" s="188"/>
      <c r="M830" s="188"/>
      <c r="N830" s="188"/>
      <c r="O830" s="149"/>
    </row>
    <row r="831" spans="1:15">
      <c r="A831" s="128"/>
      <c r="B831" s="128"/>
      <c r="C831" s="131"/>
      <c r="D831" s="132"/>
      <c r="E831" s="132"/>
      <c r="F831" s="90"/>
      <c r="G831" s="128"/>
      <c r="H831" s="128"/>
      <c r="I831" s="69"/>
      <c r="J831" s="188"/>
      <c r="K831" s="188"/>
      <c r="L831" s="188"/>
      <c r="M831" s="188"/>
      <c r="N831" s="188"/>
      <c r="O831" s="149"/>
    </row>
    <row r="832" spans="1:15">
      <c r="A832" s="128"/>
      <c r="B832" s="128"/>
      <c r="C832" s="131"/>
      <c r="D832" s="132"/>
      <c r="E832" s="132"/>
      <c r="F832" s="90"/>
      <c r="G832" s="128"/>
      <c r="H832" s="128"/>
      <c r="I832" s="69"/>
      <c r="J832" s="188"/>
      <c r="K832" s="188"/>
      <c r="L832" s="188"/>
      <c r="M832" s="188"/>
      <c r="N832" s="188"/>
      <c r="O832" s="149"/>
    </row>
  </sheetData>
  <mergeCells count="4">
    <mergeCell ref="A1:C1"/>
    <mergeCell ref="P1:Q1"/>
    <mergeCell ref="P2:Q2"/>
    <mergeCell ref="P3:Q3"/>
  </mergeCells>
  <phoneticPr fontId="12" type="noConversion"/>
  <pageMargins left="0" right="0" top="0.5" bottom="0" header="0" footer="0"/>
  <pageSetup scale="5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S832"/>
  <sheetViews>
    <sheetView view="pageBreakPreview" zoomScale="110" zoomScaleNormal="120" zoomScaleSheetLayoutView="110" workbookViewId="0">
      <pane ySplit="3" topLeftCell="A4" activePane="bottomLeft" state="frozen"/>
      <selection pane="bottomLeft" activeCell="A4" sqref="A4"/>
    </sheetView>
  </sheetViews>
  <sheetFormatPr defaultColWidth="9.125" defaultRowHeight="16.5"/>
  <cols>
    <col min="1" max="1" width="6.625" style="130" customWidth="1"/>
    <col min="2" max="2" width="8.375" style="129" customWidth="1"/>
    <col min="3" max="3" width="28.375" style="117" customWidth="1"/>
    <col min="4" max="4" width="9.25" style="118" customWidth="1"/>
    <col min="5" max="5" width="9.125" style="118" customWidth="1"/>
    <col min="6" max="6" width="11.375" style="65" customWidth="1"/>
    <col min="7" max="7" width="8" style="130" customWidth="1"/>
    <col min="8" max="8" width="10.375" style="133" customWidth="1"/>
    <col min="9" max="9" width="15" style="66" bestFit="1" customWidth="1"/>
    <col min="10" max="10" width="6.25" style="144" customWidth="1"/>
    <col min="11" max="11" width="10.625" style="145" customWidth="1"/>
    <col min="12" max="12" width="8.875" style="144" customWidth="1"/>
    <col min="13" max="13" width="7.875" style="145" customWidth="1"/>
    <col min="14" max="14" width="7.375" style="146" customWidth="1"/>
    <col min="15" max="15" width="25.625" style="144" customWidth="1"/>
    <col min="16" max="16" width="7" style="68" customWidth="1"/>
    <col min="17" max="17" width="8.125" style="68" customWidth="1"/>
    <col min="18" max="18" width="26.25" style="68" customWidth="1"/>
    <col min="19" max="19" width="9.125" style="68"/>
    <col min="20" max="258" width="9.125" style="69"/>
    <col min="259" max="259" width="9.75" style="69" customWidth="1"/>
    <col min="260" max="260" width="13.875" style="69" customWidth="1"/>
    <col min="261" max="261" width="22.125" style="69" customWidth="1"/>
    <col min="262" max="262" width="12.25" style="69" customWidth="1"/>
    <col min="263" max="263" width="9.125" style="69"/>
    <col min="264" max="264" width="12.625" style="69" customWidth="1"/>
    <col min="265" max="265" width="15" style="69" bestFit="1" customWidth="1"/>
    <col min="266" max="266" width="11" style="69" customWidth="1"/>
    <col min="267" max="267" width="12.75" style="69" customWidth="1"/>
    <col min="268" max="268" width="10.75" style="69" customWidth="1"/>
    <col min="269" max="269" width="9.125" style="69"/>
    <col min="270" max="271" width="7.125" style="69" customWidth="1"/>
    <col min="272" max="272" width="7" style="69" customWidth="1"/>
    <col min="273" max="273" width="8.125" style="69" customWidth="1"/>
    <col min="274" max="274" width="26.25" style="69" customWidth="1"/>
    <col min="275" max="514" width="9.125" style="69"/>
    <col min="515" max="515" width="9.75" style="69" customWidth="1"/>
    <col min="516" max="516" width="13.875" style="69" customWidth="1"/>
    <col min="517" max="517" width="22.125" style="69" customWidth="1"/>
    <col min="518" max="518" width="12.25" style="69" customWidth="1"/>
    <col min="519" max="519" width="9.125" style="69"/>
    <col min="520" max="520" width="12.625" style="69" customWidth="1"/>
    <col min="521" max="521" width="15" style="69" bestFit="1" customWidth="1"/>
    <col min="522" max="522" width="11" style="69" customWidth="1"/>
    <col min="523" max="523" width="12.75" style="69" customWidth="1"/>
    <col min="524" max="524" width="10.75" style="69" customWidth="1"/>
    <col min="525" max="525" width="9.125" style="69"/>
    <col min="526" max="527" width="7.125" style="69" customWidth="1"/>
    <col min="528" max="528" width="7" style="69" customWidth="1"/>
    <col min="529" max="529" width="8.125" style="69" customWidth="1"/>
    <col min="530" max="530" width="26.25" style="69" customWidth="1"/>
    <col min="531" max="770" width="9.125" style="69"/>
    <col min="771" max="771" width="9.75" style="69" customWidth="1"/>
    <col min="772" max="772" width="13.875" style="69" customWidth="1"/>
    <col min="773" max="773" width="22.125" style="69" customWidth="1"/>
    <col min="774" max="774" width="12.25" style="69" customWidth="1"/>
    <col min="775" max="775" width="9.125" style="69"/>
    <col min="776" max="776" width="12.625" style="69" customWidth="1"/>
    <col min="777" max="777" width="15" style="69" bestFit="1" customWidth="1"/>
    <col min="778" max="778" width="11" style="69" customWidth="1"/>
    <col min="779" max="779" width="12.75" style="69" customWidth="1"/>
    <col min="780" max="780" width="10.75" style="69" customWidth="1"/>
    <col min="781" max="781" width="9.125" style="69"/>
    <col min="782" max="783" width="7.125" style="69" customWidth="1"/>
    <col min="784" max="784" width="7" style="69" customWidth="1"/>
    <col min="785" max="785" width="8.125" style="69" customWidth="1"/>
    <col min="786" max="786" width="26.25" style="69" customWidth="1"/>
    <col min="787" max="1026" width="9.125" style="69"/>
    <col min="1027" max="1027" width="9.75" style="69" customWidth="1"/>
    <col min="1028" max="1028" width="13.875" style="69" customWidth="1"/>
    <col min="1029" max="1029" width="22.125" style="69" customWidth="1"/>
    <col min="1030" max="1030" width="12.25" style="69" customWidth="1"/>
    <col min="1031" max="1031" width="9.125" style="69"/>
    <col min="1032" max="1032" width="12.625" style="69" customWidth="1"/>
    <col min="1033" max="1033" width="15" style="69" bestFit="1" customWidth="1"/>
    <col min="1034" max="1034" width="11" style="69" customWidth="1"/>
    <col min="1035" max="1035" width="12.75" style="69" customWidth="1"/>
    <col min="1036" max="1036" width="10.75" style="69" customWidth="1"/>
    <col min="1037" max="1037" width="9.125" style="69"/>
    <col min="1038" max="1039" width="7.125" style="69" customWidth="1"/>
    <col min="1040" max="1040" width="7" style="69" customWidth="1"/>
    <col min="1041" max="1041" width="8.125" style="69" customWidth="1"/>
    <col min="1042" max="1042" width="26.25" style="69" customWidth="1"/>
    <col min="1043" max="1282" width="9.125" style="69"/>
    <col min="1283" max="1283" width="9.75" style="69" customWidth="1"/>
    <col min="1284" max="1284" width="13.875" style="69" customWidth="1"/>
    <col min="1285" max="1285" width="22.125" style="69" customWidth="1"/>
    <col min="1286" max="1286" width="12.25" style="69" customWidth="1"/>
    <col min="1287" max="1287" width="9.125" style="69"/>
    <col min="1288" max="1288" width="12.625" style="69" customWidth="1"/>
    <col min="1289" max="1289" width="15" style="69" bestFit="1" customWidth="1"/>
    <col min="1290" max="1290" width="11" style="69" customWidth="1"/>
    <col min="1291" max="1291" width="12.75" style="69" customWidth="1"/>
    <col min="1292" max="1292" width="10.75" style="69" customWidth="1"/>
    <col min="1293" max="1293" width="9.125" style="69"/>
    <col min="1294" max="1295" width="7.125" style="69" customWidth="1"/>
    <col min="1296" max="1296" width="7" style="69" customWidth="1"/>
    <col min="1297" max="1297" width="8.125" style="69" customWidth="1"/>
    <col min="1298" max="1298" width="26.25" style="69" customWidth="1"/>
    <col min="1299" max="1538" width="9.125" style="69"/>
    <col min="1539" max="1539" width="9.75" style="69" customWidth="1"/>
    <col min="1540" max="1540" width="13.875" style="69" customWidth="1"/>
    <col min="1541" max="1541" width="22.125" style="69" customWidth="1"/>
    <col min="1542" max="1542" width="12.25" style="69" customWidth="1"/>
    <col min="1543" max="1543" width="9.125" style="69"/>
    <col min="1544" max="1544" width="12.625" style="69" customWidth="1"/>
    <col min="1545" max="1545" width="15" style="69" bestFit="1" customWidth="1"/>
    <col min="1546" max="1546" width="11" style="69" customWidth="1"/>
    <col min="1547" max="1547" width="12.75" style="69" customWidth="1"/>
    <col min="1548" max="1548" width="10.75" style="69" customWidth="1"/>
    <col min="1549" max="1549" width="9.125" style="69"/>
    <col min="1550" max="1551" width="7.125" style="69" customWidth="1"/>
    <col min="1552" max="1552" width="7" style="69" customWidth="1"/>
    <col min="1553" max="1553" width="8.125" style="69" customWidth="1"/>
    <col min="1554" max="1554" width="26.25" style="69" customWidth="1"/>
    <col min="1555" max="1794" width="9.125" style="69"/>
    <col min="1795" max="1795" width="9.75" style="69" customWidth="1"/>
    <col min="1796" max="1796" width="13.875" style="69" customWidth="1"/>
    <col min="1797" max="1797" width="22.125" style="69" customWidth="1"/>
    <col min="1798" max="1798" width="12.25" style="69" customWidth="1"/>
    <col min="1799" max="1799" width="9.125" style="69"/>
    <col min="1800" max="1800" width="12.625" style="69" customWidth="1"/>
    <col min="1801" max="1801" width="15" style="69" bestFit="1" customWidth="1"/>
    <col min="1802" max="1802" width="11" style="69" customWidth="1"/>
    <col min="1803" max="1803" width="12.75" style="69" customWidth="1"/>
    <col min="1804" max="1804" width="10.75" style="69" customWidth="1"/>
    <col min="1805" max="1805" width="9.125" style="69"/>
    <col min="1806" max="1807" width="7.125" style="69" customWidth="1"/>
    <col min="1808" max="1808" width="7" style="69" customWidth="1"/>
    <col min="1809" max="1809" width="8.125" style="69" customWidth="1"/>
    <col min="1810" max="1810" width="26.25" style="69" customWidth="1"/>
    <col min="1811" max="2050" width="9.125" style="69"/>
    <col min="2051" max="2051" width="9.75" style="69" customWidth="1"/>
    <col min="2052" max="2052" width="13.875" style="69" customWidth="1"/>
    <col min="2053" max="2053" width="22.125" style="69" customWidth="1"/>
    <col min="2054" max="2054" width="12.25" style="69" customWidth="1"/>
    <col min="2055" max="2055" width="9.125" style="69"/>
    <col min="2056" max="2056" width="12.625" style="69" customWidth="1"/>
    <col min="2057" max="2057" width="15" style="69" bestFit="1" customWidth="1"/>
    <col min="2058" max="2058" width="11" style="69" customWidth="1"/>
    <col min="2059" max="2059" width="12.75" style="69" customWidth="1"/>
    <col min="2060" max="2060" width="10.75" style="69" customWidth="1"/>
    <col min="2061" max="2061" width="9.125" style="69"/>
    <col min="2062" max="2063" width="7.125" style="69" customWidth="1"/>
    <col min="2064" max="2064" width="7" style="69" customWidth="1"/>
    <col min="2065" max="2065" width="8.125" style="69" customWidth="1"/>
    <col min="2066" max="2066" width="26.25" style="69" customWidth="1"/>
    <col min="2067" max="2306" width="9.125" style="69"/>
    <col min="2307" max="2307" width="9.75" style="69" customWidth="1"/>
    <col min="2308" max="2308" width="13.875" style="69" customWidth="1"/>
    <col min="2309" max="2309" width="22.125" style="69" customWidth="1"/>
    <col min="2310" max="2310" width="12.25" style="69" customWidth="1"/>
    <col min="2311" max="2311" width="9.125" style="69"/>
    <col min="2312" max="2312" width="12.625" style="69" customWidth="1"/>
    <col min="2313" max="2313" width="15" style="69" bestFit="1" customWidth="1"/>
    <col min="2314" max="2314" width="11" style="69" customWidth="1"/>
    <col min="2315" max="2315" width="12.75" style="69" customWidth="1"/>
    <col min="2316" max="2316" width="10.75" style="69" customWidth="1"/>
    <col min="2317" max="2317" width="9.125" style="69"/>
    <col min="2318" max="2319" width="7.125" style="69" customWidth="1"/>
    <col min="2320" max="2320" width="7" style="69" customWidth="1"/>
    <col min="2321" max="2321" width="8.125" style="69" customWidth="1"/>
    <col min="2322" max="2322" width="26.25" style="69" customWidth="1"/>
    <col min="2323" max="2562" width="9.125" style="69"/>
    <col min="2563" max="2563" width="9.75" style="69" customWidth="1"/>
    <col min="2564" max="2564" width="13.875" style="69" customWidth="1"/>
    <col min="2565" max="2565" width="22.125" style="69" customWidth="1"/>
    <col min="2566" max="2566" width="12.25" style="69" customWidth="1"/>
    <col min="2567" max="2567" width="9.125" style="69"/>
    <col min="2568" max="2568" width="12.625" style="69" customWidth="1"/>
    <col min="2569" max="2569" width="15" style="69" bestFit="1" customWidth="1"/>
    <col min="2570" max="2570" width="11" style="69" customWidth="1"/>
    <col min="2571" max="2571" width="12.75" style="69" customWidth="1"/>
    <col min="2572" max="2572" width="10.75" style="69" customWidth="1"/>
    <col min="2573" max="2573" width="9.125" style="69"/>
    <col min="2574" max="2575" width="7.125" style="69" customWidth="1"/>
    <col min="2576" max="2576" width="7" style="69" customWidth="1"/>
    <col min="2577" max="2577" width="8.125" style="69" customWidth="1"/>
    <col min="2578" max="2578" width="26.25" style="69" customWidth="1"/>
    <col min="2579" max="2818" width="9.125" style="69"/>
    <col min="2819" max="2819" width="9.75" style="69" customWidth="1"/>
    <col min="2820" max="2820" width="13.875" style="69" customWidth="1"/>
    <col min="2821" max="2821" width="22.125" style="69" customWidth="1"/>
    <col min="2822" max="2822" width="12.25" style="69" customWidth="1"/>
    <col min="2823" max="2823" width="9.125" style="69"/>
    <col min="2824" max="2824" width="12.625" style="69" customWidth="1"/>
    <col min="2825" max="2825" width="15" style="69" bestFit="1" customWidth="1"/>
    <col min="2826" max="2826" width="11" style="69" customWidth="1"/>
    <col min="2827" max="2827" width="12.75" style="69" customWidth="1"/>
    <col min="2828" max="2828" width="10.75" style="69" customWidth="1"/>
    <col min="2829" max="2829" width="9.125" style="69"/>
    <col min="2830" max="2831" width="7.125" style="69" customWidth="1"/>
    <col min="2832" max="2832" width="7" style="69" customWidth="1"/>
    <col min="2833" max="2833" width="8.125" style="69" customWidth="1"/>
    <col min="2834" max="2834" width="26.25" style="69" customWidth="1"/>
    <col min="2835" max="3074" width="9.125" style="69"/>
    <col min="3075" max="3075" width="9.75" style="69" customWidth="1"/>
    <col min="3076" max="3076" width="13.875" style="69" customWidth="1"/>
    <col min="3077" max="3077" width="22.125" style="69" customWidth="1"/>
    <col min="3078" max="3078" width="12.25" style="69" customWidth="1"/>
    <col min="3079" max="3079" width="9.125" style="69"/>
    <col min="3080" max="3080" width="12.625" style="69" customWidth="1"/>
    <col min="3081" max="3081" width="15" style="69" bestFit="1" customWidth="1"/>
    <col min="3082" max="3082" width="11" style="69" customWidth="1"/>
    <col min="3083" max="3083" width="12.75" style="69" customWidth="1"/>
    <col min="3084" max="3084" width="10.75" style="69" customWidth="1"/>
    <col min="3085" max="3085" width="9.125" style="69"/>
    <col min="3086" max="3087" width="7.125" style="69" customWidth="1"/>
    <col min="3088" max="3088" width="7" style="69" customWidth="1"/>
    <col min="3089" max="3089" width="8.125" style="69" customWidth="1"/>
    <col min="3090" max="3090" width="26.25" style="69" customWidth="1"/>
    <col min="3091" max="3330" width="9.125" style="69"/>
    <col min="3331" max="3331" width="9.75" style="69" customWidth="1"/>
    <col min="3332" max="3332" width="13.875" style="69" customWidth="1"/>
    <col min="3333" max="3333" width="22.125" style="69" customWidth="1"/>
    <col min="3334" max="3334" width="12.25" style="69" customWidth="1"/>
    <col min="3335" max="3335" width="9.125" style="69"/>
    <col min="3336" max="3336" width="12.625" style="69" customWidth="1"/>
    <col min="3337" max="3337" width="15" style="69" bestFit="1" customWidth="1"/>
    <col min="3338" max="3338" width="11" style="69" customWidth="1"/>
    <col min="3339" max="3339" width="12.75" style="69" customWidth="1"/>
    <col min="3340" max="3340" width="10.75" style="69" customWidth="1"/>
    <col min="3341" max="3341" width="9.125" style="69"/>
    <col min="3342" max="3343" width="7.125" style="69" customWidth="1"/>
    <col min="3344" max="3344" width="7" style="69" customWidth="1"/>
    <col min="3345" max="3345" width="8.125" style="69" customWidth="1"/>
    <col min="3346" max="3346" width="26.25" style="69" customWidth="1"/>
    <col min="3347" max="3586" width="9.125" style="69"/>
    <col min="3587" max="3587" width="9.75" style="69" customWidth="1"/>
    <col min="3588" max="3588" width="13.875" style="69" customWidth="1"/>
    <col min="3589" max="3589" width="22.125" style="69" customWidth="1"/>
    <col min="3590" max="3590" width="12.25" style="69" customWidth="1"/>
    <col min="3591" max="3591" width="9.125" style="69"/>
    <col min="3592" max="3592" width="12.625" style="69" customWidth="1"/>
    <col min="3593" max="3593" width="15" style="69" bestFit="1" customWidth="1"/>
    <col min="3594" max="3594" width="11" style="69" customWidth="1"/>
    <col min="3595" max="3595" width="12.75" style="69" customWidth="1"/>
    <col min="3596" max="3596" width="10.75" style="69" customWidth="1"/>
    <col min="3597" max="3597" width="9.125" style="69"/>
    <col min="3598" max="3599" width="7.125" style="69" customWidth="1"/>
    <col min="3600" max="3600" width="7" style="69" customWidth="1"/>
    <col min="3601" max="3601" width="8.125" style="69" customWidth="1"/>
    <col min="3602" max="3602" width="26.25" style="69" customWidth="1"/>
    <col min="3603" max="3842" width="9.125" style="69"/>
    <col min="3843" max="3843" width="9.75" style="69" customWidth="1"/>
    <col min="3844" max="3844" width="13.875" style="69" customWidth="1"/>
    <col min="3845" max="3845" width="22.125" style="69" customWidth="1"/>
    <col min="3846" max="3846" width="12.25" style="69" customWidth="1"/>
    <col min="3847" max="3847" width="9.125" style="69"/>
    <col min="3848" max="3848" width="12.625" style="69" customWidth="1"/>
    <col min="3849" max="3849" width="15" style="69" bestFit="1" customWidth="1"/>
    <col min="3850" max="3850" width="11" style="69" customWidth="1"/>
    <col min="3851" max="3851" width="12.75" style="69" customWidth="1"/>
    <col min="3852" max="3852" width="10.75" style="69" customWidth="1"/>
    <col min="3853" max="3853" width="9.125" style="69"/>
    <col min="3854" max="3855" width="7.125" style="69" customWidth="1"/>
    <col min="3856" max="3856" width="7" style="69" customWidth="1"/>
    <col min="3857" max="3857" width="8.125" style="69" customWidth="1"/>
    <col min="3858" max="3858" width="26.25" style="69" customWidth="1"/>
    <col min="3859" max="4098" width="9.125" style="69"/>
    <col min="4099" max="4099" width="9.75" style="69" customWidth="1"/>
    <col min="4100" max="4100" width="13.875" style="69" customWidth="1"/>
    <col min="4101" max="4101" width="22.125" style="69" customWidth="1"/>
    <col min="4102" max="4102" width="12.25" style="69" customWidth="1"/>
    <col min="4103" max="4103" width="9.125" style="69"/>
    <col min="4104" max="4104" width="12.625" style="69" customWidth="1"/>
    <col min="4105" max="4105" width="15" style="69" bestFit="1" customWidth="1"/>
    <col min="4106" max="4106" width="11" style="69" customWidth="1"/>
    <col min="4107" max="4107" width="12.75" style="69" customWidth="1"/>
    <col min="4108" max="4108" width="10.75" style="69" customWidth="1"/>
    <col min="4109" max="4109" width="9.125" style="69"/>
    <col min="4110" max="4111" width="7.125" style="69" customWidth="1"/>
    <col min="4112" max="4112" width="7" style="69" customWidth="1"/>
    <col min="4113" max="4113" width="8.125" style="69" customWidth="1"/>
    <col min="4114" max="4114" width="26.25" style="69" customWidth="1"/>
    <col min="4115" max="4354" width="9.125" style="69"/>
    <col min="4355" max="4355" width="9.75" style="69" customWidth="1"/>
    <col min="4356" max="4356" width="13.875" style="69" customWidth="1"/>
    <col min="4357" max="4357" width="22.125" style="69" customWidth="1"/>
    <col min="4358" max="4358" width="12.25" style="69" customWidth="1"/>
    <col min="4359" max="4359" width="9.125" style="69"/>
    <col min="4360" max="4360" width="12.625" style="69" customWidth="1"/>
    <col min="4361" max="4361" width="15" style="69" bestFit="1" customWidth="1"/>
    <col min="4362" max="4362" width="11" style="69" customWidth="1"/>
    <col min="4363" max="4363" width="12.75" style="69" customWidth="1"/>
    <col min="4364" max="4364" width="10.75" style="69" customWidth="1"/>
    <col min="4365" max="4365" width="9.125" style="69"/>
    <col min="4366" max="4367" width="7.125" style="69" customWidth="1"/>
    <col min="4368" max="4368" width="7" style="69" customWidth="1"/>
    <col min="4369" max="4369" width="8.125" style="69" customWidth="1"/>
    <col min="4370" max="4370" width="26.25" style="69" customWidth="1"/>
    <col min="4371" max="4610" width="9.125" style="69"/>
    <col min="4611" max="4611" width="9.75" style="69" customWidth="1"/>
    <col min="4612" max="4612" width="13.875" style="69" customWidth="1"/>
    <col min="4613" max="4613" width="22.125" style="69" customWidth="1"/>
    <col min="4614" max="4614" width="12.25" style="69" customWidth="1"/>
    <col min="4615" max="4615" width="9.125" style="69"/>
    <col min="4616" max="4616" width="12.625" style="69" customWidth="1"/>
    <col min="4617" max="4617" width="15" style="69" bestFit="1" customWidth="1"/>
    <col min="4618" max="4618" width="11" style="69" customWidth="1"/>
    <col min="4619" max="4619" width="12.75" style="69" customWidth="1"/>
    <col min="4620" max="4620" width="10.75" style="69" customWidth="1"/>
    <col min="4621" max="4621" width="9.125" style="69"/>
    <col min="4622" max="4623" width="7.125" style="69" customWidth="1"/>
    <col min="4624" max="4624" width="7" style="69" customWidth="1"/>
    <col min="4625" max="4625" width="8.125" style="69" customWidth="1"/>
    <col min="4626" max="4626" width="26.25" style="69" customWidth="1"/>
    <col min="4627" max="4866" width="9.125" style="69"/>
    <col min="4867" max="4867" width="9.75" style="69" customWidth="1"/>
    <col min="4868" max="4868" width="13.875" style="69" customWidth="1"/>
    <col min="4869" max="4869" width="22.125" style="69" customWidth="1"/>
    <col min="4870" max="4870" width="12.25" style="69" customWidth="1"/>
    <col min="4871" max="4871" width="9.125" style="69"/>
    <col min="4872" max="4872" width="12.625" style="69" customWidth="1"/>
    <col min="4873" max="4873" width="15" style="69" bestFit="1" customWidth="1"/>
    <col min="4874" max="4874" width="11" style="69" customWidth="1"/>
    <col min="4875" max="4875" width="12.75" style="69" customWidth="1"/>
    <col min="4876" max="4876" width="10.75" style="69" customWidth="1"/>
    <col min="4877" max="4877" width="9.125" style="69"/>
    <col min="4878" max="4879" width="7.125" style="69" customWidth="1"/>
    <col min="4880" max="4880" width="7" style="69" customWidth="1"/>
    <col min="4881" max="4881" width="8.125" style="69" customWidth="1"/>
    <col min="4882" max="4882" width="26.25" style="69" customWidth="1"/>
    <col min="4883" max="5122" width="9.125" style="69"/>
    <col min="5123" max="5123" width="9.75" style="69" customWidth="1"/>
    <col min="5124" max="5124" width="13.875" style="69" customWidth="1"/>
    <col min="5125" max="5125" width="22.125" style="69" customWidth="1"/>
    <col min="5126" max="5126" width="12.25" style="69" customWidth="1"/>
    <col min="5127" max="5127" width="9.125" style="69"/>
    <col min="5128" max="5128" width="12.625" style="69" customWidth="1"/>
    <col min="5129" max="5129" width="15" style="69" bestFit="1" customWidth="1"/>
    <col min="5130" max="5130" width="11" style="69" customWidth="1"/>
    <col min="5131" max="5131" width="12.75" style="69" customWidth="1"/>
    <col min="5132" max="5132" width="10.75" style="69" customWidth="1"/>
    <col min="5133" max="5133" width="9.125" style="69"/>
    <col min="5134" max="5135" width="7.125" style="69" customWidth="1"/>
    <col min="5136" max="5136" width="7" style="69" customWidth="1"/>
    <col min="5137" max="5137" width="8.125" style="69" customWidth="1"/>
    <col min="5138" max="5138" width="26.25" style="69" customWidth="1"/>
    <col min="5139" max="5378" width="9.125" style="69"/>
    <col min="5379" max="5379" width="9.75" style="69" customWidth="1"/>
    <col min="5380" max="5380" width="13.875" style="69" customWidth="1"/>
    <col min="5381" max="5381" width="22.125" style="69" customWidth="1"/>
    <col min="5382" max="5382" width="12.25" style="69" customWidth="1"/>
    <col min="5383" max="5383" width="9.125" style="69"/>
    <col min="5384" max="5384" width="12.625" style="69" customWidth="1"/>
    <col min="5385" max="5385" width="15" style="69" bestFit="1" customWidth="1"/>
    <col min="5386" max="5386" width="11" style="69" customWidth="1"/>
    <col min="5387" max="5387" width="12.75" style="69" customWidth="1"/>
    <col min="5388" max="5388" width="10.75" style="69" customWidth="1"/>
    <col min="5389" max="5389" width="9.125" style="69"/>
    <col min="5390" max="5391" width="7.125" style="69" customWidth="1"/>
    <col min="5392" max="5392" width="7" style="69" customWidth="1"/>
    <col min="5393" max="5393" width="8.125" style="69" customWidth="1"/>
    <col min="5394" max="5394" width="26.25" style="69" customWidth="1"/>
    <col min="5395" max="5634" width="9.125" style="69"/>
    <col min="5635" max="5635" width="9.75" style="69" customWidth="1"/>
    <col min="5636" max="5636" width="13.875" style="69" customWidth="1"/>
    <col min="5637" max="5637" width="22.125" style="69" customWidth="1"/>
    <col min="5638" max="5638" width="12.25" style="69" customWidth="1"/>
    <col min="5639" max="5639" width="9.125" style="69"/>
    <col min="5640" max="5640" width="12.625" style="69" customWidth="1"/>
    <col min="5641" max="5641" width="15" style="69" bestFit="1" customWidth="1"/>
    <col min="5642" max="5642" width="11" style="69" customWidth="1"/>
    <col min="5643" max="5643" width="12.75" style="69" customWidth="1"/>
    <col min="5644" max="5644" width="10.75" style="69" customWidth="1"/>
    <col min="5645" max="5645" width="9.125" style="69"/>
    <col min="5646" max="5647" width="7.125" style="69" customWidth="1"/>
    <col min="5648" max="5648" width="7" style="69" customWidth="1"/>
    <col min="5649" max="5649" width="8.125" style="69" customWidth="1"/>
    <col min="5650" max="5650" width="26.25" style="69" customWidth="1"/>
    <col min="5651" max="5890" width="9.125" style="69"/>
    <col min="5891" max="5891" width="9.75" style="69" customWidth="1"/>
    <col min="5892" max="5892" width="13.875" style="69" customWidth="1"/>
    <col min="5893" max="5893" width="22.125" style="69" customWidth="1"/>
    <col min="5894" max="5894" width="12.25" style="69" customWidth="1"/>
    <col min="5895" max="5895" width="9.125" style="69"/>
    <col min="5896" max="5896" width="12.625" style="69" customWidth="1"/>
    <col min="5897" max="5897" width="15" style="69" bestFit="1" customWidth="1"/>
    <col min="5898" max="5898" width="11" style="69" customWidth="1"/>
    <col min="5899" max="5899" width="12.75" style="69" customWidth="1"/>
    <col min="5900" max="5900" width="10.75" style="69" customWidth="1"/>
    <col min="5901" max="5901" width="9.125" style="69"/>
    <col min="5902" max="5903" width="7.125" style="69" customWidth="1"/>
    <col min="5904" max="5904" width="7" style="69" customWidth="1"/>
    <col min="5905" max="5905" width="8.125" style="69" customWidth="1"/>
    <col min="5906" max="5906" width="26.25" style="69" customWidth="1"/>
    <col min="5907" max="6146" width="9.125" style="69"/>
    <col min="6147" max="6147" width="9.75" style="69" customWidth="1"/>
    <col min="6148" max="6148" width="13.875" style="69" customWidth="1"/>
    <col min="6149" max="6149" width="22.125" style="69" customWidth="1"/>
    <col min="6150" max="6150" width="12.25" style="69" customWidth="1"/>
    <col min="6151" max="6151" width="9.125" style="69"/>
    <col min="6152" max="6152" width="12.625" style="69" customWidth="1"/>
    <col min="6153" max="6153" width="15" style="69" bestFit="1" customWidth="1"/>
    <col min="6154" max="6154" width="11" style="69" customWidth="1"/>
    <col min="6155" max="6155" width="12.75" style="69" customWidth="1"/>
    <col min="6156" max="6156" width="10.75" style="69" customWidth="1"/>
    <col min="6157" max="6157" width="9.125" style="69"/>
    <col min="6158" max="6159" width="7.125" style="69" customWidth="1"/>
    <col min="6160" max="6160" width="7" style="69" customWidth="1"/>
    <col min="6161" max="6161" width="8.125" style="69" customWidth="1"/>
    <col min="6162" max="6162" width="26.25" style="69" customWidth="1"/>
    <col min="6163" max="6402" width="9.125" style="69"/>
    <col min="6403" max="6403" width="9.75" style="69" customWidth="1"/>
    <col min="6404" max="6404" width="13.875" style="69" customWidth="1"/>
    <col min="6405" max="6405" width="22.125" style="69" customWidth="1"/>
    <col min="6406" max="6406" width="12.25" style="69" customWidth="1"/>
    <col min="6407" max="6407" width="9.125" style="69"/>
    <col min="6408" max="6408" width="12.625" style="69" customWidth="1"/>
    <col min="6409" max="6409" width="15" style="69" bestFit="1" customWidth="1"/>
    <col min="6410" max="6410" width="11" style="69" customWidth="1"/>
    <col min="6411" max="6411" width="12.75" style="69" customWidth="1"/>
    <col min="6412" max="6412" width="10.75" style="69" customWidth="1"/>
    <col min="6413" max="6413" width="9.125" style="69"/>
    <col min="6414" max="6415" width="7.125" style="69" customWidth="1"/>
    <col min="6416" max="6416" width="7" style="69" customWidth="1"/>
    <col min="6417" max="6417" width="8.125" style="69" customWidth="1"/>
    <col min="6418" max="6418" width="26.25" style="69" customWidth="1"/>
    <col min="6419" max="6658" width="9.125" style="69"/>
    <col min="6659" max="6659" width="9.75" style="69" customWidth="1"/>
    <col min="6660" max="6660" width="13.875" style="69" customWidth="1"/>
    <col min="6661" max="6661" width="22.125" style="69" customWidth="1"/>
    <col min="6662" max="6662" width="12.25" style="69" customWidth="1"/>
    <col min="6663" max="6663" width="9.125" style="69"/>
    <col min="6664" max="6664" width="12.625" style="69" customWidth="1"/>
    <col min="6665" max="6665" width="15" style="69" bestFit="1" customWidth="1"/>
    <col min="6666" max="6666" width="11" style="69" customWidth="1"/>
    <col min="6667" max="6667" width="12.75" style="69" customWidth="1"/>
    <col min="6668" max="6668" width="10.75" style="69" customWidth="1"/>
    <col min="6669" max="6669" width="9.125" style="69"/>
    <col min="6670" max="6671" width="7.125" style="69" customWidth="1"/>
    <col min="6672" max="6672" width="7" style="69" customWidth="1"/>
    <col min="6673" max="6673" width="8.125" style="69" customWidth="1"/>
    <col min="6674" max="6674" width="26.25" style="69" customWidth="1"/>
    <col min="6675" max="6914" width="9.125" style="69"/>
    <col min="6915" max="6915" width="9.75" style="69" customWidth="1"/>
    <col min="6916" max="6916" width="13.875" style="69" customWidth="1"/>
    <col min="6917" max="6917" width="22.125" style="69" customWidth="1"/>
    <col min="6918" max="6918" width="12.25" style="69" customWidth="1"/>
    <col min="6919" max="6919" width="9.125" style="69"/>
    <col min="6920" max="6920" width="12.625" style="69" customWidth="1"/>
    <col min="6921" max="6921" width="15" style="69" bestFit="1" customWidth="1"/>
    <col min="6922" max="6922" width="11" style="69" customWidth="1"/>
    <col min="6923" max="6923" width="12.75" style="69" customWidth="1"/>
    <col min="6924" max="6924" width="10.75" style="69" customWidth="1"/>
    <col min="6925" max="6925" width="9.125" style="69"/>
    <col min="6926" max="6927" width="7.125" style="69" customWidth="1"/>
    <col min="6928" max="6928" width="7" style="69" customWidth="1"/>
    <col min="6929" max="6929" width="8.125" style="69" customWidth="1"/>
    <col min="6930" max="6930" width="26.25" style="69" customWidth="1"/>
    <col min="6931" max="7170" width="9.125" style="69"/>
    <col min="7171" max="7171" width="9.75" style="69" customWidth="1"/>
    <col min="7172" max="7172" width="13.875" style="69" customWidth="1"/>
    <col min="7173" max="7173" width="22.125" style="69" customWidth="1"/>
    <col min="7174" max="7174" width="12.25" style="69" customWidth="1"/>
    <col min="7175" max="7175" width="9.125" style="69"/>
    <col min="7176" max="7176" width="12.625" style="69" customWidth="1"/>
    <col min="7177" max="7177" width="15" style="69" bestFit="1" customWidth="1"/>
    <col min="7178" max="7178" width="11" style="69" customWidth="1"/>
    <col min="7179" max="7179" width="12.75" style="69" customWidth="1"/>
    <col min="7180" max="7180" width="10.75" style="69" customWidth="1"/>
    <col min="7181" max="7181" width="9.125" style="69"/>
    <col min="7182" max="7183" width="7.125" style="69" customWidth="1"/>
    <col min="7184" max="7184" width="7" style="69" customWidth="1"/>
    <col min="7185" max="7185" width="8.125" style="69" customWidth="1"/>
    <col min="7186" max="7186" width="26.25" style="69" customWidth="1"/>
    <col min="7187" max="7426" width="9.125" style="69"/>
    <col min="7427" max="7427" width="9.75" style="69" customWidth="1"/>
    <col min="7428" max="7428" width="13.875" style="69" customWidth="1"/>
    <col min="7429" max="7429" width="22.125" style="69" customWidth="1"/>
    <col min="7430" max="7430" width="12.25" style="69" customWidth="1"/>
    <col min="7431" max="7431" width="9.125" style="69"/>
    <col min="7432" max="7432" width="12.625" style="69" customWidth="1"/>
    <col min="7433" max="7433" width="15" style="69" bestFit="1" customWidth="1"/>
    <col min="7434" max="7434" width="11" style="69" customWidth="1"/>
    <col min="7435" max="7435" width="12.75" style="69" customWidth="1"/>
    <col min="7436" max="7436" width="10.75" style="69" customWidth="1"/>
    <col min="7437" max="7437" width="9.125" style="69"/>
    <col min="7438" max="7439" width="7.125" style="69" customWidth="1"/>
    <col min="7440" max="7440" width="7" style="69" customWidth="1"/>
    <col min="7441" max="7441" width="8.125" style="69" customWidth="1"/>
    <col min="7442" max="7442" width="26.25" style="69" customWidth="1"/>
    <col min="7443" max="7682" width="9.125" style="69"/>
    <col min="7683" max="7683" width="9.75" style="69" customWidth="1"/>
    <col min="7684" max="7684" width="13.875" style="69" customWidth="1"/>
    <col min="7685" max="7685" width="22.125" style="69" customWidth="1"/>
    <col min="7686" max="7686" width="12.25" style="69" customWidth="1"/>
    <col min="7687" max="7687" width="9.125" style="69"/>
    <col min="7688" max="7688" width="12.625" style="69" customWidth="1"/>
    <col min="7689" max="7689" width="15" style="69" bestFit="1" customWidth="1"/>
    <col min="7690" max="7690" width="11" style="69" customWidth="1"/>
    <col min="7691" max="7691" width="12.75" style="69" customWidth="1"/>
    <col min="7692" max="7692" width="10.75" style="69" customWidth="1"/>
    <col min="7693" max="7693" width="9.125" style="69"/>
    <col min="7694" max="7695" width="7.125" style="69" customWidth="1"/>
    <col min="7696" max="7696" width="7" style="69" customWidth="1"/>
    <col min="7697" max="7697" width="8.125" style="69" customWidth="1"/>
    <col min="7698" max="7698" width="26.25" style="69" customWidth="1"/>
    <col min="7699" max="7938" width="9.125" style="69"/>
    <col min="7939" max="7939" width="9.75" style="69" customWidth="1"/>
    <col min="7940" max="7940" width="13.875" style="69" customWidth="1"/>
    <col min="7941" max="7941" width="22.125" style="69" customWidth="1"/>
    <col min="7942" max="7942" width="12.25" style="69" customWidth="1"/>
    <col min="7943" max="7943" width="9.125" style="69"/>
    <col min="7944" max="7944" width="12.625" style="69" customWidth="1"/>
    <col min="7945" max="7945" width="15" style="69" bestFit="1" customWidth="1"/>
    <col min="7946" max="7946" width="11" style="69" customWidth="1"/>
    <col min="7947" max="7947" width="12.75" style="69" customWidth="1"/>
    <col min="7948" max="7948" width="10.75" style="69" customWidth="1"/>
    <col min="7949" max="7949" width="9.125" style="69"/>
    <col min="7950" max="7951" width="7.125" style="69" customWidth="1"/>
    <col min="7952" max="7952" width="7" style="69" customWidth="1"/>
    <col min="7953" max="7953" width="8.125" style="69" customWidth="1"/>
    <col min="7954" max="7954" width="26.25" style="69" customWidth="1"/>
    <col min="7955" max="8194" width="9.125" style="69"/>
    <col min="8195" max="8195" width="9.75" style="69" customWidth="1"/>
    <col min="8196" max="8196" width="13.875" style="69" customWidth="1"/>
    <col min="8197" max="8197" width="22.125" style="69" customWidth="1"/>
    <col min="8198" max="8198" width="12.25" style="69" customWidth="1"/>
    <col min="8199" max="8199" width="9.125" style="69"/>
    <col min="8200" max="8200" width="12.625" style="69" customWidth="1"/>
    <col min="8201" max="8201" width="15" style="69" bestFit="1" customWidth="1"/>
    <col min="8202" max="8202" width="11" style="69" customWidth="1"/>
    <col min="8203" max="8203" width="12.75" style="69" customWidth="1"/>
    <col min="8204" max="8204" width="10.75" style="69" customWidth="1"/>
    <col min="8205" max="8205" width="9.125" style="69"/>
    <col min="8206" max="8207" width="7.125" style="69" customWidth="1"/>
    <col min="8208" max="8208" width="7" style="69" customWidth="1"/>
    <col min="8209" max="8209" width="8.125" style="69" customWidth="1"/>
    <col min="8210" max="8210" width="26.25" style="69" customWidth="1"/>
    <col min="8211" max="8450" width="9.125" style="69"/>
    <col min="8451" max="8451" width="9.75" style="69" customWidth="1"/>
    <col min="8452" max="8452" width="13.875" style="69" customWidth="1"/>
    <col min="8453" max="8453" width="22.125" style="69" customWidth="1"/>
    <col min="8454" max="8454" width="12.25" style="69" customWidth="1"/>
    <col min="8455" max="8455" width="9.125" style="69"/>
    <col min="8456" max="8456" width="12.625" style="69" customWidth="1"/>
    <col min="8457" max="8457" width="15" style="69" bestFit="1" customWidth="1"/>
    <col min="8458" max="8458" width="11" style="69" customWidth="1"/>
    <col min="8459" max="8459" width="12.75" style="69" customWidth="1"/>
    <col min="8460" max="8460" width="10.75" style="69" customWidth="1"/>
    <col min="8461" max="8461" width="9.125" style="69"/>
    <col min="8462" max="8463" width="7.125" style="69" customWidth="1"/>
    <col min="8464" max="8464" width="7" style="69" customWidth="1"/>
    <col min="8465" max="8465" width="8.125" style="69" customWidth="1"/>
    <col min="8466" max="8466" width="26.25" style="69" customWidth="1"/>
    <col min="8467" max="8706" width="9.125" style="69"/>
    <col min="8707" max="8707" width="9.75" style="69" customWidth="1"/>
    <col min="8708" max="8708" width="13.875" style="69" customWidth="1"/>
    <col min="8709" max="8709" width="22.125" style="69" customWidth="1"/>
    <col min="8710" max="8710" width="12.25" style="69" customWidth="1"/>
    <col min="8711" max="8711" width="9.125" style="69"/>
    <col min="8712" max="8712" width="12.625" style="69" customWidth="1"/>
    <col min="8713" max="8713" width="15" style="69" bestFit="1" customWidth="1"/>
    <col min="8714" max="8714" width="11" style="69" customWidth="1"/>
    <col min="8715" max="8715" width="12.75" style="69" customWidth="1"/>
    <col min="8716" max="8716" width="10.75" style="69" customWidth="1"/>
    <col min="8717" max="8717" width="9.125" style="69"/>
    <col min="8718" max="8719" width="7.125" style="69" customWidth="1"/>
    <col min="8720" max="8720" width="7" style="69" customWidth="1"/>
    <col min="8721" max="8721" width="8.125" style="69" customWidth="1"/>
    <col min="8722" max="8722" width="26.25" style="69" customWidth="1"/>
    <col min="8723" max="8962" width="9.125" style="69"/>
    <col min="8963" max="8963" width="9.75" style="69" customWidth="1"/>
    <col min="8964" max="8964" width="13.875" style="69" customWidth="1"/>
    <col min="8965" max="8965" width="22.125" style="69" customWidth="1"/>
    <col min="8966" max="8966" width="12.25" style="69" customWidth="1"/>
    <col min="8967" max="8967" width="9.125" style="69"/>
    <col min="8968" max="8968" width="12.625" style="69" customWidth="1"/>
    <col min="8969" max="8969" width="15" style="69" bestFit="1" customWidth="1"/>
    <col min="8970" max="8970" width="11" style="69" customWidth="1"/>
    <col min="8971" max="8971" width="12.75" style="69" customWidth="1"/>
    <col min="8972" max="8972" width="10.75" style="69" customWidth="1"/>
    <col min="8973" max="8973" width="9.125" style="69"/>
    <col min="8974" max="8975" width="7.125" style="69" customWidth="1"/>
    <col min="8976" max="8976" width="7" style="69" customWidth="1"/>
    <col min="8977" max="8977" width="8.125" style="69" customWidth="1"/>
    <col min="8978" max="8978" width="26.25" style="69" customWidth="1"/>
    <col min="8979" max="9218" width="9.125" style="69"/>
    <col min="9219" max="9219" width="9.75" style="69" customWidth="1"/>
    <col min="9220" max="9220" width="13.875" style="69" customWidth="1"/>
    <col min="9221" max="9221" width="22.125" style="69" customWidth="1"/>
    <col min="9222" max="9222" width="12.25" style="69" customWidth="1"/>
    <col min="9223" max="9223" width="9.125" style="69"/>
    <col min="9224" max="9224" width="12.625" style="69" customWidth="1"/>
    <col min="9225" max="9225" width="15" style="69" bestFit="1" customWidth="1"/>
    <col min="9226" max="9226" width="11" style="69" customWidth="1"/>
    <col min="9227" max="9227" width="12.75" style="69" customWidth="1"/>
    <col min="9228" max="9228" width="10.75" style="69" customWidth="1"/>
    <col min="9229" max="9229" width="9.125" style="69"/>
    <col min="9230" max="9231" width="7.125" style="69" customWidth="1"/>
    <col min="9232" max="9232" width="7" style="69" customWidth="1"/>
    <col min="9233" max="9233" width="8.125" style="69" customWidth="1"/>
    <col min="9234" max="9234" width="26.25" style="69" customWidth="1"/>
    <col min="9235" max="9474" width="9.125" style="69"/>
    <col min="9475" max="9475" width="9.75" style="69" customWidth="1"/>
    <col min="9476" max="9476" width="13.875" style="69" customWidth="1"/>
    <col min="9477" max="9477" width="22.125" style="69" customWidth="1"/>
    <col min="9478" max="9478" width="12.25" style="69" customWidth="1"/>
    <col min="9479" max="9479" width="9.125" style="69"/>
    <col min="9480" max="9480" width="12.625" style="69" customWidth="1"/>
    <col min="9481" max="9481" width="15" style="69" bestFit="1" customWidth="1"/>
    <col min="9482" max="9482" width="11" style="69" customWidth="1"/>
    <col min="9483" max="9483" width="12.75" style="69" customWidth="1"/>
    <col min="9484" max="9484" width="10.75" style="69" customWidth="1"/>
    <col min="9485" max="9485" width="9.125" style="69"/>
    <col min="9486" max="9487" width="7.125" style="69" customWidth="1"/>
    <col min="9488" max="9488" width="7" style="69" customWidth="1"/>
    <col min="9489" max="9489" width="8.125" style="69" customWidth="1"/>
    <col min="9490" max="9490" width="26.25" style="69" customWidth="1"/>
    <col min="9491" max="9730" width="9.125" style="69"/>
    <col min="9731" max="9731" width="9.75" style="69" customWidth="1"/>
    <col min="9732" max="9732" width="13.875" style="69" customWidth="1"/>
    <col min="9733" max="9733" width="22.125" style="69" customWidth="1"/>
    <col min="9734" max="9734" width="12.25" style="69" customWidth="1"/>
    <col min="9735" max="9735" width="9.125" style="69"/>
    <col min="9736" max="9736" width="12.625" style="69" customWidth="1"/>
    <col min="9737" max="9737" width="15" style="69" bestFit="1" customWidth="1"/>
    <col min="9738" max="9738" width="11" style="69" customWidth="1"/>
    <col min="9739" max="9739" width="12.75" style="69" customWidth="1"/>
    <col min="9740" max="9740" width="10.75" style="69" customWidth="1"/>
    <col min="9741" max="9741" width="9.125" style="69"/>
    <col min="9742" max="9743" width="7.125" style="69" customWidth="1"/>
    <col min="9744" max="9744" width="7" style="69" customWidth="1"/>
    <col min="9745" max="9745" width="8.125" style="69" customWidth="1"/>
    <col min="9746" max="9746" width="26.25" style="69" customWidth="1"/>
    <col min="9747" max="9986" width="9.125" style="69"/>
    <col min="9987" max="9987" width="9.75" style="69" customWidth="1"/>
    <col min="9988" max="9988" width="13.875" style="69" customWidth="1"/>
    <col min="9989" max="9989" width="22.125" style="69" customWidth="1"/>
    <col min="9990" max="9990" width="12.25" style="69" customWidth="1"/>
    <col min="9991" max="9991" width="9.125" style="69"/>
    <col min="9992" max="9992" width="12.625" style="69" customWidth="1"/>
    <col min="9993" max="9993" width="15" style="69" bestFit="1" customWidth="1"/>
    <col min="9994" max="9994" width="11" style="69" customWidth="1"/>
    <col min="9995" max="9995" width="12.75" style="69" customWidth="1"/>
    <col min="9996" max="9996" width="10.75" style="69" customWidth="1"/>
    <col min="9997" max="9997" width="9.125" style="69"/>
    <col min="9998" max="9999" width="7.125" style="69" customWidth="1"/>
    <col min="10000" max="10000" width="7" style="69" customWidth="1"/>
    <col min="10001" max="10001" width="8.125" style="69" customWidth="1"/>
    <col min="10002" max="10002" width="26.25" style="69" customWidth="1"/>
    <col min="10003" max="10242" width="9.125" style="69"/>
    <col min="10243" max="10243" width="9.75" style="69" customWidth="1"/>
    <col min="10244" max="10244" width="13.875" style="69" customWidth="1"/>
    <col min="10245" max="10245" width="22.125" style="69" customWidth="1"/>
    <col min="10246" max="10246" width="12.25" style="69" customWidth="1"/>
    <col min="10247" max="10247" width="9.125" style="69"/>
    <col min="10248" max="10248" width="12.625" style="69" customWidth="1"/>
    <col min="10249" max="10249" width="15" style="69" bestFit="1" customWidth="1"/>
    <col min="10250" max="10250" width="11" style="69" customWidth="1"/>
    <col min="10251" max="10251" width="12.75" style="69" customWidth="1"/>
    <col min="10252" max="10252" width="10.75" style="69" customWidth="1"/>
    <col min="10253" max="10253" width="9.125" style="69"/>
    <col min="10254" max="10255" width="7.125" style="69" customWidth="1"/>
    <col min="10256" max="10256" width="7" style="69" customWidth="1"/>
    <col min="10257" max="10257" width="8.125" style="69" customWidth="1"/>
    <col min="10258" max="10258" width="26.25" style="69" customWidth="1"/>
    <col min="10259" max="10498" width="9.125" style="69"/>
    <col min="10499" max="10499" width="9.75" style="69" customWidth="1"/>
    <col min="10500" max="10500" width="13.875" style="69" customWidth="1"/>
    <col min="10501" max="10501" width="22.125" style="69" customWidth="1"/>
    <col min="10502" max="10502" width="12.25" style="69" customWidth="1"/>
    <col min="10503" max="10503" width="9.125" style="69"/>
    <col min="10504" max="10504" width="12.625" style="69" customWidth="1"/>
    <col min="10505" max="10505" width="15" style="69" bestFit="1" customWidth="1"/>
    <col min="10506" max="10506" width="11" style="69" customWidth="1"/>
    <col min="10507" max="10507" width="12.75" style="69" customWidth="1"/>
    <col min="10508" max="10508" width="10.75" style="69" customWidth="1"/>
    <col min="10509" max="10509" width="9.125" style="69"/>
    <col min="10510" max="10511" width="7.125" style="69" customWidth="1"/>
    <col min="10512" max="10512" width="7" style="69" customWidth="1"/>
    <col min="10513" max="10513" width="8.125" style="69" customWidth="1"/>
    <col min="10514" max="10514" width="26.25" style="69" customWidth="1"/>
    <col min="10515" max="10754" width="9.125" style="69"/>
    <col min="10755" max="10755" width="9.75" style="69" customWidth="1"/>
    <col min="10756" max="10756" width="13.875" style="69" customWidth="1"/>
    <col min="10757" max="10757" width="22.125" style="69" customWidth="1"/>
    <col min="10758" max="10758" width="12.25" style="69" customWidth="1"/>
    <col min="10759" max="10759" width="9.125" style="69"/>
    <col min="10760" max="10760" width="12.625" style="69" customWidth="1"/>
    <col min="10761" max="10761" width="15" style="69" bestFit="1" customWidth="1"/>
    <col min="10762" max="10762" width="11" style="69" customWidth="1"/>
    <col min="10763" max="10763" width="12.75" style="69" customWidth="1"/>
    <col min="10764" max="10764" width="10.75" style="69" customWidth="1"/>
    <col min="10765" max="10765" width="9.125" style="69"/>
    <col min="10766" max="10767" width="7.125" style="69" customWidth="1"/>
    <col min="10768" max="10768" width="7" style="69" customWidth="1"/>
    <col min="10769" max="10769" width="8.125" style="69" customWidth="1"/>
    <col min="10770" max="10770" width="26.25" style="69" customWidth="1"/>
    <col min="10771" max="11010" width="9.125" style="69"/>
    <col min="11011" max="11011" width="9.75" style="69" customWidth="1"/>
    <col min="11012" max="11012" width="13.875" style="69" customWidth="1"/>
    <col min="11013" max="11013" width="22.125" style="69" customWidth="1"/>
    <col min="11014" max="11014" width="12.25" style="69" customWidth="1"/>
    <col min="11015" max="11015" width="9.125" style="69"/>
    <col min="11016" max="11016" width="12.625" style="69" customWidth="1"/>
    <col min="11017" max="11017" width="15" style="69" bestFit="1" customWidth="1"/>
    <col min="11018" max="11018" width="11" style="69" customWidth="1"/>
    <col min="11019" max="11019" width="12.75" style="69" customWidth="1"/>
    <col min="11020" max="11020" width="10.75" style="69" customWidth="1"/>
    <col min="11021" max="11021" width="9.125" style="69"/>
    <col min="11022" max="11023" width="7.125" style="69" customWidth="1"/>
    <col min="11024" max="11024" width="7" style="69" customWidth="1"/>
    <col min="11025" max="11025" width="8.125" style="69" customWidth="1"/>
    <col min="11026" max="11026" width="26.25" style="69" customWidth="1"/>
    <col min="11027" max="11266" width="9.125" style="69"/>
    <col min="11267" max="11267" width="9.75" style="69" customWidth="1"/>
    <col min="11268" max="11268" width="13.875" style="69" customWidth="1"/>
    <col min="11269" max="11269" width="22.125" style="69" customWidth="1"/>
    <col min="11270" max="11270" width="12.25" style="69" customWidth="1"/>
    <col min="11271" max="11271" width="9.125" style="69"/>
    <col min="11272" max="11272" width="12.625" style="69" customWidth="1"/>
    <col min="11273" max="11273" width="15" style="69" bestFit="1" customWidth="1"/>
    <col min="11274" max="11274" width="11" style="69" customWidth="1"/>
    <col min="11275" max="11275" width="12.75" style="69" customWidth="1"/>
    <col min="11276" max="11276" width="10.75" style="69" customWidth="1"/>
    <col min="11277" max="11277" width="9.125" style="69"/>
    <col min="11278" max="11279" width="7.125" style="69" customWidth="1"/>
    <col min="11280" max="11280" width="7" style="69" customWidth="1"/>
    <col min="11281" max="11281" width="8.125" style="69" customWidth="1"/>
    <col min="11282" max="11282" width="26.25" style="69" customWidth="1"/>
    <col min="11283" max="11522" width="9.125" style="69"/>
    <col min="11523" max="11523" width="9.75" style="69" customWidth="1"/>
    <col min="11524" max="11524" width="13.875" style="69" customWidth="1"/>
    <col min="11525" max="11525" width="22.125" style="69" customWidth="1"/>
    <col min="11526" max="11526" width="12.25" style="69" customWidth="1"/>
    <col min="11527" max="11527" width="9.125" style="69"/>
    <col min="11528" max="11528" width="12.625" style="69" customWidth="1"/>
    <col min="11529" max="11529" width="15" style="69" bestFit="1" customWidth="1"/>
    <col min="11530" max="11530" width="11" style="69" customWidth="1"/>
    <col min="11531" max="11531" width="12.75" style="69" customWidth="1"/>
    <col min="11532" max="11532" width="10.75" style="69" customWidth="1"/>
    <col min="11533" max="11533" width="9.125" style="69"/>
    <col min="11534" max="11535" width="7.125" style="69" customWidth="1"/>
    <col min="11536" max="11536" width="7" style="69" customWidth="1"/>
    <col min="11537" max="11537" width="8.125" style="69" customWidth="1"/>
    <col min="11538" max="11538" width="26.25" style="69" customWidth="1"/>
    <col min="11539" max="11778" width="9.125" style="69"/>
    <col min="11779" max="11779" width="9.75" style="69" customWidth="1"/>
    <col min="11780" max="11780" width="13.875" style="69" customWidth="1"/>
    <col min="11781" max="11781" width="22.125" style="69" customWidth="1"/>
    <col min="11782" max="11782" width="12.25" style="69" customWidth="1"/>
    <col min="11783" max="11783" width="9.125" style="69"/>
    <col min="11784" max="11784" width="12.625" style="69" customWidth="1"/>
    <col min="11785" max="11785" width="15" style="69" bestFit="1" customWidth="1"/>
    <col min="11786" max="11786" width="11" style="69" customWidth="1"/>
    <col min="11787" max="11787" width="12.75" style="69" customWidth="1"/>
    <col min="11788" max="11788" width="10.75" style="69" customWidth="1"/>
    <col min="11789" max="11789" width="9.125" style="69"/>
    <col min="11790" max="11791" width="7.125" style="69" customWidth="1"/>
    <col min="11792" max="11792" width="7" style="69" customWidth="1"/>
    <col min="11793" max="11793" width="8.125" style="69" customWidth="1"/>
    <col min="11794" max="11794" width="26.25" style="69" customWidth="1"/>
    <col min="11795" max="12034" width="9.125" style="69"/>
    <col min="12035" max="12035" width="9.75" style="69" customWidth="1"/>
    <col min="12036" max="12036" width="13.875" style="69" customWidth="1"/>
    <col min="12037" max="12037" width="22.125" style="69" customWidth="1"/>
    <col min="12038" max="12038" width="12.25" style="69" customWidth="1"/>
    <col min="12039" max="12039" width="9.125" style="69"/>
    <col min="12040" max="12040" width="12.625" style="69" customWidth="1"/>
    <col min="12041" max="12041" width="15" style="69" bestFit="1" customWidth="1"/>
    <col min="12042" max="12042" width="11" style="69" customWidth="1"/>
    <col min="12043" max="12043" width="12.75" style="69" customWidth="1"/>
    <col min="12044" max="12044" width="10.75" style="69" customWidth="1"/>
    <col min="12045" max="12045" width="9.125" style="69"/>
    <col min="12046" max="12047" width="7.125" style="69" customWidth="1"/>
    <col min="12048" max="12048" width="7" style="69" customWidth="1"/>
    <col min="12049" max="12049" width="8.125" style="69" customWidth="1"/>
    <col min="12050" max="12050" width="26.25" style="69" customWidth="1"/>
    <col min="12051" max="12290" width="9.125" style="69"/>
    <col min="12291" max="12291" width="9.75" style="69" customWidth="1"/>
    <col min="12292" max="12292" width="13.875" style="69" customWidth="1"/>
    <col min="12293" max="12293" width="22.125" style="69" customWidth="1"/>
    <col min="12294" max="12294" width="12.25" style="69" customWidth="1"/>
    <col min="12295" max="12295" width="9.125" style="69"/>
    <col min="12296" max="12296" width="12.625" style="69" customWidth="1"/>
    <col min="12297" max="12297" width="15" style="69" bestFit="1" customWidth="1"/>
    <col min="12298" max="12298" width="11" style="69" customWidth="1"/>
    <col min="12299" max="12299" width="12.75" style="69" customWidth="1"/>
    <col min="12300" max="12300" width="10.75" style="69" customWidth="1"/>
    <col min="12301" max="12301" width="9.125" style="69"/>
    <col min="12302" max="12303" width="7.125" style="69" customWidth="1"/>
    <col min="12304" max="12304" width="7" style="69" customWidth="1"/>
    <col min="12305" max="12305" width="8.125" style="69" customWidth="1"/>
    <col min="12306" max="12306" width="26.25" style="69" customWidth="1"/>
    <col min="12307" max="12546" width="9.125" style="69"/>
    <col min="12547" max="12547" width="9.75" style="69" customWidth="1"/>
    <col min="12548" max="12548" width="13.875" style="69" customWidth="1"/>
    <col min="12549" max="12549" width="22.125" style="69" customWidth="1"/>
    <col min="12550" max="12550" width="12.25" style="69" customWidth="1"/>
    <col min="12551" max="12551" width="9.125" style="69"/>
    <col min="12552" max="12552" width="12.625" style="69" customWidth="1"/>
    <col min="12553" max="12553" width="15" style="69" bestFit="1" customWidth="1"/>
    <col min="12554" max="12554" width="11" style="69" customWidth="1"/>
    <col min="12555" max="12555" width="12.75" style="69" customWidth="1"/>
    <col min="12556" max="12556" width="10.75" style="69" customWidth="1"/>
    <col min="12557" max="12557" width="9.125" style="69"/>
    <col min="12558" max="12559" width="7.125" style="69" customWidth="1"/>
    <col min="12560" max="12560" width="7" style="69" customWidth="1"/>
    <col min="12561" max="12561" width="8.125" style="69" customWidth="1"/>
    <col min="12562" max="12562" width="26.25" style="69" customWidth="1"/>
    <col min="12563" max="12802" width="9.125" style="69"/>
    <col min="12803" max="12803" width="9.75" style="69" customWidth="1"/>
    <col min="12804" max="12804" width="13.875" style="69" customWidth="1"/>
    <col min="12805" max="12805" width="22.125" style="69" customWidth="1"/>
    <col min="12806" max="12806" width="12.25" style="69" customWidth="1"/>
    <col min="12807" max="12807" width="9.125" style="69"/>
    <col min="12808" max="12808" width="12.625" style="69" customWidth="1"/>
    <col min="12809" max="12809" width="15" style="69" bestFit="1" customWidth="1"/>
    <col min="12810" max="12810" width="11" style="69" customWidth="1"/>
    <col min="12811" max="12811" width="12.75" style="69" customWidth="1"/>
    <col min="12812" max="12812" width="10.75" style="69" customWidth="1"/>
    <col min="12813" max="12813" width="9.125" style="69"/>
    <col min="12814" max="12815" width="7.125" style="69" customWidth="1"/>
    <col min="12816" max="12816" width="7" style="69" customWidth="1"/>
    <col min="12817" max="12817" width="8.125" style="69" customWidth="1"/>
    <col min="12818" max="12818" width="26.25" style="69" customWidth="1"/>
    <col min="12819" max="13058" width="9.125" style="69"/>
    <col min="13059" max="13059" width="9.75" style="69" customWidth="1"/>
    <col min="13060" max="13060" width="13.875" style="69" customWidth="1"/>
    <col min="13061" max="13061" width="22.125" style="69" customWidth="1"/>
    <col min="13062" max="13062" width="12.25" style="69" customWidth="1"/>
    <col min="13063" max="13063" width="9.125" style="69"/>
    <col min="13064" max="13064" width="12.625" style="69" customWidth="1"/>
    <col min="13065" max="13065" width="15" style="69" bestFit="1" customWidth="1"/>
    <col min="13066" max="13066" width="11" style="69" customWidth="1"/>
    <col min="13067" max="13067" width="12.75" style="69" customWidth="1"/>
    <col min="13068" max="13068" width="10.75" style="69" customWidth="1"/>
    <col min="13069" max="13069" width="9.125" style="69"/>
    <col min="13070" max="13071" width="7.125" style="69" customWidth="1"/>
    <col min="13072" max="13072" width="7" style="69" customWidth="1"/>
    <col min="13073" max="13073" width="8.125" style="69" customWidth="1"/>
    <col min="13074" max="13074" width="26.25" style="69" customWidth="1"/>
    <col min="13075" max="13314" width="9.125" style="69"/>
    <col min="13315" max="13315" width="9.75" style="69" customWidth="1"/>
    <col min="13316" max="13316" width="13.875" style="69" customWidth="1"/>
    <col min="13317" max="13317" width="22.125" style="69" customWidth="1"/>
    <col min="13318" max="13318" width="12.25" style="69" customWidth="1"/>
    <col min="13319" max="13319" width="9.125" style="69"/>
    <col min="13320" max="13320" width="12.625" style="69" customWidth="1"/>
    <col min="13321" max="13321" width="15" style="69" bestFit="1" customWidth="1"/>
    <col min="13322" max="13322" width="11" style="69" customWidth="1"/>
    <col min="13323" max="13323" width="12.75" style="69" customWidth="1"/>
    <col min="13324" max="13324" width="10.75" style="69" customWidth="1"/>
    <col min="13325" max="13325" width="9.125" style="69"/>
    <col min="13326" max="13327" width="7.125" style="69" customWidth="1"/>
    <col min="13328" max="13328" width="7" style="69" customWidth="1"/>
    <col min="13329" max="13329" width="8.125" style="69" customWidth="1"/>
    <col min="13330" max="13330" width="26.25" style="69" customWidth="1"/>
    <col min="13331" max="13570" width="9.125" style="69"/>
    <col min="13571" max="13571" width="9.75" style="69" customWidth="1"/>
    <col min="13572" max="13572" width="13.875" style="69" customWidth="1"/>
    <col min="13573" max="13573" width="22.125" style="69" customWidth="1"/>
    <col min="13574" max="13574" width="12.25" style="69" customWidth="1"/>
    <col min="13575" max="13575" width="9.125" style="69"/>
    <col min="13576" max="13576" width="12.625" style="69" customWidth="1"/>
    <col min="13577" max="13577" width="15" style="69" bestFit="1" customWidth="1"/>
    <col min="13578" max="13578" width="11" style="69" customWidth="1"/>
    <col min="13579" max="13579" width="12.75" style="69" customWidth="1"/>
    <col min="13580" max="13580" width="10.75" style="69" customWidth="1"/>
    <col min="13581" max="13581" width="9.125" style="69"/>
    <col min="13582" max="13583" width="7.125" style="69" customWidth="1"/>
    <col min="13584" max="13584" width="7" style="69" customWidth="1"/>
    <col min="13585" max="13585" width="8.125" style="69" customWidth="1"/>
    <col min="13586" max="13586" width="26.25" style="69" customWidth="1"/>
    <col min="13587" max="13826" width="9.125" style="69"/>
    <col min="13827" max="13827" width="9.75" style="69" customWidth="1"/>
    <col min="13828" max="13828" width="13.875" style="69" customWidth="1"/>
    <col min="13829" max="13829" width="22.125" style="69" customWidth="1"/>
    <col min="13830" max="13830" width="12.25" style="69" customWidth="1"/>
    <col min="13831" max="13831" width="9.125" style="69"/>
    <col min="13832" max="13832" width="12.625" style="69" customWidth="1"/>
    <col min="13833" max="13833" width="15" style="69" bestFit="1" customWidth="1"/>
    <col min="13834" max="13834" width="11" style="69" customWidth="1"/>
    <col min="13835" max="13835" width="12.75" style="69" customWidth="1"/>
    <col min="13836" max="13836" width="10.75" style="69" customWidth="1"/>
    <col min="13837" max="13837" width="9.125" style="69"/>
    <col min="13838" max="13839" width="7.125" style="69" customWidth="1"/>
    <col min="13840" max="13840" width="7" style="69" customWidth="1"/>
    <col min="13841" max="13841" width="8.125" style="69" customWidth="1"/>
    <col min="13842" max="13842" width="26.25" style="69" customWidth="1"/>
    <col min="13843" max="14082" width="9.125" style="69"/>
    <col min="14083" max="14083" width="9.75" style="69" customWidth="1"/>
    <col min="14084" max="14084" width="13.875" style="69" customWidth="1"/>
    <col min="14085" max="14085" width="22.125" style="69" customWidth="1"/>
    <col min="14086" max="14086" width="12.25" style="69" customWidth="1"/>
    <col min="14087" max="14087" width="9.125" style="69"/>
    <col min="14088" max="14088" width="12.625" style="69" customWidth="1"/>
    <col min="14089" max="14089" width="15" style="69" bestFit="1" customWidth="1"/>
    <col min="14090" max="14090" width="11" style="69" customWidth="1"/>
    <col min="14091" max="14091" width="12.75" style="69" customWidth="1"/>
    <col min="14092" max="14092" width="10.75" style="69" customWidth="1"/>
    <col min="14093" max="14093" width="9.125" style="69"/>
    <col min="14094" max="14095" width="7.125" style="69" customWidth="1"/>
    <col min="14096" max="14096" width="7" style="69" customWidth="1"/>
    <col min="14097" max="14097" width="8.125" style="69" customWidth="1"/>
    <col min="14098" max="14098" width="26.25" style="69" customWidth="1"/>
    <col min="14099" max="14338" width="9.125" style="69"/>
    <col min="14339" max="14339" width="9.75" style="69" customWidth="1"/>
    <col min="14340" max="14340" width="13.875" style="69" customWidth="1"/>
    <col min="14341" max="14341" width="22.125" style="69" customWidth="1"/>
    <col min="14342" max="14342" width="12.25" style="69" customWidth="1"/>
    <col min="14343" max="14343" width="9.125" style="69"/>
    <col min="14344" max="14344" width="12.625" style="69" customWidth="1"/>
    <col min="14345" max="14345" width="15" style="69" bestFit="1" customWidth="1"/>
    <col min="14346" max="14346" width="11" style="69" customWidth="1"/>
    <col min="14347" max="14347" width="12.75" style="69" customWidth="1"/>
    <col min="14348" max="14348" width="10.75" style="69" customWidth="1"/>
    <col min="14349" max="14349" width="9.125" style="69"/>
    <col min="14350" max="14351" width="7.125" style="69" customWidth="1"/>
    <col min="14352" max="14352" width="7" style="69" customWidth="1"/>
    <col min="14353" max="14353" width="8.125" style="69" customWidth="1"/>
    <col min="14354" max="14354" width="26.25" style="69" customWidth="1"/>
    <col min="14355" max="14594" width="9.125" style="69"/>
    <col min="14595" max="14595" width="9.75" style="69" customWidth="1"/>
    <col min="14596" max="14596" width="13.875" style="69" customWidth="1"/>
    <col min="14597" max="14597" width="22.125" style="69" customWidth="1"/>
    <col min="14598" max="14598" width="12.25" style="69" customWidth="1"/>
    <col min="14599" max="14599" width="9.125" style="69"/>
    <col min="14600" max="14600" width="12.625" style="69" customWidth="1"/>
    <col min="14601" max="14601" width="15" style="69" bestFit="1" customWidth="1"/>
    <col min="14602" max="14602" width="11" style="69" customWidth="1"/>
    <col min="14603" max="14603" width="12.75" style="69" customWidth="1"/>
    <col min="14604" max="14604" width="10.75" style="69" customWidth="1"/>
    <col min="14605" max="14605" width="9.125" style="69"/>
    <col min="14606" max="14607" width="7.125" style="69" customWidth="1"/>
    <col min="14608" max="14608" width="7" style="69" customWidth="1"/>
    <col min="14609" max="14609" width="8.125" style="69" customWidth="1"/>
    <col min="14610" max="14610" width="26.25" style="69" customWidth="1"/>
    <col min="14611" max="14850" width="9.125" style="69"/>
    <col min="14851" max="14851" width="9.75" style="69" customWidth="1"/>
    <col min="14852" max="14852" width="13.875" style="69" customWidth="1"/>
    <col min="14853" max="14853" width="22.125" style="69" customWidth="1"/>
    <col min="14854" max="14854" width="12.25" style="69" customWidth="1"/>
    <col min="14855" max="14855" width="9.125" style="69"/>
    <col min="14856" max="14856" width="12.625" style="69" customWidth="1"/>
    <col min="14857" max="14857" width="15" style="69" bestFit="1" customWidth="1"/>
    <col min="14858" max="14858" width="11" style="69" customWidth="1"/>
    <col min="14859" max="14859" width="12.75" style="69" customWidth="1"/>
    <col min="14860" max="14860" width="10.75" style="69" customWidth="1"/>
    <col min="14861" max="14861" width="9.125" style="69"/>
    <col min="14862" max="14863" width="7.125" style="69" customWidth="1"/>
    <col min="14864" max="14864" width="7" style="69" customWidth="1"/>
    <col min="14865" max="14865" width="8.125" style="69" customWidth="1"/>
    <col min="14866" max="14866" width="26.25" style="69" customWidth="1"/>
    <col min="14867" max="15106" width="9.125" style="69"/>
    <col min="15107" max="15107" width="9.75" style="69" customWidth="1"/>
    <col min="15108" max="15108" width="13.875" style="69" customWidth="1"/>
    <col min="15109" max="15109" width="22.125" style="69" customWidth="1"/>
    <col min="15110" max="15110" width="12.25" style="69" customWidth="1"/>
    <col min="15111" max="15111" width="9.125" style="69"/>
    <col min="15112" max="15112" width="12.625" style="69" customWidth="1"/>
    <col min="15113" max="15113" width="15" style="69" bestFit="1" customWidth="1"/>
    <col min="15114" max="15114" width="11" style="69" customWidth="1"/>
    <col min="15115" max="15115" width="12.75" style="69" customWidth="1"/>
    <col min="15116" max="15116" width="10.75" style="69" customWidth="1"/>
    <col min="15117" max="15117" width="9.125" style="69"/>
    <col min="15118" max="15119" width="7.125" style="69" customWidth="1"/>
    <col min="15120" max="15120" width="7" style="69" customWidth="1"/>
    <col min="15121" max="15121" width="8.125" style="69" customWidth="1"/>
    <col min="15122" max="15122" width="26.25" style="69" customWidth="1"/>
    <col min="15123" max="15362" width="9.125" style="69"/>
    <col min="15363" max="15363" width="9.75" style="69" customWidth="1"/>
    <col min="15364" max="15364" width="13.875" style="69" customWidth="1"/>
    <col min="15365" max="15365" width="22.125" style="69" customWidth="1"/>
    <col min="15366" max="15366" width="12.25" style="69" customWidth="1"/>
    <col min="15367" max="15367" width="9.125" style="69"/>
    <col min="15368" max="15368" width="12.625" style="69" customWidth="1"/>
    <col min="15369" max="15369" width="15" style="69" bestFit="1" customWidth="1"/>
    <col min="15370" max="15370" width="11" style="69" customWidth="1"/>
    <col min="15371" max="15371" width="12.75" style="69" customWidth="1"/>
    <col min="15372" max="15372" width="10.75" style="69" customWidth="1"/>
    <col min="15373" max="15373" width="9.125" style="69"/>
    <col min="15374" max="15375" width="7.125" style="69" customWidth="1"/>
    <col min="15376" max="15376" width="7" style="69" customWidth="1"/>
    <col min="15377" max="15377" width="8.125" style="69" customWidth="1"/>
    <col min="15378" max="15378" width="26.25" style="69" customWidth="1"/>
    <col min="15379" max="15618" width="9.125" style="69"/>
    <col min="15619" max="15619" width="9.75" style="69" customWidth="1"/>
    <col min="15620" max="15620" width="13.875" style="69" customWidth="1"/>
    <col min="15621" max="15621" width="22.125" style="69" customWidth="1"/>
    <col min="15622" max="15622" width="12.25" style="69" customWidth="1"/>
    <col min="15623" max="15623" width="9.125" style="69"/>
    <col min="15624" max="15624" width="12.625" style="69" customWidth="1"/>
    <col min="15625" max="15625" width="15" style="69" bestFit="1" customWidth="1"/>
    <col min="15626" max="15626" width="11" style="69" customWidth="1"/>
    <col min="15627" max="15627" width="12.75" style="69" customWidth="1"/>
    <col min="15628" max="15628" width="10.75" style="69" customWidth="1"/>
    <col min="15629" max="15629" width="9.125" style="69"/>
    <col min="15630" max="15631" width="7.125" style="69" customWidth="1"/>
    <col min="15632" max="15632" width="7" style="69" customWidth="1"/>
    <col min="15633" max="15633" width="8.125" style="69" customWidth="1"/>
    <col min="15634" max="15634" width="26.25" style="69" customWidth="1"/>
    <col min="15635" max="15874" width="9.125" style="69"/>
    <col min="15875" max="15875" width="9.75" style="69" customWidth="1"/>
    <col min="15876" max="15876" width="13.875" style="69" customWidth="1"/>
    <col min="15877" max="15877" width="22.125" style="69" customWidth="1"/>
    <col min="15878" max="15878" width="12.25" style="69" customWidth="1"/>
    <col min="15879" max="15879" width="9.125" style="69"/>
    <col min="15880" max="15880" width="12.625" style="69" customWidth="1"/>
    <col min="15881" max="15881" width="15" style="69" bestFit="1" customWidth="1"/>
    <col min="15882" max="15882" width="11" style="69" customWidth="1"/>
    <col min="15883" max="15883" width="12.75" style="69" customWidth="1"/>
    <col min="15884" max="15884" width="10.75" style="69" customWidth="1"/>
    <col min="15885" max="15885" width="9.125" style="69"/>
    <col min="15886" max="15887" width="7.125" style="69" customWidth="1"/>
    <col min="15888" max="15888" width="7" style="69" customWidth="1"/>
    <col min="15889" max="15889" width="8.125" style="69" customWidth="1"/>
    <col min="15890" max="15890" width="26.25" style="69" customWidth="1"/>
    <col min="15891" max="16130" width="9.125" style="69"/>
    <col min="16131" max="16131" width="9.75" style="69" customWidth="1"/>
    <col min="16132" max="16132" width="13.875" style="69" customWidth="1"/>
    <col min="16133" max="16133" width="22.125" style="69" customWidth="1"/>
    <col min="16134" max="16134" width="12.25" style="69" customWidth="1"/>
    <col min="16135" max="16135" width="9.125" style="69"/>
    <col min="16136" max="16136" width="12.625" style="69" customWidth="1"/>
    <col min="16137" max="16137" width="15" style="69" bestFit="1" customWidth="1"/>
    <col min="16138" max="16138" width="11" style="69" customWidth="1"/>
    <col min="16139" max="16139" width="12.75" style="69" customWidth="1"/>
    <col min="16140" max="16140" width="10.75" style="69" customWidth="1"/>
    <col min="16141" max="16141" width="9.125" style="69"/>
    <col min="16142" max="16143" width="7.125" style="69" customWidth="1"/>
    <col min="16144" max="16144" width="7" style="69" customWidth="1"/>
    <col min="16145" max="16145" width="8.125" style="69" customWidth="1"/>
    <col min="16146" max="16146" width="26.25" style="69" customWidth="1"/>
    <col min="16147" max="16384" width="9.125" style="69"/>
  </cols>
  <sheetData>
    <row r="1" spans="1:19" ht="18.75">
      <c r="A1" s="321" t="s">
        <v>159</v>
      </c>
      <c r="B1" s="321"/>
      <c r="C1" s="321"/>
      <c r="D1" s="196"/>
      <c r="E1" s="196"/>
      <c r="F1" s="197"/>
      <c r="G1" s="198"/>
      <c r="H1" s="199"/>
      <c r="I1" s="200"/>
      <c r="J1" s="201"/>
      <c r="K1" s="202"/>
      <c r="L1" s="201"/>
      <c r="M1" s="202"/>
      <c r="N1" s="203"/>
      <c r="O1" s="201"/>
      <c r="P1" s="322" t="s">
        <v>55</v>
      </c>
      <c r="Q1" s="322"/>
      <c r="R1" s="67">
        <f>SUM(F4:F194)</f>
        <v>0</v>
      </c>
    </row>
    <row r="2" spans="1:19" s="73" customFormat="1" ht="18">
      <c r="A2" s="97" t="s">
        <v>56</v>
      </c>
      <c r="B2" s="97" t="s">
        <v>57</v>
      </c>
      <c r="C2" s="98" t="s">
        <v>58</v>
      </c>
      <c r="D2" s="99" t="s">
        <v>79</v>
      </c>
      <c r="E2" s="99" t="s">
        <v>78</v>
      </c>
      <c r="F2" s="220" t="s">
        <v>59</v>
      </c>
      <c r="G2" s="97" t="s">
        <v>60</v>
      </c>
      <c r="H2" s="190" t="s">
        <v>61</v>
      </c>
      <c r="I2" s="70" t="s">
        <v>62</v>
      </c>
      <c r="J2" s="147" t="s">
        <v>63</v>
      </c>
      <c r="K2" s="148" t="s">
        <v>64</v>
      </c>
      <c r="L2" s="149" t="s">
        <v>65</v>
      </c>
      <c r="M2" s="148" t="s">
        <v>66</v>
      </c>
      <c r="N2" s="148" t="s">
        <v>67</v>
      </c>
      <c r="O2" s="150" t="s">
        <v>68</v>
      </c>
      <c r="P2" s="323" t="s">
        <v>61</v>
      </c>
      <c r="Q2" s="323"/>
      <c r="R2" s="71">
        <f>SUM(H4:H194)</f>
        <v>0</v>
      </c>
      <c r="S2" s="72"/>
    </row>
    <row r="3" spans="1:19" s="73" customFormat="1" ht="18">
      <c r="A3" s="97"/>
      <c r="B3" s="97"/>
      <c r="C3" s="98"/>
      <c r="D3" s="99" t="s">
        <v>80</v>
      </c>
      <c r="E3" s="99"/>
      <c r="F3" s="220"/>
      <c r="G3" s="97" t="s">
        <v>69</v>
      </c>
      <c r="H3" s="190"/>
      <c r="I3" s="70"/>
      <c r="J3" s="149"/>
      <c r="K3" s="148"/>
      <c r="L3" s="149"/>
      <c r="M3" s="148" t="s">
        <v>76</v>
      </c>
      <c r="N3" s="148"/>
      <c r="O3" s="151"/>
      <c r="P3" s="323" t="s">
        <v>70</v>
      </c>
      <c r="Q3" s="323"/>
      <c r="R3" s="74">
        <f>R1-R2</f>
        <v>0</v>
      </c>
      <c r="S3" s="72"/>
    </row>
    <row r="4" spans="1:19" s="80" customFormat="1" ht="15" customHeight="1">
      <c r="A4" s="204"/>
      <c r="B4" s="205"/>
      <c r="C4" s="206"/>
      <c r="D4" s="205"/>
      <c r="E4" s="102"/>
      <c r="F4" s="218">
        <f>Table32356789101112345306331344366375503456[[#This Row],[Q-ty]]*Table32356789101112345306331344366375503456[[#This Row],[Unit]]</f>
        <v>0</v>
      </c>
      <c r="G4" s="134"/>
      <c r="H4" s="191"/>
      <c r="I4" s="76">
        <f>Table32356789101112345306331344366375503456[[#This Row],[AMOUNT]]-Table32356789101112345306331344366375503456[[#This Row],[Amount Paid]]</f>
        <v>0</v>
      </c>
      <c r="J4" s="152"/>
      <c r="K4" s="222"/>
      <c r="L4" s="223"/>
      <c r="M4" s="222"/>
      <c r="N4" s="224"/>
      <c r="O4" s="230"/>
      <c r="P4" s="78"/>
      <c r="Q4" s="78"/>
      <c r="R4" s="79"/>
    </row>
    <row r="5" spans="1:19" s="80" customFormat="1" ht="15" customHeight="1">
      <c r="A5" s="204"/>
      <c r="B5" s="205"/>
      <c r="C5" s="206"/>
      <c r="D5" s="205"/>
      <c r="E5" s="102"/>
      <c r="F5" s="218">
        <f>Table32356789101112345306331344366375503456[[#This Row],[Q-ty]]*Table32356789101112345306331344366375503456[[#This Row],[Unit]]</f>
        <v>0</v>
      </c>
      <c r="G5" s="134"/>
      <c r="H5" s="191"/>
      <c r="I5" s="76">
        <f>Table32356789101112345306331344366375503456[[#This Row],[AMOUNT]]-Table32356789101112345306331344366375503456[[#This Row],[Amount Paid]]</f>
        <v>0</v>
      </c>
      <c r="J5" s="152"/>
      <c r="K5" s="222"/>
      <c r="L5" s="223"/>
      <c r="M5" s="222"/>
      <c r="N5" s="224"/>
      <c r="O5" s="230"/>
      <c r="P5" s="78"/>
      <c r="Q5" s="78"/>
      <c r="R5" s="92"/>
    </row>
    <row r="6" spans="1:19" s="80" customFormat="1" ht="15" customHeight="1">
      <c r="A6" s="204"/>
      <c r="B6" s="205"/>
      <c r="C6" s="206"/>
      <c r="D6" s="205"/>
      <c r="E6" s="102"/>
      <c r="F6" s="218">
        <f>Table32356789101112345306331344366375503456[[#This Row],[Q-ty]]*Table32356789101112345306331344366375503456[[#This Row],[Unit]]</f>
        <v>0</v>
      </c>
      <c r="G6" s="134"/>
      <c r="H6" s="191"/>
      <c r="I6" s="76">
        <f>Table32356789101112345306331344366375503456[[#This Row],[AMOUNT]]-Table32356789101112345306331344366375503456[[#This Row],[Amount Paid]]</f>
        <v>0</v>
      </c>
      <c r="J6" s="152" t="s">
        <v>75</v>
      </c>
      <c r="K6" s="225"/>
      <c r="L6" s="223"/>
      <c r="M6" s="222"/>
      <c r="N6" s="224"/>
      <c r="O6" s="230"/>
      <c r="P6" s="78"/>
      <c r="Q6" s="78"/>
      <c r="R6" s="92" t="s">
        <v>75</v>
      </c>
    </row>
    <row r="7" spans="1:19" s="80" customFormat="1" ht="15" customHeight="1">
      <c r="A7" s="207"/>
      <c r="B7" s="205"/>
      <c r="C7" s="206"/>
      <c r="D7" s="205"/>
      <c r="E7" s="102"/>
      <c r="F7" s="218">
        <f>Table32356789101112345306331344366375503456[[#This Row],[Q-ty]]*Table32356789101112345306331344366375503456[[#This Row],[Unit]]</f>
        <v>0</v>
      </c>
      <c r="G7" s="134"/>
      <c r="H7" s="191"/>
      <c r="I7" s="76">
        <f>Table32356789101112345306331344366375503456[[#This Row],[AMOUNT]]-Table32356789101112345306331344366375503456[[#This Row],[Amount Paid]]</f>
        <v>0</v>
      </c>
      <c r="J7" s="152"/>
      <c r="K7" s="231"/>
      <c r="L7" s="232"/>
      <c r="M7" s="222"/>
      <c r="N7" s="222"/>
      <c r="O7" s="230"/>
      <c r="P7" s="78"/>
      <c r="Q7" s="78"/>
      <c r="R7" s="93">
        <f>SUM(D4:D194)</f>
        <v>0</v>
      </c>
    </row>
    <row r="8" spans="1:19" s="80" customFormat="1" ht="15" customHeight="1">
      <c r="A8" s="207"/>
      <c r="B8" s="205"/>
      <c r="C8" s="206"/>
      <c r="D8" s="205"/>
      <c r="E8" s="102"/>
      <c r="F8" s="218"/>
      <c r="G8" s="134"/>
      <c r="H8" s="191"/>
      <c r="I8" s="76">
        <f>Table32356789101112345306331344366375503456[[#This Row],[AMOUNT]]-Table32356789101112345306331344366375503456[[#This Row],[Amount Paid]]</f>
        <v>0</v>
      </c>
      <c r="J8" s="152"/>
      <c r="K8" s="222"/>
      <c r="L8" s="232"/>
      <c r="M8" s="222"/>
      <c r="N8" s="222"/>
      <c r="O8" s="230"/>
      <c r="P8" s="78"/>
      <c r="Q8" s="78"/>
      <c r="R8" s="94"/>
    </row>
    <row r="9" spans="1:19" s="80" customFormat="1" ht="15" customHeight="1">
      <c r="A9" s="207"/>
      <c r="B9" s="205"/>
      <c r="C9" s="206"/>
      <c r="D9" s="205"/>
      <c r="E9" s="102"/>
      <c r="F9" s="218">
        <f>Table32356789101112345306331344366375503456[[#This Row],[Q-ty]]*Table32356789101112345306331344366375503456[[#This Row],[Unit]]</f>
        <v>0</v>
      </c>
      <c r="G9" s="134"/>
      <c r="H9" s="192"/>
      <c r="I9" s="76">
        <f>Table32356789101112345306331344366375503456[[#This Row],[AMOUNT]]-Table32356789101112345306331344366375503456[[#This Row],[Amount Paid]]</f>
        <v>0</v>
      </c>
      <c r="J9" s="152"/>
      <c r="K9" s="222"/>
      <c r="L9" s="232"/>
      <c r="M9" s="222"/>
      <c r="N9" s="222"/>
      <c r="O9" s="230"/>
      <c r="P9" s="78"/>
      <c r="Q9" s="78"/>
      <c r="R9" s="95">
        <f>SUM(D4:D194)</f>
        <v>0</v>
      </c>
    </row>
    <row r="10" spans="1:19" s="80" customFormat="1" ht="15" customHeight="1">
      <c r="A10" s="207"/>
      <c r="B10" s="205"/>
      <c r="C10" s="206"/>
      <c r="D10" s="205"/>
      <c r="E10" s="102"/>
      <c r="F10" s="218">
        <f>Table32356789101112345306331344366375503456[[#This Row],[Q-ty]]*Table32356789101112345306331344366375503456[[#This Row],[Unit]]</f>
        <v>0</v>
      </c>
      <c r="G10" s="134"/>
      <c r="H10" s="191"/>
      <c r="I10" s="76">
        <f>Table32356789101112345306331344366375503456[[#This Row],[AMOUNT]]-Table32356789101112345306331344366375503456[[#This Row],[Amount Paid]]</f>
        <v>0</v>
      </c>
      <c r="J10" s="152"/>
      <c r="K10" s="231"/>
      <c r="L10" s="232"/>
      <c r="M10" s="222"/>
      <c r="N10" s="222"/>
      <c r="O10" s="230"/>
      <c r="P10" s="78"/>
      <c r="Q10" s="78"/>
      <c r="R10" s="96"/>
    </row>
    <row r="11" spans="1:19" s="80" customFormat="1" ht="15" customHeight="1">
      <c r="A11" s="207"/>
      <c r="B11" s="205"/>
      <c r="C11" s="206"/>
      <c r="D11" s="205"/>
      <c r="E11" s="102"/>
      <c r="F11" s="218">
        <f>Table32356789101112345306331344366375503456[[#This Row],[Q-ty]]*Table32356789101112345306331344366375503456[[#This Row],[Unit]]</f>
        <v>0</v>
      </c>
      <c r="G11" s="134"/>
      <c r="H11" s="191"/>
      <c r="I11" s="76">
        <f>Table32356789101112345306331344366375503456[[#This Row],[AMOUNT]]-Table32356789101112345306331344366375503456[[#This Row],[Amount Paid]]</f>
        <v>0</v>
      </c>
      <c r="J11" s="152"/>
      <c r="K11" s="231"/>
      <c r="L11" s="232"/>
      <c r="M11" s="222"/>
      <c r="N11" s="222"/>
      <c r="O11" s="230"/>
      <c r="P11" s="78"/>
      <c r="Q11" s="78"/>
      <c r="R11" s="92"/>
    </row>
    <row r="12" spans="1:19" s="80" customFormat="1" ht="15" customHeight="1">
      <c r="A12" s="207"/>
      <c r="B12" s="205"/>
      <c r="C12" s="206"/>
      <c r="D12" s="205"/>
      <c r="E12" s="102"/>
      <c r="F12" s="218">
        <f>Table32356789101112345306331344366375503456[[#This Row],[Q-ty]]*Table32356789101112345306331344366375503456[[#This Row],[Unit]]</f>
        <v>0</v>
      </c>
      <c r="G12" s="134"/>
      <c r="H12" s="191"/>
      <c r="I12" s="76">
        <f>Table32356789101112345306331344366375503456[[#This Row],[AMOUNT]]-Table32356789101112345306331344366375503456[[#This Row],[Amount Paid]]</f>
        <v>0</v>
      </c>
      <c r="J12" s="152" t="s">
        <v>75</v>
      </c>
      <c r="K12" s="222"/>
      <c r="L12" s="223"/>
      <c r="M12" s="222"/>
      <c r="N12" s="224"/>
      <c r="O12" s="230"/>
      <c r="P12" s="78"/>
      <c r="Q12" s="78"/>
      <c r="R12" s="92"/>
    </row>
    <row r="13" spans="1:19" s="80" customFormat="1" ht="15" customHeight="1">
      <c r="A13" s="208"/>
      <c r="B13" s="209"/>
      <c r="C13" s="210"/>
      <c r="D13" s="209"/>
      <c r="E13" s="102"/>
      <c r="F13" s="218"/>
      <c r="G13" s="134"/>
      <c r="H13" s="191"/>
      <c r="I13" s="76">
        <f>Table32356789101112345306331344366375503456[[#This Row],[AMOUNT]]-Table32356789101112345306331344366375503456[[#This Row],[Amount Paid]]</f>
        <v>0</v>
      </c>
      <c r="J13" s="152"/>
      <c r="K13" s="226"/>
      <c r="L13" s="227"/>
      <c r="M13" s="228"/>
      <c r="N13" s="229"/>
      <c r="O13" s="233"/>
      <c r="P13" s="78"/>
      <c r="Q13" s="78"/>
      <c r="R13" s="92"/>
    </row>
    <row r="14" spans="1:19" s="80" customFormat="1" ht="15" customHeight="1">
      <c r="A14" s="207"/>
      <c r="B14" s="205"/>
      <c r="C14" s="206"/>
      <c r="D14" s="205"/>
      <c r="E14" s="102"/>
      <c r="F14" s="218">
        <f>Table32356789101112345306331344366375503456[[#This Row],[Q-ty]]*Table32356789101112345306331344366375503456[[#This Row],[Unit]]</f>
        <v>0</v>
      </c>
      <c r="G14" s="135"/>
      <c r="H14" s="191"/>
      <c r="I14" s="76">
        <f>Table32356789101112345306331344366375503456[[#This Row],[AMOUNT]]-Table32356789101112345306331344366375503456[[#This Row],[Amount Paid]]</f>
        <v>0</v>
      </c>
      <c r="J14" s="159"/>
      <c r="K14" s="222"/>
      <c r="L14" s="223"/>
      <c r="M14" s="222"/>
      <c r="N14" s="224"/>
      <c r="O14" s="230"/>
      <c r="P14" s="82"/>
      <c r="Q14" s="82"/>
      <c r="R14" s="96"/>
      <c r="S14" s="83"/>
    </row>
    <row r="15" spans="1:19" s="80" customFormat="1" ht="15" customHeight="1">
      <c r="A15" s="211"/>
      <c r="B15" s="211"/>
      <c r="C15" s="212"/>
      <c r="D15" s="211"/>
      <c r="E15" s="102"/>
      <c r="F15" s="218">
        <f>Table32356789101112345306331344366375503456[[#This Row],[Q-ty]]*Table32356789101112345306331344366375503456[[#This Row],[Unit]]</f>
        <v>0</v>
      </c>
      <c r="G15" s="134"/>
      <c r="H15" s="191"/>
      <c r="I15" s="76">
        <f>Table32356789101112345306331344366375503456[[#This Row],[AMOUNT]]-Table32356789101112345306331344366375503456[[#This Row],[Amount Paid]]</f>
        <v>0</v>
      </c>
      <c r="J15" s="152"/>
      <c r="K15" s="226"/>
      <c r="L15" s="227"/>
      <c r="M15" s="228"/>
      <c r="N15" s="229"/>
      <c r="O15" s="233"/>
      <c r="P15" s="82"/>
      <c r="Q15" s="82"/>
      <c r="R15" s="96"/>
      <c r="S15" s="83"/>
    </row>
    <row r="16" spans="1:19" s="80" customFormat="1" ht="15" customHeight="1">
      <c r="A16" s="207"/>
      <c r="B16" s="205"/>
      <c r="C16" s="206"/>
      <c r="D16" s="205"/>
      <c r="E16" s="102"/>
      <c r="F16" s="218">
        <f>Table32356789101112345306331344366375503456[[#This Row],[Q-ty]]*Table32356789101112345306331344366375503456[[#This Row],[Unit]]</f>
        <v>0</v>
      </c>
      <c r="G16" s="134"/>
      <c r="H16" s="191"/>
      <c r="I16" s="76">
        <f>Table32356789101112345306331344366375503456[[#This Row],[AMOUNT]]-Table32356789101112345306331344366375503456[[#This Row],[Amount Paid]]</f>
        <v>0</v>
      </c>
      <c r="J16" s="152"/>
      <c r="K16" s="222"/>
      <c r="L16" s="223"/>
      <c r="M16" s="222"/>
      <c r="N16" s="224"/>
      <c r="O16" s="230"/>
      <c r="P16" s="82"/>
      <c r="Q16" s="82"/>
      <c r="R16" s="96"/>
      <c r="S16" s="83"/>
    </row>
    <row r="17" spans="1:19" s="80" customFormat="1" ht="15" customHeight="1">
      <c r="A17" s="204"/>
      <c r="B17" s="205"/>
      <c r="C17" s="206"/>
      <c r="D17" s="205"/>
      <c r="E17" s="102"/>
      <c r="F17" s="218"/>
      <c r="G17" s="134"/>
      <c r="H17" s="191"/>
      <c r="I17" s="76">
        <f>Table32356789101112345306331344366375503456[[#This Row],[AMOUNT]]-Table32356789101112345306331344366375503456[[#This Row],[Amount Paid]]</f>
        <v>0</v>
      </c>
      <c r="J17" s="152"/>
      <c r="K17" s="234"/>
      <c r="L17" s="232"/>
      <c r="M17" s="222"/>
      <c r="N17" s="222"/>
      <c r="O17" s="230"/>
      <c r="P17" s="82"/>
      <c r="Q17" s="82"/>
      <c r="R17" s="96"/>
      <c r="S17" s="83"/>
    </row>
    <row r="18" spans="1:19" s="80" customFormat="1" ht="15" customHeight="1">
      <c r="A18" s="204"/>
      <c r="B18" s="205"/>
      <c r="C18" s="206"/>
      <c r="D18" s="205"/>
      <c r="E18" s="102"/>
      <c r="F18" s="218">
        <f>Table32356789101112345306331344366375503456[[#This Row],[Q-ty]]*Table32356789101112345306331344366375503456[[#This Row],[Unit]]</f>
        <v>0</v>
      </c>
      <c r="G18" s="135"/>
      <c r="H18" s="191"/>
      <c r="I18" s="76">
        <f>Table32356789101112345306331344366375503456[[#This Row],[AMOUNT]]-Table32356789101112345306331344366375503456[[#This Row],[Amount Paid]]</f>
        <v>0</v>
      </c>
      <c r="J18" s="159"/>
      <c r="K18" s="222"/>
      <c r="L18" s="223"/>
      <c r="M18" s="222"/>
      <c r="N18" s="224"/>
      <c r="O18" s="230"/>
      <c r="P18" s="82"/>
      <c r="Q18" s="82"/>
      <c r="R18" s="92"/>
      <c r="S18" s="83"/>
    </row>
    <row r="19" spans="1:19" s="80" customFormat="1" ht="15" customHeight="1">
      <c r="A19" s="211"/>
      <c r="B19" s="211"/>
      <c r="C19" s="210"/>
      <c r="D19" s="208"/>
      <c r="E19" s="102"/>
      <c r="F19" s="218">
        <f>Table32356789101112345306331344366375503456[[#This Row],[Q-ty]]*Table32356789101112345306331344366375503456[[#This Row],[Unit]]</f>
        <v>0</v>
      </c>
      <c r="G19" s="134"/>
      <c r="H19" s="191"/>
      <c r="I19" s="76">
        <f>Table32356789101112345306331344366375503456[[#This Row],[AMOUNT]]-Table32356789101112345306331344366375503456[[#This Row],[Amount Paid]]</f>
        <v>0</v>
      </c>
      <c r="J19" s="152"/>
      <c r="K19" s="226"/>
      <c r="L19" s="227"/>
      <c r="M19" s="228"/>
      <c r="N19" s="229"/>
      <c r="O19" s="233"/>
      <c r="P19" s="82"/>
      <c r="Q19" s="82"/>
      <c r="R19" s="96"/>
      <c r="S19" s="83"/>
    </row>
    <row r="20" spans="1:19" s="80" customFormat="1" ht="15" customHeight="1">
      <c r="A20" s="204"/>
      <c r="B20" s="205"/>
      <c r="C20" s="206"/>
      <c r="D20" s="205"/>
      <c r="E20" s="102"/>
      <c r="F20" s="218">
        <f>Table32356789101112345306331344366375503456[[#This Row],[Q-ty]]*Table32356789101112345306331344366375503456[[#This Row],[Unit]]</f>
        <v>0</v>
      </c>
      <c r="G20" s="134"/>
      <c r="H20" s="191"/>
      <c r="I20" s="76">
        <f>Table32356789101112345306331344366375503456[[#This Row],[AMOUNT]]-Table32356789101112345306331344366375503456[[#This Row],[Amount Paid]]</f>
        <v>0</v>
      </c>
      <c r="J20" s="152"/>
      <c r="K20" s="222"/>
      <c r="L20" s="223"/>
      <c r="M20" s="222"/>
      <c r="N20" s="224"/>
      <c r="O20" s="230"/>
      <c r="P20" s="82"/>
      <c r="Q20" s="82"/>
      <c r="R20" s="96"/>
      <c r="S20" s="83"/>
    </row>
    <row r="21" spans="1:19" s="80" customFormat="1" ht="15" customHeight="1">
      <c r="A21" s="204"/>
      <c r="B21" s="205"/>
      <c r="C21" s="206"/>
      <c r="D21" s="205"/>
      <c r="E21" s="102"/>
      <c r="F21" s="218"/>
      <c r="G21" s="134"/>
      <c r="H21" s="191"/>
      <c r="I21" s="76">
        <f>Table32356789101112345306331344366375503456[[#This Row],[AMOUNT]]-Table32356789101112345306331344366375503456[[#This Row],[Amount Paid]]</f>
        <v>0</v>
      </c>
      <c r="J21" s="152"/>
      <c r="K21" s="222"/>
      <c r="L21" s="223"/>
      <c r="M21" s="222"/>
      <c r="N21" s="224"/>
      <c r="O21" s="230"/>
      <c r="P21" s="82"/>
      <c r="Q21" s="82"/>
      <c r="R21" s="96"/>
      <c r="S21" s="83"/>
    </row>
    <row r="22" spans="1:19" s="80" customFormat="1" ht="14.25" customHeight="1">
      <c r="A22" s="204"/>
      <c r="B22" s="205"/>
      <c r="C22" s="213"/>
      <c r="D22" s="214"/>
      <c r="E22" s="102"/>
      <c r="F22" s="218">
        <f>Table32356789101112345306331344366375503456[[#This Row],[Q-ty]]*Table32356789101112345306331344366375503456[[#This Row],[Unit]]</f>
        <v>0</v>
      </c>
      <c r="G22" s="134"/>
      <c r="H22" s="191"/>
      <c r="I22" s="76">
        <f>Table32356789101112345306331344366375503456[[#This Row],[AMOUNT]]-Table32356789101112345306331344366375503456[[#This Row],[Amount Paid]]</f>
        <v>0</v>
      </c>
      <c r="J22" s="152"/>
      <c r="K22" s="222"/>
      <c r="L22" s="223"/>
      <c r="M22" s="222"/>
      <c r="N22" s="224"/>
      <c r="O22" s="230"/>
      <c r="P22" s="82"/>
      <c r="Q22" s="82"/>
      <c r="R22" s="81"/>
      <c r="S22" s="83"/>
    </row>
    <row r="23" spans="1:19" s="80" customFormat="1" ht="15" customHeight="1">
      <c r="A23" s="204"/>
      <c r="B23" s="205"/>
      <c r="C23" s="213"/>
      <c r="D23" s="214"/>
      <c r="E23" s="102"/>
      <c r="F23" s="218">
        <f>Table32356789101112345306331344366375503456[[#This Row],[Q-ty]]*Table32356789101112345306331344366375503456[[#This Row],[Unit]]</f>
        <v>0</v>
      </c>
      <c r="G23" s="134"/>
      <c r="H23" s="191"/>
      <c r="I23" s="76">
        <f>Table32356789101112345306331344366375503456[[#This Row],[AMOUNT]]-Table32356789101112345306331344366375503456[[#This Row],[Amount Paid]]</f>
        <v>0</v>
      </c>
      <c r="J23" s="152"/>
      <c r="K23" s="222"/>
      <c r="L23" s="223"/>
      <c r="M23" s="222"/>
      <c r="N23" s="224"/>
      <c r="O23" s="230"/>
      <c r="P23" s="82"/>
      <c r="Q23" s="82"/>
      <c r="R23" s="79"/>
      <c r="S23" s="83"/>
    </row>
    <row r="24" spans="1:19" s="80" customFormat="1" ht="15" customHeight="1">
      <c r="A24" s="204"/>
      <c r="B24" s="205"/>
      <c r="C24" s="206"/>
      <c r="D24" s="205"/>
      <c r="E24" s="102"/>
      <c r="F24" s="218">
        <f>Table32356789101112345306331344366375503456[[#This Row],[Q-ty]]*Table32356789101112345306331344366375503456[[#This Row],[Unit]]</f>
        <v>0</v>
      </c>
      <c r="G24" s="134"/>
      <c r="H24" s="191"/>
      <c r="I24" s="76">
        <f>Table32356789101112345306331344366375503456[[#This Row],[AMOUNT]]-Table32356789101112345306331344366375503456[[#This Row],[Amount Paid]]</f>
        <v>0</v>
      </c>
      <c r="J24" s="152"/>
      <c r="K24" s="222"/>
      <c r="L24" s="223"/>
      <c r="M24" s="222"/>
      <c r="N24" s="224"/>
      <c r="O24" s="230"/>
      <c r="P24" s="82"/>
      <c r="Q24" s="82"/>
      <c r="R24" s="81"/>
      <c r="S24" s="83"/>
    </row>
    <row r="25" spans="1:19" s="80" customFormat="1" ht="15" customHeight="1">
      <c r="A25" s="204"/>
      <c r="B25" s="205"/>
      <c r="C25" s="206"/>
      <c r="D25" s="205"/>
      <c r="E25" s="102"/>
      <c r="F25" s="218">
        <f>Table32356789101112345306331344366375503456[[#This Row],[Q-ty]]*Table32356789101112345306331344366375503456[[#This Row],[Unit]]</f>
        <v>0</v>
      </c>
      <c r="G25" s="134"/>
      <c r="H25" s="191"/>
      <c r="I25" s="76">
        <f>Table32356789101112345306331344366375503456[[#This Row],[AMOUNT]]-Table32356789101112345306331344366375503456[[#This Row],[Amount Paid]]</f>
        <v>0</v>
      </c>
      <c r="J25" s="152"/>
      <c r="K25" s="222"/>
      <c r="L25" s="223"/>
      <c r="M25" s="222"/>
      <c r="N25" s="224"/>
      <c r="O25" s="230"/>
      <c r="P25" s="82"/>
      <c r="Q25" s="82"/>
      <c r="R25" s="81"/>
      <c r="S25" s="83"/>
    </row>
    <row r="26" spans="1:19" s="80" customFormat="1" ht="15" customHeight="1">
      <c r="A26" s="208"/>
      <c r="B26" s="209"/>
      <c r="C26" s="210"/>
      <c r="D26" s="208"/>
      <c r="E26" s="102"/>
      <c r="F26" s="218"/>
      <c r="G26" s="134"/>
      <c r="H26" s="191"/>
      <c r="I26" s="76">
        <f>Table32356789101112345306331344366375503456[[#This Row],[AMOUNT]]-Table32356789101112345306331344366375503456[[#This Row],[Amount Paid]]</f>
        <v>0</v>
      </c>
      <c r="J26" s="152"/>
      <c r="K26" s="226"/>
      <c r="L26" s="227"/>
      <c r="M26" s="228"/>
      <c r="N26" s="229"/>
      <c r="O26" s="233"/>
      <c r="P26" s="82"/>
      <c r="Q26" s="82"/>
      <c r="R26" s="81"/>
      <c r="S26" s="83"/>
    </row>
    <row r="27" spans="1:19" s="80" customFormat="1" ht="15.75" customHeight="1">
      <c r="A27" s="204"/>
      <c r="B27" s="205"/>
      <c r="C27" s="206"/>
      <c r="D27" s="205"/>
      <c r="E27" s="102"/>
      <c r="F27" s="218">
        <f>Table32356789101112345306331344366375503456[[#This Row],[Q-ty]]*Table32356789101112345306331344366375503456[[#This Row],[Unit]]</f>
        <v>0</v>
      </c>
      <c r="G27" s="134"/>
      <c r="H27" s="191"/>
      <c r="I27" s="76">
        <f>Table32356789101112345306331344366375503456[[#This Row],[AMOUNT]]-Table32356789101112345306331344366375503456[[#This Row],[Amount Paid]]</f>
        <v>0</v>
      </c>
      <c r="J27" s="152"/>
      <c r="K27" s="225"/>
      <c r="L27" s="223"/>
      <c r="M27" s="222"/>
      <c r="N27" s="224"/>
      <c r="O27" s="230"/>
      <c r="P27" s="82"/>
      <c r="Q27" s="82"/>
      <c r="R27" s="79"/>
      <c r="S27" s="83"/>
    </row>
    <row r="28" spans="1:19" s="80" customFormat="1" ht="15" customHeight="1">
      <c r="A28" s="204"/>
      <c r="B28" s="205"/>
      <c r="C28" s="206"/>
      <c r="D28" s="205"/>
      <c r="E28" s="102"/>
      <c r="F28" s="218">
        <f>Table32356789101112345306331344366375503456[[#This Row],[Q-ty]]*Table32356789101112345306331344366375503456[[#This Row],[Unit]]</f>
        <v>0</v>
      </c>
      <c r="G28" s="134"/>
      <c r="H28" s="191"/>
      <c r="I28" s="76">
        <f>Table32356789101112345306331344366375503456[[#This Row],[AMOUNT]]-Table32356789101112345306331344366375503456[[#This Row],[Amount Paid]]</f>
        <v>0</v>
      </c>
      <c r="J28" s="152"/>
      <c r="K28" s="225"/>
      <c r="L28" s="223"/>
      <c r="M28" s="222"/>
      <c r="N28" s="224"/>
      <c r="O28" s="230"/>
      <c r="P28" s="82"/>
      <c r="Q28" s="82"/>
      <c r="R28" s="81"/>
      <c r="S28" s="83"/>
    </row>
    <row r="29" spans="1:19" s="80" customFormat="1" ht="15" customHeight="1">
      <c r="A29" s="207"/>
      <c r="B29" s="205"/>
      <c r="C29" s="206"/>
      <c r="D29" s="205"/>
      <c r="E29" s="102"/>
      <c r="F29" s="218">
        <f>Table32356789101112345306331344366375503456[[#This Row],[Q-ty]]*Table32356789101112345306331344366375503456[[#This Row],[Unit]]</f>
        <v>0</v>
      </c>
      <c r="G29" s="134"/>
      <c r="H29" s="192"/>
      <c r="I29" s="76">
        <f>Table32356789101112345306331344366375503456[[#This Row],[AMOUNT]]-Table32356789101112345306331344366375503456[[#This Row],[Amount Paid]]</f>
        <v>0</v>
      </c>
      <c r="J29" s="152"/>
      <c r="K29" s="222"/>
      <c r="L29" s="232"/>
      <c r="M29" s="222"/>
      <c r="N29" s="222"/>
      <c r="O29" s="230"/>
      <c r="P29" s="82"/>
      <c r="Q29" s="82"/>
      <c r="R29" s="81"/>
      <c r="S29" s="83"/>
    </row>
    <row r="30" spans="1:19" s="80" customFormat="1" ht="15" customHeight="1">
      <c r="A30" s="207"/>
      <c r="B30" s="205"/>
      <c r="C30" s="206"/>
      <c r="D30" s="205"/>
      <c r="E30" s="102"/>
      <c r="F30" s="218">
        <f>Table32356789101112345306331344366375503456[[#This Row],[Q-ty]]*Table32356789101112345306331344366375503456[[#This Row],[Unit]]</f>
        <v>0</v>
      </c>
      <c r="G30" s="134"/>
      <c r="H30" s="191"/>
      <c r="I30" s="76">
        <f>Table32356789101112345306331344366375503456[[#This Row],[AMOUNT]]-Table32356789101112345306331344366375503456[[#This Row],[Amount Paid]]</f>
        <v>0</v>
      </c>
      <c r="J30" s="152"/>
      <c r="K30" s="222"/>
      <c r="L30" s="232"/>
      <c r="M30" s="222"/>
      <c r="N30" s="222"/>
      <c r="O30" s="230"/>
      <c r="P30" s="82"/>
      <c r="Q30" s="82"/>
      <c r="R30" s="79"/>
      <c r="S30" s="83"/>
    </row>
    <row r="31" spans="1:19" s="80" customFormat="1" ht="15" customHeight="1">
      <c r="A31" s="207"/>
      <c r="B31" s="205"/>
      <c r="C31" s="206"/>
      <c r="D31" s="205"/>
      <c r="E31" s="102"/>
      <c r="F31" s="218">
        <f>Table32356789101112345306331344366375503456[[#This Row],[Q-ty]]*Table32356789101112345306331344366375503456[[#This Row],[Unit]]</f>
        <v>0</v>
      </c>
      <c r="G31" s="134"/>
      <c r="H31" s="191"/>
      <c r="I31" s="76">
        <f>Table32356789101112345306331344366375503456[[#This Row],[AMOUNT]]-Table32356789101112345306331344366375503456[[#This Row],[Amount Paid]]</f>
        <v>0</v>
      </c>
      <c r="J31" s="152"/>
      <c r="K31" s="231"/>
      <c r="L31" s="232"/>
      <c r="M31" s="222"/>
      <c r="N31" s="222"/>
      <c r="O31" s="230"/>
      <c r="P31" s="82"/>
      <c r="Q31" s="82"/>
      <c r="R31" s="81"/>
      <c r="S31" s="83"/>
    </row>
    <row r="32" spans="1:19" s="80" customFormat="1" ht="15" customHeight="1">
      <c r="A32" s="207"/>
      <c r="B32" s="205"/>
      <c r="C32" s="206"/>
      <c r="D32" s="205"/>
      <c r="E32" s="102"/>
      <c r="F32" s="218">
        <f>Table32356789101112345306331344366375503456[[#This Row],[Q-ty]]*Table32356789101112345306331344366375503456[[#This Row],[Unit]]</f>
        <v>0</v>
      </c>
      <c r="G32" s="134"/>
      <c r="H32" s="191"/>
      <c r="I32" s="76">
        <f>Table32356789101112345306331344366375503456[[#This Row],[AMOUNT]]-Table32356789101112345306331344366375503456[[#This Row],[Amount Paid]]</f>
        <v>0</v>
      </c>
      <c r="J32" s="152"/>
      <c r="K32" s="231"/>
      <c r="L32" s="232"/>
      <c r="M32" s="222"/>
      <c r="N32" s="222"/>
      <c r="O32" s="230"/>
      <c r="P32" s="82"/>
      <c r="Q32" s="82"/>
      <c r="R32" s="81"/>
      <c r="S32" s="83"/>
    </row>
    <row r="33" spans="1:19" s="80" customFormat="1" ht="15" customHeight="1">
      <c r="A33" s="207"/>
      <c r="B33" s="205"/>
      <c r="C33" s="206"/>
      <c r="D33" s="205"/>
      <c r="E33" s="102"/>
      <c r="F33" s="218"/>
      <c r="G33" s="134"/>
      <c r="H33" s="191"/>
      <c r="I33" s="76">
        <f>Table32356789101112345306331344366375503456[[#This Row],[AMOUNT]]-Table32356789101112345306331344366375503456[[#This Row],[Amount Paid]]</f>
        <v>0</v>
      </c>
      <c r="J33" s="152"/>
      <c r="K33" s="231"/>
      <c r="L33" s="232"/>
      <c r="M33" s="222"/>
      <c r="N33" s="222"/>
      <c r="O33" s="230"/>
      <c r="P33" s="82"/>
      <c r="Q33" s="82"/>
      <c r="R33" s="81"/>
      <c r="S33" s="83"/>
    </row>
    <row r="34" spans="1:19" s="80" customFormat="1" ht="15" customHeight="1">
      <c r="A34" s="207"/>
      <c r="B34" s="205"/>
      <c r="C34" s="206"/>
      <c r="D34" s="205"/>
      <c r="E34" s="102"/>
      <c r="F34" s="218">
        <f>Table32356789101112345306331344366375503456[[#This Row],[Q-ty]]*Table32356789101112345306331344366375503456[[#This Row],[Unit]]</f>
        <v>0</v>
      </c>
      <c r="G34" s="134"/>
      <c r="H34" s="191"/>
      <c r="I34" s="76">
        <f>Table32356789101112345306331344366375503456[[#This Row],[AMOUNT]]-Table32356789101112345306331344366375503456[[#This Row],[Amount Paid]]</f>
        <v>0</v>
      </c>
      <c r="J34" s="152"/>
      <c r="K34" s="222"/>
      <c r="L34" s="223"/>
      <c r="M34" s="222"/>
      <c r="N34" s="224"/>
      <c r="O34" s="230"/>
      <c r="P34" s="82"/>
      <c r="Q34" s="82"/>
      <c r="R34" s="81"/>
      <c r="S34" s="83"/>
    </row>
    <row r="35" spans="1:19" s="80" customFormat="1" ht="15" customHeight="1">
      <c r="A35" s="211"/>
      <c r="B35" s="211"/>
      <c r="C35" s="215"/>
      <c r="D35" s="216"/>
      <c r="E35" s="102"/>
      <c r="F35" s="218">
        <f>Table32356789101112345306331344366375503456[[#This Row],[Q-ty]]*Table32356789101112345306331344366375503456[[#This Row],[Unit]]</f>
        <v>0</v>
      </c>
      <c r="G35" s="134"/>
      <c r="H35" s="191"/>
      <c r="I35" s="76">
        <f>Table32356789101112345306331344366375503456[[#This Row],[AMOUNT]]-Table32356789101112345306331344366375503456[[#This Row],[Amount Paid]]</f>
        <v>0</v>
      </c>
      <c r="J35" s="152"/>
      <c r="K35" s="226"/>
      <c r="L35" s="227"/>
      <c r="M35" s="228"/>
      <c r="N35" s="229"/>
      <c r="O35" s="233"/>
      <c r="P35" s="82"/>
      <c r="Q35" s="82"/>
      <c r="R35" s="81"/>
      <c r="S35" s="83"/>
    </row>
    <row r="36" spans="1:19" s="80" customFormat="1" ht="15" customHeight="1">
      <c r="A36" s="207"/>
      <c r="B36" s="205"/>
      <c r="C36" s="206"/>
      <c r="D36" s="205"/>
      <c r="E36" s="107"/>
      <c r="F36" s="218">
        <f>Table32356789101112345306331344366375503456[[#This Row],[Q-ty]]*Table32356789101112345306331344366375503456[[#This Row],[Unit]]</f>
        <v>0</v>
      </c>
      <c r="G36" s="134"/>
      <c r="H36" s="191"/>
      <c r="I36" s="76">
        <f>Table32356789101112345306331344366375503456[[#This Row],[AMOUNT]]-Table32356789101112345306331344366375503456[[#This Row],[Amount Paid]]</f>
        <v>0</v>
      </c>
      <c r="J36" s="152"/>
      <c r="K36" s="222"/>
      <c r="L36" s="223"/>
      <c r="M36" s="222"/>
      <c r="N36" s="224"/>
      <c r="O36" s="230"/>
      <c r="P36" s="82"/>
      <c r="Q36" s="82"/>
      <c r="R36" s="81"/>
      <c r="S36" s="83"/>
    </row>
    <row r="37" spans="1:19" s="80" customFormat="1" ht="15" customHeight="1">
      <c r="A37" s="207"/>
      <c r="B37" s="205"/>
      <c r="C37" s="206"/>
      <c r="D37" s="205"/>
      <c r="E37" s="107"/>
      <c r="F37" s="218">
        <f>Table32356789101112345306331344366375503456[[#This Row],[Q-ty]]*Table32356789101112345306331344366375503456[[#This Row],[Unit]]</f>
        <v>0</v>
      </c>
      <c r="G37" s="134"/>
      <c r="H37" s="191"/>
      <c r="I37" s="76">
        <f>Table32356789101112345306331344366375503456[[#This Row],[AMOUNT]]-Table32356789101112345306331344366375503456[[#This Row],[Amount Paid]]</f>
        <v>0</v>
      </c>
      <c r="J37" s="152"/>
      <c r="K37" s="222"/>
      <c r="L37" s="223"/>
      <c r="M37" s="222"/>
      <c r="N37" s="224"/>
      <c r="O37" s="230"/>
      <c r="P37" s="82"/>
      <c r="Q37" s="82"/>
      <c r="R37" s="79"/>
      <c r="S37" s="83"/>
    </row>
    <row r="38" spans="1:19" s="80" customFormat="1" ht="15" customHeight="1">
      <c r="A38" s="207"/>
      <c r="B38" s="205"/>
      <c r="C38" s="206"/>
      <c r="D38" s="205"/>
      <c r="E38" s="107"/>
      <c r="F38" s="218">
        <f>Table32356789101112345306331344366375503456[[#This Row],[Q-ty]]*Table32356789101112345306331344366375503456[[#This Row],[Unit]]</f>
        <v>0</v>
      </c>
      <c r="G38" s="134"/>
      <c r="H38" s="191"/>
      <c r="I38" s="76">
        <f>Table32356789101112345306331344366375503456[[#This Row],[AMOUNT]]-Table32356789101112345306331344366375503456[[#This Row],[Amount Paid]]</f>
        <v>0</v>
      </c>
      <c r="J38" s="152"/>
      <c r="K38" s="225"/>
      <c r="L38" s="223"/>
      <c r="M38" s="222"/>
      <c r="N38" s="224"/>
      <c r="O38" s="230"/>
      <c r="P38" s="82"/>
      <c r="Q38" s="82"/>
      <c r="R38" s="81"/>
      <c r="S38" s="83"/>
    </row>
    <row r="39" spans="1:19" s="80" customFormat="1" ht="15" customHeight="1">
      <c r="A39" s="207"/>
      <c r="B39" s="205"/>
      <c r="C39" s="206"/>
      <c r="D39" s="205"/>
      <c r="E39" s="107"/>
      <c r="F39" s="218">
        <f>Table32356789101112345306331344366375503456[[#This Row],[Q-ty]]*Table32356789101112345306331344366375503456[[#This Row],[Unit]]</f>
        <v>0</v>
      </c>
      <c r="G39" s="134"/>
      <c r="H39" s="191"/>
      <c r="I39" s="76">
        <f>Table32356789101112345306331344366375503456[[#This Row],[AMOUNT]]-Table32356789101112345306331344366375503456[[#This Row],[Amount Paid]]</f>
        <v>0</v>
      </c>
      <c r="J39" s="152"/>
      <c r="K39" s="222"/>
      <c r="L39" s="230"/>
      <c r="M39" s="222"/>
      <c r="N39" s="222"/>
      <c r="O39" s="230"/>
      <c r="P39" s="82"/>
      <c r="Q39" s="82"/>
      <c r="R39" s="81"/>
      <c r="S39" s="83"/>
    </row>
    <row r="40" spans="1:19" s="80" customFormat="1" ht="15" customHeight="1">
      <c r="A40" s="207"/>
      <c r="B40" s="205"/>
      <c r="C40" s="206"/>
      <c r="D40" s="205"/>
      <c r="E40" s="107"/>
      <c r="F40" s="218">
        <f>Table32356789101112345306331344366375503456[[#This Row],[Q-ty]]*Table32356789101112345306331344366375503456[[#This Row],[Unit]]</f>
        <v>0</v>
      </c>
      <c r="G40" s="134"/>
      <c r="H40" s="191"/>
      <c r="I40" s="76">
        <f>Table32356789101112345306331344366375503456[[#This Row],[AMOUNT]]-Table32356789101112345306331344366375503456[[#This Row],[Amount Paid]]</f>
        <v>0</v>
      </c>
      <c r="J40" s="152"/>
      <c r="K40" s="222"/>
      <c r="L40" s="230"/>
      <c r="M40" s="222"/>
      <c r="N40" s="222"/>
      <c r="O40" s="230"/>
      <c r="P40" s="82"/>
      <c r="Q40" s="82"/>
      <c r="R40" s="81"/>
      <c r="S40" s="83"/>
    </row>
    <row r="41" spans="1:19" s="80" customFormat="1" ht="15" customHeight="1">
      <c r="A41" s="207"/>
      <c r="B41" s="205"/>
      <c r="C41" s="206"/>
      <c r="D41" s="205"/>
      <c r="E41" s="107"/>
      <c r="F41" s="218"/>
      <c r="G41" s="134"/>
      <c r="H41" s="191"/>
      <c r="I41" s="76">
        <f>Table32356789101112345306331344366375503456[[#This Row],[AMOUNT]]-Table32356789101112345306331344366375503456[[#This Row],[Amount Paid]]</f>
        <v>0</v>
      </c>
      <c r="J41" s="152"/>
      <c r="K41" s="234"/>
      <c r="L41" s="232"/>
      <c r="M41" s="222"/>
      <c r="N41" s="235"/>
      <c r="O41" s="230"/>
      <c r="P41" s="82"/>
      <c r="Q41" s="82"/>
      <c r="R41" s="81"/>
      <c r="S41" s="83"/>
    </row>
    <row r="42" spans="1:19" s="80" customFormat="1" ht="15" customHeight="1">
      <c r="A42" s="207"/>
      <c r="B42" s="205"/>
      <c r="C42" s="206"/>
      <c r="D42" s="205"/>
      <c r="E42" s="107"/>
      <c r="F42" s="218">
        <f>Table32356789101112345306331344366375503456[[#This Row],[Q-ty]]*Table32356789101112345306331344366375503456[[#This Row],[Unit]]</f>
        <v>0</v>
      </c>
      <c r="G42" s="134"/>
      <c r="H42" s="192"/>
      <c r="I42" s="76"/>
      <c r="J42" s="152"/>
      <c r="K42" s="225"/>
      <c r="L42" s="223"/>
      <c r="M42" s="222"/>
      <c r="N42" s="224"/>
      <c r="O42" s="230"/>
      <c r="P42" s="82"/>
      <c r="Q42" s="82"/>
      <c r="R42" s="81"/>
      <c r="S42" s="83"/>
    </row>
    <row r="43" spans="1:19" s="80" customFormat="1" ht="15" customHeight="1">
      <c r="A43" s="207"/>
      <c r="B43" s="205"/>
      <c r="C43" s="206"/>
      <c r="D43" s="205"/>
      <c r="E43" s="107"/>
      <c r="F43" s="218">
        <f>Table32356789101112345306331344366375503456[[#This Row],[Q-ty]]*Table32356789101112345306331344366375503456[[#This Row],[Unit]]</f>
        <v>0</v>
      </c>
      <c r="G43" s="134"/>
      <c r="H43" s="191"/>
      <c r="I43" s="76">
        <f>Table32356789101112345306331344366375503456[[#This Row],[AMOUNT]]-Table32356789101112345306331344366375503456[[#This Row],[Amount Paid]]</f>
        <v>0</v>
      </c>
      <c r="J43" s="152"/>
      <c r="K43" s="222"/>
      <c r="L43" s="223"/>
      <c r="M43" s="222"/>
      <c r="N43" s="224"/>
      <c r="O43" s="230"/>
      <c r="P43" s="82"/>
      <c r="Q43" s="82"/>
      <c r="R43" s="81"/>
      <c r="S43" s="83"/>
    </row>
    <row r="44" spans="1:19" s="80" customFormat="1" ht="15" customHeight="1">
      <c r="A44" s="207"/>
      <c r="B44" s="205"/>
      <c r="C44" s="206"/>
      <c r="D44" s="205"/>
      <c r="E44" s="107"/>
      <c r="F44" s="218">
        <f>Table32356789101112345306331344366375503456[[#This Row],[Q-ty]]*Table32356789101112345306331344366375503456[[#This Row],[Unit]]</f>
        <v>0</v>
      </c>
      <c r="G44" s="134"/>
      <c r="H44" s="191"/>
      <c r="I44" s="76">
        <f>Table32356789101112345306331344366375503456[[#This Row],[AMOUNT]]-Table32356789101112345306331344366375503456[[#This Row],[Amount Paid]]</f>
        <v>0</v>
      </c>
      <c r="J44" s="152"/>
      <c r="K44" s="222"/>
      <c r="L44" s="223"/>
      <c r="M44" s="222"/>
      <c r="N44" s="224"/>
      <c r="O44" s="230"/>
      <c r="P44" s="82"/>
      <c r="Q44" s="82"/>
      <c r="R44" s="79"/>
      <c r="S44" s="83"/>
    </row>
    <row r="45" spans="1:19" s="80" customFormat="1" ht="15" customHeight="1">
      <c r="A45" s="207"/>
      <c r="B45" s="205"/>
      <c r="C45" s="206"/>
      <c r="D45" s="205"/>
      <c r="E45" s="107"/>
      <c r="F45" s="218">
        <f>Table32356789101112345306331344366375503456[[#This Row],[Q-ty]]*Table32356789101112345306331344366375503456[[#This Row],[Unit]]</f>
        <v>0</v>
      </c>
      <c r="G45" s="134"/>
      <c r="H45" s="191"/>
      <c r="I45" s="76">
        <f>Table32356789101112345306331344366375503456[[#This Row],[AMOUNT]]-Table32356789101112345306331344366375503456[[#This Row],[Amount Paid]]</f>
        <v>0</v>
      </c>
      <c r="J45" s="152"/>
      <c r="K45" s="225"/>
      <c r="L45" s="223"/>
      <c r="M45" s="222"/>
      <c r="N45" s="224"/>
      <c r="O45" s="230"/>
      <c r="P45" s="82"/>
      <c r="Q45" s="82"/>
      <c r="R45" s="81"/>
      <c r="S45" s="83"/>
    </row>
    <row r="46" spans="1:19" s="80" customFormat="1" ht="15" customHeight="1">
      <c r="A46" s="207"/>
      <c r="B46" s="205"/>
      <c r="C46" s="206"/>
      <c r="D46" s="205"/>
      <c r="E46" s="107"/>
      <c r="F46" s="218">
        <f>Table32356789101112345306331344366375503456[[#This Row],[Q-ty]]*Table32356789101112345306331344366375503456[[#This Row],[Unit]]</f>
        <v>0</v>
      </c>
      <c r="G46" s="134"/>
      <c r="H46" s="191"/>
      <c r="I46" s="76">
        <f>Table32356789101112345306331344366375503456[[#This Row],[AMOUNT]]-Table32356789101112345306331344366375503456[[#This Row],[Amount Paid]]</f>
        <v>0</v>
      </c>
      <c r="J46" s="152"/>
      <c r="K46" s="222"/>
      <c r="L46" s="223"/>
      <c r="M46" s="222"/>
      <c r="N46" s="224"/>
      <c r="O46" s="230"/>
      <c r="P46" s="82"/>
      <c r="Q46" s="82"/>
      <c r="R46" s="81"/>
      <c r="S46" s="83"/>
    </row>
    <row r="47" spans="1:19" s="80" customFormat="1" ht="15" customHeight="1">
      <c r="A47" s="207"/>
      <c r="B47" s="205"/>
      <c r="C47" s="206"/>
      <c r="D47" s="205"/>
      <c r="E47" s="107"/>
      <c r="F47" s="218">
        <f>Table32356789101112345306331344366375503456[[#This Row],[Q-ty]]*Table32356789101112345306331344366375503456[[#This Row],[Unit]]</f>
        <v>0</v>
      </c>
      <c r="G47" s="134"/>
      <c r="H47" s="191"/>
      <c r="I47" s="76">
        <f>Table32356789101112345306331344366375503456[[#This Row],[AMOUNT]]-Table32356789101112345306331344366375503456[[#This Row],[Amount Paid]]</f>
        <v>0</v>
      </c>
      <c r="J47" s="152"/>
      <c r="K47" s="222"/>
      <c r="L47" s="223"/>
      <c r="M47" s="222"/>
      <c r="N47" s="224"/>
      <c r="O47" s="230"/>
      <c r="P47" s="82"/>
      <c r="Q47" s="82"/>
      <c r="R47" s="81"/>
      <c r="S47" s="83"/>
    </row>
    <row r="48" spans="1:19" s="80" customFormat="1" ht="15" customHeight="1">
      <c r="A48" s="207"/>
      <c r="B48" s="205"/>
      <c r="C48" s="206"/>
      <c r="D48" s="205"/>
      <c r="E48" s="107"/>
      <c r="F48" s="218">
        <f>Table32356789101112345306331344366375503456[[#This Row],[Q-ty]]*Table32356789101112345306331344366375503456[[#This Row],[Unit]]</f>
        <v>0</v>
      </c>
      <c r="G48" s="134"/>
      <c r="H48" s="191"/>
      <c r="I48" s="76">
        <f>Table32356789101112345306331344366375503456[[#This Row],[AMOUNT]]-Table32356789101112345306331344366375503456[[#This Row],[Amount Paid]]</f>
        <v>0</v>
      </c>
      <c r="J48" s="152"/>
      <c r="K48" s="225"/>
      <c r="L48" s="223"/>
      <c r="M48" s="222"/>
      <c r="N48" s="224"/>
      <c r="O48" s="230"/>
      <c r="P48" s="82"/>
      <c r="Q48" s="82"/>
      <c r="R48" s="81"/>
      <c r="S48" s="83"/>
    </row>
    <row r="49" spans="1:19" s="80" customFormat="1" ht="15" customHeight="1">
      <c r="A49" s="207"/>
      <c r="B49" s="205"/>
      <c r="C49" s="206"/>
      <c r="D49" s="205"/>
      <c r="E49" s="107"/>
      <c r="F49" s="218">
        <f>Table32356789101112345306331344366375503456[[#This Row],[Q-ty]]*Table32356789101112345306331344366375503456[[#This Row],[Unit]]</f>
        <v>0</v>
      </c>
      <c r="G49" s="134"/>
      <c r="H49" s="191"/>
      <c r="I49" s="76">
        <f>Table32356789101112345306331344366375503456[[#This Row],[AMOUNT]]-Table32356789101112345306331344366375503456[[#This Row],[Amount Paid]]</f>
        <v>0</v>
      </c>
      <c r="J49" s="152"/>
      <c r="K49" s="222"/>
      <c r="L49" s="223"/>
      <c r="M49" s="222"/>
      <c r="N49" s="224"/>
      <c r="O49" s="230"/>
      <c r="P49" s="82"/>
      <c r="Q49" s="82"/>
      <c r="R49" s="81"/>
      <c r="S49" s="83"/>
    </row>
    <row r="50" spans="1:19" s="80" customFormat="1" ht="15" customHeight="1">
      <c r="A50" s="207"/>
      <c r="B50" s="205"/>
      <c r="C50" s="206"/>
      <c r="D50" s="205"/>
      <c r="E50" s="107"/>
      <c r="F50" s="218">
        <f>Table32356789101112345306331344366375503456[[#This Row],[Q-ty]]*Table32356789101112345306331344366375503456[[#This Row],[Unit]]</f>
        <v>0</v>
      </c>
      <c r="G50" s="134"/>
      <c r="H50" s="192"/>
      <c r="I50" s="76">
        <f>Table32356789101112345306331344366375503456[[#This Row],[AMOUNT]]-Table32356789101112345306331344366375503456[[#This Row],[Amount Paid]]</f>
        <v>0</v>
      </c>
      <c r="J50" s="152"/>
      <c r="K50" s="225"/>
      <c r="L50" s="223"/>
      <c r="M50" s="222"/>
      <c r="N50" s="224"/>
      <c r="O50" s="230"/>
      <c r="P50" s="82"/>
      <c r="Q50" s="82"/>
      <c r="R50" s="81"/>
      <c r="S50" s="83"/>
    </row>
    <row r="51" spans="1:19" s="80" customFormat="1" ht="15" customHeight="1">
      <c r="A51" s="207"/>
      <c r="B51" s="205"/>
      <c r="C51" s="206"/>
      <c r="D51" s="205"/>
      <c r="E51" s="107"/>
      <c r="F51" s="218">
        <f>Table32356789101112345306331344366375503456[[#This Row],[Q-ty]]*Table32356789101112345306331344366375503456[[#This Row],[Unit]]</f>
        <v>0</v>
      </c>
      <c r="G51" s="134"/>
      <c r="H51" s="191"/>
      <c r="I51" s="76">
        <f>Table32356789101112345306331344366375503456[[#This Row],[AMOUNT]]-Table32356789101112345306331344366375503456[[#This Row],[Amount Paid]]</f>
        <v>0</v>
      </c>
      <c r="J51" s="152"/>
      <c r="K51" s="222"/>
      <c r="L51" s="223"/>
      <c r="M51" s="222"/>
      <c r="N51" s="224"/>
      <c r="O51" s="230"/>
      <c r="P51" s="82"/>
      <c r="Q51" s="82"/>
      <c r="R51" s="81"/>
      <c r="S51" s="83"/>
    </row>
    <row r="52" spans="1:19" s="80" customFormat="1" ht="15" customHeight="1">
      <c r="A52" s="208"/>
      <c r="B52" s="208"/>
      <c r="C52" s="210"/>
      <c r="D52" s="208"/>
      <c r="E52" s="107"/>
      <c r="F52" s="218">
        <f>Table32356789101112345306331344366375503456[[#This Row],[Q-ty]]*Table32356789101112345306331344366375503456[[#This Row],[Unit]]</f>
        <v>0</v>
      </c>
      <c r="G52" s="134"/>
      <c r="H52" s="191"/>
      <c r="I52" s="76">
        <f>Table32356789101112345306331344366375503456[[#This Row],[AMOUNT]]-Table32356789101112345306331344366375503456[[#This Row],[Amount Paid]]</f>
        <v>0</v>
      </c>
      <c r="J52" s="152"/>
      <c r="K52" s="226"/>
      <c r="L52" s="227"/>
      <c r="M52" s="228"/>
      <c r="N52" s="229"/>
      <c r="O52" s="233"/>
      <c r="P52" s="82"/>
      <c r="Q52" s="82"/>
      <c r="R52" s="81"/>
      <c r="S52" s="83"/>
    </row>
    <row r="53" spans="1:19" s="80" customFormat="1" ht="15" customHeight="1">
      <c r="A53" s="207"/>
      <c r="B53" s="205"/>
      <c r="C53" s="206"/>
      <c r="D53" s="205"/>
      <c r="E53" s="107"/>
      <c r="F53" s="218">
        <f>Table32356789101112345306331344366375503456[[#This Row],[Q-ty]]*Table32356789101112345306331344366375503456[[#This Row],[Unit]]</f>
        <v>0</v>
      </c>
      <c r="G53" s="134"/>
      <c r="H53" s="191"/>
      <c r="I53" s="76">
        <f>Table32356789101112345306331344366375503456[[#This Row],[AMOUNT]]-Table32356789101112345306331344366375503456[[#This Row],[Amount Paid]]</f>
        <v>0</v>
      </c>
      <c r="J53" s="152"/>
      <c r="K53" s="222"/>
      <c r="L53" s="223"/>
      <c r="M53" s="222"/>
      <c r="N53" s="224"/>
      <c r="O53" s="230"/>
      <c r="P53" s="82"/>
      <c r="Q53" s="82"/>
      <c r="R53" s="81"/>
      <c r="S53" s="83"/>
    </row>
    <row r="54" spans="1:19" s="80" customFormat="1" ht="15" customHeight="1">
      <c r="A54" s="207"/>
      <c r="B54" s="205"/>
      <c r="C54" s="206"/>
      <c r="D54" s="205"/>
      <c r="E54" s="107"/>
      <c r="F54" s="218"/>
      <c r="G54" s="134"/>
      <c r="H54" s="191"/>
      <c r="I54" s="76">
        <f>Table32356789101112345306331344366375503456[[#This Row],[AMOUNT]]-Table32356789101112345306331344366375503456[[#This Row],[Amount Paid]]</f>
        <v>0</v>
      </c>
      <c r="J54" s="152"/>
      <c r="K54" s="225"/>
      <c r="L54" s="223"/>
      <c r="M54" s="222"/>
      <c r="N54" s="224"/>
      <c r="O54" s="230"/>
      <c r="P54" s="82"/>
      <c r="Q54" s="82"/>
      <c r="R54" s="81"/>
      <c r="S54" s="83"/>
    </row>
    <row r="55" spans="1:19" s="80" customFormat="1" ht="15" customHeight="1">
      <c r="A55" s="207"/>
      <c r="B55" s="205"/>
      <c r="C55" s="206"/>
      <c r="D55" s="205"/>
      <c r="E55" s="109"/>
      <c r="F55" s="218">
        <f>Table32356789101112345306331344366375503456[[#This Row],[Q-ty]]*Table32356789101112345306331344366375503456[[#This Row],[Unit]]</f>
        <v>0</v>
      </c>
      <c r="G55" s="135"/>
      <c r="H55" s="193"/>
      <c r="I55" s="76">
        <f>Table32356789101112345306331344366375503456[[#This Row],[AMOUNT]]-Table32356789101112345306331344366375503456[[#This Row],[Amount Paid]]</f>
        <v>0</v>
      </c>
      <c r="J55" s="159"/>
      <c r="K55" s="222"/>
      <c r="L55" s="223"/>
      <c r="M55" s="222"/>
      <c r="N55" s="224"/>
      <c r="O55" s="230"/>
      <c r="P55" s="82"/>
      <c r="Q55" s="82"/>
      <c r="R55" s="81"/>
      <c r="S55" s="83"/>
    </row>
    <row r="56" spans="1:19" s="80" customFormat="1" ht="15" customHeight="1">
      <c r="A56" s="207"/>
      <c r="B56" s="205"/>
      <c r="C56" s="206"/>
      <c r="D56" s="205"/>
      <c r="E56" s="107"/>
      <c r="F56" s="218">
        <f>Table32356789101112345306331344366375503456[[#This Row],[Q-ty]]*Table32356789101112345306331344366375503456[[#This Row],[Unit]]</f>
        <v>0</v>
      </c>
      <c r="G56" s="134"/>
      <c r="H56" s="191"/>
      <c r="I56" s="76">
        <f>Table32356789101112345306331344366375503456[[#This Row],[AMOUNT]]-Table32356789101112345306331344366375503456[[#This Row],[Amount Paid]]</f>
        <v>0</v>
      </c>
      <c r="J56" s="152"/>
      <c r="K56" s="222"/>
      <c r="L56" s="223"/>
      <c r="M56" s="222"/>
      <c r="N56" s="224"/>
      <c r="O56" s="230"/>
      <c r="P56" s="82"/>
      <c r="Q56" s="82"/>
      <c r="R56" s="81"/>
      <c r="S56" s="83"/>
    </row>
    <row r="57" spans="1:19" s="80" customFormat="1" ht="15" customHeight="1">
      <c r="A57" s="207"/>
      <c r="B57" s="205"/>
      <c r="C57" s="206"/>
      <c r="D57" s="205"/>
      <c r="E57" s="107"/>
      <c r="F57" s="218">
        <f>Table32356789101112345306331344366375503456[[#This Row],[Q-ty]]*Table32356789101112345306331344366375503456[[#This Row],[Unit]]</f>
        <v>0</v>
      </c>
      <c r="G57" s="134"/>
      <c r="H57" s="191"/>
      <c r="I57" s="76">
        <f>Table32356789101112345306331344366375503456[[#This Row],[AMOUNT]]-Table32356789101112345306331344366375503456[[#This Row],[Amount Paid]]</f>
        <v>0</v>
      </c>
      <c r="J57" s="152"/>
      <c r="K57" s="222"/>
      <c r="L57" s="223"/>
      <c r="M57" s="222"/>
      <c r="N57" s="224"/>
      <c r="O57" s="230"/>
      <c r="P57" s="82"/>
      <c r="Q57" s="82"/>
      <c r="R57" s="81"/>
      <c r="S57" s="83"/>
    </row>
    <row r="58" spans="1:19" s="80" customFormat="1" ht="15" customHeight="1">
      <c r="A58" s="207"/>
      <c r="B58" s="205"/>
      <c r="C58" s="206"/>
      <c r="D58" s="205"/>
      <c r="E58" s="107"/>
      <c r="F58" s="218"/>
      <c r="G58" s="134"/>
      <c r="H58" s="191"/>
      <c r="I58" s="76">
        <f>Table32356789101112345306331344366375503456[[#This Row],[AMOUNT]]-Table32356789101112345306331344366375503456[[#This Row],[Amount Paid]]</f>
        <v>0</v>
      </c>
      <c r="J58" s="167"/>
      <c r="K58" s="222"/>
      <c r="L58" s="223"/>
      <c r="M58" s="222"/>
      <c r="N58" s="224"/>
      <c r="O58" s="230"/>
      <c r="P58" s="82"/>
      <c r="Q58" s="82"/>
      <c r="R58" s="81"/>
      <c r="S58" s="83"/>
    </row>
    <row r="59" spans="1:19" s="80" customFormat="1" ht="15" customHeight="1">
      <c r="A59" s="211"/>
      <c r="B59" s="211"/>
      <c r="C59" s="215"/>
      <c r="D59" s="211"/>
      <c r="E59" s="107"/>
      <c r="F59" s="218">
        <f>Table32356789101112345306331344366375503456[[#This Row],[Q-ty]]*Table32356789101112345306331344366375503456[[#This Row],[Unit]]</f>
        <v>0</v>
      </c>
      <c r="G59" s="134"/>
      <c r="H59" s="191"/>
      <c r="I59" s="76">
        <f>Table32356789101112345306331344366375503456[[#This Row],[AMOUNT]]-Table32356789101112345306331344366375503456[[#This Row],[Amount Paid]]</f>
        <v>0</v>
      </c>
      <c r="J59" s="152"/>
      <c r="K59" s="226"/>
      <c r="L59" s="227"/>
      <c r="M59" s="228"/>
      <c r="N59" s="229"/>
      <c r="O59" s="233"/>
      <c r="P59" s="82"/>
      <c r="Q59" s="82"/>
      <c r="R59" s="81"/>
      <c r="S59" s="83"/>
    </row>
    <row r="60" spans="1:19" s="80" customFormat="1" ht="15" customHeight="1">
      <c r="A60" s="207"/>
      <c r="B60" s="205"/>
      <c r="C60" s="206"/>
      <c r="D60" s="205"/>
      <c r="E60" s="107"/>
      <c r="F60" s="218">
        <f>Table32356789101112345306331344366375503456[[#This Row],[Q-ty]]*Table32356789101112345306331344366375503456[[#This Row],[Unit]]</f>
        <v>0</v>
      </c>
      <c r="G60" s="134"/>
      <c r="H60" s="191"/>
      <c r="I60" s="76">
        <f>Table32356789101112345306331344366375503456[[#This Row],[AMOUNT]]-Table32356789101112345306331344366375503456[[#This Row],[Amount Paid]]</f>
        <v>0</v>
      </c>
      <c r="J60" s="152"/>
      <c r="K60" s="222"/>
      <c r="L60" s="223"/>
      <c r="M60" s="222"/>
      <c r="N60" s="224"/>
      <c r="O60" s="230"/>
      <c r="P60" s="82"/>
      <c r="Q60" s="82"/>
      <c r="R60" s="81"/>
      <c r="S60" s="83"/>
    </row>
    <row r="61" spans="1:19" s="80" customFormat="1" ht="15" customHeight="1">
      <c r="A61" s="208"/>
      <c r="B61" s="209"/>
      <c r="C61" s="210"/>
      <c r="D61" s="209"/>
      <c r="E61" s="107"/>
      <c r="F61" s="218"/>
      <c r="G61" s="134"/>
      <c r="H61" s="191"/>
      <c r="I61" s="76">
        <f>Table32356789101112345306331344366375503456[[#This Row],[AMOUNT]]-Table32356789101112345306331344366375503456[[#This Row],[Amount Paid]]</f>
        <v>0</v>
      </c>
      <c r="J61" s="152"/>
      <c r="K61" s="226"/>
      <c r="L61" s="227"/>
      <c r="M61" s="228"/>
      <c r="N61" s="229"/>
      <c r="O61" s="233"/>
      <c r="P61" s="82"/>
      <c r="Q61" s="82"/>
      <c r="R61" s="81"/>
      <c r="S61" s="83"/>
    </row>
    <row r="62" spans="1:19" s="80" customFormat="1" ht="15" customHeight="1">
      <c r="A62" s="207"/>
      <c r="B62" s="205"/>
      <c r="C62" s="206"/>
      <c r="D62" s="205"/>
      <c r="E62" s="107"/>
      <c r="F62" s="218">
        <f>Table32356789101112345306331344366375503456[[#This Row],[Q-ty]]*Table32356789101112345306331344366375503456[[#This Row],[Unit]]</f>
        <v>0</v>
      </c>
      <c r="G62" s="100"/>
      <c r="H62" s="192"/>
      <c r="I62" s="76">
        <f>Table32356789101112345306331344366375503456[[#This Row],[AMOUNT]]-Table32356789101112345306331344366375503456[[#This Row],[Amount Paid]]</f>
        <v>0</v>
      </c>
      <c r="J62" s="152"/>
      <c r="K62" s="222"/>
      <c r="L62" s="223"/>
      <c r="M62" s="222"/>
      <c r="N62" s="224"/>
      <c r="O62" s="230"/>
      <c r="P62" s="82"/>
      <c r="Q62" s="82"/>
      <c r="R62" s="79"/>
      <c r="S62" s="83"/>
    </row>
    <row r="63" spans="1:19" s="80" customFormat="1" ht="15" customHeight="1">
      <c r="A63" s="207"/>
      <c r="B63" s="205"/>
      <c r="C63" s="206"/>
      <c r="D63" s="205"/>
      <c r="E63" s="107"/>
      <c r="F63" s="218">
        <f>Table32356789101112345306331344366375503456[[#This Row],[Q-ty]]*Table32356789101112345306331344366375503456[[#This Row],[Unit]]</f>
        <v>0</v>
      </c>
      <c r="G63" s="100"/>
      <c r="H63" s="194"/>
      <c r="I63" s="76">
        <f>Table32356789101112345306331344366375503456[[#This Row],[AMOUNT]]-Table32356789101112345306331344366375503456[[#This Row],[Amount Paid]]</f>
        <v>0</v>
      </c>
      <c r="J63" s="152"/>
      <c r="K63" s="222"/>
      <c r="L63" s="223"/>
      <c r="M63" s="222"/>
      <c r="N63" s="224"/>
      <c r="O63" s="230"/>
      <c r="P63" s="82"/>
      <c r="Q63" s="82"/>
      <c r="R63" s="81"/>
      <c r="S63" s="83"/>
    </row>
    <row r="64" spans="1:19" s="80" customFormat="1" ht="15" customHeight="1">
      <c r="A64" s="208"/>
      <c r="B64" s="208"/>
      <c r="C64" s="236"/>
      <c r="D64" s="216"/>
      <c r="E64" s="107"/>
      <c r="F64" s="218">
        <f>Table32356789101112345306331344366375503456[[#This Row],[Q-ty]]*Table32356789101112345306331344366375503456[[#This Row],[Unit]]</f>
        <v>0</v>
      </c>
      <c r="G64" s="134"/>
      <c r="H64" s="191"/>
      <c r="I64" s="76">
        <f>Table32356789101112345306331344366375503456[[#This Row],[AMOUNT]]-Table32356789101112345306331344366375503456[[#This Row],[Amount Paid]]</f>
        <v>0</v>
      </c>
      <c r="J64" s="152"/>
      <c r="K64" s="226"/>
      <c r="L64" s="227"/>
      <c r="M64" s="228"/>
      <c r="N64" s="229"/>
      <c r="O64" s="233"/>
      <c r="P64" s="82"/>
      <c r="Q64" s="82"/>
      <c r="R64" s="81"/>
      <c r="S64" s="83"/>
    </row>
    <row r="65" spans="1:19" s="80" customFormat="1" ht="15" customHeight="1">
      <c r="A65" s="207"/>
      <c r="B65" s="205"/>
      <c r="C65" s="206"/>
      <c r="D65" s="205"/>
      <c r="E65" s="107"/>
      <c r="F65" s="218"/>
      <c r="G65" s="134"/>
      <c r="H65" s="191"/>
      <c r="I65" s="76">
        <f>Table32356789101112345306331344366375503456[[#This Row],[AMOUNT]]-Table32356789101112345306331344366375503456[[#This Row],[Amount Paid]]</f>
        <v>0</v>
      </c>
      <c r="J65" s="152"/>
      <c r="K65" s="222"/>
      <c r="L65" s="223"/>
      <c r="M65" s="222"/>
      <c r="N65" s="224"/>
      <c r="O65" s="230"/>
      <c r="P65" s="82"/>
      <c r="Q65" s="82"/>
      <c r="R65" s="81"/>
      <c r="S65" s="83"/>
    </row>
    <row r="66" spans="1:19" s="80" customFormat="1" ht="15" customHeight="1">
      <c r="A66" s="207"/>
      <c r="B66" s="217"/>
      <c r="C66" s="206"/>
      <c r="D66" s="205"/>
      <c r="E66" s="107"/>
      <c r="F66" s="218">
        <f>Table32356789101112345306331344366375503456[[#This Row],[Q-ty]]*Table32356789101112345306331344366375503456[[#This Row],[Unit]]</f>
        <v>0</v>
      </c>
      <c r="G66" s="134"/>
      <c r="H66" s="192"/>
      <c r="I66" s="76">
        <f>Table32356789101112345306331344366375503456[[#This Row],[AMOUNT]]-Table32356789101112345306331344366375503456[[#This Row],[Amount Paid]]</f>
        <v>0</v>
      </c>
      <c r="J66" s="152"/>
      <c r="K66" s="222"/>
      <c r="L66" s="223"/>
      <c r="M66" s="222"/>
      <c r="N66" s="224"/>
      <c r="O66" s="230"/>
      <c r="P66" s="82"/>
      <c r="Q66" s="82"/>
      <c r="R66" s="81"/>
      <c r="S66" s="83"/>
    </row>
    <row r="67" spans="1:19" s="80" customFormat="1" ht="15" customHeight="1">
      <c r="A67" s="207"/>
      <c r="B67" s="205"/>
      <c r="C67" s="206"/>
      <c r="D67" s="205"/>
      <c r="E67" s="107"/>
      <c r="F67" s="218">
        <f>Table32356789101112345306331344366375503456[[#This Row],[Q-ty]]*Table32356789101112345306331344366375503456[[#This Row],[Unit]]</f>
        <v>0</v>
      </c>
      <c r="G67" s="134"/>
      <c r="H67" s="192"/>
      <c r="I67" s="76">
        <f>Table32356789101112345306331344366375503456[[#This Row],[AMOUNT]]-Table32356789101112345306331344366375503456[[#This Row],[Amount Paid]]</f>
        <v>0</v>
      </c>
      <c r="J67" s="152"/>
      <c r="K67" s="222"/>
      <c r="L67" s="223"/>
      <c r="M67" s="222"/>
      <c r="N67" s="224"/>
      <c r="O67" s="230"/>
      <c r="P67" s="82"/>
      <c r="Q67" s="82"/>
      <c r="R67" s="81"/>
      <c r="S67" s="83"/>
    </row>
    <row r="68" spans="1:19" s="80" customFormat="1" ht="15" customHeight="1">
      <c r="A68" s="207"/>
      <c r="B68" s="217"/>
      <c r="C68" s="206"/>
      <c r="D68" s="205"/>
      <c r="E68" s="107"/>
      <c r="F68" s="218">
        <f>Table32356789101112345306331344366375503456[[#This Row],[Q-ty]]*Table32356789101112345306331344366375503456[[#This Row],[Unit]]</f>
        <v>0</v>
      </c>
      <c r="G68" s="134"/>
      <c r="H68" s="191"/>
      <c r="I68" s="76">
        <f>Table32356789101112345306331344366375503456[[#This Row],[AMOUNT]]-Table32356789101112345306331344366375503456[[#This Row],[Amount Paid]]</f>
        <v>0</v>
      </c>
      <c r="J68" s="152"/>
      <c r="K68" s="222"/>
      <c r="L68" s="223"/>
      <c r="M68" s="222"/>
      <c r="N68" s="224"/>
      <c r="O68" s="230"/>
      <c r="P68" s="82"/>
      <c r="Q68" s="82"/>
      <c r="R68" s="81"/>
      <c r="S68" s="83"/>
    </row>
    <row r="69" spans="1:19" s="80" customFormat="1" ht="15" customHeight="1">
      <c r="A69" s="207"/>
      <c r="B69" s="205"/>
      <c r="C69" s="206"/>
      <c r="D69" s="205"/>
      <c r="E69" s="107"/>
      <c r="F69" s="218">
        <f>Table32356789101112345306331344366375503456[[#This Row],[Q-ty]]*Table32356789101112345306331344366375503456[[#This Row],[Unit]]</f>
        <v>0</v>
      </c>
      <c r="G69" s="134"/>
      <c r="H69" s="192"/>
      <c r="I69" s="76">
        <f>Table32356789101112345306331344366375503456[[#This Row],[AMOUNT]]-Table32356789101112345306331344366375503456[[#This Row],[Amount Paid]]</f>
        <v>0</v>
      </c>
      <c r="J69" s="152"/>
      <c r="K69" s="222"/>
      <c r="L69" s="223"/>
      <c r="M69" s="222"/>
      <c r="N69" s="222"/>
      <c r="O69" s="230"/>
      <c r="P69" s="82"/>
      <c r="Q69" s="82"/>
      <c r="R69" s="79"/>
      <c r="S69" s="83"/>
    </row>
    <row r="70" spans="1:19" s="80" customFormat="1" ht="15" customHeight="1">
      <c r="A70" s="104"/>
      <c r="B70" s="103"/>
      <c r="C70" s="106"/>
      <c r="D70" s="205"/>
      <c r="E70" s="107"/>
      <c r="F70" s="218">
        <f>Table32356789101112345306331344366375503456[[#This Row],[Q-ty]]*Table32356789101112345306331344366375503456[[#This Row],[Unit]]</f>
        <v>0</v>
      </c>
      <c r="G70" s="134"/>
      <c r="H70" s="192"/>
      <c r="I70" s="76">
        <f>Table32356789101112345306331344366375503456[[#This Row],[AMOUNT]]-Table32356789101112345306331344366375503456[[#This Row],[Amount Paid]]</f>
        <v>0</v>
      </c>
      <c r="J70" s="152"/>
      <c r="K70" s="156"/>
      <c r="L70" s="152"/>
      <c r="M70" s="153"/>
      <c r="N70" s="154"/>
      <c r="O70" s="155"/>
      <c r="P70" s="82"/>
      <c r="Q70" s="82"/>
      <c r="R70" s="81"/>
      <c r="S70" s="83"/>
    </row>
    <row r="71" spans="1:19" s="80" customFormat="1" ht="15" customHeight="1">
      <c r="A71" s="104"/>
      <c r="B71" s="103"/>
      <c r="C71" s="106"/>
      <c r="D71" s="205"/>
      <c r="E71" s="107"/>
      <c r="F71" s="218">
        <f>Table32356789101112345306331344366375503456[[#This Row],[Q-ty]]*Table32356789101112345306331344366375503456[[#This Row],[Unit]]</f>
        <v>0</v>
      </c>
      <c r="G71" s="134"/>
      <c r="H71" s="192"/>
      <c r="I71" s="76">
        <f>Table32356789101112345306331344366375503456[[#This Row],[AMOUNT]]-Table32356789101112345306331344366375503456[[#This Row],[Amount Paid]]</f>
        <v>0</v>
      </c>
      <c r="J71" s="152"/>
      <c r="K71" s="156"/>
      <c r="L71" s="152"/>
      <c r="M71" s="153"/>
      <c r="N71" s="154"/>
      <c r="O71" s="155"/>
      <c r="P71" s="82"/>
      <c r="Q71" s="82"/>
      <c r="R71" s="81"/>
      <c r="S71" s="83"/>
    </row>
    <row r="72" spans="1:19" s="80" customFormat="1" ht="15" customHeight="1">
      <c r="A72" s="104"/>
      <c r="B72" s="103"/>
      <c r="C72" s="106"/>
      <c r="D72" s="205"/>
      <c r="E72" s="107"/>
      <c r="F72" s="218">
        <f>Table32356789101112345306331344366375503456[[#This Row],[Q-ty]]*Table32356789101112345306331344366375503456[[#This Row],[Unit]]</f>
        <v>0</v>
      </c>
      <c r="G72" s="134"/>
      <c r="H72" s="191"/>
      <c r="I72" s="76">
        <f>Table32356789101112345306331344366375503456[[#This Row],[AMOUNT]]-Table32356789101112345306331344366375503456[[#This Row],[Amount Paid]]</f>
        <v>0</v>
      </c>
      <c r="J72" s="152"/>
      <c r="K72" s="153"/>
      <c r="L72" s="152"/>
      <c r="M72" s="153"/>
      <c r="N72" s="154"/>
      <c r="O72" s="155"/>
      <c r="P72" s="82"/>
      <c r="Q72" s="82"/>
      <c r="R72" s="81"/>
      <c r="S72" s="83"/>
    </row>
    <row r="73" spans="1:19" s="80" customFormat="1" ht="15" customHeight="1">
      <c r="A73" s="104"/>
      <c r="B73" s="103"/>
      <c r="C73" s="108"/>
      <c r="D73" s="205"/>
      <c r="E73" s="109"/>
      <c r="F73" s="218">
        <f>Table32356789101112345306331344366375503456[[#This Row],[Q-ty]]*Table32356789101112345306331344366375503456[[#This Row],[Unit]]</f>
        <v>0</v>
      </c>
      <c r="G73" s="135"/>
      <c r="H73" s="193"/>
      <c r="I73" s="76">
        <f>Table32356789101112345306331344366375503456[[#This Row],[AMOUNT]]-Table32356789101112345306331344366375503456[[#This Row],[Amount Paid]]</f>
        <v>0</v>
      </c>
      <c r="J73" s="159"/>
      <c r="K73" s="160"/>
      <c r="L73" s="161"/>
      <c r="M73" s="162"/>
      <c r="N73" s="163"/>
      <c r="O73" s="164"/>
      <c r="P73" s="82"/>
      <c r="Q73" s="82"/>
      <c r="R73" s="81"/>
      <c r="S73" s="83"/>
    </row>
    <row r="74" spans="1:19" s="80" customFormat="1" ht="15" customHeight="1">
      <c r="A74" s="104"/>
      <c r="B74" s="103"/>
      <c r="C74" s="106"/>
      <c r="D74" s="216"/>
      <c r="E74" s="107"/>
      <c r="F74" s="218">
        <f>Table32356789101112345306331344366375503456[[#This Row],[Q-ty]]*Table32356789101112345306331344366375503456[[#This Row],[Unit]]</f>
        <v>0</v>
      </c>
      <c r="G74" s="134"/>
      <c r="H74" s="192"/>
      <c r="I74" s="76">
        <f>Table32356789101112345306331344366375503456[[#This Row],[AMOUNT]]-Table32356789101112345306331344366375503456[[#This Row],[Amount Paid]]</f>
        <v>0</v>
      </c>
      <c r="J74" s="152"/>
      <c r="K74" s="153"/>
      <c r="L74" s="152"/>
      <c r="M74" s="153"/>
      <c r="N74" s="154"/>
      <c r="O74" s="155"/>
      <c r="P74" s="82"/>
      <c r="Q74" s="82"/>
      <c r="R74" s="81"/>
      <c r="S74" s="83"/>
    </row>
    <row r="75" spans="1:19" s="80" customFormat="1" ht="15" customHeight="1">
      <c r="A75" s="104"/>
      <c r="B75" s="103"/>
      <c r="C75" s="106"/>
      <c r="D75" s="205"/>
      <c r="E75" s="107"/>
      <c r="F75" s="218">
        <f>Table32356789101112345306331344366375503456[[#This Row],[Q-ty]]*Table32356789101112345306331344366375503456[[#This Row],[Unit]]</f>
        <v>0</v>
      </c>
      <c r="G75" s="134"/>
      <c r="H75" s="192"/>
      <c r="I75" s="76">
        <f>Table32356789101112345306331344366375503456[[#This Row],[AMOUNT]]-Table32356789101112345306331344366375503456[[#This Row],[Amount Paid]]</f>
        <v>0</v>
      </c>
      <c r="J75" s="152"/>
      <c r="K75" s="153"/>
      <c r="L75" s="152"/>
      <c r="M75" s="153"/>
      <c r="N75" s="154"/>
      <c r="O75" s="155"/>
      <c r="P75" s="82"/>
      <c r="Q75" s="82"/>
      <c r="R75" s="81"/>
      <c r="S75" s="83"/>
    </row>
    <row r="76" spans="1:19" s="80" customFormat="1" ht="15" customHeight="1">
      <c r="A76" s="104"/>
      <c r="B76" s="103"/>
      <c r="C76" s="106"/>
      <c r="D76" s="205"/>
      <c r="E76" s="107"/>
      <c r="F76" s="218">
        <f>Table32356789101112345306331344366375503456[[#This Row],[Q-ty]]*Table32356789101112345306331344366375503456[[#This Row],[Unit]]</f>
        <v>0</v>
      </c>
      <c r="G76" s="134"/>
      <c r="H76" s="192"/>
      <c r="I76" s="76">
        <f>Table32356789101112345306331344366375503456[[#This Row],[AMOUNT]]-Table32356789101112345306331344366375503456[[#This Row],[Amount Paid]]</f>
        <v>0</v>
      </c>
      <c r="J76" s="152"/>
      <c r="K76" s="153"/>
      <c r="L76" s="152"/>
      <c r="M76" s="153"/>
      <c r="N76" s="154"/>
      <c r="O76" s="155"/>
      <c r="P76" s="82"/>
      <c r="Q76" s="82"/>
      <c r="R76" s="81"/>
      <c r="S76" s="83"/>
    </row>
    <row r="77" spans="1:19" s="80" customFormat="1" ht="15" customHeight="1">
      <c r="A77" s="104"/>
      <c r="B77" s="103"/>
      <c r="C77" s="106"/>
      <c r="D77" s="205"/>
      <c r="E77" s="107"/>
      <c r="F77" s="218">
        <f>Table32356789101112345306331344366375503456[[#This Row],[Q-ty]]*Table32356789101112345306331344366375503456[[#This Row],[Unit]]</f>
        <v>0</v>
      </c>
      <c r="G77" s="134"/>
      <c r="H77" s="192"/>
      <c r="I77" s="76">
        <f>Table32356789101112345306331344366375503456[[#This Row],[AMOUNT]]-Table32356789101112345306331344366375503456[[#This Row],[Amount Paid]]</f>
        <v>0</v>
      </c>
      <c r="J77" s="152"/>
      <c r="K77" s="153"/>
      <c r="L77" s="152"/>
      <c r="M77" s="153"/>
      <c r="N77" s="154"/>
      <c r="O77" s="155"/>
      <c r="P77" s="82"/>
      <c r="Q77" s="82"/>
      <c r="R77" s="81"/>
      <c r="S77" s="83"/>
    </row>
    <row r="78" spans="1:19" s="80" customFormat="1" ht="15" customHeight="1">
      <c r="A78" s="104"/>
      <c r="B78" s="103"/>
      <c r="C78" s="106"/>
      <c r="D78" s="205"/>
      <c r="E78" s="110"/>
      <c r="F78" s="218">
        <f>Table32356789101112345306331344366375503456[[#This Row],[Q-ty]]*Table32356789101112345306331344366375503456[[#This Row],[Unit]]</f>
        <v>0</v>
      </c>
      <c r="G78" s="130"/>
      <c r="H78" s="189"/>
      <c r="I78" s="76">
        <f>Table32356789101112345306331344366375503456[[#This Row],[AMOUNT]]-Table32356789101112345306331344366375503456[[#This Row],[Amount Paid]]</f>
        <v>0</v>
      </c>
      <c r="J78" s="152"/>
      <c r="K78" s="153"/>
      <c r="L78" s="152"/>
      <c r="M78" s="153"/>
      <c r="N78" s="154"/>
      <c r="O78" s="155"/>
      <c r="P78" s="82"/>
      <c r="Q78" s="82"/>
      <c r="R78" s="81"/>
      <c r="S78" s="83"/>
    </row>
    <row r="79" spans="1:19" s="80" customFormat="1" ht="15" customHeight="1">
      <c r="A79" s="104"/>
      <c r="B79" s="103"/>
      <c r="C79" s="106"/>
      <c r="D79" s="205"/>
      <c r="E79" s="107"/>
      <c r="F79" s="218">
        <f>Table32356789101112345306331344366375503456[[#This Row],[Q-ty]]*Table32356789101112345306331344366375503456[[#This Row],[Unit]]</f>
        <v>0</v>
      </c>
      <c r="G79" s="134"/>
      <c r="H79" s="192"/>
      <c r="I79" s="76">
        <f>Table32356789101112345306331344366375503456[[#This Row],[AMOUNT]]-Table32356789101112345306331344366375503456[[#This Row],[Amount Paid]]</f>
        <v>0</v>
      </c>
      <c r="J79" s="152"/>
      <c r="K79" s="153"/>
      <c r="L79" s="152"/>
      <c r="M79" s="153"/>
      <c r="N79" s="154"/>
      <c r="O79" s="155"/>
      <c r="P79" s="82"/>
      <c r="Q79" s="82"/>
      <c r="R79" s="81"/>
      <c r="S79" s="83"/>
    </row>
    <row r="80" spans="1:19" s="80" customFormat="1" ht="15" customHeight="1">
      <c r="A80" s="105"/>
      <c r="B80" s="105"/>
      <c r="C80" s="108"/>
      <c r="D80" s="205"/>
      <c r="E80" s="109"/>
      <c r="F80" s="218">
        <f>Table32356789101112345306331344366375503456[[#This Row],[Q-ty]]*Table32356789101112345306331344366375503456[[#This Row],[Unit]]</f>
        <v>0</v>
      </c>
      <c r="G80" s="134"/>
      <c r="H80" s="192"/>
      <c r="I80" s="76">
        <f>Table32356789101112345306331344366375503456[[#This Row],[AMOUNT]]-Table32356789101112345306331344366375503456[[#This Row],[Amount Paid]]</f>
        <v>0</v>
      </c>
      <c r="J80" s="159"/>
      <c r="K80" s="160"/>
      <c r="L80" s="161"/>
      <c r="M80" s="162"/>
      <c r="N80" s="163"/>
      <c r="O80" s="164"/>
      <c r="P80" s="82"/>
      <c r="Q80" s="82"/>
      <c r="R80" s="81"/>
      <c r="S80" s="83"/>
    </row>
    <row r="81" spans="1:19" s="80" customFormat="1" ht="15" customHeight="1">
      <c r="A81" s="104"/>
      <c r="B81" s="103"/>
      <c r="C81" s="106"/>
      <c r="D81" s="205"/>
      <c r="E81" s="107"/>
      <c r="F81" s="218">
        <f>Table32356789101112345306331344366375503456[[#This Row],[Q-ty]]*Table32356789101112345306331344366375503456[[#This Row],[Unit]]</f>
        <v>0</v>
      </c>
      <c r="G81" s="134"/>
      <c r="H81" s="192"/>
      <c r="I81" s="76">
        <f>Table32356789101112345306331344366375503456[[#This Row],[AMOUNT]]-Table32356789101112345306331344366375503456[[#This Row],[Amount Paid]]</f>
        <v>0</v>
      </c>
      <c r="J81" s="152"/>
      <c r="K81" s="156"/>
      <c r="L81" s="152"/>
      <c r="M81" s="153"/>
      <c r="N81" s="154"/>
      <c r="O81" s="155"/>
      <c r="P81" s="82"/>
      <c r="Q81" s="82"/>
      <c r="R81" s="81"/>
      <c r="S81" s="83"/>
    </row>
    <row r="82" spans="1:19" s="80" customFormat="1" ht="15" customHeight="1">
      <c r="A82" s="104"/>
      <c r="B82" s="103"/>
      <c r="C82" s="106"/>
      <c r="D82" s="205"/>
      <c r="E82" s="107"/>
      <c r="F82" s="218">
        <f>Table32356789101112345306331344366375503456[[#This Row],[Q-ty]]*Table32356789101112345306331344366375503456[[#This Row],[Unit]]</f>
        <v>0</v>
      </c>
      <c r="G82" s="134"/>
      <c r="H82" s="191"/>
      <c r="I82" s="76">
        <f>Table32356789101112345306331344366375503456[[#This Row],[AMOUNT]]-Table32356789101112345306331344366375503456[[#This Row],[Amount Paid]]</f>
        <v>0</v>
      </c>
      <c r="J82" s="152"/>
      <c r="K82" s="153"/>
      <c r="L82" s="152"/>
      <c r="M82" s="153"/>
      <c r="N82" s="166"/>
      <c r="O82" s="155"/>
      <c r="P82" s="82"/>
      <c r="Q82" s="82"/>
      <c r="R82" s="81"/>
      <c r="S82" s="83"/>
    </row>
    <row r="83" spans="1:19" s="80" customFormat="1" ht="15" customHeight="1">
      <c r="A83" s="104"/>
      <c r="B83" s="103"/>
      <c r="C83" s="106"/>
      <c r="D83" s="205"/>
      <c r="E83" s="107"/>
      <c r="F83" s="218">
        <f>Table32356789101112345306331344366375503456[[#This Row],[Q-ty]]*Table32356789101112345306331344366375503456[[#This Row],[Unit]]</f>
        <v>0</v>
      </c>
      <c r="G83" s="134"/>
      <c r="H83" s="191"/>
      <c r="I83" s="76">
        <f>Table32356789101112345306331344366375503456[[#This Row],[AMOUNT]]-Table32356789101112345306331344366375503456[[#This Row],[Amount Paid]]</f>
        <v>0</v>
      </c>
      <c r="J83" s="152"/>
      <c r="K83" s="165"/>
      <c r="L83" s="158"/>
      <c r="M83" s="153"/>
      <c r="N83" s="166"/>
      <c r="O83" s="155"/>
      <c r="P83" s="82"/>
      <c r="Q83" s="82"/>
      <c r="R83" s="81"/>
      <c r="S83" s="83"/>
    </row>
    <row r="84" spans="1:19" s="80" customFormat="1" ht="15" customHeight="1">
      <c r="A84" s="104"/>
      <c r="B84" s="103"/>
      <c r="C84" s="106"/>
      <c r="D84" s="205"/>
      <c r="E84" s="107"/>
      <c r="F84" s="218">
        <f>Table32356789101112345306331344366375503456[[#This Row],[Q-ty]]*Table32356789101112345306331344366375503456[[#This Row],[Unit]]</f>
        <v>0</v>
      </c>
      <c r="G84" s="134"/>
      <c r="H84" s="192"/>
      <c r="I84" s="76">
        <f>Table32356789101112345306331344366375503456[[#This Row],[AMOUNT]]-Table32356789101112345306331344366375503456[[#This Row],[Amount Paid]]</f>
        <v>0</v>
      </c>
      <c r="J84" s="152"/>
      <c r="K84" s="153"/>
      <c r="L84" s="152"/>
      <c r="M84" s="153"/>
      <c r="N84" s="154"/>
      <c r="O84" s="155"/>
      <c r="P84" s="82"/>
      <c r="Q84" s="82"/>
      <c r="R84" s="81"/>
      <c r="S84" s="83"/>
    </row>
    <row r="85" spans="1:19" s="80" customFormat="1" ht="15" customHeight="1">
      <c r="A85" s="104"/>
      <c r="B85" s="103"/>
      <c r="C85" s="106"/>
      <c r="D85" s="205"/>
      <c r="E85" s="107"/>
      <c r="F85" s="218">
        <f>Table32356789101112345306331344366375503456[[#This Row],[Q-ty]]*Table32356789101112345306331344366375503456[[#This Row],[Unit]]</f>
        <v>0</v>
      </c>
      <c r="G85" s="134"/>
      <c r="H85" s="191"/>
      <c r="I85" s="76">
        <f>Table32356789101112345306331344366375503456[[#This Row],[AMOUNT]]-Table32356789101112345306331344366375503456[[#This Row],[Amount Paid]]</f>
        <v>0</v>
      </c>
      <c r="J85" s="152"/>
      <c r="K85" s="153"/>
      <c r="L85" s="152"/>
      <c r="M85" s="153"/>
      <c r="N85" s="154"/>
      <c r="O85" s="155"/>
      <c r="P85" s="82"/>
      <c r="Q85" s="82"/>
      <c r="R85" s="81"/>
      <c r="S85" s="83"/>
    </row>
    <row r="86" spans="1:19" s="80" customFormat="1" ht="15" customHeight="1">
      <c r="A86" s="104"/>
      <c r="B86" s="103"/>
      <c r="C86" s="106"/>
      <c r="D86" s="205"/>
      <c r="E86" s="107"/>
      <c r="F86" s="218">
        <f>Table32356789101112345306331344366375503456[[#This Row],[Q-ty]]*Table32356789101112345306331344366375503456[[#This Row],[Unit]]</f>
        <v>0</v>
      </c>
      <c r="G86" s="134"/>
      <c r="H86" s="191"/>
      <c r="I86" s="76">
        <f>Table32356789101112345306331344366375503456[[#This Row],[AMOUNT]]-Table32356789101112345306331344366375503456[[#This Row],[Amount Paid]]</f>
        <v>0</v>
      </c>
      <c r="J86" s="152"/>
      <c r="K86" s="153"/>
      <c r="L86" s="152"/>
      <c r="M86" s="153"/>
      <c r="N86" s="154"/>
      <c r="O86" s="155"/>
      <c r="P86" s="82"/>
      <c r="Q86" s="82"/>
      <c r="R86" s="81"/>
      <c r="S86" s="83"/>
    </row>
    <row r="87" spans="1:19" s="80" customFormat="1" ht="15" customHeight="1">
      <c r="A87" s="104"/>
      <c r="B87" s="103"/>
      <c r="C87" s="106"/>
      <c r="D87" s="205"/>
      <c r="E87" s="107"/>
      <c r="F87" s="218">
        <f>Table32356789101112345306331344366375503456[[#This Row],[Q-ty]]*Table32356789101112345306331344366375503456[[#This Row],[Unit]]</f>
        <v>0</v>
      </c>
      <c r="G87" s="134"/>
      <c r="H87" s="191"/>
      <c r="I87" s="76">
        <f>Table32356789101112345306331344366375503456[[#This Row],[AMOUNT]]-Table32356789101112345306331344366375503456[[#This Row],[Amount Paid]]</f>
        <v>0</v>
      </c>
      <c r="J87" s="152"/>
      <c r="K87" s="156"/>
      <c r="L87" s="152"/>
      <c r="M87" s="153"/>
      <c r="N87" s="154"/>
      <c r="O87" s="155"/>
      <c r="P87" s="82"/>
      <c r="Q87" s="82"/>
      <c r="R87" s="81"/>
      <c r="S87" s="83"/>
    </row>
    <row r="88" spans="1:19" s="80" customFormat="1" ht="15" customHeight="1">
      <c r="A88" s="104"/>
      <c r="B88" s="103"/>
      <c r="C88" s="106"/>
      <c r="D88" s="205"/>
      <c r="E88" s="107"/>
      <c r="F88" s="218">
        <f>Table32356789101112345306331344366375503456[[#This Row],[Q-ty]]*Table32356789101112345306331344366375503456[[#This Row],[Unit]]</f>
        <v>0</v>
      </c>
      <c r="G88" s="134"/>
      <c r="H88" s="191"/>
      <c r="I88" s="76">
        <f>Table32356789101112345306331344366375503456[[#This Row],[AMOUNT]]-Table32356789101112345306331344366375503456[[#This Row],[Amount Paid]]</f>
        <v>0</v>
      </c>
      <c r="J88" s="152"/>
      <c r="K88" s="153"/>
      <c r="L88" s="152"/>
      <c r="M88" s="153"/>
      <c r="N88" s="154"/>
      <c r="O88" s="155"/>
      <c r="P88" s="82"/>
      <c r="Q88" s="82"/>
      <c r="R88" s="81"/>
      <c r="S88" s="83"/>
    </row>
    <row r="89" spans="1:19" s="80" customFormat="1" ht="15" customHeight="1">
      <c r="A89" s="104"/>
      <c r="B89" s="103"/>
      <c r="C89" s="106"/>
      <c r="D89" s="205"/>
      <c r="E89" s="107"/>
      <c r="F89" s="218">
        <f>Table32356789101112345306331344366375503456[[#This Row],[Q-ty]]*Table32356789101112345306331344366375503456[[#This Row],[Unit]]</f>
        <v>0</v>
      </c>
      <c r="G89" s="134"/>
      <c r="H89" s="191"/>
      <c r="I89" s="76">
        <f>Table32356789101112345306331344366375503456[[#This Row],[AMOUNT]]-Table32356789101112345306331344366375503456[[#This Row],[Amount Paid]]</f>
        <v>0</v>
      </c>
      <c r="J89" s="152"/>
      <c r="K89" s="165"/>
      <c r="L89" s="158"/>
      <c r="M89" s="153"/>
      <c r="N89" s="154"/>
      <c r="O89" s="155"/>
      <c r="P89" s="82"/>
      <c r="Q89" s="82"/>
      <c r="R89" s="81"/>
      <c r="S89" s="83"/>
    </row>
    <row r="90" spans="1:19" s="80" customFormat="1" ht="15" customHeight="1">
      <c r="A90" s="104"/>
      <c r="B90" s="103"/>
      <c r="C90" s="106"/>
      <c r="D90" s="205"/>
      <c r="E90" s="107"/>
      <c r="F90" s="218">
        <f>Table32356789101112345306331344366375503456[[#This Row],[Q-ty]]*Table32356789101112345306331344366375503456[[#This Row],[Unit]]</f>
        <v>0</v>
      </c>
      <c r="G90" s="134"/>
      <c r="H90" s="191"/>
      <c r="I90" s="76">
        <f>Table32356789101112345306331344366375503456[[#This Row],[AMOUNT]]-Table32356789101112345306331344366375503456[[#This Row],[Amount Paid]]</f>
        <v>0</v>
      </c>
      <c r="J90" s="152"/>
      <c r="K90" s="153"/>
      <c r="L90" s="152"/>
      <c r="M90" s="153"/>
      <c r="N90" s="154"/>
      <c r="O90" s="155"/>
      <c r="P90" s="82"/>
      <c r="Q90" s="82"/>
      <c r="R90" s="81"/>
      <c r="S90" s="83"/>
    </row>
    <row r="91" spans="1:19" s="80" customFormat="1" ht="15" customHeight="1">
      <c r="A91" s="104"/>
      <c r="B91" s="103"/>
      <c r="C91" s="106"/>
      <c r="D91" s="208"/>
      <c r="E91" s="107"/>
      <c r="F91" s="218">
        <f>Table32356789101112345306331344366375503456[[#This Row],[Q-ty]]*Table32356789101112345306331344366375503456[[#This Row],[Unit]]</f>
        <v>0</v>
      </c>
      <c r="G91" s="134"/>
      <c r="H91" s="191"/>
      <c r="I91" s="76">
        <f>Table32356789101112345306331344366375503456[[#This Row],[AMOUNT]]-Table32356789101112345306331344366375503456[[#This Row],[Amount Paid]]</f>
        <v>0</v>
      </c>
      <c r="J91" s="152"/>
      <c r="K91" s="153"/>
      <c r="L91" s="152"/>
      <c r="M91" s="153"/>
      <c r="N91" s="154"/>
      <c r="O91" s="155"/>
      <c r="P91" s="82"/>
      <c r="Q91" s="82"/>
      <c r="R91" s="81"/>
      <c r="S91" s="83"/>
    </row>
    <row r="92" spans="1:19" s="80" customFormat="1" ht="15" customHeight="1">
      <c r="A92" s="104"/>
      <c r="B92" s="103"/>
      <c r="C92" s="106"/>
      <c r="D92" s="205"/>
      <c r="E92" s="107"/>
      <c r="F92" s="218">
        <f>Table32356789101112345306331344366375503456[[#This Row],[Q-ty]]*Table32356789101112345306331344366375503456[[#This Row],[Unit]]</f>
        <v>0</v>
      </c>
      <c r="G92" s="134"/>
      <c r="H92" s="191"/>
      <c r="I92" s="76">
        <f>Table32356789101112345306331344366375503456[[#This Row],[AMOUNT]]-Table32356789101112345306331344366375503456[[#This Row],[Amount Paid]]</f>
        <v>0</v>
      </c>
      <c r="J92" s="152"/>
      <c r="K92" s="153"/>
      <c r="L92" s="152"/>
      <c r="M92" s="153"/>
      <c r="N92" s="154"/>
      <c r="O92" s="155"/>
      <c r="P92" s="82"/>
      <c r="Q92" s="82"/>
      <c r="R92" s="81"/>
      <c r="S92" s="83"/>
    </row>
    <row r="93" spans="1:19" s="80" customFormat="1" ht="15" customHeight="1">
      <c r="A93" s="104"/>
      <c r="B93" s="103"/>
      <c r="C93" s="106"/>
      <c r="D93" s="205"/>
      <c r="E93" s="107"/>
      <c r="F93" s="218">
        <f>Table32356789101112345306331344366375503456[[#This Row],[Q-ty]]*Table32356789101112345306331344366375503456[[#This Row],[Unit]]</f>
        <v>0</v>
      </c>
      <c r="G93" s="134"/>
      <c r="H93" s="191"/>
      <c r="I93" s="76">
        <f>Table32356789101112345306331344366375503456[[#This Row],[AMOUNT]]-Table32356789101112345306331344366375503456[[#This Row],[Amount Paid]]</f>
        <v>0</v>
      </c>
      <c r="J93" s="152"/>
      <c r="K93" s="153"/>
      <c r="L93" s="152"/>
      <c r="M93" s="153"/>
      <c r="N93" s="154"/>
      <c r="O93" s="155"/>
      <c r="P93" s="82"/>
      <c r="Q93" s="82"/>
      <c r="R93" s="79"/>
      <c r="S93" s="83"/>
    </row>
    <row r="94" spans="1:19" s="80" customFormat="1" ht="15" customHeight="1">
      <c r="A94" s="104"/>
      <c r="B94" s="103"/>
      <c r="C94" s="106"/>
      <c r="D94" s="205"/>
      <c r="E94" s="107"/>
      <c r="F94" s="218">
        <f>Table32356789101112345306331344366375503456[[#This Row],[Q-ty]]*Table32356789101112345306331344366375503456[[#This Row],[Unit]]</f>
        <v>0</v>
      </c>
      <c r="G94" s="134"/>
      <c r="H94" s="192"/>
      <c r="I94" s="76">
        <f>Table32356789101112345306331344366375503456[[#This Row],[AMOUNT]]-Table32356789101112345306331344366375503456[[#This Row],[Amount Paid]]</f>
        <v>0</v>
      </c>
      <c r="J94" s="152"/>
      <c r="K94" s="153"/>
      <c r="L94" s="152"/>
      <c r="M94" s="153"/>
      <c r="N94" s="154"/>
      <c r="O94" s="155"/>
      <c r="P94" s="82"/>
      <c r="Q94" s="82"/>
      <c r="R94" s="79"/>
      <c r="S94" s="83"/>
    </row>
    <row r="95" spans="1:19" s="80" customFormat="1" ht="15" customHeight="1">
      <c r="A95" s="104"/>
      <c r="B95" s="103"/>
      <c r="C95" s="106"/>
      <c r="D95" s="205"/>
      <c r="E95" s="107"/>
      <c r="F95" s="218">
        <f>Table32356789101112345306331344366375503456[[#This Row],[Q-ty]]*Table32356789101112345306331344366375503456[[#This Row],[Unit]]</f>
        <v>0</v>
      </c>
      <c r="G95" s="134"/>
      <c r="H95" s="191"/>
      <c r="I95" s="76">
        <f>Table32356789101112345306331344366375503456[[#This Row],[AMOUNT]]-Table32356789101112345306331344366375503456[[#This Row],[Amount Paid]]</f>
        <v>0</v>
      </c>
      <c r="J95" s="152"/>
      <c r="K95" s="153"/>
      <c r="L95" s="152"/>
      <c r="M95" s="153"/>
      <c r="N95" s="154"/>
      <c r="O95" s="155"/>
      <c r="P95" s="82"/>
      <c r="Q95" s="82"/>
      <c r="R95" s="81"/>
      <c r="S95" s="83"/>
    </row>
    <row r="96" spans="1:19" s="80" customFormat="1" ht="15" customHeight="1">
      <c r="A96" s="104"/>
      <c r="B96" s="103"/>
      <c r="C96" s="106"/>
      <c r="D96" s="205"/>
      <c r="E96" s="107"/>
      <c r="F96" s="218">
        <f>Table32356789101112345306331344366375503456[[#This Row],[Q-ty]]*Table32356789101112345306331344366375503456[[#This Row],[Unit]]</f>
        <v>0</v>
      </c>
      <c r="G96" s="134"/>
      <c r="H96" s="191"/>
      <c r="I96" s="76">
        <f>Table32356789101112345306331344366375503456[[#This Row],[AMOUNT]]-Table32356789101112345306331344366375503456[[#This Row],[Amount Paid]]</f>
        <v>0</v>
      </c>
      <c r="J96" s="152"/>
      <c r="K96" s="160"/>
      <c r="L96" s="161"/>
      <c r="M96" s="162"/>
      <c r="N96" s="163"/>
      <c r="O96" s="164"/>
      <c r="P96" s="82"/>
      <c r="Q96" s="82"/>
      <c r="R96" s="81"/>
      <c r="S96" s="83"/>
    </row>
    <row r="97" spans="1:19" s="80" customFormat="1" ht="15" customHeight="1">
      <c r="A97" s="104"/>
      <c r="B97" s="103"/>
      <c r="C97" s="106"/>
      <c r="D97" s="205"/>
      <c r="E97" s="107"/>
      <c r="F97" s="218">
        <f>Table32356789101112345306331344366375503456[[#This Row],[Q-ty]]*Table32356789101112345306331344366375503456[[#This Row],[Unit]]</f>
        <v>0</v>
      </c>
      <c r="G97" s="134"/>
      <c r="H97" s="191"/>
      <c r="I97" s="76">
        <f>Table32356789101112345306331344366375503456[[#This Row],[AMOUNT]]-Table32356789101112345306331344366375503456[[#This Row],[Amount Paid]]</f>
        <v>0</v>
      </c>
      <c r="J97" s="152"/>
      <c r="K97" s="153"/>
      <c r="L97" s="152"/>
      <c r="M97" s="153"/>
      <c r="N97" s="154"/>
      <c r="O97" s="155"/>
      <c r="P97" s="82"/>
      <c r="Q97" s="82"/>
      <c r="R97" s="81"/>
      <c r="S97" s="83"/>
    </row>
    <row r="98" spans="1:19" s="80" customFormat="1" ht="15" customHeight="1">
      <c r="A98" s="104"/>
      <c r="B98" s="101"/>
      <c r="C98" s="106"/>
      <c r="D98" s="211"/>
      <c r="E98" s="107"/>
      <c r="F98" s="218">
        <f>Table32356789101112345306331344366375503456[[#This Row],[Q-ty]]*Table32356789101112345306331344366375503456[[#This Row],[Unit]]</f>
        <v>0</v>
      </c>
      <c r="G98" s="134"/>
      <c r="H98" s="191"/>
      <c r="I98" s="76">
        <f>Table32356789101112345306331344366375503456[[#This Row],[AMOUNT]]-Table32356789101112345306331344366375503456[[#This Row],[Amount Paid]]</f>
        <v>0</v>
      </c>
      <c r="J98" s="152"/>
      <c r="K98" s="153"/>
      <c r="L98" s="152"/>
      <c r="M98" s="153"/>
      <c r="N98" s="154"/>
      <c r="O98" s="155"/>
      <c r="P98" s="82"/>
      <c r="Q98" s="82"/>
      <c r="R98" s="81"/>
      <c r="S98" s="83"/>
    </row>
    <row r="99" spans="1:19" s="80" customFormat="1" ht="15" customHeight="1">
      <c r="A99" s="104"/>
      <c r="B99" s="103"/>
      <c r="C99" s="106"/>
      <c r="D99" s="205"/>
      <c r="E99" s="107"/>
      <c r="F99" s="218">
        <f>Table32356789101112345306331344366375503456[[#This Row],[Q-ty]]*Table32356789101112345306331344366375503456[[#This Row],[Unit]]</f>
        <v>0</v>
      </c>
      <c r="G99" s="134"/>
      <c r="H99" s="191"/>
      <c r="I99" s="76">
        <f>Table32356789101112345306331344366375503456[[#This Row],[AMOUNT]]-Table32356789101112345306331344366375503456[[#This Row],[Amount Paid]]</f>
        <v>0</v>
      </c>
      <c r="J99" s="152"/>
      <c r="K99" s="153"/>
      <c r="L99" s="152"/>
      <c r="M99" s="153"/>
      <c r="N99" s="154"/>
      <c r="O99" s="155"/>
      <c r="P99" s="82"/>
      <c r="Q99" s="82"/>
      <c r="R99" s="81"/>
      <c r="S99" s="83"/>
    </row>
    <row r="100" spans="1:19" s="80" customFormat="1" ht="15" customHeight="1">
      <c r="A100" s="104"/>
      <c r="B100" s="103"/>
      <c r="C100" s="106"/>
      <c r="D100" s="209"/>
      <c r="E100" s="107"/>
      <c r="F100" s="218">
        <f>Table32356789101112345306331344366375503456[[#This Row],[Q-ty]]*Table32356789101112345306331344366375503456[[#This Row],[Unit]]</f>
        <v>0</v>
      </c>
      <c r="G100" s="134"/>
      <c r="H100" s="191"/>
      <c r="I100" s="76">
        <f>Table32356789101112345306331344366375503456[[#This Row],[AMOUNT]]-Table32356789101112345306331344366375503456[[#This Row],[Amount Paid]]</f>
        <v>0</v>
      </c>
      <c r="J100" s="152"/>
      <c r="K100" s="153"/>
      <c r="L100" s="152"/>
      <c r="M100" s="153"/>
      <c r="N100" s="154"/>
      <c r="O100" s="155"/>
      <c r="P100" s="82"/>
      <c r="Q100" s="82"/>
      <c r="R100" s="81"/>
      <c r="S100" s="83"/>
    </row>
    <row r="101" spans="1:19" s="80" customFormat="1" ht="15" customHeight="1">
      <c r="A101" s="104"/>
      <c r="B101" s="103"/>
      <c r="C101" s="106"/>
      <c r="D101" s="205"/>
      <c r="E101" s="107"/>
      <c r="F101" s="218">
        <f>Table32356789101112345306331344366375503456[[#This Row],[Q-ty]]*Table32356789101112345306331344366375503456[[#This Row],[Unit]]</f>
        <v>0</v>
      </c>
      <c r="G101" s="134"/>
      <c r="H101" s="191"/>
      <c r="I101" s="76">
        <f>Table32356789101112345306331344366375503456[[#This Row],[AMOUNT]]-Table32356789101112345306331344366375503456[[#This Row],[Amount Paid]]</f>
        <v>0</v>
      </c>
      <c r="J101" s="152"/>
      <c r="K101" s="153"/>
      <c r="L101" s="152"/>
      <c r="M101" s="153"/>
      <c r="N101" s="154"/>
      <c r="O101" s="155"/>
      <c r="P101" s="78"/>
      <c r="Q101" s="78"/>
      <c r="R101" s="79"/>
      <c r="S101" s="83"/>
    </row>
    <row r="102" spans="1:19" s="80" customFormat="1" ht="15" customHeight="1">
      <c r="A102" s="104"/>
      <c r="B102" s="103"/>
      <c r="C102" s="106"/>
      <c r="D102" s="205"/>
      <c r="E102" s="107"/>
      <c r="F102" s="218">
        <f>Table32356789101112345306331344366375503456[[#This Row],[Q-ty]]*Table32356789101112345306331344366375503456[[#This Row],[Unit]]</f>
        <v>0</v>
      </c>
      <c r="G102" s="134"/>
      <c r="H102" s="191"/>
      <c r="I102" s="76">
        <f>Table32356789101112345306331344366375503456[[#This Row],[AMOUNT]]-Table32356789101112345306331344366375503456[[#This Row],[Amount Paid]]</f>
        <v>0</v>
      </c>
      <c r="J102" s="152"/>
      <c r="K102" s="153"/>
      <c r="L102" s="152"/>
      <c r="M102" s="153"/>
      <c r="N102" s="154"/>
      <c r="O102" s="155"/>
      <c r="P102" s="82"/>
      <c r="Q102" s="82"/>
      <c r="R102" s="81"/>
      <c r="S102" s="83"/>
    </row>
    <row r="103" spans="1:19" s="80" customFormat="1" ht="15" customHeight="1">
      <c r="A103" s="104"/>
      <c r="B103" s="103"/>
      <c r="C103" s="106"/>
      <c r="D103" s="208"/>
      <c r="E103" s="107"/>
      <c r="F103" s="218">
        <f>Table32356789101112345306331344366375503456[[#This Row],[Q-ty]]*Table32356789101112345306331344366375503456[[#This Row],[Unit]]</f>
        <v>0</v>
      </c>
      <c r="G103" s="134"/>
      <c r="H103" s="191"/>
      <c r="I103" s="76">
        <f>Table32356789101112345306331344366375503456[[#This Row],[AMOUNT]]-Table32356789101112345306331344366375503456[[#This Row],[Amount Paid]]</f>
        <v>0</v>
      </c>
      <c r="J103" s="152"/>
      <c r="K103" s="153"/>
      <c r="L103" s="152"/>
      <c r="M103" s="153"/>
      <c r="N103" s="154"/>
      <c r="O103" s="155"/>
      <c r="P103" s="82"/>
      <c r="Q103" s="82"/>
      <c r="R103" s="81"/>
      <c r="S103" s="83"/>
    </row>
    <row r="104" spans="1:19" s="80" customFormat="1" ht="15" customHeight="1">
      <c r="A104" s="104"/>
      <c r="B104" s="103"/>
      <c r="C104" s="106"/>
      <c r="D104" s="205"/>
      <c r="E104" s="107"/>
      <c r="F104" s="218">
        <f>Table32356789101112345306331344366375503456[[#This Row],[Q-ty]]*Table32356789101112345306331344366375503456[[#This Row],[Unit]]</f>
        <v>0</v>
      </c>
      <c r="G104" s="134"/>
      <c r="H104" s="191"/>
      <c r="I104" s="76">
        <f>Table32356789101112345306331344366375503456[[#This Row],[AMOUNT]]-Table32356789101112345306331344366375503456[[#This Row],[Amount Paid]]</f>
        <v>0</v>
      </c>
      <c r="J104" s="152"/>
      <c r="K104" s="153"/>
      <c r="L104" s="152"/>
      <c r="M104" s="153"/>
      <c r="N104" s="154"/>
      <c r="O104" s="155"/>
      <c r="P104" s="82"/>
      <c r="Q104" s="82"/>
      <c r="R104" s="81"/>
      <c r="S104" s="83"/>
    </row>
    <row r="105" spans="1:19" s="80" customFormat="1" ht="15" customHeight="1">
      <c r="A105" s="104"/>
      <c r="B105" s="103"/>
      <c r="C105" s="106"/>
      <c r="D105" s="205"/>
      <c r="E105" s="107"/>
      <c r="F105" s="218">
        <f>Table32356789101112345306331344366375503456[[#This Row],[Q-ty]]*Table32356789101112345306331344366375503456[[#This Row],[Unit]]</f>
        <v>0</v>
      </c>
      <c r="G105" s="134"/>
      <c r="H105" s="191"/>
      <c r="I105" s="76">
        <f>Table32356789101112345306331344366375503456[[#This Row],[AMOUNT]]-Table32356789101112345306331344366375503456[[#This Row],[Amount Paid]]</f>
        <v>0</v>
      </c>
      <c r="J105" s="152"/>
      <c r="K105" s="153"/>
      <c r="L105" s="152"/>
      <c r="M105" s="153"/>
      <c r="N105" s="154"/>
      <c r="O105" s="155"/>
      <c r="P105" s="82"/>
      <c r="Q105" s="82"/>
      <c r="R105" s="81"/>
      <c r="S105" s="83"/>
    </row>
    <row r="106" spans="1:19" s="80" customFormat="1" ht="15" customHeight="1">
      <c r="A106" s="104"/>
      <c r="B106" s="103"/>
      <c r="C106" s="106"/>
      <c r="D106" s="205"/>
      <c r="E106" s="107"/>
      <c r="F106" s="218">
        <f>Table32356789101112345306331344366375503456[[#This Row],[Q-ty]]*Table32356789101112345306331344366375503456[[#This Row],[Unit]]</f>
        <v>0</v>
      </c>
      <c r="G106" s="134"/>
      <c r="H106" s="191"/>
      <c r="I106" s="76">
        <f>Table32356789101112345306331344366375503456[[#This Row],[AMOUNT]]-Table32356789101112345306331344366375503456[[#This Row],[Amount Paid]]</f>
        <v>0</v>
      </c>
      <c r="J106" s="152"/>
      <c r="K106" s="156"/>
      <c r="L106" s="152"/>
      <c r="M106" s="153"/>
      <c r="N106" s="154"/>
      <c r="O106" s="155"/>
      <c r="P106" s="82"/>
      <c r="Q106" s="82"/>
      <c r="R106" s="81"/>
      <c r="S106" s="83"/>
    </row>
    <row r="107" spans="1:19" s="80" customFormat="1" ht="15" customHeight="1">
      <c r="A107" s="104"/>
      <c r="B107" s="103"/>
      <c r="C107" s="106"/>
      <c r="D107" s="205"/>
      <c r="E107" s="107"/>
      <c r="F107" s="219">
        <f>Table32356789101112345306331344366375503456[[#This Row],[Q-ty]]*Table32356789101112345306331344366375503456[[#This Row],[Unit]]</f>
        <v>0</v>
      </c>
      <c r="G107" s="134"/>
      <c r="H107" s="191"/>
      <c r="I107" s="76">
        <f>Table32356789101112345306331344366375503456[[#This Row],[AMOUNT]]-Table32356789101112345306331344366375503456[[#This Row],[Amount Paid]]</f>
        <v>0</v>
      </c>
      <c r="J107" s="152"/>
      <c r="K107" s="153"/>
      <c r="L107" s="152"/>
      <c r="M107" s="153"/>
      <c r="N107" s="154"/>
      <c r="O107" s="155"/>
      <c r="P107" s="82"/>
      <c r="Q107" s="82"/>
      <c r="R107" s="81"/>
      <c r="S107" s="83"/>
    </row>
    <row r="108" spans="1:19" s="80" customFormat="1" ht="15" customHeight="1">
      <c r="A108" s="104"/>
      <c r="B108" s="103"/>
      <c r="C108" s="106"/>
      <c r="D108" s="205"/>
      <c r="E108" s="107"/>
      <c r="F108" s="219">
        <f>Table32356789101112345306331344366375503456[[#This Row],[Q-ty]]*Table32356789101112345306331344366375503456[[#This Row],[Unit]]</f>
        <v>0</v>
      </c>
      <c r="G108" s="134"/>
      <c r="H108" s="191"/>
      <c r="I108" s="76">
        <f>Table32356789101112345306331344366375503456[[#This Row],[AMOUNT]]-Table32356789101112345306331344366375503456[[#This Row],[Amount Paid]]</f>
        <v>0</v>
      </c>
      <c r="J108" s="152"/>
      <c r="K108" s="153"/>
      <c r="L108" s="152"/>
      <c r="M108" s="153"/>
      <c r="N108" s="154"/>
      <c r="O108" s="155"/>
      <c r="P108" s="82"/>
      <c r="Q108" s="82"/>
      <c r="R108" s="81"/>
      <c r="S108" s="83"/>
    </row>
    <row r="109" spans="1:19" s="80" customFormat="1" ht="15" customHeight="1">
      <c r="A109" s="104"/>
      <c r="B109" s="103"/>
      <c r="C109" s="106"/>
      <c r="D109" s="107"/>
      <c r="E109" s="107"/>
      <c r="F109" s="219">
        <f>Table32356789101112345306331344366375503456[[#This Row],[Q-ty]]*Table32356789101112345306331344366375503456[[#This Row],[Unit]]</f>
        <v>0</v>
      </c>
      <c r="G109" s="134"/>
      <c r="H109" s="191"/>
      <c r="I109" s="76">
        <f>Table32356789101112345306331344366375503456[[#This Row],[AMOUNT]]-Table32356789101112345306331344366375503456[[#This Row],[Amount Paid]]</f>
        <v>0</v>
      </c>
      <c r="J109" s="152"/>
      <c r="K109" s="156"/>
      <c r="L109" s="152"/>
      <c r="M109" s="153"/>
      <c r="N109" s="154"/>
      <c r="O109" s="155"/>
      <c r="P109" s="82"/>
      <c r="Q109" s="82"/>
      <c r="R109" s="81"/>
      <c r="S109" s="83"/>
    </row>
    <row r="110" spans="1:19" s="80" customFormat="1" ht="15" customHeight="1">
      <c r="A110" s="104"/>
      <c r="B110" s="103"/>
      <c r="C110" s="106"/>
      <c r="D110" s="107"/>
      <c r="E110" s="107"/>
      <c r="F110" s="219">
        <f>Table32356789101112345306331344366375503456[[#This Row],[Q-ty]]*Table32356789101112345306331344366375503456[[#This Row],[Unit]]</f>
        <v>0</v>
      </c>
      <c r="G110" s="134"/>
      <c r="H110" s="191"/>
      <c r="I110" s="76">
        <f>Table32356789101112345306331344366375503456[[#This Row],[AMOUNT]]-Table32356789101112345306331344366375503456[[#This Row],[Amount Paid]]</f>
        <v>0</v>
      </c>
      <c r="J110" s="152"/>
      <c r="K110" s="153"/>
      <c r="L110" s="152"/>
      <c r="M110" s="153"/>
      <c r="N110" s="154"/>
      <c r="O110" s="155"/>
      <c r="P110" s="82"/>
      <c r="Q110" s="82"/>
      <c r="R110" s="77"/>
      <c r="S110" s="83"/>
    </row>
    <row r="111" spans="1:19" s="80" customFormat="1" ht="15" customHeight="1">
      <c r="A111" s="104"/>
      <c r="B111" s="103"/>
      <c r="C111" s="106"/>
      <c r="D111" s="107"/>
      <c r="E111" s="107"/>
      <c r="F111" s="219">
        <f>Table32356789101112345306331344366375503456[[#This Row],[Q-ty]]*Table32356789101112345306331344366375503456[[#This Row],[Unit]]</f>
        <v>0</v>
      </c>
      <c r="G111" s="134"/>
      <c r="H111" s="191"/>
      <c r="I111" s="76">
        <f>Table32356789101112345306331344366375503456[[#This Row],[AMOUNT]]-Table32356789101112345306331344366375503456[[#This Row],[Amount Paid]]</f>
        <v>0</v>
      </c>
      <c r="J111" s="152"/>
      <c r="K111" s="153"/>
      <c r="L111" s="152"/>
      <c r="M111" s="153"/>
      <c r="N111" s="154"/>
      <c r="O111" s="155"/>
      <c r="P111" s="82"/>
      <c r="Q111" s="82"/>
      <c r="R111" s="81"/>
      <c r="S111" s="83"/>
    </row>
    <row r="112" spans="1:19" s="80" customFormat="1" ht="15" customHeight="1">
      <c r="A112" s="104"/>
      <c r="B112" s="103"/>
      <c r="C112" s="106"/>
      <c r="D112" s="107"/>
      <c r="E112" s="107"/>
      <c r="F112" s="219">
        <f>Table32356789101112345306331344366375503456[[#This Row],[Q-ty]]*Table32356789101112345306331344366375503456[[#This Row],[Unit]]</f>
        <v>0</v>
      </c>
      <c r="G112" s="134"/>
      <c r="H112" s="191"/>
      <c r="I112" s="76">
        <f>Table32356789101112345306331344366375503456[[#This Row],[AMOUNT]]-Table32356789101112345306331344366375503456[[#This Row],[Amount Paid]]</f>
        <v>0</v>
      </c>
      <c r="J112" s="152"/>
      <c r="K112" s="153"/>
      <c r="L112" s="152"/>
      <c r="M112" s="153"/>
      <c r="N112" s="154"/>
      <c r="O112" s="151"/>
      <c r="P112" s="82"/>
      <c r="Q112" s="82"/>
      <c r="R112" s="79"/>
      <c r="S112" s="83"/>
    </row>
    <row r="113" spans="1:19" s="80" customFormat="1" ht="15" customHeight="1">
      <c r="A113" s="104"/>
      <c r="B113" s="103"/>
      <c r="C113" s="106"/>
      <c r="D113" s="107"/>
      <c r="E113" s="107"/>
      <c r="F113" s="219">
        <f>Table32356789101112345306331344366375503456[[#This Row],[Q-ty]]*Table32356789101112345306331344366375503456[[#This Row],[Unit]]</f>
        <v>0</v>
      </c>
      <c r="G113" s="134"/>
      <c r="H113" s="191"/>
      <c r="I113" s="76">
        <f>Table32356789101112345306331344366375503456[[#This Row],[AMOUNT]]-Table32356789101112345306331344366375503456[[#This Row],[Amount Paid]]</f>
        <v>0</v>
      </c>
      <c r="J113" s="152"/>
      <c r="K113" s="168"/>
      <c r="L113" s="152"/>
      <c r="M113" s="153"/>
      <c r="N113" s="166"/>
      <c r="O113" s="155"/>
      <c r="P113" s="82"/>
      <c r="Q113" s="82"/>
      <c r="R113" s="81"/>
      <c r="S113" s="83"/>
    </row>
    <row r="114" spans="1:19" s="80" customFormat="1" ht="15" customHeight="1">
      <c r="A114" s="104"/>
      <c r="B114" s="103"/>
      <c r="C114" s="106"/>
      <c r="D114" s="107"/>
      <c r="E114" s="107"/>
      <c r="F114" s="219">
        <f>Table32356789101112345306331344366375503456[[#This Row],[Q-ty]]*Table32356789101112345306331344366375503456[[#This Row],[Unit]]</f>
        <v>0</v>
      </c>
      <c r="G114" s="134"/>
      <c r="H114" s="191"/>
      <c r="I114" s="76">
        <f>Table32356789101112345306331344366375503456[[#This Row],[AMOUNT]]-Table32356789101112345306331344366375503456[[#This Row],[Amount Paid]]</f>
        <v>0</v>
      </c>
      <c r="J114" s="152"/>
      <c r="K114" s="153"/>
      <c r="L114" s="152"/>
      <c r="M114" s="153"/>
      <c r="N114" s="154"/>
      <c r="O114" s="155"/>
      <c r="P114" s="82"/>
      <c r="Q114" s="82"/>
      <c r="R114" s="81"/>
      <c r="S114" s="83"/>
    </row>
    <row r="115" spans="1:19" s="80" customFormat="1" ht="15" customHeight="1">
      <c r="A115" s="104"/>
      <c r="B115" s="103"/>
      <c r="C115" s="106"/>
      <c r="D115" s="107"/>
      <c r="E115" s="107"/>
      <c r="F115" s="219">
        <f>Table32356789101112345306331344366375503456[[#This Row],[Q-ty]]*Table32356789101112345306331344366375503456[[#This Row],[Unit]]</f>
        <v>0</v>
      </c>
      <c r="G115" s="134"/>
      <c r="H115" s="191"/>
      <c r="I115" s="76">
        <f>Table32356789101112345306331344366375503456[[#This Row],[AMOUNT]]-Table32356789101112345306331344366375503456[[#This Row],[Amount Paid]]</f>
        <v>0</v>
      </c>
      <c r="J115" s="152"/>
      <c r="K115" s="153"/>
      <c r="L115" s="152"/>
      <c r="M115" s="153"/>
      <c r="N115" s="154"/>
      <c r="O115" s="155"/>
      <c r="P115" s="82"/>
      <c r="Q115" s="82"/>
      <c r="R115" s="81"/>
      <c r="S115" s="83"/>
    </row>
    <row r="116" spans="1:19" s="80" customFormat="1" ht="15" customHeight="1">
      <c r="A116" s="104"/>
      <c r="B116" s="103"/>
      <c r="C116" s="106"/>
      <c r="D116" s="107"/>
      <c r="E116" s="107"/>
      <c r="F116" s="219">
        <f>Table32356789101112345306331344366375503456[[#This Row],[Q-ty]]*Table32356789101112345306331344366375503456[[#This Row],[Unit]]</f>
        <v>0</v>
      </c>
      <c r="G116" s="134"/>
      <c r="H116" s="191"/>
      <c r="I116" s="76">
        <f>Table32356789101112345306331344366375503456[[#This Row],[AMOUNT]]-Table32356789101112345306331344366375503456[[#This Row],[Amount Paid]]</f>
        <v>0</v>
      </c>
      <c r="J116" s="152"/>
      <c r="K116" s="153"/>
      <c r="L116" s="152"/>
      <c r="M116" s="153"/>
      <c r="N116" s="154"/>
      <c r="O116" s="155"/>
      <c r="P116" s="82"/>
      <c r="Q116" s="82"/>
      <c r="R116" s="81"/>
      <c r="S116" s="83"/>
    </row>
    <row r="117" spans="1:19" s="80" customFormat="1" ht="15" customHeight="1">
      <c r="A117" s="104"/>
      <c r="B117" s="103"/>
      <c r="C117" s="106"/>
      <c r="D117" s="107"/>
      <c r="E117" s="107"/>
      <c r="F117" s="219">
        <f>Table32356789101112345306331344366375503456[[#This Row],[Q-ty]]*Table32356789101112345306331344366375503456[[#This Row],[Unit]]</f>
        <v>0</v>
      </c>
      <c r="G117" s="100"/>
      <c r="H117" s="194"/>
      <c r="I117" s="76">
        <f>Table32356789101112345306331344366375503456[[#This Row],[AMOUNT]]-Table32356789101112345306331344366375503456[[#This Row],[Amount Paid]]</f>
        <v>0</v>
      </c>
      <c r="J117" s="152"/>
      <c r="K117" s="153"/>
      <c r="L117" s="152"/>
      <c r="M117" s="153"/>
      <c r="N117" s="154"/>
      <c r="O117" s="155"/>
      <c r="P117" s="82"/>
      <c r="Q117" s="82"/>
      <c r="R117" s="81"/>
      <c r="S117" s="83"/>
    </row>
    <row r="118" spans="1:19" s="80" customFormat="1" ht="15" customHeight="1">
      <c r="A118" s="104"/>
      <c r="B118" s="103"/>
      <c r="C118" s="106"/>
      <c r="D118" s="107"/>
      <c r="E118" s="107"/>
      <c r="F118" s="219">
        <f>Table32356789101112345306331344366375503456[[#This Row],[Q-ty]]*Table32356789101112345306331344366375503456[[#This Row],[Unit]]</f>
        <v>0</v>
      </c>
      <c r="G118" s="100"/>
      <c r="H118" s="194"/>
      <c r="I118" s="76">
        <f>Table32356789101112345306331344366375503456[[#This Row],[AMOUNT]]-Table32356789101112345306331344366375503456[[#This Row],[Amount Paid]]</f>
        <v>0</v>
      </c>
      <c r="J118" s="152"/>
      <c r="K118" s="153"/>
      <c r="L118" s="152"/>
      <c r="M118" s="153"/>
      <c r="N118" s="154"/>
      <c r="O118" s="155"/>
      <c r="P118" s="82"/>
      <c r="Q118" s="82"/>
      <c r="R118" s="81"/>
      <c r="S118" s="83"/>
    </row>
    <row r="119" spans="1:19" s="80" customFormat="1" ht="15" customHeight="1">
      <c r="A119" s="104"/>
      <c r="B119" s="103"/>
      <c r="C119" s="106"/>
      <c r="D119" s="107"/>
      <c r="E119" s="107"/>
      <c r="F119" s="219">
        <f>Table32356789101112345306331344366375503456[[#This Row],[Q-ty]]*Table32356789101112345306331344366375503456[[#This Row],[Unit]]</f>
        <v>0</v>
      </c>
      <c r="G119" s="105"/>
      <c r="H119" s="195"/>
      <c r="I119" s="76">
        <f>Table32356789101112345306331344366375503456[[#This Row],[AMOUNT]]-Table32356789101112345306331344366375503456[[#This Row],[Amount Paid]]</f>
        <v>0</v>
      </c>
      <c r="J119" s="159"/>
      <c r="K119" s="160"/>
      <c r="L119" s="161"/>
      <c r="M119" s="162"/>
      <c r="N119" s="163"/>
      <c r="O119" s="164"/>
      <c r="P119" s="82"/>
      <c r="Q119" s="82"/>
      <c r="R119" s="81"/>
      <c r="S119" s="83"/>
    </row>
    <row r="120" spans="1:19" s="80" customFormat="1" ht="15" customHeight="1">
      <c r="A120" s="104"/>
      <c r="B120" s="103"/>
      <c r="C120" s="106"/>
      <c r="D120" s="107"/>
      <c r="E120" s="107"/>
      <c r="F120" s="219">
        <f>Table32356789101112345306331344366375503456[[#This Row],[Q-ty]]*Table32356789101112345306331344366375503456[[#This Row],[Unit]]</f>
        <v>0</v>
      </c>
      <c r="G120" s="134"/>
      <c r="H120" s="191"/>
      <c r="I120" s="76">
        <f>Table32356789101112345306331344366375503456[[#This Row],[AMOUNT]]-Table32356789101112345306331344366375503456[[#This Row],[Amount Paid]]</f>
        <v>0</v>
      </c>
      <c r="J120" s="152"/>
      <c r="K120" s="153"/>
      <c r="L120" s="152"/>
      <c r="M120" s="153"/>
      <c r="N120" s="154"/>
      <c r="O120" s="155"/>
      <c r="P120" s="82"/>
      <c r="Q120" s="82"/>
      <c r="R120" s="81"/>
      <c r="S120" s="83"/>
    </row>
    <row r="121" spans="1:19" s="80" customFormat="1" ht="15" customHeight="1">
      <c r="A121" s="104"/>
      <c r="B121" s="103"/>
      <c r="C121" s="106"/>
      <c r="D121" s="107"/>
      <c r="E121" s="107"/>
      <c r="F121" s="219">
        <f>Table32356789101112345306331344366375503456[[#This Row],[Q-ty]]*Table32356789101112345306331344366375503456[[#This Row],[Unit]]</f>
        <v>0</v>
      </c>
      <c r="G121" s="134"/>
      <c r="H121" s="191"/>
      <c r="I121" s="76">
        <f>Table32356789101112345306331344366375503456[[#This Row],[AMOUNT]]-Table32356789101112345306331344366375503456[[#This Row],[Amount Paid]]</f>
        <v>0</v>
      </c>
      <c r="J121" s="152"/>
      <c r="K121" s="165"/>
      <c r="L121" s="158"/>
      <c r="M121" s="153"/>
      <c r="N121" s="153"/>
      <c r="O121" s="155"/>
      <c r="P121" s="82"/>
      <c r="Q121" s="82"/>
      <c r="R121" s="81"/>
      <c r="S121" s="83"/>
    </row>
    <row r="122" spans="1:19" s="80" customFormat="1" ht="15" customHeight="1">
      <c r="A122" s="104"/>
      <c r="B122" s="103"/>
      <c r="C122" s="106"/>
      <c r="D122" s="107"/>
      <c r="E122" s="107"/>
      <c r="F122" s="219">
        <f>Table32356789101112345306331344366375503456[[#This Row],[Q-ty]]*Table32356789101112345306331344366375503456[[#This Row],[Unit]]</f>
        <v>0</v>
      </c>
      <c r="G122" s="134"/>
      <c r="H122" s="191"/>
      <c r="I122" s="76">
        <f>Table32356789101112345306331344366375503456[[#This Row],[AMOUNT]]-Table32356789101112345306331344366375503456[[#This Row],[Amount Paid]]</f>
        <v>0</v>
      </c>
      <c r="J122" s="152"/>
      <c r="K122" s="165"/>
      <c r="L122" s="158"/>
      <c r="M122" s="153"/>
      <c r="N122" s="153"/>
      <c r="O122" s="155"/>
      <c r="P122" s="82"/>
      <c r="Q122" s="82"/>
      <c r="R122" s="81"/>
      <c r="S122" s="83"/>
    </row>
    <row r="123" spans="1:19" s="80" customFormat="1" ht="15" customHeight="1">
      <c r="A123" s="104"/>
      <c r="B123" s="103"/>
      <c r="C123" s="106"/>
      <c r="D123" s="107"/>
      <c r="E123" s="107"/>
      <c r="F123" s="219">
        <f>Table32356789101112345306331344366375503456[[#This Row],[Q-ty]]*Table32356789101112345306331344366375503456[[#This Row],[Unit]]</f>
        <v>0</v>
      </c>
      <c r="G123" s="134"/>
      <c r="H123" s="191"/>
      <c r="I123" s="76">
        <f>Table32356789101112345306331344366375503456[[#This Row],[AMOUNT]]-Table32356789101112345306331344366375503456[[#This Row],[Amount Paid]]</f>
        <v>0</v>
      </c>
      <c r="J123" s="152"/>
      <c r="K123" s="153"/>
      <c r="L123" s="152"/>
      <c r="M123" s="153"/>
      <c r="N123" s="154"/>
      <c r="O123" s="155"/>
      <c r="P123" s="82"/>
      <c r="Q123" s="82"/>
      <c r="R123" s="81"/>
      <c r="S123" s="83"/>
    </row>
    <row r="124" spans="1:19" s="80" customFormat="1" ht="15" customHeight="1">
      <c r="A124" s="104"/>
      <c r="B124" s="103"/>
      <c r="C124" s="106"/>
      <c r="D124" s="107"/>
      <c r="E124" s="107"/>
      <c r="F124" s="219">
        <f>Table32356789101112345306331344366375503456[[#This Row],[Q-ty]]*Table32356789101112345306331344366375503456[[#This Row],[Unit]]</f>
        <v>0</v>
      </c>
      <c r="G124" s="134"/>
      <c r="H124" s="191"/>
      <c r="I124" s="76">
        <f>Table32356789101112345306331344366375503456[[#This Row],[AMOUNT]]-Table32356789101112345306331344366375503456[[#This Row],[Amount Paid]]</f>
        <v>0</v>
      </c>
      <c r="J124" s="152"/>
      <c r="K124" s="153"/>
      <c r="L124" s="152"/>
      <c r="M124" s="153"/>
      <c r="N124" s="154"/>
      <c r="O124" s="155"/>
      <c r="P124" s="82"/>
      <c r="Q124" s="82"/>
      <c r="R124" s="81"/>
      <c r="S124" s="83"/>
    </row>
    <row r="125" spans="1:19" s="80" customFormat="1" ht="15" customHeight="1">
      <c r="A125" s="104"/>
      <c r="B125" s="103"/>
      <c r="C125" s="106"/>
      <c r="D125" s="107"/>
      <c r="E125" s="107"/>
      <c r="F125" s="219">
        <f>Table32356789101112345306331344366375503456[[#This Row],[Q-ty]]*Table32356789101112345306331344366375503456[[#This Row],[Unit]]</f>
        <v>0</v>
      </c>
      <c r="G125" s="134"/>
      <c r="H125" s="191"/>
      <c r="I125" s="76">
        <f>Table32356789101112345306331344366375503456[[#This Row],[AMOUNT]]-Table32356789101112345306331344366375503456[[#This Row],[Amount Paid]]</f>
        <v>0</v>
      </c>
      <c r="J125" s="152"/>
      <c r="K125" s="153"/>
      <c r="L125" s="152"/>
      <c r="M125" s="153"/>
      <c r="N125" s="154"/>
      <c r="O125" s="155"/>
      <c r="P125" s="82"/>
      <c r="Q125" s="82"/>
      <c r="R125" s="81"/>
      <c r="S125" s="83"/>
    </row>
    <row r="126" spans="1:19" s="80" customFormat="1" ht="15" customHeight="1">
      <c r="A126" s="104"/>
      <c r="B126" s="103"/>
      <c r="C126" s="106"/>
      <c r="D126" s="107"/>
      <c r="E126" s="107"/>
      <c r="F126" s="219">
        <f>Table32356789101112345306331344366375503456[[#This Row],[Q-ty]]*Table32356789101112345306331344366375503456[[#This Row],[Unit]]</f>
        <v>0</v>
      </c>
      <c r="G126" s="134"/>
      <c r="H126" s="191"/>
      <c r="I126" s="76">
        <f>Table32356789101112345306331344366375503456[[#This Row],[AMOUNT]]-Table32356789101112345306331344366375503456[[#This Row],[Amount Paid]]</f>
        <v>0</v>
      </c>
      <c r="J126" s="152"/>
      <c r="K126" s="156"/>
      <c r="L126" s="152"/>
      <c r="M126" s="153"/>
      <c r="N126" s="154"/>
      <c r="O126" s="155"/>
      <c r="P126" s="82"/>
      <c r="Q126" s="82"/>
      <c r="R126" s="81"/>
      <c r="S126" s="83"/>
    </row>
    <row r="127" spans="1:19" s="80" customFormat="1" ht="15" customHeight="1">
      <c r="A127" s="104"/>
      <c r="B127" s="103"/>
      <c r="C127" s="106"/>
      <c r="D127" s="107"/>
      <c r="E127" s="107"/>
      <c r="F127" s="219">
        <f>Table32356789101112345306331344366375503456[[#This Row],[Q-ty]]*Table32356789101112345306331344366375503456[[#This Row],[Unit]]</f>
        <v>0</v>
      </c>
      <c r="G127" s="134"/>
      <c r="H127" s="191"/>
      <c r="I127" s="76">
        <f>Table32356789101112345306331344366375503456[[#This Row],[AMOUNT]]-Table32356789101112345306331344366375503456[[#This Row],[Amount Paid]]</f>
        <v>0</v>
      </c>
      <c r="J127" s="152"/>
      <c r="K127" s="156"/>
      <c r="L127" s="152"/>
      <c r="M127" s="153"/>
      <c r="N127" s="154"/>
      <c r="O127" s="155"/>
      <c r="P127" s="82"/>
      <c r="Q127" s="82"/>
      <c r="R127" s="81"/>
      <c r="S127" s="83"/>
    </row>
    <row r="128" spans="1:19" s="80" customFormat="1" ht="15" customHeight="1">
      <c r="A128" s="104"/>
      <c r="B128" s="103"/>
      <c r="C128" s="106"/>
      <c r="D128" s="107"/>
      <c r="E128" s="107"/>
      <c r="F128" s="219">
        <f>Table32356789101112345306331344366375503456[[#This Row],[Q-ty]]*Table32356789101112345306331344366375503456[[#This Row],[Unit]]</f>
        <v>0</v>
      </c>
      <c r="G128" s="134"/>
      <c r="H128" s="191"/>
      <c r="I128" s="76">
        <f>Table32356789101112345306331344366375503456[[#This Row],[AMOUNT]]-Table32356789101112345306331344366375503456[[#This Row],[Amount Paid]]</f>
        <v>0</v>
      </c>
      <c r="J128" s="152"/>
      <c r="K128" s="153"/>
      <c r="L128" s="152"/>
      <c r="M128" s="153"/>
      <c r="N128" s="154"/>
      <c r="O128" s="155"/>
      <c r="P128" s="82"/>
      <c r="Q128" s="82"/>
      <c r="R128" s="81"/>
      <c r="S128" s="83"/>
    </row>
    <row r="129" spans="1:19" s="80" customFormat="1" ht="15" customHeight="1">
      <c r="A129" s="104"/>
      <c r="B129" s="103"/>
      <c r="C129" s="106"/>
      <c r="D129" s="107"/>
      <c r="E129" s="107"/>
      <c r="F129" s="219">
        <f>Table32356789101112345306331344366375503456[[#This Row],[Q-ty]]*Table32356789101112345306331344366375503456[[#This Row],[Unit]]</f>
        <v>0</v>
      </c>
      <c r="G129" s="134"/>
      <c r="H129" s="191"/>
      <c r="I129" s="76">
        <f>Table32356789101112345306331344366375503456[[#This Row],[AMOUNT]]-Table32356789101112345306331344366375503456[[#This Row],[Amount Paid]]</f>
        <v>0</v>
      </c>
      <c r="J129" s="152"/>
      <c r="K129" s="165"/>
      <c r="L129" s="158"/>
      <c r="M129" s="153"/>
      <c r="N129" s="153"/>
      <c r="O129" s="155"/>
      <c r="P129" s="82"/>
      <c r="Q129" s="82"/>
      <c r="R129" s="81"/>
      <c r="S129" s="83"/>
    </row>
    <row r="130" spans="1:19" s="80" customFormat="1" ht="15" customHeight="1">
      <c r="A130" s="104"/>
      <c r="B130" s="103"/>
      <c r="C130" s="106"/>
      <c r="D130" s="107"/>
      <c r="E130" s="107"/>
      <c r="F130" s="219">
        <f>Table32356789101112345306331344366375503456[[#This Row],[Q-ty]]*Table32356789101112345306331344366375503456[[#This Row],[Unit]]</f>
        <v>0</v>
      </c>
      <c r="G130" s="100"/>
      <c r="H130" s="191"/>
      <c r="I130" s="76">
        <f>Table32356789101112345306331344366375503456[[#This Row],[AMOUNT]]-Table32356789101112345306331344366375503456[[#This Row],[Amount Paid]]</f>
        <v>0</v>
      </c>
      <c r="J130" s="152"/>
      <c r="K130" s="153"/>
      <c r="L130" s="152"/>
      <c r="M130" s="153"/>
      <c r="N130" s="154"/>
      <c r="O130" s="155"/>
      <c r="P130" s="82"/>
      <c r="Q130" s="82"/>
      <c r="R130" s="81"/>
      <c r="S130" s="83"/>
    </row>
    <row r="131" spans="1:19" s="80" customFormat="1" ht="15" customHeight="1">
      <c r="A131" s="104"/>
      <c r="B131" s="103"/>
      <c r="C131" s="106"/>
      <c r="D131" s="107"/>
      <c r="E131" s="107"/>
      <c r="F131" s="219">
        <f>Table32356789101112345306331344366375503456[[#This Row],[Q-ty]]*Table32356789101112345306331344366375503456[[#This Row],[Unit]]</f>
        <v>0</v>
      </c>
      <c r="G131" s="134"/>
      <c r="H131" s="191"/>
      <c r="I131" s="76">
        <f>Table32356789101112345306331344366375503456[[#This Row],[AMOUNT]]-Table32356789101112345306331344366375503456[[#This Row],[Amount Paid]]</f>
        <v>0</v>
      </c>
      <c r="J131" s="152"/>
      <c r="K131" s="153"/>
      <c r="L131" s="152"/>
      <c r="M131" s="153"/>
      <c r="N131" s="154"/>
      <c r="O131" s="155"/>
      <c r="P131" s="82"/>
      <c r="Q131" s="82"/>
      <c r="R131" s="81"/>
      <c r="S131" s="83"/>
    </row>
    <row r="132" spans="1:19" s="80" customFormat="1" ht="15" customHeight="1">
      <c r="A132" s="104"/>
      <c r="B132" s="103"/>
      <c r="C132" s="106"/>
      <c r="D132" s="107"/>
      <c r="E132" s="107"/>
      <c r="F132" s="219">
        <f>Table32356789101112345306331344366375503456[[#This Row],[Q-ty]]*Table32356789101112345306331344366375503456[[#This Row],[Unit]]</f>
        <v>0</v>
      </c>
      <c r="G132" s="100"/>
      <c r="H132" s="194"/>
      <c r="I132" s="76">
        <f>Table32356789101112345306331344366375503456[[#This Row],[AMOUNT]]-Table32356789101112345306331344366375503456[[#This Row],[Amount Paid]]</f>
        <v>0</v>
      </c>
      <c r="J132" s="152"/>
      <c r="K132" s="165"/>
      <c r="L132" s="158"/>
      <c r="M132" s="153"/>
      <c r="N132" s="153"/>
      <c r="O132" s="155"/>
      <c r="P132" s="82"/>
      <c r="Q132" s="82"/>
      <c r="R132" s="81"/>
      <c r="S132" s="83"/>
    </row>
    <row r="133" spans="1:19" s="80" customFormat="1" ht="15" customHeight="1">
      <c r="A133" s="104"/>
      <c r="B133" s="103"/>
      <c r="C133" s="106"/>
      <c r="D133" s="107"/>
      <c r="E133" s="107"/>
      <c r="F133" s="219">
        <f>Table32356789101112345306331344366375503456[[#This Row],[Q-ty]]*Table32356789101112345306331344366375503456[[#This Row],[Unit]]</f>
        <v>0</v>
      </c>
      <c r="G133" s="100"/>
      <c r="H133" s="194"/>
      <c r="I133" s="76">
        <f>Table32356789101112345306331344366375503456[[#This Row],[AMOUNT]]-Table32356789101112345306331344366375503456[[#This Row],[Amount Paid]]</f>
        <v>0</v>
      </c>
      <c r="J133" s="152"/>
      <c r="K133" s="153"/>
      <c r="L133" s="152"/>
      <c r="M133" s="153"/>
      <c r="N133" s="154"/>
      <c r="O133" s="155"/>
      <c r="P133" s="82"/>
      <c r="Q133" s="82"/>
      <c r="R133" s="81"/>
      <c r="S133" s="83"/>
    </row>
    <row r="134" spans="1:19" s="80" customFormat="1" ht="15" customHeight="1">
      <c r="A134" s="104"/>
      <c r="B134" s="103"/>
      <c r="C134" s="106"/>
      <c r="D134" s="107"/>
      <c r="E134" s="107"/>
      <c r="F134" s="219">
        <f>Table32356789101112345306331344366375503456[[#This Row],[Q-ty]]*Table32356789101112345306331344366375503456[[#This Row],[Unit]]</f>
        <v>0</v>
      </c>
      <c r="G134" s="100"/>
      <c r="H134" s="194"/>
      <c r="I134" s="76">
        <f>Table32356789101112345306331344366375503456[[#This Row],[AMOUNT]]-Table32356789101112345306331344366375503456[[#This Row],[Amount Paid]]</f>
        <v>0</v>
      </c>
      <c r="J134" s="152"/>
      <c r="K134" s="165"/>
      <c r="L134" s="158"/>
      <c r="M134" s="153"/>
      <c r="N134" s="154"/>
      <c r="O134" s="155"/>
      <c r="P134" s="78"/>
      <c r="Q134" s="78"/>
      <c r="R134" s="81"/>
    </row>
    <row r="135" spans="1:19" s="80" customFormat="1" ht="15" customHeight="1">
      <c r="A135" s="104"/>
      <c r="B135" s="103"/>
      <c r="C135" s="106"/>
      <c r="D135" s="107"/>
      <c r="E135" s="107"/>
      <c r="F135" s="219">
        <f>Table32356789101112345306331344366375503456[[#This Row],[Q-ty]]*Table32356789101112345306331344366375503456[[#This Row],[Unit]]</f>
        <v>0</v>
      </c>
      <c r="G135" s="100"/>
      <c r="H135" s="194"/>
      <c r="I135" s="76">
        <f>Table32356789101112345306331344366375503456[[#This Row],[AMOUNT]]-Table32356789101112345306331344366375503456[[#This Row],[Amount Paid]]</f>
        <v>0</v>
      </c>
      <c r="J135" s="152"/>
      <c r="K135" s="165"/>
      <c r="L135" s="158"/>
      <c r="M135" s="153"/>
      <c r="N135" s="153"/>
      <c r="O135" s="155"/>
      <c r="P135" s="78"/>
      <c r="Q135" s="78"/>
      <c r="R135" s="79"/>
    </row>
    <row r="136" spans="1:19" s="80" customFormat="1" ht="15" customHeight="1">
      <c r="A136" s="104"/>
      <c r="B136" s="103"/>
      <c r="C136" s="106"/>
      <c r="D136" s="107"/>
      <c r="E136" s="107"/>
      <c r="F136" s="219">
        <f>Table32356789101112345306331344366375503456[[#This Row],[Q-ty]]*Table32356789101112345306331344366375503456[[#This Row],[Unit]]</f>
        <v>0</v>
      </c>
      <c r="G136" s="134"/>
      <c r="H136" s="192"/>
      <c r="I136" s="76">
        <f>Table32356789101112345306331344366375503456[[#This Row],[AMOUNT]]-Table32356789101112345306331344366375503456[[#This Row],[Amount Paid]]</f>
        <v>0</v>
      </c>
      <c r="J136" s="152"/>
      <c r="K136" s="153"/>
      <c r="L136" s="152"/>
      <c r="M136" s="153"/>
      <c r="N136" s="153"/>
      <c r="O136" s="155"/>
      <c r="P136" s="78"/>
      <c r="Q136" s="78"/>
      <c r="R136" s="79"/>
    </row>
    <row r="137" spans="1:19" s="80" customFormat="1" ht="15" customHeight="1">
      <c r="A137" s="104"/>
      <c r="B137" s="103"/>
      <c r="C137" s="106"/>
      <c r="D137" s="107"/>
      <c r="E137" s="107"/>
      <c r="F137" s="219">
        <f>Table32356789101112345306331344366375503456[[#This Row],[Q-ty]]*Table32356789101112345306331344366375503456[[#This Row],[Unit]]</f>
        <v>0</v>
      </c>
      <c r="G137" s="134"/>
      <c r="H137" s="192"/>
      <c r="I137" s="76">
        <f>Table32356789101112345306331344366375503456[[#This Row],[AMOUNT]]-Table32356789101112345306331344366375503456[[#This Row],[Amount Paid]]</f>
        <v>0</v>
      </c>
      <c r="J137" s="152"/>
      <c r="K137" s="165"/>
      <c r="L137" s="158"/>
      <c r="M137" s="153"/>
      <c r="N137" s="153"/>
      <c r="O137" s="155"/>
      <c r="P137" s="78"/>
      <c r="Q137" s="78"/>
      <c r="R137" s="79"/>
    </row>
    <row r="138" spans="1:19" s="80" customFormat="1" ht="15" customHeight="1">
      <c r="A138" s="104"/>
      <c r="B138" s="103"/>
      <c r="C138" s="106"/>
      <c r="D138" s="107"/>
      <c r="E138" s="107"/>
      <c r="F138" s="219">
        <f>Table32356789101112345306331344366375503456[[#This Row],[Q-ty]]*Table32356789101112345306331344366375503456[[#This Row],[Unit]]</f>
        <v>0</v>
      </c>
      <c r="G138" s="134"/>
      <c r="H138" s="192"/>
      <c r="I138" s="76">
        <f>Table32356789101112345306331344366375503456[[#This Row],[AMOUNT]]-Table32356789101112345306331344366375503456[[#This Row],[Amount Paid]]</f>
        <v>0</v>
      </c>
      <c r="J138" s="152"/>
      <c r="K138" s="156"/>
      <c r="L138" s="152"/>
      <c r="M138" s="153"/>
      <c r="N138" s="154"/>
      <c r="O138" s="155"/>
      <c r="P138" s="78"/>
      <c r="Q138" s="78"/>
      <c r="R138" s="79"/>
    </row>
    <row r="139" spans="1:19" s="80" customFormat="1" ht="15" customHeight="1">
      <c r="A139" s="104"/>
      <c r="B139" s="103"/>
      <c r="C139" s="106"/>
      <c r="D139" s="107"/>
      <c r="E139" s="107"/>
      <c r="F139" s="219">
        <f>Table32356789101112345306331344366375503456[[#This Row],[Q-ty]]*Table32356789101112345306331344366375503456[[#This Row],[Unit]]</f>
        <v>0</v>
      </c>
      <c r="G139" s="134"/>
      <c r="H139" s="192"/>
      <c r="I139" s="76">
        <f>Table32356789101112345306331344366375503456[[#This Row],[AMOUNT]]-Table32356789101112345306331344366375503456[[#This Row],[Amount Paid]]</f>
        <v>0</v>
      </c>
      <c r="J139" s="152"/>
      <c r="K139" s="165"/>
      <c r="L139" s="158"/>
      <c r="M139" s="153"/>
      <c r="N139" s="153"/>
      <c r="O139" s="155"/>
      <c r="P139" s="78"/>
      <c r="Q139" s="78"/>
      <c r="R139" s="79"/>
    </row>
    <row r="140" spans="1:19" s="80" customFormat="1" ht="15" customHeight="1">
      <c r="A140" s="104"/>
      <c r="B140" s="103"/>
      <c r="C140" s="106"/>
      <c r="D140" s="107"/>
      <c r="E140" s="107"/>
      <c r="F140" s="219">
        <f>Table32356789101112345306331344366375503456[[#This Row],[Q-ty]]*Table32356789101112345306331344366375503456[[#This Row],[Unit]]</f>
        <v>0</v>
      </c>
      <c r="G140" s="134"/>
      <c r="H140" s="192"/>
      <c r="I140" s="76">
        <f>Table32356789101112345306331344366375503456[[#This Row],[AMOUNT]]-Table32356789101112345306331344366375503456[[#This Row],[Amount Paid]]</f>
        <v>0</v>
      </c>
      <c r="J140" s="152"/>
      <c r="K140" s="165"/>
      <c r="L140" s="158"/>
      <c r="M140" s="153"/>
      <c r="N140" s="153"/>
      <c r="O140" s="155"/>
      <c r="P140" s="78"/>
      <c r="Q140" s="78"/>
      <c r="R140" s="79"/>
    </row>
    <row r="141" spans="1:19" s="80" customFormat="1" ht="15" customHeight="1">
      <c r="A141" s="104"/>
      <c r="B141" s="103"/>
      <c r="C141" s="106"/>
      <c r="D141" s="107"/>
      <c r="E141" s="107"/>
      <c r="F141" s="219">
        <f>Table32356789101112345306331344366375503456[[#This Row],[Q-ty]]*Table32356789101112345306331344366375503456[[#This Row],[Unit]]</f>
        <v>0</v>
      </c>
      <c r="G141" s="134"/>
      <c r="H141" s="192"/>
      <c r="I141" s="76">
        <f>Table32356789101112345306331344366375503456[[#This Row],[AMOUNT]]-Table32356789101112345306331344366375503456[[#This Row],[Amount Paid]]</f>
        <v>0</v>
      </c>
      <c r="J141" s="152"/>
      <c r="K141" s="165"/>
      <c r="L141" s="158"/>
      <c r="M141" s="153"/>
      <c r="N141" s="153"/>
      <c r="O141" s="155"/>
      <c r="P141" s="78"/>
      <c r="Q141" s="78"/>
      <c r="R141" s="79"/>
    </row>
    <row r="142" spans="1:19" s="80" customFormat="1" ht="15" customHeight="1">
      <c r="A142" s="104"/>
      <c r="B142" s="103"/>
      <c r="C142" s="106"/>
      <c r="D142" s="107"/>
      <c r="E142" s="107"/>
      <c r="F142" s="219">
        <f>Table32356789101112345306331344366375503456[[#This Row],[Q-ty]]*Table32356789101112345306331344366375503456[[#This Row],[Unit]]</f>
        <v>0</v>
      </c>
      <c r="G142" s="134"/>
      <c r="H142" s="191"/>
      <c r="I142" s="76">
        <f>Table32356789101112345306331344366375503456[[#This Row],[AMOUNT]]-Table32356789101112345306331344366375503456[[#This Row],[Amount Paid]]</f>
        <v>0</v>
      </c>
      <c r="J142" s="152"/>
      <c r="K142" s="165"/>
      <c r="L142" s="158"/>
      <c r="M142" s="153"/>
      <c r="N142" s="166"/>
      <c r="O142" s="155"/>
      <c r="P142" s="78"/>
      <c r="Q142" s="78"/>
      <c r="R142" s="79"/>
    </row>
    <row r="143" spans="1:19" s="80" customFormat="1" ht="15" customHeight="1">
      <c r="A143" s="104"/>
      <c r="B143" s="103"/>
      <c r="C143" s="106"/>
      <c r="D143" s="107"/>
      <c r="E143" s="107"/>
      <c r="F143" s="219">
        <f>Table32356789101112345306331344366375503456[[#This Row],[Q-ty]]*Table32356789101112345306331344366375503456[[#This Row],[Unit]]</f>
        <v>0</v>
      </c>
      <c r="G143" s="134"/>
      <c r="H143" s="192"/>
      <c r="I143" s="76">
        <f>Table32356789101112345306331344366375503456[[#This Row],[AMOUNT]]-Table32356789101112345306331344366375503456[[#This Row],[Amount Paid]]</f>
        <v>0</v>
      </c>
      <c r="J143" s="152"/>
      <c r="K143" s="165"/>
      <c r="L143" s="158"/>
      <c r="M143" s="153"/>
      <c r="N143" s="153"/>
      <c r="O143" s="155"/>
      <c r="P143" s="78"/>
      <c r="Q143" s="78"/>
      <c r="R143" s="79"/>
    </row>
    <row r="144" spans="1:19" s="80" customFormat="1" ht="15" customHeight="1">
      <c r="A144" s="104"/>
      <c r="B144" s="103"/>
      <c r="C144" s="111"/>
      <c r="D144" s="112"/>
      <c r="E144" s="112"/>
      <c r="F144" s="219">
        <f>Table32356789101112345306331344366375503456[[#This Row],[Q-ty]]*Table32356789101112345306331344366375503456[[#This Row],[Unit]]</f>
        <v>0</v>
      </c>
      <c r="G144" s="134"/>
      <c r="H144" s="191"/>
      <c r="I144" s="76">
        <f>Table32356789101112345306331344366375503456[[#This Row],[AMOUNT]]-Table32356789101112345306331344366375503456[[#This Row],[Amount Paid]]</f>
        <v>0</v>
      </c>
      <c r="J144" s="152"/>
      <c r="K144" s="165"/>
      <c r="L144" s="158"/>
      <c r="M144" s="153"/>
      <c r="N144" s="153"/>
      <c r="O144" s="155"/>
      <c r="P144" s="78"/>
      <c r="Q144" s="78"/>
      <c r="R144" s="81"/>
    </row>
    <row r="145" spans="1:18" s="80" customFormat="1" ht="15" customHeight="1">
      <c r="A145" s="104"/>
      <c r="B145" s="103"/>
      <c r="C145" s="106"/>
      <c r="D145" s="107"/>
      <c r="E145" s="107"/>
      <c r="F145" s="219">
        <f>Table32356789101112345306331344366375503456[[#This Row],[Q-ty]]*Table32356789101112345306331344366375503456[[#This Row],[Unit]]</f>
        <v>0</v>
      </c>
      <c r="G145" s="134"/>
      <c r="H145" s="191"/>
      <c r="I145" s="76">
        <f>Table32356789101112345306331344366375503456[[#This Row],[AMOUNT]]-Table32356789101112345306331344366375503456[[#This Row],[Amount Paid]]</f>
        <v>0</v>
      </c>
      <c r="J145" s="152"/>
      <c r="K145" s="165"/>
      <c r="L145" s="158"/>
      <c r="M145" s="153"/>
      <c r="N145" s="153"/>
      <c r="O145" s="155"/>
      <c r="P145" s="78"/>
      <c r="Q145" s="78"/>
      <c r="R145" s="79"/>
    </row>
    <row r="146" spans="1:18" s="80" customFormat="1" ht="15" customHeight="1">
      <c r="A146" s="104"/>
      <c r="B146" s="103"/>
      <c r="C146" s="106"/>
      <c r="D146" s="107"/>
      <c r="E146" s="107"/>
      <c r="F146" s="219">
        <f>Table32356789101112345306331344366375503456[[#This Row],[Q-ty]]*Table32356789101112345306331344366375503456[[#This Row],[Unit]]</f>
        <v>0</v>
      </c>
      <c r="G146" s="134"/>
      <c r="H146" s="191"/>
      <c r="I146" s="76">
        <f>Table32356789101112345306331344366375503456[[#This Row],[AMOUNT]]-Table32356789101112345306331344366375503456[[#This Row],[Amount Paid]]</f>
        <v>0</v>
      </c>
      <c r="J146" s="152"/>
      <c r="K146" s="165"/>
      <c r="L146" s="158"/>
      <c r="M146" s="153"/>
      <c r="N146" s="153"/>
      <c r="O146" s="155"/>
      <c r="P146" s="78"/>
      <c r="Q146" s="78"/>
      <c r="R146" s="79"/>
    </row>
    <row r="147" spans="1:18" s="80" customFormat="1" ht="15" customHeight="1">
      <c r="A147" s="104"/>
      <c r="B147" s="103"/>
      <c r="C147" s="106"/>
      <c r="D147" s="107"/>
      <c r="E147" s="107"/>
      <c r="F147" s="219">
        <f>Table32356789101112345306331344366375503456[[#This Row],[Q-ty]]*Table32356789101112345306331344366375503456[[#This Row],[Unit]]</f>
        <v>0</v>
      </c>
      <c r="G147" s="134"/>
      <c r="H147" s="191"/>
      <c r="I147" s="76">
        <f>Table32356789101112345306331344366375503456[[#This Row],[AMOUNT]]-Table32356789101112345306331344366375503456[[#This Row],[Amount Paid]]</f>
        <v>0</v>
      </c>
      <c r="J147" s="152"/>
      <c r="K147" s="165"/>
      <c r="L147" s="158"/>
      <c r="M147" s="153"/>
      <c r="N147" s="153"/>
      <c r="O147" s="155"/>
      <c r="P147" s="78"/>
      <c r="Q147" s="78"/>
      <c r="R147" s="79"/>
    </row>
    <row r="148" spans="1:18" s="80" customFormat="1" ht="15" customHeight="1">
      <c r="A148" s="104"/>
      <c r="B148" s="103"/>
      <c r="C148" s="106"/>
      <c r="D148" s="107"/>
      <c r="E148" s="107"/>
      <c r="F148" s="219">
        <f>Table32356789101112345306331344366375503456[[#This Row],[Q-ty]]*Table32356789101112345306331344366375503456[[#This Row],[Unit]]</f>
        <v>0</v>
      </c>
      <c r="G148" s="134"/>
      <c r="H148" s="191"/>
      <c r="I148" s="76">
        <f>Table32356789101112345306331344366375503456[[#This Row],[AMOUNT]]-Table32356789101112345306331344366375503456[[#This Row],[Amount Paid]]</f>
        <v>0</v>
      </c>
      <c r="J148" s="152"/>
      <c r="K148" s="157"/>
      <c r="L148" s="158"/>
      <c r="M148" s="153"/>
      <c r="N148" s="153"/>
      <c r="O148" s="155"/>
      <c r="P148" s="78"/>
      <c r="Q148" s="78"/>
      <c r="R148" s="79"/>
    </row>
    <row r="149" spans="1:18" s="80" customFormat="1" ht="15" customHeight="1">
      <c r="A149" s="104"/>
      <c r="B149" s="103"/>
      <c r="C149" s="106"/>
      <c r="D149" s="107"/>
      <c r="E149" s="107"/>
      <c r="F149" s="219">
        <f>Table32356789101112345306331344366375503456[[#This Row],[Q-ty]]*Table32356789101112345306331344366375503456[[#This Row],[Unit]]</f>
        <v>0</v>
      </c>
      <c r="G149" s="134"/>
      <c r="H149" s="191"/>
      <c r="I149" s="76">
        <f>Table32356789101112345306331344366375503456[[#This Row],[AMOUNT]]-Table32356789101112345306331344366375503456[[#This Row],[Amount Paid]]</f>
        <v>0</v>
      </c>
      <c r="J149" s="152"/>
      <c r="K149" s="165"/>
      <c r="L149" s="158"/>
      <c r="M149" s="153"/>
      <c r="N149" s="153"/>
      <c r="O149" s="155"/>
      <c r="P149" s="78"/>
      <c r="Q149" s="78"/>
      <c r="R149" s="81"/>
    </row>
    <row r="150" spans="1:18" s="80" customFormat="1" ht="15" customHeight="1">
      <c r="A150" s="104"/>
      <c r="B150" s="101"/>
      <c r="C150" s="106"/>
      <c r="D150" s="107"/>
      <c r="E150" s="107"/>
      <c r="F150" s="219">
        <f>Table32356789101112345306331344366375503456[[#This Row],[Q-ty]]*Table32356789101112345306331344366375503456[[#This Row],[Unit]]</f>
        <v>0</v>
      </c>
      <c r="G150" s="134"/>
      <c r="H150" s="191"/>
      <c r="I150" s="76">
        <f>Table32356789101112345306331344366375503456[[#This Row],[AMOUNT]]-Table32356789101112345306331344366375503456[[#This Row],[Amount Paid]]</f>
        <v>0</v>
      </c>
      <c r="J150" s="152"/>
      <c r="K150" s="156"/>
      <c r="L150" s="158"/>
      <c r="M150" s="153"/>
      <c r="N150" s="153"/>
      <c r="O150" s="155"/>
      <c r="P150" s="78"/>
      <c r="Q150" s="78"/>
      <c r="R150" s="81"/>
    </row>
    <row r="151" spans="1:18" s="80" customFormat="1" ht="15" customHeight="1">
      <c r="A151" s="104"/>
      <c r="B151" s="103"/>
      <c r="C151" s="106"/>
      <c r="D151" s="107"/>
      <c r="E151" s="107"/>
      <c r="F151" s="219">
        <f>Table32356789101112345306331344366375503456[[#This Row],[Q-ty]]*Table32356789101112345306331344366375503456[[#This Row],[Unit]]</f>
        <v>0</v>
      </c>
      <c r="G151" s="134"/>
      <c r="H151" s="191"/>
      <c r="I151" s="76">
        <f>Table32356789101112345306331344366375503456[[#This Row],[AMOUNT]]-Table32356789101112345306331344366375503456[[#This Row],[Amount Paid]]</f>
        <v>0</v>
      </c>
      <c r="J151" s="152"/>
      <c r="K151" s="165"/>
      <c r="L151" s="158"/>
      <c r="M151" s="153"/>
      <c r="N151" s="153"/>
      <c r="O151" s="155"/>
      <c r="P151" s="78"/>
      <c r="Q151" s="78"/>
      <c r="R151" s="81"/>
    </row>
    <row r="152" spans="1:18" s="80" customFormat="1" ht="15" customHeight="1">
      <c r="A152" s="104"/>
      <c r="B152" s="103"/>
      <c r="C152" s="106"/>
      <c r="D152" s="107"/>
      <c r="E152" s="107"/>
      <c r="F152" s="219">
        <f>Table32356789101112345306331344366375503456[[#This Row],[Q-ty]]*Table32356789101112345306331344366375503456[[#This Row],[Unit]]</f>
        <v>0</v>
      </c>
      <c r="G152" s="134"/>
      <c r="H152" s="191"/>
      <c r="I152" s="76">
        <f>Table32356789101112345306331344366375503456[[#This Row],[AMOUNT]]-Table32356789101112345306331344366375503456[[#This Row],[Amount Paid]]</f>
        <v>0</v>
      </c>
      <c r="J152" s="152"/>
      <c r="K152" s="165"/>
      <c r="L152" s="158"/>
      <c r="M152" s="153"/>
      <c r="N152" s="153"/>
      <c r="O152" s="155"/>
      <c r="P152" s="78"/>
      <c r="Q152" s="78"/>
      <c r="R152" s="79"/>
    </row>
    <row r="153" spans="1:18" s="80" customFormat="1" ht="15" customHeight="1">
      <c r="A153" s="104"/>
      <c r="B153" s="103"/>
      <c r="C153" s="106"/>
      <c r="D153" s="107"/>
      <c r="E153" s="107"/>
      <c r="F153" s="219">
        <f>Table32356789101112345306331344366375503456[[#This Row],[Q-ty]]*Table32356789101112345306331344366375503456[[#This Row],[Unit]]</f>
        <v>0</v>
      </c>
      <c r="G153" s="134"/>
      <c r="H153" s="191"/>
      <c r="I153" s="76">
        <f>Table32356789101112345306331344366375503456[[#This Row],[AMOUNT]]-Table32356789101112345306331344366375503456[[#This Row],[Amount Paid]]</f>
        <v>0</v>
      </c>
      <c r="J153" s="152"/>
      <c r="K153" s="169"/>
      <c r="L153" s="158"/>
      <c r="M153" s="153"/>
      <c r="N153" s="153"/>
      <c r="O153" s="155"/>
      <c r="P153" s="78"/>
      <c r="Q153" s="78"/>
      <c r="R153" s="81"/>
    </row>
    <row r="154" spans="1:18" s="80" customFormat="1" ht="15" customHeight="1">
      <c r="A154" s="104"/>
      <c r="B154" s="103"/>
      <c r="C154" s="106"/>
      <c r="D154" s="107"/>
      <c r="E154" s="107"/>
      <c r="F154" s="219">
        <f>Table32356789101112345306331344366375503456[[#This Row],[Q-ty]]*Table32356789101112345306331344366375503456[[#This Row],[Unit]]</f>
        <v>0</v>
      </c>
      <c r="G154" s="134"/>
      <c r="H154" s="191"/>
      <c r="I154" s="76">
        <f>Table32356789101112345306331344366375503456[[#This Row],[AMOUNT]]-Table32356789101112345306331344366375503456[[#This Row],[Amount Paid]]</f>
        <v>0</v>
      </c>
      <c r="J154" s="152"/>
      <c r="K154" s="165"/>
      <c r="L154" s="158"/>
      <c r="M154" s="153"/>
      <c r="N154" s="153"/>
      <c r="O154" s="155"/>
      <c r="P154" s="78"/>
      <c r="Q154" s="78"/>
      <c r="R154" s="81"/>
    </row>
    <row r="155" spans="1:18" s="80" customFormat="1" ht="15" customHeight="1">
      <c r="A155" s="104"/>
      <c r="B155" s="103"/>
      <c r="C155" s="106"/>
      <c r="D155" s="107"/>
      <c r="E155" s="107"/>
      <c r="F155" s="219">
        <f>Table32356789101112345306331344366375503456[[#This Row],[Q-ty]]*Table32356789101112345306331344366375503456[[#This Row],[Unit]]</f>
        <v>0</v>
      </c>
      <c r="G155" s="134"/>
      <c r="H155" s="191"/>
      <c r="I155" s="76">
        <f>Table32356789101112345306331344366375503456[[#This Row],[AMOUNT]]-Table32356789101112345306331344366375503456[[#This Row],[Amount Paid]]</f>
        <v>0</v>
      </c>
      <c r="J155" s="152"/>
      <c r="K155" s="157"/>
      <c r="L155" s="158"/>
      <c r="M155" s="153"/>
      <c r="N155" s="153"/>
      <c r="O155" s="170"/>
      <c r="P155" s="78"/>
      <c r="Q155" s="78"/>
      <c r="R155" s="79"/>
    </row>
    <row r="156" spans="1:18" s="80" customFormat="1" ht="15" customHeight="1">
      <c r="A156" s="104"/>
      <c r="B156" s="103"/>
      <c r="C156" s="106"/>
      <c r="D156" s="107"/>
      <c r="E156" s="107"/>
      <c r="F156" s="219">
        <f>Table32356789101112345306331344366375503456[[#This Row],[Q-ty]]*Table32356789101112345306331344366375503456[[#This Row],[Unit]]</f>
        <v>0</v>
      </c>
      <c r="G156" s="134"/>
      <c r="H156" s="191"/>
      <c r="I156" s="76">
        <f>Table32356789101112345306331344366375503456[[#This Row],[AMOUNT]]-Table32356789101112345306331344366375503456[[#This Row],[Amount Paid]]</f>
        <v>0</v>
      </c>
      <c r="J156" s="152"/>
      <c r="K156" s="157"/>
      <c r="L156" s="158"/>
      <c r="M156" s="153"/>
      <c r="N156" s="153"/>
      <c r="O156" s="155"/>
      <c r="P156" s="78"/>
      <c r="Q156" s="78"/>
      <c r="R156" s="77"/>
    </row>
    <row r="157" spans="1:18" s="80" customFormat="1" ht="15" customHeight="1">
      <c r="A157" s="104"/>
      <c r="B157" s="103"/>
      <c r="C157" s="106"/>
      <c r="D157" s="107"/>
      <c r="E157" s="107"/>
      <c r="F157" s="219">
        <f>Table32356789101112345306331344366375503456[[#This Row],[Q-ty]]*Table32356789101112345306331344366375503456[[#This Row],[Unit]]</f>
        <v>0</v>
      </c>
      <c r="G157" s="134"/>
      <c r="H157" s="191"/>
      <c r="I157" s="76">
        <f>Table32356789101112345306331344366375503456[[#This Row],[AMOUNT]]-Table32356789101112345306331344366375503456[[#This Row],[Amount Paid]]</f>
        <v>0</v>
      </c>
      <c r="J157" s="152"/>
      <c r="K157" s="157"/>
      <c r="L157" s="158"/>
      <c r="M157" s="153"/>
      <c r="N157" s="153"/>
      <c r="O157" s="155"/>
      <c r="P157" s="78"/>
      <c r="Q157" s="78"/>
      <c r="R157" s="79"/>
    </row>
    <row r="158" spans="1:18" s="80" customFormat="1" ht="15" customHeight="1">
      <c r="A158" s="104"/>
      <c r="B158" s="103"/>
      <c r="C158" s="106"/>
      <c r="D158" s="107"/>
      <c r="E158" s="107"/>
      <c r="F158" s="219">
        <f>Table32356789101112345306331344366375503456[[#This Row],[Q-ty]]*Table32356789101112345306331344366375503456[[#This Row],[Unit]]</f>
        <v>0</v>
      </c>
      <c r="G158" s="134"/>
      <c r="H158" s="191"/>
      <c r="I158" s="76">
        <f>Table32356789101112345306331344366375503456[[#This Row],[AMOUNT]]-Table32356789101112345306331344366375503456[[#This Row],[Amount Paid]]</f>
        <v>0</v>
      </c>
      <c r="J158" s="152"/>
      <c r="K158" s="157"/>
      <c r="L158" s="158"/>
      <c r="M158" s="153"/>
      <c r="N158" s="153"/>
      <c r="O158" s="151"/>
      <c r="P158" s="78"/>
      <c r="Q158" s="78"/>
      <c r="R158" s="79"/>
    </row>
    <row r="159" spans="1:18" s="80" customFormat="1" ht="14.25" customHeight="1">
      <c r="A159" s="104"/>
      <c r="B159" s="103"/>
      <c r="C159" s="106"/>
      <c r="D159" s="107"/>
      <c r="E159" s="107"/>
      <c r="F159" s="219">
        <f>Table32356789101112345306331344366375503456[[#This Row],[Q-ty]]*Table32356789101112345306331344366375503456[[#This Row],[Unit]]</f>
        <v>0</v>
      </c>
      <c r="G159" s="134"/>
      <c r="H159" s="191"/>
      <c r="I159" s="76">
        <f>Table32356789101112345306331344366375503456[[#This Row],[AMOUNT]]-Table32356789101112345306331344366375503456[[#This Row],[Amount Paid]]</f>
        <v>0</v>
      </c>
      <c r="J159" s="152"/>
      <c r="K159" s="165"/>
      <c r="L159" s="158"/>
      <c r="M159" s="153"/>
      <c r="N159" s="153"/>
      <c r="O159" s="155"/>
      <c r="P159" s="78"/>
      <c r="Q159" s="78"/>
      <c r="R159" s="79"/>
    </row>
    <row r="160" spans="1:18" s="80" customFormat="1" ht="14.25" customHeight="1">
      <c r="A160" s="104"/>
      <c r="B160" s="103"/>
      <c r="C160" s="106"/>
      <c r="D160" s="107"/>
      <c r="E160" s="107"/>
      <c r="F160" s="219">
        <f>Table32356789101112345306331344366375503456[[#This Row],[Q-ty]]*Table32356789101112345306331344366375503456[[#This Row],[Unit]]</f>
        <v>0</v>
      </c>
      <c r="G160" s="134"/>
      <c r="H160" s="191"/>
      <c r="I160" s="76">
        <f>Table32356789101112345306331344366375503456[[#This Row],[AMOUNT]]-Table32356789101112345306331344366375503456[[#This Row],[Amount Paid]]</f>
        <v>0</v>
      </c>
      <c r="J160" s="152"/>
      <c r="K160" s="157"/>
      <c r="L160" s="158"/>
      <c r="M160" s="153"/>
      <c r="N160" s="153"/>
      <c r="O160" s="155"/>
      <c r="P160" s="78"/>
      <c r="Q160" s="78"/>
      <c r="R160" s="79"/>
    </row>
    <row r="161" spans="1:18" s="80" customFormat="1" ht="14.25" customHeight="1">
      <c r="A161" s="104"/>
      <c r="B161" s="103"/>
      <c r="C161" s="106"/>
      <c r="D161" s="107"/>
      <c r="E161" s="107"/>
      <c r="F161" s="219">
        <f>Table32356789101112345306331344366375503456[[#This Row],[Q-ty]]*Table32356789101112345306331344366375503456[[#This Row],[Unit]]</f>
        <v>0</v>
      </c>
      <c r="G161" s="134"/>
      <c r="H161" s="191"/>
      <c r="I161" s="76">
        <f>Table32356789101112345306331344366375503456[[#This Row],[AMOUNT]]-Table32356789101112345306331344366375503456[[#This Row],[Amount Paid]]</f>
        <v>0</v>
      </c>
      <c r="J161" s="152"/>
      <c r="K161" s="157"/>
      <c r="L161" s="158"/>
      <c r="M161" s="153"/>
      <c r="N161" s="153"/>
      <c r="O161" s="155"/>
      <c r="P161" s="78"/>
      <c r="Q161" s="78"/>
      <c r="R161" s="79"/>
    </row>
    <row r="162" spans="1:18" s="80" customFormat="1" ht="15" customHeight="1">
      <c r="A162" s="104"/>
      <c r="B162" s="103"/>
      <c r="C162" s="106"/>
      <c r="D162" s="107"/>
      <c r="E162" s="107"/>
      <c r="F162" s="219">
        <f>Table32356789101112345306331344366375503456[[#This Row],[Q-ty]]*Table32356789101112345306331344366375503456[[#This Row],[Unit]]</f>
        <v>0</v>
      </c>
      <c r="G162" s="134"/>
      <c r="H162" s="191"/>
      <c r="I162" s="76">
        <f>Table32356789101112345306331344366375503456[[#This Row],[AMOUNT]]-Table32356789101112345306331344366375503456[[#This Row],[Amount Paid]]</f>
        <v>0</v>
      </c>
      <c r="J162" s="152"/>
      <c r="K162" s="157"/>
      <c r="L162" s="158"/>
      <c r="M162" s="153"/>
      <c r="N162" s="153"/>
      <c r="O162" s="155"/>
      <c r="P162" s="78"/>
      <c r="Q162" s="78"/>
      <c r="R162" s="79"/>
    </row>
    <row r="163" spans="1:18" s="80" customFormat="1" ht="15" customHeight="1">
      <c r="A163" s="104"/>
      <c r="B163" s="103"/>
      <c r="C163" s="106"/>
      <c r="D163" s="107"/>
      <c r="E163" s="107"/>
      <c r="F163" s="219">
        <f>Table32356789101112345306331344366375503456[[#This Row],[Q-ty]]*Table32356789101112345306331344366375503456[[#This Row],[Unit]]</f>
        <v>0</v>
      </c>
      <c r="G163" s="134"/>
      <c r="H163" s="191"/>
      <c r="I163" s="76">
        <f>Table32356789101112345306331344366375503456[[#This Row],[AMOUNT]]-Table32356789101112345306331344366375503456[[#This Row],[Amount Paid]]</f>
        <v>0</v>
      </c>
      <c r="J163" s="152"/>
      <c r="K163" s="157"/>
      <c r="L163" s="158"/>
      <c r="M163" s="153"/>
      <c r="N163" s="153"/>
      <c r="O163" s="155"/>
      <c r="P163" s="78"/>
      <c r="Q163" s="78"/>
      <c r="R163" s="79"/>
    </row>
    <row r="164" spans="1:18" s="80" customFormat="1" ht="15" customHeight="1">
      <c r="A164" s="104"/>
      <c r="B164" s="103"/>
      <c r="C164" s="113"/>
      <c r="D164" s="114"/>
      <c r="E164" s="114"/>
      <c r="F164" s="219">
        <f>Table32356789101112345306331344366375503456[[#This Row],[Q-ty]]*Table32356789101112345306331344366375503456[[#This Row],[Unit]]</f>
        <v>0</v>
      </c>
      <c r="G164" s="134"/>
      <c r="H164" s="191"/>
      <c r="I164" s="76">
        <f>Table32356789101112345306331344366375503456[[#This Row],[AMOUNT]]-Table32356789101112345306331344366375503456[[#This Row],[Amount Paid]]</f>
        <v>0</v>
      </c>
      <c r="J164" s="152"/>
      <c r="K164" s="157"/>
      <c r="L164" s="158"/>
      <c r="M164" s="153"/>
      <c r="N164" s="153"/>
      <c r="O164" s="155"/>
      <c r="P164" s="78"/>
      <c r="Q164" s="78"/>
      <c r="R164" s="79"/>
    </row>
    <row r="165" spans="1:18" s="80" customFormat="1" ht="15" customHeight="1">
      <c r="A165" s="104"/>
      <c r="B165" s="103"/>
      <c r="C165" s="106"/>
      <c r="D165" s="107"/>
      <c r="E165" s="107"/>
      <c r="F165" s="219">
        <f>Table32356789101112345306331344366375503456[[#This Row],[Q-ty]]*Table32356789101112345306331344366375503456[[#This Row],[Unit]]</f>
        <v>0</v>
      </c>
      <c r="G165" s="134"/>
      <c r="H165" s="191"/>
      <c r="I165" s="76">
        <f>Table32356789101112345306331344366375503456[[#This Row],[AMOUNT]]-Table32356789101112345306331344366375503456[[#This Row],[Amount Paid]]</f>
        <v>0</v>
      </c>
      <c r="J165" s="152"/>
      <c r="K165" s="165"/>
      <c r="L165" s="158"/>
      <c r="M165" s="153"/>
      <c r="N165" s="154"/>
      <c r="O165" s="155"/>
      <c r="P165" s="78"/>
      <c r="Q165" s="78"/>
      <c r="R165" s="81"/>
    </row>
    <row r="166" spans="1:18" s="80" customFormat="1" ht="15" customHeight="1">
      <c r="A166" s="104"/>
      <c r="B166" s="103"/>
      <c r="C166" s="106"/>
      <c r="D166" s="107"/>
      <c r="E166" s="107"/>
      <c r="F166" s="219">
        <f>Table32356789101112345306331344366375503456[[#This Row],[Q-ty]]*Table32356789101112345306331344366375503456[[#This Row],[Unit]]</f>
        <v>0</v>
      </c>
      <c r="G166" s="134"/>
      <c r="H166" s="191"/>
      <c r="I166" s="76">
        <f>Table32356789101112345306331344366375503456[[#This Row],[AMOUNT]]-Table32356789101112345306331344366375503456[[#This Row],[Amount Paid]]</f>
        <v>0</v>
      </c>
      <c r="J166" s="152"/>
      <c r="K166" s="153"/>
      <c r="L166" s="152"/>
      <c r="M166" s="153"/>
      <c r="N166" s="154"/>
      <c r="O166" s="155"/>
      <c r="P166" s="78"/>
      <c r="Q166" s="78"/>
      <c r="R166" s="79"/>
    </row>
    <row r="167" spans="1:18" s="80" customFormat="1" ht="15" customHeight="1">
      <c r="A167" s="104"/>
      <c r="B167" s="103"/>
      <c r="C167" s="106"/>
      <c r="D167" s="107"/>
      <c r="E167" s="107"/>
      <c r="F167" s="219">
        <f>Table32356789101112345306331344366375503456[[#This Row],[Q-ty]]*Table32356789101112345306331344366375503456[[#This Row],[Unit]]</f>
        <v>0</v>
      </c>
      <c r="G167" s="134"/>
      <c r="H167" s="191"/>
      <c r="I167" s="76">
        <f>Table32356789101112345306331344366375503456[[#This Row],[AMOUNT]]-Table32356789101112345306331344366375503456[[#This Row],[Amount Paid]]</f>
        <v>0</v>
      </c>
      <c r="J167" s="152"/>
      <c r="K167" s="153"/>
      <c r="L167" s="152"/>
      <c r="M167" s="153"/>
      <c r="N167" s="154"/>
      <c r="O167" s="155"/>
      <c r="P167" s="78"/>
      <c r="Q167" s="78"/>
      <c r="R167" s="79"/>
    </row>
    <row r="168" spans="1:18" s="80" customFormat="1" ht="15" customHeight="1">
      <c r="A168" s="104"/>
      <c r="B168" s="103"/>
      <c r="C168" s="106"/>
      <c r="D168" s="107"/>
      <c r="E168" s="107"/>
      <c r="F168" s="219">
        <f>Table32356789101112345306331344366375503456[[#This Row],[Q-ty]]*Table32356789101112345306331344366375503456[[#This Row],[Unit]]</f>
        <v>0</v>
      </c>
      <c r="G168" s="134"/>
      <c r="H168" s="191"/>
      <c r="I168" s="76">
        <f>Table32356789101112345306331344366375503456[[#This Row],[AMOUNT]]-Table32356789101112345306331344366375503456[[#This Row],[Amount Paid]]</f>
        <v>0</v>
      </c>
      <c r="J168" s="152"/>
      <c r="K168" s="156"/>
      <c r="L168" s="152"/>
      <c r="M168" s="153"/>
      <c r="N168" s="154"/>
      <c r="O168" s="155"/>
      <c r="P168" s="78"/>
      <c r="Q168" s="78"/>
      <c r="R168" s="79"/>
    </row>
    <row r="169" spans="1:18" s="80" customFormat="1" ht="15" customHeight="1">
      <c r="A169" s="104"/>
      <c r="B169" s="103"/>
      <c r="C169" s="106"/>
      <c r="D169" s="107"/>
      <c r="E169" s="107"/>
      <c r="F169" s="219">
        <f>Table32356789101112345306331344366375503456[[#This Row],[Q-ty]]*Table32356789101112345306331344366375503456[[#This Row],[Unit]]</f>
        <v>0</v>
      </c>
      <c r="G169" s="134"/>
      <c r="H169" s="191"/>
      <c r="I169" s="76">
        <f>Table32356789101112345306331344366375503456[[#This Row],[AMOUNT]]-Table32356789101112345306331344366375503456[[#This Row],[Amount Paid]]</f>
        <v>0</v>
      </c>
      <c r="J169" s="152"/>
      <c r="K169" s="153"/>
      <c r="L169" s="152"/>
      <c r="M169" s="153"/>
      <c r="N169" s="154"/>
      <c r="O169" s="155"/>
      <c r="P169" s="78"/>
      <c r="Q169" s="78"/>
      <c r="R169" s="79"/>
    </row>
    <row r="170" spans="1:18" s="80" customFormat="1" ht="15" customHeight="1">
      <c r="A170" s="104"/>
      <c r="B170" s="103"/>
      <c r="C170" s="106"/>
      <c r="D170" s="107"/>
      <c r="E170" s="107"/>
      <c r="F170" s="219">
        <f>Table32356789101112345306331344366375503456[[#This Row],[Q-ty]]*Table32356789101112345306331344366375503456[[#This Row],[Unit]]</f>
        <v>0</v>
      </c>
      <c r="G170" s="134"/>
      <c r="H170" s="191"/>
      <c r="I170" s="76">
        <f>Table32356789101112345306331344366375503456[[#This Row],[AMOUNT]]-Table32356789101112345306331344366375503456[[#This Row],[Amount Paid]]</f>
        <v>0</v>
      </c>
      <c r="J170" s="152"/>
      <c r="K170" s="153"/>
      <c r="L170" s="152"/>
      <c r="M170" s="153"/>
      <c r="N170" s="154"/>
      <c r="O170" s="155"/>
      <c r="P170" s="78"/>
      <c r="Q170" s="78"/>
      <c r="R170" s="79"/>
    </row>
    <row r="171" spans="1:18" s="80" customFormat="1" ht="15" customHeight="1">
      <c r="A171" s="104"/>
      <c r="B171" s="103"/>
      <c r="C171" s="106"/>
      <c r="D171" s="107"/>
      <c r="E171" s="107"/>
      <c r="F171" s="219">
        <f>Table32356789101112345306331344366375503456[[#This Row],[Q-ty]]*Table32356789101112345306331344366375503456[[#This Row],[Unit]]</f>
        <v>0</v>
      </c>
      <c r="G171" s="134"/>
      <c r="H171" s="191"/>
      <c r="I171" s="76">
        <f>Table32356789101112345306331344366375503456[[#This Row],[AMOUNT]]-Table32356789101112345306331344366375503456[[#This Row],[Amount Paid]]</f>
        <v>0</v>
      </c>
      <c r="J171" s="152"/>
      <c r="K171" s="156"/>
      <c r="L171" s="152"/>
      <c r="M171" s="153"/>
      <c r="N171" s="154"/>
      <c r="O171" s="155"/>
      <c r="P171" s="78"/>
      <c r="Q171" s="78"/>
      <c r="R171" s="79"/>
    </row>
    <row r="172" spans="1:18" s="80" customFormat="1" ht="15" customHeight="1">
      <c r="A172" s="104"/>
      <c r="B172" s="103"/>
      <c r="C172" s="106"/>
      <c r="D172" s="107"/>
      <c r="E172" s="107"/>
      <c r="F172" s="219">
        <f>Table32356789101112345306331344366375503456[[#This Row],[Q-ty]]*Table32356789101112345306331344366375503456[[#This Row],[Unit]]</f>
        <v>0</v>
      </c>
      <c r="G172" s="134"/>
      <c r="H172" s="191"/>
      <c r="I172" s="76">
        <f>Table32356789101112345306331344366375503456[[#This Row],[AMOUNT]]-Table32356789101112345306331344366375503456[[#This Row],[Amount Paid]]</f>
        <v>0</v>
      </c>
      <c r="J172" s="152"/>
      <c r="K172" s="153"/>
      <c r="L172" s="152"/>
      <c r="M172" s="153"/>
      <c r="N172" s="154"/>
      <c r="O172" s="155"/>
      <c r="P172" s="78"/>
      <c r="Q172" s="78"/>
      <c r="R172" s="79"/>
    </row>
    <row r="173" spans="1:18" s="80" customFormat="1" ht="15" customHeight="1">
      <c r="A173" s="104"/>
      <c r="B173" s="103"/>
      <c r="C173" s="106"/>
      <c r="D173" s="107"/>
      <c r="E173" s="107"/>
      <c r="F173" s="219">
        <f>Table32356789101112345306331344366375503456[[#This Row],[Q-ty]]*Table32356789101112345306331344366375503456[[#This Row],[Unit]]</f>
        <v>0</v>
      </c>
      <c r="G173" s="134"/>
      <c r="H173" s="191"/>
      <c r="I173" s="76">
        <f>Table32356789101112345306331344366375503456[[#This Row],[AMOUNT]]-Table32356789101112345306331344366375503456[[#This Row],[Amount Paid]]</f>
        <v>0</v>
      </c>
      <c r="J173" s="152"/>
      <c r="K173" s="153"/>
      <c r="L173" s="152"/>
      <c r="M173" s="153"/>
      <c r="N173" s="154"/>
      <c r="O173" s="155"/>
      <c r="P173" s="78"/>
      <c r="Q173" s="78"/>
      <c r="R173" s="81"/>
    </row>
    <row r="174" spans="1:18" s="80" customFormat="1" ht="15" customHeight="1">
      <c r="A174" s="104"/>
      <c r="B174" s="103"/>
      <c r="C174" s="106"/>
      <c r="D174" s="107"/>
      <c r="E174" s="107"/>
      <c r="F174" s="219">
        <f>Table32356789101112345306331344366375503456[[#This Row],[Q-ty]]*Table32356789101112345306331344366375503456[[#This Row],[Unit]]</f>
        <v>0</v>
      </c>
      <c r="G174" s="134"/>
      <c r="H174" s="191"/>
      <c r="I174" s="76">
        <f>Table32356789101112345306331344366375503456[[#This Row],[AMOUNT]]-Table32356789101112345306331344366375503456[[#This Row],[Amount Paid]]</f>
        <v>0</v>
      </c>
      <c r="J174" s="152"/>
      <c r="K174" s="153"/>
      <c r="L174" s="152"/>
      <c r="M174" s="153"/>
      <c r="N174" s="154"/>
      <c r="O174" s="155"/>
      <c r="P174" s="78"/>
      <c r="Q174" s="78"/>
      <c r="R174" s="79"/>
    </row>
    <row r="175" spans="1:18" s="80" customFormat="1" ht="15" customHeight="1">
      <c r="A175" s="104"/>
      <c r="B175" s="103"/>
      <c r="C175" s="106"/>
      <c r="D175" s="107"/>
      <c r="E175" s="107"/>
      <c r="F175" s="219">
        <f>Table32356789101112345306331344366375503456[[#This Row],[Q-ty]]*Table32356789101112345306331344366375503456[[#This Row],[Unit]]</f>
        <v>0</v>
      </c>
      <c r="G175" s="134"/>
      <c r="H175" s="191"/>
      <c r="I175" s="76">
        <f>Table32356789101112345306331344366375503456[[#This Row],[AMOUNT]]-Table32356789101112345306331344366375503456[[#This Row],[Amount Paid]]</f>
        <v>0</v>
      </c>
      <c r="J175" s="152"/>
      <c r="K175" s="153"/>
      <c r="L175" s="152"/>
      <c r="M175" s="153"/>
      <c r="N175" s="154"/>
      <c r="O175" s="155"/>
      <c r="P175" s="78"/>
      <c r="Q175" s="78"/>
      <c r="R175" s="79"/>
    </row>
    <row r="176" spans="1:18" s="80" customFormat="1" ht="15" customHeight="1">
      <c r="A176" s="104"/>
      <c r="B176" s="103"/>
      <c r="C176" s="106"/>
      <c r="D176" s="107"/>
      <c r="E176" s="107"/>
      <c r="F176" s="219">
        <f>Table32356789101112345306331344366375503456[[#This Row],[Q-ty]]*Table32356789101112345306331344366375503456[[#This Row],[Unit]]</f>
        <v>0</v>
      </c>
      <c r="G176" s="134"/>
      <c r="H176" s="191"/>
      <c r="I176" s="76">
        <f>Table32356789101112345306331344366375503456[[#This Row],[AMOUNT]]-Table32356789101112345306331344366375503456[[#This Row],[Amount Paid]]</f>
        <v>0</v>
      </c>
      <c r="J176" s="152"/>
      <c r="K176" s="153"/>
      <c r="L176" s="152"/>
      <c r="M176" s="153"/>
      <c r="N176" s="154"/>
      <c r="O176" s="155"/>
      <c r="P176" s="78"/>
      <c r="Q176" s="78"/>
      <c r="R176" s="81"/>
    </row>
    <row r="177" spans="1:18" s="80" customFormat="1" ht="15" customHeight="1">
      <c r="A177" s="104"/>
      <c r="B177" s="103"/>
      <c r="C177" s="106"/>
      <c r="D177" s="107"/>
      <c r="E177" s="107"/>
      <c r="F177" s="219">
        <f>Table32356789101112345306331344366375503456[[#This Row],[Q-ty]]*Table32356789101112345306331344366375503456[[#This Row],[Unit]]</f>
        <v>0</v>
      </c>
      <c r="G177" s="134"/>
      <c r="H177" s="191"/>
      <c r="I177" s="76">
        <f>Table32356789101112345306331344366375503456[[#This Row],[AMOUNT]]-Table32356789101112345306331344366375503456[[#This Row],[Amount Paid]]</f>
        <v>0</v>
      </c>
      <c r="J177" s="152"/>
      <c r="K177" s="153"/>
      <c r="L177" s="152"/>
      <c r="M177" s="153"/>
      <c r="N177" s="154"/>
      <c r="O177" s="155"/>
      <c r="P177" s="78"/>
      <c r="Q177" s="78"/>
      <c r="R177" s="79"/>
    </row>
    <row r="178" spans="1:18" s="80" customFormat="1" ht="15" customHeight="1">
      <c r="A178" s="104"/>
      <c r="B178" s="103"/>
      <c r="C178" s="106"/>
      <c r="D178" s="107"/>
      <c r="E178" s="107"/>
      <c r="F178" s="219">
        <f>Table32356789101112345306331344366375503456[[#This Row],[Q-ty]]*Table32356789101112345306331344366375503456[[#This Row],[Unit]]</f>
        <v>0</v>
      </c>
      <c r="G178" s="134"/>
      <c r="H178" s="191"/>
      <c r="I178" s="76">
        <f>Table32356789101112345306331344366375503456[[#This Row],[AMOUNT]]-Table32356789101112345306331344366375503456[[#This Row],[Amount Paid]]</f>
        <v>0</v>
      </c>
      <c r="J178" s="152"/>
      <c r="K178" s="153"/>
      <c r="L178" s="152"/>
      <c r="M178" s="153"/>
      <c r="N178" s="154"/>
      <c r="O178" s="155"/>
      <c r="P178" s="78"/>
      <c r="Q178" s="78"/>
      <c r="R178" s="81"/>
    </row>
    <row r="179" spans="1:18" s="80" customFormat="1" ht="15" customHeight="1">
      <c r="A179" s="104"/>
      <c r="B179" s="103"/>
      <c r="C179" s="106"/>
      <c r="D179" s="107"/>
      <c r="E179" s="107"/>
      <c r="F179" s="219">
        <f>Table32356789101112345306331344366375503456[[#This Row],[Q-ty]]*Table32356789101112345306331344366375503456[[#This Row],[Unit]]</f>
        <v>0</v>
      </c>
      <c r="G179" s="134"/>
      <c r="H179" s="191"/>
      <c r="I179" s="76">
        <f>Table32356789101112345306331344366375503456[[#This Row],[AMOUNT]]-Table32356789101112345306331344366375503456[[#This Row],[Amount Paid]]</f>
        <v>0</v>
      </c>
      <c r="J179" s="152"/>
      <c r="K179" s="153"/>
      <c r="L179" s="152"/>
      <c r="M179" s="153"/>
      <c r="N179" s="154"/>
      <c r="O179" s="155"/>
      <c r="P179" s="78"/>
      <c r="Q179" s="78"/>
      <c r="R179" s="79"/>
    </row>
    <row r="180" spans="1:18" s="80" customFormat="1" ht="15" customHeight="1">
      <c r="A180" s="104"/>
      <c r="B180" s="103"/>
      <c r="C180" s="106"/>
      <c r="D180" s="107"/>
      <c r="E180" s="107"/>
      <c r="F180" s="219">
        <f>Table32356789101112345306331344366375503456[[#This Row],[Q-ty]]*Table32356789101112345306331344366375503456[[#This Row],[Unit]]</f>
        <v>0</v>
      </c>
      <c r="G180" s="134"/>
      <c r="H180" s="191"/>
      <c r="I180" s="76">
        <f>Table32356789101112345306331344366375503456[[#This Row],[AMOUNT]]-Table32356789101112345306331344366375503456[[#This Row],[Amount Paid]]</f>
        <v>0</v>
      </c>
      <c r="J180" s="152"/>
      <c r="K180" s="153"/>
      <c r="L180" s="152"/>
      <c r="M180" s="153"/>
      <c r="N180" s="154"/>
      <c r="O180" s="155"/>
      <c r="P180" s="78"/>
      <c r="Q180" s="78"/>
      <c r="R180" s="79"/>
    </row>
    <row r="181" spans="1:18" s="80" customFormat="1" ht="15" customHeight="1">
      <c r="A181" s="104"/>
      <c r="B181" s="103"/>
      <c r="C181" s="106"/>
      <c r="D181" s="107"/>
      <c r="E181" s="107"/>
      <c r="F181" s="219">
        <f>Table32356789101112345306331344366375503456[[#This Row],[Q-ty]]*Table32356789101112345306331344366375503456[[#This Row],[Unit]]</f>
        <v>0</v>
      </c>
      <c r="G181" s="134"/>
      <c r="H181" s="191"/>
      <c r="I181" s="76">
        <f>Table32356789101112345306331344366375503456[[#This Row],[AMOUNT]]-Table32356789101112345306331344366375503456[[#This Row],[Amount Paid]]</f>
        <v>0</v>
      </c>
      <c r="J181" s="152"/>
      <c r="K181" s="153"/>
      <c r="L181" s="152"/>
      <c r="M181" s="153"/>
      <c r="N181" s="154"/>
      <c r="O181" s="155"/>
      <c r="P181" s="78"/>
      <c r="Q181" s="78"/>
      <c r="R181" s="79"/>
    </row>
    <row r="182" spans="1:18" s="80" customFormat="1" ht="15" customHeight="1">
      <c r="A182" s="104"/>
      <c r="B182" s="103"/>
      <c r="C182" s="106"/>
      <c r="D182" s="107"/>
      <c r="E182" s="107"/>
      <c r="F182" s="219">
        <f>Table32356789101112345306331344366375503456[[#This Row],[Q-ty]]*Table32356789101112345306331344366375503456[[#This Row],[Unit]]</f>
        <v>0</v>
      </c>
      <c r="G182" s="134"/>
      <c r="H182" s="191"/>
      <c r="I182" s="76">
        <f>Table32356789101112345306331344366375503456[[#This Row],[AMOUNT]]-Table32356789101112345306331344366375503456[[#This Row],[Amount Paid]]</f>
        <v>0</v>
      </c>
      <c r="J182" s="152"/>
      <c r="K182" s="153"/>
      <c r="L182" s="152"/>
      <c r="M182" s="153"/>
      <c r="N182" s="154"/>
      <c r="O182" s="155"/>
      <c r="P182" s="78"/>
      <c r="Q182" s="78"/>
      <c r="R182" s="79"/>
    </row>
    <row r="183" spans="1:18" s="80" customFormat="1" ht="15" customHeight="1">
      <c r="A183" s="104"/>
      <c r="B183" s="103"/>
      <c r="C183" s="106"/>
      <c r="D183" s="107"/>
      <c r="E183" s="107"/>
      <c r="F183" s="219">
        <f>Table32356789101112345306331344366375503456[[#This Row],[Q-ty]]*Table32356789101112345306331344366375503456[[#This Row],[Unit]]</f>
        <v>0</v>
      </c>
      <c r="G183" s="134"/>
      <c r="H183" s="191"/>
      <c r="I183" s="76">
        <f>Table32356789101112345306331344366375503456[[#This Row],[AMOUNT]]-Table32356789101112345306331344366375503456[[#This Row],[Amount Paid]]</f>
        <v>0</v>
      </c>
      <c r="J183" s="152"/>
      <c r="K183" s="153"/>
      <c r="L183" s="152"/>
      <c r="M183" s="153"/>
      <c r="N183" s="154"/>
      <c r="O183" s="155"/>
      <c r="P183" s="78"/>
      <c r="Q183" s="78"/>
      <c r="R183" s="79"/>
    </row>
    <row r="184" spans="1:18" s="80" customFormat="1" ht="15" customHeight="1">
      <c r="A184" s="104"/>
      <c r="B184" s="103"/>
      <c r="C184" s="106"/>
      <c r="D184" s="107"/>
      <c r="E184" s="107"/>
      <c r="F184" s="219">
        <f>Table32356789101112345306331344366375503456[[#This Row],[Q-ty]]*Table32356789101112345306331344366375503456[[#This Row],[Unit]]</f>
        <v>0</v>
      </c>
      <c r="G184" s="134"/>
      <c r="H184" s="191"/>
      <c r="I184" s="76">
        <f>Table32356789101112345306331344366375503456[[#This Row],[AMOUNT]]-Table32356789101112345306331344366375503456[[#This Row],[Amount Paid]]</f>
        <v>0</v>
      </c>
      <c r="J184" s="152"/>
      <c r="K184" s="153"/>
      <c r="L184" s="152"/>
      <c r="M184" s="153"/>
      <c r="N184" s="154"/>
      <c r="O184" s="155"/>
      <c r="P184" s="78"/>
      <c r="Q184" s="78"/>
      <c r="R184" s="79"/>
    </row>
    <row r="185" spans="1:18" s="80" customFormat="1" ht="15" customHeight="1">
      <c r="A185" s="104"/>
      <c r="B185" s="103"/>
      <c r="C185" s="106"/>
      <c r="D185" s="107"/>
      <c r="E185" s="107"/>
      <c r="F185" s="219">
        <f>Table32356789101112345306331344366375503456[[#This Row],[Q-ty]]*Table32356789101112345306331344366375503456[[#This Row],[Unit]]</f>
        <v>0</v>
      </c>
      <c r="G185" s="134"/>
      <c r="H185" s="191"/>
      <c r="I185" s="76">
        <f>Table32356789101112345306331344366375503456[[#This Row],[AMOUNT]]-Table32356789101112345306331344366375503456[[#This Row],[Amount Paid]]</f>
        <v>0</v>
      </c>
      <c r="J185" s="152"/>
      <c r="K185" s="153"/>
      <c r="L185" s="152"/>
      <c r="M185" s="153"/>
      <c r="N185" s="154"/>
      <c r="O185" s="155"/>
      <c r="P185" s="78"/>
      <c r="Q185" s="78"/>
      <c r="R185" s="79"/>
    </row>
    <row r="186" spans="1:18" s="80" customFormat="1" ht="15" customHeight="1">
      <c r="A186" s="104"/>
      <c r="B186" s="103"/>
      <c r="C186" s="106"/>
      <c r="D186" s="107"/>
      <c r="E186" s="107"/>
      <c r="F186" s="219">
        <f>Table32356789101112345306331344366375503456[[#This Row],[Q-ty]]*Table32356789101112345306331344366375503456[[#This Row],[Unit]]</f>
        <v>0</v>
      </c>
      <c r="G186" s="134"/>
      <c r="H186" s="191"/>
      <c r="I186" s="76">
        <f>Table32356789101112345306331344366375503456[[#This Row],[AMOUNT]]-Table32356789101112345306331344366375503456[[#This Row],[Amount Paid]]</f>
        <v>0</v>
      </c>
      <c r="J186" s="152"/>
      <c r="K186" s="153"/>
      <c r="L186" s="152"/>
      <c r="M186" s="153"/>
      <c r="N186" s="154"/>
      <c r="O186" s="155"/>
      <c r="P186" s="78"/>
      <c r="Q186" s="78"/>
      <c r="R186" s="79"/>
    </row>
    <row r="187" spans="1:18" s="80" customFormat="1" ht="15" customHeight="1">
      <c r="A187" s="104"/>
      <c r="B187" s="103"/>
      <c r="C187" s="106"/>
      <c r="D187" s="107"/>
      <c r="E187" s="107"/>
      <c r="F187" s="219">
        <f>Table32356789101112345306331344366375503456[[#This Row],[Q-ty]]*Table32356789101112345306331344366375503456[[#This Row],[Unit]]</f>
        <v>0</v>
      </c>
      <c r="G187" s="134"/>
      <c r="H187" s="191"/>
      <c r="I187" s="76">
        <f>Table32356789101112345306331344366375503456[[#This Row],[AMOUNT]]-Table32356789101112345306331344366375503456[[#This Row],[Amount Paid]]</f>
        <v>0</v>
      </c>
      <c r="J187" s="152"/>
      <c r="K187" s="153"/>
      <c r="L187" s="152"/>
      <c r="M187" s="153"/>
      <c r="N187" s="154"/>
      <c r="O187" s="155"/>
      <c r="P187" s="78"/>
      <c r="Q187" s="78"/>
      <c r="R187" s="79"/>
    </row>
    <row r="188" spans="1:18" s="80" customFormat="1" ht="15" customHeight="1">
      <c r="A188" s="104"/>
      <c r="B188" s="103"/>
      <c r="C188" s="106"/>
      <c r="D188" s="107"/>
      <c r="E188" s="107"/>
      <c r="F188" s="219">
        <f>Table32356789101112345306331344366375503456[[#This Row],[Q-ty]]*Table32356789101112345306331344366375503456[[#This Row],[Unit]]</f>
        <v>0</v>
      </c>
      <c r="G188" s="134"/>
      <c r="H188" s="191"/>
      <c r="I188" s="76">
        <f>Table32356789101112345306331344366375503456[[#This Row],[AMOUNT]]-Table32356789101112345306331344366375503456[[#This Row],[Amount Paid]]</f>
        <v>0</v>
      </c>
      <c r="J188" s="152"/>
      <c r="K188" s="153"/>
      <c r="L188" s="152"/>
      <c r="M188" s="153"/>
      <c r="N188" s="154"/>
      <c r="O188" s="155"/>
      <c r="P188" s="78"/>
      <c r="Q188" s="78"/>
      <c r="R188" s="79"/>
    </row>
    <row r="189" spans="1:18" s="80" customFormat="1" ht="15" customHeight="1">
      <c r="A189" s="104"/>
      <c r="B189" s="103"/>
      <c r="C189" s="106"/>
      <c r="D189" s="107"/>
      <c r="E189" s="107"/>
      <c r="F189" s="219">
        <f>Table32356789101112345306331344366375503456[[#This Row],[Q-ty]]*Table32356789101112345306331344366375503456[[#This Row],[Unit]]</f>
        <v>0</v>
      </c>
      <c r="G189" s="134"/>
      <c r="H189" s="191"/>
      <c r="I189" s="76">
        <f>Table32356789101112345306331344366375503456[[#This Row],[AMOUNT]]-Table32356789101112345306331344366375503456[[#This Row],[Amount Paid]]</f>
        <v>0</v>
      </c>
      <c r="J189" s="152"/>
      <c r="K189" s="153"/>
      <c r="L189" s="152"/>
      <c r="M189" s="153"/>
      <c r="N189" s="154"/>
      <c r="O189" s="155"/>
      <c r="P189" s="78"/>
      <c r="Q189" s="78"/>
      <c r="R189" s="79"/>
    </row>
    <row r="190" spans="1:18" s="80" customFormat="1" ht="15" customHeight="1">
      <c r="A190" s="104"/>
      <c r="B190" s="103"/>
      <c r="C190" s="106"/>
      <c r="D190" s="107"/>
      <c r="E190" s="107"/>
      <c r="F190" s="219">
        <f>Table32356789101112345306331344366375503456[[#This Row],[Q-ty]]*Table32356789101112345306331344366375503456[[#This Row],[Unit]]</f>
        <v>0</v>
      </c>
      <c r="G190" s="134"/>
      <c r="H190" s="191"/>
      <c r="I190" s="76">
        <f>Table32356789101112345306331344366375503456[[#This Row],[AMOUNT]]-Table32356789101112345306331344366375503456[[#This Row],[Amount Paid]]</f>
        <v>0</v>
      </c>
      <c r="J190" s="152"/>
      <c r="K190" s="153"/>
      <c r="L190" s="152"/>
      <c r="M190" s="153"/>
      <c r="N190" s="154"/>
      <c r="O190" s="155"/>
      <c r="P190" s="78"/>
      <c r="Q190" s="78"/>
      <c r="R190" s="79"/>
    </row>
    <row r="191" spans="1:18" s="80" customFormat="1" ht="15" customHeight="1">
      <c r="A191" s="104"/>
      <c r="B191" s="103"/>
      <c r="C191" s="106"/>
      <c r="D191" s="107"/>
      <c r="E191" s="107"/>
      <c r="F191" s="75">
        <f>Table32356789101112345306331344366375503456[[#This Row],[Q-ty]]*Table32356789101112345306331344366375503456[[#This Row],[Unit]]</f>
        <v>0</v>
      </c>
      <c r="G191" s="134"/>
      <c r="H191" s="191"/>
      <c r="I191" s="76">
        <f>Table32356789101112345306331344366375503456[[#This Row],[AMOUNT]]-Table32356789101112345306331344366375503456[[#This Row],[Amount Paid]]</f>
        <v>0</v>
      </c>
      <c r="J191" s="152"/>
      <c r="K191" s="153"/>
      <c r="L191" s="152"/>
      <c r="M191" s="153"/>
      <c r="N191" s="154"/>
      <c r="O191" s="155"/>
      <c r="P191" s="78"/>
      <c r="Q191" s="78"/>
      <c r="R191" s="79"/>
    </row>
    <row r="192" spans="1:18" s="80" customFormat="1" ht="15" customHeight="1">
      <c r="A192" s="104"/>
      <c r="B192" s="103"/>
      <c r="C192" s="106"/>
      <c r="D192" s="107"/>
      <c r="E192" s="107"/>
      <c r="F192" s="75">
        <f>Table32356789101112345306331344366375503456[[#This Row],[Q-ty]]*Table32356789101112345306331344366375503456[[#This Row],[Unit]]</f>
        <v>0</v>
      </c>
      <c r="G192" s="134"/>
      <c r="H192" s="191"/>
      <c r="I192" s="76">
        <f>Table32356789101112345306331344366375503456[[#This Row],[AMOUNT]]-Table32356789101112345306331344366375503456[[#This Row],[Amount Paid]]</f>
        <v>0</v>
      </c>
      <c r="J192" s="152"/>
      <c r="K192" s="153"/>
      <c r="L192" s="152"/>
      <c r="M192" s="153"/>
      <c r="N192" s="154"/>
      <c r="O192" s="155"/>
      <c r="P192" s="78"/>
      <c r="Q192" s="78"/>
      <c r="R192" s="79"/>
    </row>
    <row r="193" spans="1:19" ht="18">
      <c r="A193" s="104"/>
      <c r="B193" s="103"/>
      <c r="C193" s="106"/>
      <c r="D193" s="107"/>
      <c r="E193" s="107"/>
      <c r="F193" s="75">
        <f>Table32356789101112345306331344366375503456[[#This Row],[Q-ty]]*Table32356789101112345306331344366375503456[[#This Row],[Unit]]</f>
        <v>0</v>
      </c>
      <c r="G193" s="134"/>
      <c r="H193" s="191"/>
      <c r="I193" s="76">
        <f>Table32356789101112345306331344366375503456[[#This Row],[AMOUNT]]-Table32356789101112345306331344366375503456[[#This Row],[Amount Paid]]</f>
        <v>0</v>
      </c>
      <c r="J193" s="152"/>
      <c r="K193" s="153"/>
      <c r="L193" s="152"/>
      <c r="M193" s="153"/>
      <c r="N193" s="154"/>
      <c r="O193" s="155"/>
      <c r="P193" s="69"/>
      <c r="Q193" s="69"/>
      <c r="R193" s="84"/>
      <c r="S193" s="69"/>
    </row>
    <row r="194" spans="1:19" ht="18">
      <c r="A194" s="104"/>
      <c r="B194" s="103"/>
      <c r="C194" s="106"/>
      <c r="D194" s="107"/>
      <c r="E194" s="107"/>
      <c r="F194" s="75">
        <f>Table32356789101112345306331344366375503456[[#This Row],[Q-ty]]*Table32356789101112345306331344366375503456[[#This Row],[Unit]]</f>
        <v>0</v>
      </c>
      <c r="G194" s="134"/>
      <c r="H194" s="191"/>
      <c r="I194" s="76">
        <f>Table32356789101112345306331344366375503456[[#This Row],[AMOUNT]]-Table32356789101112345306331344366375503456[[#This Row],[Amount Paid]]</f>
        <v>0</v>
      </c>
      <c r="J194" s="152"/>
      <c r="K194" s="153"/>
      <c r="L194" s="152"/>
      <c r="M194" s="153"/>
      <c r="N194" s="154"/>
      <c r="O194" s="155"/>
      <c r="P194" s="69"/>
      <c r="Q194" s="69"/>
      <c r="R194" s="84"/>
      <c r="S194" s="69"/>
    </row>
    <row r="195" spans="1:19" ht="18">
      <c r="A195" s="115"/>
      <c r="B195" s="116"/>
      <c r="F195" s="85"/>
      <c r="G195" s="136"/>
      <c r="H195" s="137"/>
      <c r="I195" s="76">
        <f t="shared" ref="I195:I247" si="0">F195-H195</f>
        <v>0</v>
      </c>
      <c r="K195" s="171"/>
      <c r="M195" s="146"/>
      <c r="O195" s="151"/>
      <c r="P195" s="69"/>
      <c r="Q195" s="69"/>
      <c r="R195" s="84"/>
      <c r="S195" s="69"/>
    </row>
    <row r="196" spans="1:19">
      <c r="A196" s="115"/>
      <c r="B196" s="116"/>
      <c r="F196" s="85"/>
      <c r="G196" s="136"/>
      <c r="H196" s="137"/>
      <c r="I196" s="66">
        <f t="shared" si="0"/>
        <v>0</v>
      </c>
      <c r="K196" s="172"/>
      <c r="M196" s="146"/>
      <c r="O196" s="151"/>
      <c r="P196" s="69"/>
      <c r="Q196" s="69"/>
      <c r="R196" s="84"/>
      <c r="S196" s="69"/>
    </row>
    <row r="197" spans="1:19">
      <c r="A197" s="115"/>
      <c r="B197" s="116"/>
      <c r="F197" s="85"/>
      <c r="G197" s="136"/>
      <c r="H197" s="137"/>
      <c r="I197" s="66">
        <f t="shared" si="0"/>
        <v>0</v>
      </c>
      <c r="K197" s="171"/>
      <c r="M197" s="146"/>
      <c r="O197" s="151"/>
      <c r="P197" s="69"/>
      <c r="Q197" s="69"/>
      <c r="R197" s="84"/>
      <c r="S197" s="69"/>
    </row>
    <row r="198" spans="1:19">
      <c r="A198" s="115"/>
      <c r="B198" s="116"/>
      <c r="F198" s="85"/>
      <c r="G198" s="136"/>
      <c r="H198" s="137"/>
      <c r="I198" s="66">
        <f t="shared" si="0"/>
        <v>0</v>
      </c>
      <c r="K198" s="172"/>
      <c r="M198" s="146"/>
      <c r="O198" s="151"/>
      <c r="P198" s="69"/>
      <c r="Q198" s="69"/>
      <c r="R198" s="84"/>
      <c r="S198" s="69"/>
    </row>
    <row r="199" spans="1:19">
      <c r="A199" s="115"/>
      <c r="B199" s="116"/>
      <c r="F199" s="85"/>
      <c r="G199" s="136"/>
      <c r="H199" s="137"/>
      <c r="I199" s="66">
        <f t="shared" si="0"/>
        <v>0</v>
      </c>
      <c r="K199" s="171"/>
      <c r="M199" s="146"/>
      <c r="O199" s="151"/>
      <c r="P199" s="69"/>
      <c r="Q199" s="69"/>
      <c r="R199" s="86"/>
      <c r="S199" s="69"/>
    </row>
    <row r="200" spans="1:19">
      <c r="A200" s="115"/>
      <c r="B200" s="116"/>
      <c r="F200" s="85"/>
      <c r="G200" s="136"/>
      <c r="H200" s="137"/>
      <c r="I200" s="66">
        <f t="shared" si="0"/>
        <v>0</v>
      </c>
      <c r="K200" s="171"/>
      <c r="M200" s="146"/>
      <c r="O200" s="151"/>
      <c r="P200" s="69"/>
      <c r="Q200" s="69"/>
      <c r="R200" s="84"/>
      <c r="S200" s="69"/>
    </row>
    <row r="201" spans="1:19">
      <c r="A201" s="115"/>
      <c r="B201" s="116"/>
      <c r="C201" s="119"/>
      <c r="D201" s="120"/>
      <c r="E201" s="120"/>
      <c r="F201" s="87"/>
      <c r="G201" s="138"/>
      <c r="H201" s="139"/>
      <c r="I201" s="66">
        <f t="shared" si="0"/>
        <v>0</v>
      </c>
      <c r="J201" s="173"/>
      <c r="K201" s="174"/>
      <c r="L201" s="173"/>
      <c r="M201" s="175"/>
      <c r="N201" s="175"/>
      <c r="O201" s="176"/>
      <c r="P201" s="69"/>
      <c r="Q201" s="69"/>
      <c r="R201" s="84"/>
      <c r="S201" s="69"/>
    </row>
    <row r="202" spans="1:19">
      <c r="A202" s="115"/>
      <c r="B202" s="116"/>
      <c r="C202" s="119"/>
      <c r="D202" s="120"/>
      <c r="E202" s="120"/>
      <c r="F202" s="87"/>
      <c r="G202" s="138"/>
      <c r="H202" s="139"/>
      <c r="I202" s="66">
        <f t="shared" si="0"/>
        <v>0</v>
      </c>
      <c r="J202" s="173"/>
      <c r="K202" s="174"/>
      <c r="L202" s="173"/>
      <c r="M202" s="175"/>
      <c r="N202" s="175"/>
      <c r="O202" s="176"/>
      <c r="P202" s="69"/>
      <c r="Q202" s="69"/>
      <c r="R202" s="84"/>
      <c r="S202" s="69"/>
    </row>
    <row r="203" spans="1:19">
      <c r="A203" s="115"/>
      <c r="B203" s="116"/>
      <c r="F203" s="85"/>
      <c r="G203" s="136"/>
      <c r="H203" s="137"/>
      <c r="I203" s="66">
        <f t="shared" si="0"/>
        <v>0</v>
      </c>
      <c r="K203" s="171"/>
      <c r="M203" s="146"/>
      <c r="O203" s="151"/>
      <c r="P203" s="69"/>
      <c r="Q203" s="69"/>
      <c r="R203" s="84"/>
      <c r="S203" s="69"/>
    </row>
    <row r="204" spans="1:19">
      <c r="A204" s="115"/>
      <c r="B204" s="116"/>
      <c r="F204" s="85"/>
      <c r="G204" s="136"/>
      <c r="H204" s="137"/>
      <c r="I204" s="66">
        <f t="shared" si="0"/>
        <v>0</v>
      </c>
      <c r="K204" s="171"/>
      <c r="M204" s="146"/>
      <c r="O204" s="151"/>
      <c r="P204" s="69"/>
      <c r="Q204" s="69"/>
      <c r="R204" s="84"/>
      <c r="S204" s="69"/>
    </row>
    <row r="205" spans="1:19">
      <c r="A205" s="115"/>
      <c r="B205" s="116"/>
      <c r="F205" s="85"/>
      <c r="G205" s="136"/>
      <c r="H205" s="137"/>
      <c r="I205" s="66">
        <f t="shared" si="0"/>
        <v>0</v>
      </c>
      <c r="K205" s="171"/>
      <c r="M205" s="146"/>
      <c r="O205" s="151"/>
      <c r="P205" s="69"/>
      <c r="Q205" s="69"/>
      <c r="R205" s="69"/>
      <c r="S205" s="69"/>
    </row>
    <row r="206" spans="1:19">
      <c r="A206" s="115"/>
      <c r="B206" s="116"/>
      <c r="F206" s="85"/>
      <c r="G206" s="136"/>
      <c r="H206" s="137"/>
      <c r="I206" s="66">
        <f t="shared" si="0"/>
        <v>0</v>
      </c>
      <c r="K206" s="172"/>
      <c r="M206" s="146"/>
      <c r="O206" s="151"/>
      <c r="P206" s="69"/>
      <c r="Q206" s="69"/>
      <c r="R206" s="69"/>
      <c r="S206" s="69"/>
    </row>
    <row r="207" spans="1:19">
      <c r="A207" s="115"/>
      <c r="B207" s="116"/>
      <c r="F207" s="85"/>
      <c r="G207" s="136"/>
      <c r="H207" s="137"/>
      <c r="I207" s="66">
        <f t="shared" si="0"/>
        <v>0</v>
      </c>
      <c r="K207" s="171"/>
      <c r="M207" s="146"/>
      <c r="O207" s="151"/>
      <c r="P207" s="69"/>
      <c r="Q207" s="69"/>
      <c r="R207" s="69"/>
      <c r="S207" s="69"/>
    </row>
    <row r="208" spans="1:19">
      <c r="A208" s="115"/>
      <c r="B208" s="116"/>
      <c r="F208" s="85"/>
      <c r="G208" s="136"/>
      <c r="H208" s="137"/>
      <c r="I208" s="66">
        <f t="shared" si="0"/>
        <v>0</v>
      </c>
      <c r="K208" s="171"/>
      <c r="M208" s="146"/>
      <c r="O208" s="151"/>
      <c r="P208" s="69"/>
      <c r="Q208" s="69"/>
      <c r="R208" s="69"/>
      <c r="S208" s="69"/>
    </row>
    <row r="209" spans="1:19">
      <c r="A209" s="115"/>
      <c r="B209" s="116"/>
      <c r="F209" s="85"/>
      <c r="G209" s="136"/>
      <c r="H209" s="137"/>
      <c r="I209" s="66">
        <f t="shared" si="0"/>
        <v>0</v>
      </c>
      <c r="K209" s="171"/>
      <c r="M209" s="146"/>
      <c r="O209" s="151"/>
      <c r="P209" s="69"/>
      <c r="Q209" s="69"/>
      <c r="R209" s="69"/>
      <c r="S209" s="69"/>
    </row>
    <row r="210" spans="1:19">
      <c r="A210" s="115"/>
      <c r="B210" s="116"/>
      <c r="F210" s="85"/>
      <c r="G210" s="136"/>
      <c r="H210" s="137"/>
      <c r="I210" s="66">
        <f t="shared" si="0"/>
        <v>0</v>
      </c>
      <c r="K210" s="171"/>
      <c r="M210" s="146"/>
      <c r="O210" s="151"/>
      <c r="P210" s="69"/>
      <c r="Q210" s="69"/>
      <c r="R210" s="69"/>
      <c r="S210" s="69"/>
    </row>
    <row r="211" spans="1:19">
      <c r="A211" s="115"/>
      <c r="B211" s="116"/>
      <c r="F211" s="85"/>
      <c r="G211" s="136"/>
      <c r="H211" s="137"/>
      <c r="I211" s="66">
        <f t="shared" si="0"/>
        <v>0</v>
      </c>
      <c r="K211" s="177"/>
      <c r="M211" s="146"/>
      <c r="O211" s="151"/>
      <c r="P211" s="69"/>
      <c r="Q211" s="69"/>
      <c r="R211" s="69"/>
      <c r="S211" s="69"/>
    </row>
    <row r="212" spans="1:19">
      <c r="A212" s="115"/>
      <c r="B212" s="116"/>
      <c r="F212" s="85"/>
      <c r="G212" s="136"/>
      <c r="H212" s="137"/>
      <c r="I212" s="66">
        <f t="shared" si="0"/>
        <v>0</v>
      </c>
      <c r="K212" s="178"/>
      <c r="M212" s="146"/>
      <c r="O212" s="151"/>
      <c r="P212" s="69"/>
      <c r="Q212" s="69"/>
      <c r="R212" s="69"/>
      <c r="S212" s="69"/>
    </row>
    <row r="213" spans="1:19">
      <c r="A213" s="115"/>
      <c r="B213" s="116"/>
      <c r="F213" s="85"/>
      <c r="G213" s="136"/>
      <c r="H213" s="137"/>
      <c r="I213" s="66">
        <f t="shared" si="0"/>
        <v>0</v>
      </c>
      <c r="K213" s="177"/>
      <c r="M213" s="146"/>
      <c r="O213" s="151"/>
      <c r="P213" s="69"/>
      <c r="Q213" s="69"/>
      <c r="R213" s="69"/>
      <c r="S213" s="69"/>
    </row>
    <row r="214" spans="1:19">
      <c r="A214" s="115"/>
      <c r="B214" s="116"/>
      <c r="F214" s="85"/>
      <c r="G214" s="136"/>
      <c r="H214" s="137"/>
      <c r="I214" s="66">
        <f t="shared" si="0"/>
        <v>0</v>
      </c>
      <c r="K214" s="177"/>
      <c r="M214" s="146"/>
      <c r="O214" s="151"/>
      <c r="P214" s="69"/>
      <c r="Q214" s="69"/>
      <c r="S214" s="69"/>
    </row>
    <row r="215" spans="1:19">
      <c r="A215" s="115"/>
      <c r="B215" s="116"/>
      <c r="C215" s="119"/>
      <c r="D215" s="120"/>
      <c r="E215" s="120"/>
      <c r="F215" s="87"/>
      <c r="G215" s="138"/>
      <c r="H215" s="139"/>
      <c r="I215" s="66">
        <f t="shared" si="0"/>
        <v>0</v>
      </c>
      <c r="J215" s="173"/>
      <c r="K215" s="179"/>
      <c r="L215" s="173"/>
      <c r="M215" s="175"/>
      <c r="N215" s="175"/>
      <c r="O215" s="176"/>
      <c r="P215" s="69"/>
      <c r="Q215" s="69"/>
      <c r="S215" s="69"/>
    </row>
    <row r="216" spans="1:19">
      <c r="A216" s="115"/>
      <c r="B216" s="116"/>
      <c r="C216" s="119"/>
      <c r="D216" s="120"/>
      <c r="E216" s="120"/>
      <c r="F216" s="87"/>
      <c r="G216" s="138"/>
      <c r="H216" s="139"/>
      <c r="I216" s="66">
        <f t="shared" si="0"/>
        <v>0</v>
      </c>
      <c r="J216" s="173"/>
      <c r="K216" s="179"/>
      <c r="L216" s="173"/>
      <c r="M216" s="175"/>
      <c r="N216" s="175"/>
      <c r="O216" s="176"/>
      <c r="P216" s="69"/>
      <c r="Q216" s="69"/>
      <c r="R216" s="69"/>
      <c r="S216" s="69"/>
    </row>
    <row r="217" spans="1:19">
      <c r="A217" s="115"/>
      <c r="B217" s="116"/>
      <c r="C217" s="119"/>
      <c r="D217" s="120"/>
      <c r="E217" s="120"/>
      <c r="F217" s="87"/>
      <c r="G217" s="138"/>
      <c r="H217" s="139"/>
      <c r="I217" s="66">
        <f t="shared" si="0"/>
        <v>0</v>
      </c>
      <c r="J217" s="173"/>
      <c r="K217" s="179"/>
      <c r="L217" s="173"/>
      <c r="M217" s="175"/>
      <c r="N217" s="175"/>
      <c r="O217" s="176"/>
      <c r="P217" s="69"/>
      <c r="Q217" s="69"/>
      <c r="R217" s="69"/>
      <c r="S217" s="69"/>
    </row>
    <row r="218" spans="1:19">
      <c r="A218" s="115"/>
      <c r="B218" s="116"/>
      <c r="F218" s="87"/>
      <c r="G218" s="138"/>
      <c r="H218" s="139"/>
      <c r="I218" s="66">
        <f t="shared" si="0"/>
        <v>0</v>
      </c>
      <c r="K218" s="179"/>
      <c r="L218" s="173"/>
      <c r="M218" s="175"/>
      <c r="N218" s="175"/>
      <c r="O218" s="176"/>
      <c r="P218" s="69"/>
      <c r="Q218" s="69"/>
      <c r="R218" s="69"/>
      <c r="S218" s="69"/>
    </row>
    <row r="219" spans="1:19">
      <c r="A219" s="115"/>
      <c r="B219" s="116"/>
      <c r="I219" s="66">
        <f t="shared" si="0"/>
        <v>0</v>
      </c>
      <c r="K219" s="177"/>
      <c r="L219" s="180"/>
      <c r="M219" s="146"/>
      <c r="O219" s="151"/>
      <c r="P219" s="69"/>
      <c r="Q219" s="69"/>
      <c r="S219" s="69"/>
    </row>
    <row r="220" spans="1:19">
      <c r="A220" s="115"/>
      <c r="B220" s="116"/>
      <c r="F220" s="88"/>
      <c r="G220" s="136"/>
      <c r="H220" s="140"/>
      <c r="I220" s="66">
        <f t="shared" si="0"/>
        <v>0</v>
      </c>
      <c r="K220" s="177"/>
      <c r="L220" s="180"/>
      <c r="M220" s="146"/>
      <c r="O220" s="151"/>
      <c r="P220" s="69"/>
      <c r="Q220" s="69"/>
      <c r="S220" s="69"/>
    </row>
    <row r="221" spans="1:19">
      <c r="A221" s="115"/>
      <c r="B221" s="116"/>
      <c r="F221" s="88"/>
      <c r="G221" s="136"/>
      <c r="H221" s="140"/>
      <c r="I221" s="66">
        <f t="shared" si="0"/>
        <v>0</v>
      </c>
      <c r="K221" s="177"/>
      <c r="L221" s="180"/>
      <c r="M221" s="146"/>
      <c r="O221" s="151"/>
      <c r="P221" s="69"/>
      <c r="Q221" s="69"/>
      <c r="S221" s="69"/>
    </row>
    <row r="222" spans="1:19">
      <c r="A222" s="115"/>
      <c r="B222" s="121"/>
      <c r="F222" s="88"/>
      <c r="G222" s="136"/>
      <c r="H222" s="140"/>
      <c r="I222" s="66">
        <f t="shared" si="0"/>
        <v>0</v>
      </c>
      <c r="K222" s="177"/>
      <c r="L222" s="180"/>
      <c r="M222" s="146"/>
      <c r="O222" s="151"/>
      <c r="P222" s="69"/>
      <c r="Q222" s="69"/>
      <c r="R222" s="69"/>
      <c r="S222" s="69"/>
    </row>
    <row r="223" spans="1:19">
      <c r="A223" s="115"/>
      <c r="B223" s="121"/>
      <c r="F223" s="88"/>
      <c r="G223" s="136"/>
      <c r="H223" s="140"/>
      <c r="I223" s="66">
        <f t="shared" si="0"/>
        <v>0</v>
      </c>
      <c r="K223" s="177"/>
      <c r="L223" s="180"/>
      <c r="M223" s="146"/>
      <c r="O223" s="151"/>
      <c r="P223" s="69"/>
      <c r="Q223" s="69"/>
      <c r="R223" s="69"/>
      <c r="S223" s="69"/>
    </row>
    <row r="224" spans="1:19">
      <c r="A224" s="115"/>
      <c r="B224" s="121"/>
      <c r="F224" s="88"/>
      <c r="G224" s="136"/>
      <c r="H224" s="140"/>
      <c r="I224" s="66">
        <f t="shared" si="0"/>
        <v>0</v>
      </c>
      <c r="K224" s="177"/>
      <c r="L224" s="180"/>
      <c r="M224" s="146"/>
      <c r="O224" s="151"/>
      <c r="P224" s="69"/>
      <c r="Q224" s="69"/>
      <c r="R224" s="69"/>
      <c r="S224" s="69"/>
    </row>
    <row r="225" spans="1:19">
      <c r="A225" s="115"/>
      <c r="B225" s="121"/>
      <c r="F225" s="88"/>
      <c r="G225" s="136"/>
      <c r="H225" s="140"/>
      <c r="I225" s="66">
        <f t="shared" si="0"/>
        <v>0</v>
      </c>
      <c r="K225" s="177"/>
      <c r="L225" s="180"/>
      <c r="M225" s="146"/>
      <c r="O225" s="151"/>
      <c r="P225" s="69"/>
      <c r="Q225" s="69"/>
      <c r="R225" s="69"/>
      <c r="S225" s="69"/>
    </row>
    <row r="226" spans="1:19">
      <c r="A226" s="115"/>
      <c r="B226" s="121"/>
      <c r="F226" s="88"/>
      <c r="G226" s="136"/>
      <c r="H226" s="140"/>
      <c r="I226" s="66">
        <f t="shared" si="0"/>
        <v>0</v>
      </c>
      <c r="K226" s="178"/>
      <c r="L226" s="180"/>
      <c r="M226" s="146"/>
      <c r="O226" s="151"/>
      <c r="P226" s="69"/>
      <c r="Q226" s="69"/>
      <c r="R226" s="69"/>
      <c r="S226" s="69"/>
    </row>
    <row r="227" spans="1:19">
      <c r="A227" s="115"/>
      <c r="B227" s="121"/>
      <c r="F227" s="88"/>
      <c r="G227" s="136"/>
      <c r="H227" s="140"/>
      <c r="I227" s="66">
        <f t="shared" si="0"/>
        <v>0</v>
      </c>
      <c r="K227" s="178"/>
      <c r="L227" s="180"/>
      <c r="M227" s="146"/>
      <c r="O227" s="151"/>
      <c r="P227" s="69"/>
      <c r="Q227" s="69"/>
      <c r="R227" s="69"/>
      <c r="S227" s="69"/>
    </row>
    <row r="228" spans="1:19">
      <c r="A228" s="115"/>
      <c r="B228" s="121"/>
      <c r="F228" s="88"/>
      <c r="G228" s="136"/>
      <c r="H228" s="140"/>
      <c r="I228" s="66">
        <f t="shared" si="0"/>
        <v>0</v>
      </c>
      <c r="K228" s="177"/>
      <c r="L228" s="180"/>
      <c r="M228" s="146"/>
      <c r="O228" s="151"/>
      <c r="P228" s="69"/>
      <c r="Q228" s="69"/>
      <c r="R228" s="69"/>
      <c r="S228" s="69"/>
    </row>
    <row r="229" spans="1:19">
      <c r="A229" s="115"/>
      <c r="B229" s="121"/>
      <c r="I229" s="66">
        <f t="shared" si="0"/>
        <v>0</v>
      </c>
      <c r="K229" s="177"/>
      <c r="M229" s="177"/>
      <c r="P229" s="69"/>
      <c r="Q229" s="69"/>
      <c r="R229" s="69"/>
      <c r="S229" s="69"/>
    </row>
    <row r="230" spans="1:19">
      <c r="A230" s="115"/>
      <c r="B230" s="121"/>
      <c r="F230" s="89"/>
      <c r="H230" s="141"/>
      <c r="I230" s="66">
        <f t="shared" si="0"/>
        <v>0</v>
      </c>
      <c r="K230" s="179"/>
      <c r="L230" s="181"/>
      <c r="M230" s="175"/>
      <c r="N230" s="175"/>
      <c r="O230" s="176"/>
      <c r="P230" s="69"/>
      <c r="Q230" s="69"/>
      <c r="R230" s="69"/>
      <c r="S230" s="69"/>
    </row>
    <row r="231" spans="1:19">
      <c r="A231" s="115"/>
      <c r="B231" s="121"/>
      <c r="C231" s="119"/>
      <c r="D231" s="120"/>
      <c r="E231" s="120"/>
      <c r="F231" s="89"/>
      <c r="G231" s="122"/>
      <c r="H231" s="141"/>
      <c r="I231" s="66">
        <f t="shared" si="0"/>
        <v>0</v>
      </c>
      <c r="K231" s="179"/>
      <c r="L231" s="181"/>
      <c r="M231" s="175"/>
      <c r="N231" s="175"/>
      <c r="O231" s="176"/>
      <c r="P231" s="69"/>
      <c r="Q231" s="69"/>
      <c r="S231" s="69"/>
    </row>
    <row r="232" spans="1:19">
      <c r="A232" s="115"/>
      <c r="B232" s="121"/>
      <c r="C232" s="119"/>
      <c r="D232" s="120"/>
      <c r="E232" s="120"/>
      <c r="F232" s="89"/>
      <c r="G232" s="122"/>
      <c r="H232" s="141"/>
      <c r="I232" s="66">
        <f t="shared" si="0"/>
        <v>0</v>
      </c>
      <c r="K232" s="179"/>
      <c r="L232" s="181"/>
      <c r="M232" s="175"/>
      <c r="N232" s="175"/>
      <c r="O232" s="176"/>
      <c r="P232" s="69"/>
      <c r="Q232" s="69"/>
      <c r="R232" s="69"/>
      <c r="S232" s="69"/>
    </row>
    <row r="233" spans="1:19">
      <c r="A233" s="115"/>
      <c r="B233" s="121"/>
      <c r="C233" s="119"/>
      <c r="D233" s="120"/>
      <c r="E233" s="120"/>
      <c r="F233" s="89"/>
      <c r="G233" s="122"/>
      <c r="H233" s="141"/>
      <c r="I233" s="66">
        <f t="shared" si="0"/>
        <v>0</v>
      </c>
      <c r="J233" s="173"/>
      <c r="K233" s="179"/>
      <c r="L233" s="181"/>
      <c r="M233" s="175"/>
      <c r="N233" s="175"/>
      <c r="O233" s="176"/>
      <c r="P233" s="69"/>
      <c r="Q233" s="69"/>
      <c r="S233" s="69"/>
    </row>
    <row r="234" spans="1:19">
      <c r="A234" s="115"/>
      <c r="B234" s="121"/>
      <c r="C234" s="119"/>
      <c r="D234" s="120"/>
      <c r="E234" s="120"/>
      <c r="F234" s="89"/>
      <c r="G234" s="122"/>
      <c r="H234" s="141"/>
      <c r="I234" s="66">
        <f t="shared" si="0"/>
        <v>0</v>
      </c>
      <c r="J234" s="173"/>
      <c r="K234" s="179"/>
      <c r="L234" s="181"/>
      <c r="M234" s="175"/>
      <c r="N234" s="175"/>
      <c r="O234" s="176"/>
      <c r="P234" s="69"/>
      <c r="Q234" s="69"/>
      <c r="R234" s="69"/>
      <c r="S234" s="69"/>
    </row>
    <row r="235" spans="1:19">
      <c r="A235" s="115"/>
      <c r="B235" s="121"/>
      <c r="C235" s="119"/>
      <c r="D235" s="120"/>
      <c r="E235" s="120"/>
      <c r="F235" s="89"/>
      <c r="G235" s="122"/>
      <c r="H235" s="141"/>
      <c r="I235" s="66">
        <f t="shared" si="0"/>
        <v>0</v>
      </c>
      <c r="J235" s="173"/>
      <c r="K235" s="179"/>
      <c r="L235" s="181"/>
      <c r="M235" s="175"/>
      <c r="N235" s="175"/>
      <c r="O235" s="176"/>
      <c r="P235" s="69"/>
      <c r="Q235" s="69"/>
      <c r="R235" s="69"/>
      <c r="S235" s="69"/>
    </row>
    <row r="236" spans="1:19">
      <c r="A236" s="115"/>
      <c r="B236" s="121"/>
      <c r="C236" s="119"/>
      <c r="D236" s="120"/>
      <c r="E236" s="120"/>
      <c r="F236" s="89"/>
      <c r="G236" s="122"/>
      <c r="H236" s="141"/>
      <c r="I236" s="66">
        <f t="shared" si="0"/>
        <v>0</v>
      </c>
      <c r="J236" s="173"/>
      <c r="K236" s="182"/>
      <c r="L236" s="181"/>
      <c r="M236" s="175"/>
      <c r="N236" s="175"/>
      <c r="O236" s="176"/>
      <c r="P236" s="69"/>
      <c r="Q236" s="69"/>
      <c r="R236" s="69"/>
      <c r="S236" s="69"/>
    </row>
    <row r="237" spans="1:19">
      <c r="A237" s="115"/>
      <c r="B237" s="121"/>
      <c r="C237" s="119"/>
      <c r="D237" s="120"/>
      <c r="E237" s="120"/>
      <c r="F237" s="89"/>
      <c r="G237" s="122"/>
      <c r="H237" s="141"/>
      <c r="I237" s="66">
        <f t="shared" si="0"/>
        <v>0</v>
      </c>
      <c r="J237" s="173"/>
      <c r="K237" s="179"/>
      <c r="L237" s="181"/>
      <c r="M237" s="175"/>
      <c r="N237" s="175"/>
      <c r="O237" s="176"/>
      <c r="P237" s="69"/>
      <c r="Q237" s="69"/>
      <c r="R237" s="69"/>
      <c r="S237" s="69"/>
    </row>
    <row r="238" spans="1:19">
      <c r="A238" s="115"/>
      <c r="B238" s="121"/>
      <c r="C238" s="119"/>
      <c r="D238" s="120"/>
      <c r="E238" s="120"/>
      <c r="F238" s="89"/>
      <c r="G238" s="122"/>
      <c r="H238" s="141"/>
      <c r="I238" s="66">
        <f t="shared" si="0"/>
        <v>0</v>
      </c>
      <c r="J238" s="173"/>
      <c r="K238" s="179"/>
      <c r="L238" s="181"/>
      <c r="M238" s="175"/>
      <c r="N238" s="175"/>
      <c r="O238" s="176"/>
      <c r="P238" s="69"/>
      <c r="Q238" s="69"/>
      <c r="R238" s="69"/>
      <c r="S238" s="69"/>
    </row>
    <row r="239" spans="1:19">
      <c r="A239" s="115"/>
      <c r="B239" s="121"/>
      <c r="C239" s="119"/>
      <c r="D239" s="120"/>
      <c r="E239" s="120"/>
      <c r="F239" s="89"/>
      <c r="G239" s="122"/>
      <c r="H239" s="141"/>
      <c r="I239" s="66">
        <f t="shared" si="0"/>
        <v>0</v>
      </c>
      <c r="J239" s="173"/>
      <c r="K239" s="179"/>
      <c r="L239" s="181"/>
      <c r="M239" s="175"/>
      <c r="N239" s="175"/>
      <c r="O239" s="176"/>
      <c r="P239" s="69"/>
      <c r="Q239" s="69"/>
      <c r="R239" s="69"/>
      <c r="S239" s="69"/>
    </row>
    <row r="240" spans="1:19">
      <c r="A240" s="115"/>
      <c r="B240" s="121"/>
      <c r="C240" s="119"/>
      <c r="D240" s="120"/>
      <c r="E240" s="120"/>
      <c r="F240" s="89"/>
      <c r="G240" s="122"/>
      <c r="H240" s="141"/>
      <c r="I240" s="66">
        <f t="shared" si="0"/>
        <v>0</v>
      </c>
      <c r="J240" s="173"/>
      <c r="K240" s="179"/>
      <c r="L240" s="181"/>
      <c r="M240" s="175"/>
      <c r="N240" s="175"/>
      <c r="O240" s="176"/>
      <c r="P240" s="69"/>
      <c r="Q240" s="69"/>
      <c r="R240" s="69"/>
      <c r="S240" s="69"/>
    </row>
    <row r="241" spans="1:19">
      <c r="A241" s="115"/>
      <c r="B241" s="121"/>
      <c r="C241" s="119"/>
      <c r="D241" s="120"/>
      <c r="E241" s="120"/>
      <c r="F241" s="89"/>
      <c r="G241" s="122"/>
      <c r="H241" s="141"/>
      <c r="I241" s="66">
        <f t="shared" si="0"/>
        <v>0</v>
      </c>
      <c r="J241" s="173"/>
      <c r="K241" s="179"/>
      <c r="L241" s="181"/>
      <c r="M241" s="175"/>
      <c r="N241" s="175"/>
      <c r="O241" s="176"/>
      <c r="P241" s="69"/>
      <c r="Q241" s="69"/>
      <c r="S241" s="69"/>
    </row>
    <row r="242" spans="1:19">
      <c r="A242" s="115"/>
      <c r="B242" s="121"/>
      <c r="C242" s="119"/>
      <c r="D242" s="120"/>
      <c r="E242" s="120"/>
      <c r="F242" s="89"/>
      <c r="G242" s="122"/>
      <c r="H242" s="141"/>
      <c r="I242" s="66">
        <f t="shared" si="0"/>
        <v>0</v>
      </c>
      <c r="J242" s="173"/>
      <c r="K242" s="179"/>
      <c r="L242" s="181"/>
      <c r="M242" s="175"/>
      <c r="N242" s="175"/>
      <c r="O242" s="176"/>
      <c r="P242" s="69"/>
      <c r="Q242" s="69"/>
      <c r="S242" s="69"/>
    </row>
    <row r="243" spans="1:19">
      <c r="A243" s="115"/>
      <c r="B243" s="121"/>
      <c r="C243" s="119"/>
      <c r="D243" s="120"/>
      <c r="E243" s="120"/>
      <c r="F243" s="89"/>
      <c r="G243" s="122"/>
      <c r="H243" s="141"/>
      <c r="I243" s="66">
        <f t="shared" si="0"/>
        <v>0</v>
      </c>
      <c r="J243" s="173"/>
      <c r="K243" s="179"/>
      <c r="L243" s="181"/>
      <c r="M243" s="175"/>
      <c r="N243" s="175"/>
      <c r="O243" s="176"/>
      <c r="P243" s="69"/>
      <c r="Q243" s="69"/>
      <c r="R243" s="69"/>
      <c r="S243" s="69"/>
    </row>
    <row r="244" spans="1:19">
      <c r="A244" s="115"/>
      <c r="B244" s="121"/>
      <c r="C244" s="119"/>
      <c r="D244" s="120"/>
      <c r="E244" s="120"/>
      <c r="F244" s="89"/>
      <c r="G244" s="122"/>
      <c r="H244" s="141"/>
      <c r="I244" s="66">
        <f t="shared" si="0"/>
        <v>0</v>
      </c>
      <c r="J244" s="173"/>
      <c r="K244" s="179"/>
      <c r="L244" s="181"/>
      <c r="M244" s="175"/>
      <c r="N244" s="175"/>
      <c r="O244" s="176"/>
      <c r="P244" s="69"/>
      <c r="Q244" s="69"/>
      <c r="R244" s="69"/>
      <c r="S244" s="69"/>
    </row>
    <row r="245" spans="1:19">
      <c r="A245" s="115"/>
      <c r="B245" s="121"/>
      <c r="C245" s="119"/>
      <c r="D245" s="120"/>
      <c r="E245" s="120"/>
      <c r="F245" s="89"/>
      <c r="G245" s="122"/>
      <c r="H245" s="141"/>
      <c r="I245" s="66">
        <f t="shared" si="0"/>
        <v>0</v>
      </c>
      <c r="J245" s="173"/>
      <c r="K245" s="179"/>
      <c r="L245" s="181"/>
      <c r="M245" s="175"/>
      <c r="N245" s="175"/>
      <c r="O245" s="176"/>
      <c r="P245" s="69"/>
      <c r="Q245" s="69"/>
      <c r="R245" s="69"/>
      <c r="S245" s="69"/>
    </row>
    <row r="246" spans="1:19">
      <c r="A246" s="115"/>
      <c r="B246" s="121"/>
      <c r="C246" s="119"/>
      <c r="D246" s="120"/>
      <c r="E246" s="120"/>
      <c r="F246" s="89"/>
      <c r="G246" s="122"/>
      <c r="H246" s="141"/>
      <c r="I246" s="66">
        <f t="shared" si="0"/>
        <v>0</v>
      </c>
      <c r="J246" s="173"/>
      <c r="K246" s="179"/>
      <c r="L246" s="181"/>
      <c r="M246" s="175"/>
      <c r="N246" s="175"/>
      <c r="O246" s="176"/>
      <c r="P246" s="69"/>
      <c r="Q246" s="69"/>
      <c r="R246" s="69"/>
      <c r="S246" s="69"/>
    </row>
    <row r="247" spans="1:19">
      <c r="A247" s="122"/>
      <c r="B247" s="123"/>
      <c r="C247" s="119"/>
      <c r="D247" s="120"/>
      <c r="E247" s="120"/>
      <c r="F247" s="89"/>
      <c r="G247" s="122"/>
      <c r="H247" s="141"/>
      <c r="I247" s="66">
        <f t="shared" si="0"/>
        <v>0</v>
      </c>
      <c r="J247" s="173"/>
      <c r="K247" s="179"/>
      <c r="L247" s="181"/>
      <c r="M247" s="175"/>
      <c r="N247" s="175"/>
      <c r="O247" s="176"/>
      <c r="P247" s="69"/>
      <c r="Q247" s="69"/>
      <c r="R247" s="69"/>
      <c r="S247" s="69"/>
    </row>
    <row r="248" spans="1:19">
      <c r="A248" s="122"/>
      <c r="B248" s="123"/>
      <c r="C248" s="119"/>
      <c r="D248" s="120"/>
      <c r="E248" s="120"/>
      <c r="F248" s="89"/>
      <c r="G248" s="122"/>
      <c r="H248" s="141"/>
      <c r="J248" s="173"/>
      <c r="K248" s="179"/>
      <c r="L248" s="181"/>
      <c r="M248" s="175"/>
      <c r="N248" s="175"/>
      <c r="O248" s="176"/>
      <c r="P248" s="69"/>
      <c r="Q248" s="69"/>
      <c r="R248" s="69"/>
      <c r="S248" s="69"/>
    </row>
    <row r="249" spans="1:19">
      <c r="A249" s="122"/>
      <c r="B249" s="123"/>
      <c r="C249" s="119"/>
      <c r="D249" s="120"/>
      <c r="E249" s="120"/>
      <c r="F249" s="89"/>
      <c r="G249" s="122"/>
      <c r="H249" s="141"/>
      <c r="J249" s="173"/>
      <c r="K249" s="179"/>
      <c r="L249" s="181"/>
      <c r="M249" s="175"/>
      <c r="N249" s="175"/>
      <c r="O249" s="176"/>
      <c r="P249" s="69"/>
      <c r="Q249" s="69"/>
      <c r="R249" s="69"/>
      <c r="S249" s="69"/>
    </row>
    <row r="250" spans="1:19">
      <c r="A250" s="122"/>
      <c r="B250" s="124"/>
      <c r="C250" s="119"/>
      <c r="D250" s="120"/>
      <c r="E250" s="120"/>
      <c r="F250" s="89"/>
      <c r="G250" s="122"/>
      <c r="H250" s="141"/>
      <c r="J250" s="173"/>
      <c r="K250" s="179"/>
      <c r="L250" s="181"/>
      <c r="M250" s="175"/>
      <c r="N250" s="175"/>
      <c r="O250" s="176"/>
      <c r="P250" s="69"/>
      <c r="Q250" s="69"/>
      <c r="R250" s="69"/>
      <c r="S250" s="69"/>
    </row>
    <row r="251" spans="1:19">
      <c r="A251" s="122"/>
      <c r="B251" s="124"/>
      <c r="C251" s="119"/>
      <c r="D251" s="120"/>
      <c r="E251" s="120"/>
      <c r="F251" s="89"/>
      <c r="G251" s="122"/>
      <c r="H251" s="141"/>
      <c r="J251" s="173"/>
      <c r="K251" s="179"/>
      <c r="L251" s="181"/>
      <c r="M251" s="175"/>
      <c r="N251" s="175"/>
      <c r="O251" s="176"/>
      <c r="P251" s="69"/>
      <c r="Q251" s="69"/>
      <c r="R251" s="69"/>
      <c r="S251" s="69"/>
    </row>
    <row r="252" spans="1:19">
      <c r="A252" s="122"/>
      <c r="B252" s="124"/>
      <c r="C252" s="119"/>
      <c r="D252" s="120"/>
      <c r="E252" s="120"/>
      <c r="F252" s="89"/>
      <c r="G252" s="122"/>
      <c r="H252" s="141"/>
      <c r="J252" s="173"/>
      <c r="K252" s="179"/>
      <c r="L252" s="181"/>
      <c r="M252" s="175"/>
      <c r="N252" s="175"/>
      <c r="O252" s="176"/>
      <c r="P252" s="69"/>
      <c r="Q252" s="69"/>
      <c r="R252" s="69"/>
      <c r="S252" s="69"/>
    </row>
    <row r="253" spans="1:19">
      <c r="A253" s="122"/>
      <c r="B253" s="124"/>
      <c r="C253" s="119"/>
      <c r="D253" s="120"/>
      <c r="E253" s="120"/>
      <c r="F253" s="89"/>
      <c r="G253" s="122"/>
      <c r="H253" s="141"/>
      <c r="J253" s="173"/>
      <c r="K253" s="179"/>
      <c r="L253" s="181"/>
      <c r="M253" s="175"/>
      <c r="N253" s="175"/>
      <c r="O253" s="176"/>
      <c r="P253" s="69"/>
      <c r="Q253" s="69"/>
      <c r="R253" s="69"/>
      <c r="S253" s="69"/>
    </row>
    <row r="254" spans="1:19">
      <c r="A254" s="125"/>
      <c r="B254" s="125"/>
      <c r="C254" s="126"/>
      <c r="D254" s="127"/>
      <c r="E254" s="127"/>
      <c r="F254" s="221"/>
      <c r="G254" s="125"/>
      <c r="H254" s="142"/>
      <c r="I254" s="91"/>
      <c r="J254" s="183"/>
      <c r="K254" s="184"/>
      <c r="L254" s="183"/>
      <c r="M254" s="185"/>
      <c r="N254" s="186"/>
      <c r="O254" s="187"/>
      <c r="P254" s="69"/>
      <c r="Q254" s="69"/>
      <c r="R254" s="69"/>
      <c r="S254" s="69"/>
    </row>
    <row r="255" spans="1:19">
      <c r="A255" s="128"/>
      <c r="O255" s="149"/>
      <c r="P255" s="69"/>
      <c r="Q255" s="69"/>
      <c r="R255" s="69"/>
      <c r="S255" s="69"/>
    </row>
    <row r="256" spans="1:19">
      <c r="A256" s="128"/>
      <c r="B256" s="130"/>
      <c r="F256" s="85"/>
      <c r="G256" s="136"/>
      <c r="H256" s="137"/>
      <c r="O256" s="149"/>
      <c r="P256" s="69"/>
      <c r="Q256" s="69"/>
      <c r="R256" s="69"/>
      <c r="S256" s="69"/>
    </row>
    <row r="257" spans="1:19">
      <c r="A257" s="128"/>
      <c r="B257" s="130"/>
      <c r="F257" s="85"/>
      <c r="G257" s="136"/>
      <c r="H257" s="137"/>
      <c r="O257" s="149"/>
      <c r="P257" s="69"/>
      <c r="Q257" s="69"/>
      <c r="R257" s="69"/>
      <c r="S257" s="69"/>
    </row>
    <row r="258" spans="1:19">
      <c r="A258" s="128"/>
      <c r="B258" s="130"/>
      <c r="F258" s="85"/>
      <c r="G258" s="136"/>
      <c r="H258" s="137"/>
      <c r="O258" s="149"/>
      <c r="P258" s="69"/>
      <c r="Q258" s="69"/>
      <c r="R258" s="69"/>
      <c r="S258" s="69"/>
    </row>
    <row r="259" spans="1:19">
      <c r="A259" s="128"/>
      <c r="B259" s="130"/>
      <c r="F259" s="85"/>
      <c r="G259" s="136"/>
      <c r="H259" s="137"/>
      <c r="O259" s="149"/>
      <c r="P259" s="69"/>
      <c r="Q259" s="69"/>
      <c r="R259" s="69"/>
      <c r="S259" s="69"/>
    </row>
    <row r="260" spans="1:19">
      <c r="A260" s="128"/>
      <c r="B260" s="130"/>
      <c r="F260" s="85"/>
      <c r="G260" s="136"/>
      <c r="H260" s="137"/>
      <c r="O260" s="149"/>
      <c r="P260" s="69"/>
      <c r="Q260" s="69"/>
      <c r="R260" s="69"/>
      <c r="S260" s="69"/>
    </row>
    <row r="261" spans="1:19">
      <c r="A261" s="128"/>
      <c r="B261" s="130"/>
      <c r="F261" s="85"/>
      <c r="G261" s="136"/>
      <c r="H261" s="137"/>
      <c r="O261" s="149"/>
      <c r="P261" s="69"/>
      <c r="Q261" s="69"/>
      <c r="R261" s="69"/>
      <c r="S261" s="69"/>
    </row>
    <row r="262" spans="1:19">
      <c r="A262" s="128"/>
      <c r="B262" s="130"/>
      <c r="F262" s="85"/>
      <c r="G262" s="136"/>
      <c r="H262" s="137"/>
      <c r="O262" s="149"/>
      <c r="P262" s="69"/>
      <c r="Q262" s="69"/>
      <c r="R262" s="69"/>
      <c r="S262" s="69"/>
    </row>
    <row r="263" spans="1:19">
      <c r="A263" s="128"/>
      <c r="B263" s="130"/>
      <c r="F263" s="85"/>
      <c r="G263" s="136"/>
      <c r="H263" s="137"/>
      <c r="O263" s="149"/>
      <c r="P263" s="69"/>
      <c r="Q263" s="69"/>
      <c r="R263" s="69"/>
      <c r="S263" s="69"/>
    </row>
    <row r="264" spans="1:19">
      <c r="A264" s="128"/>
      <c r="B264" s="130"/>
      <c r="F264" s="85"/>
      <c r="G264" s="136"/>
      <c r="H264" s="137"/>
      <c r="O264" s="149"/>
      <c r="P264" s="69"/>
      <c r="Q264" s="69"/>
      <c r="R264" s="69"/>
      <c r="S264" s="69"/>
    </row>
    <row r="265" spans="1:19">
      <c r="A265" s="128"/>
      <c r="B265" s="130"/>
      <c r="F265" s="85"/>
      <c r="G265" s="136"/>
      <c r="H265" s="137"/>
      <c r="O265" s="149"/>
      <c r="P265" s="69"/>
      <c r="Q265" s="69"/>
      <c r="R265" s="69"/>
      <c r="S265" s="69"/>
    </row>
    <row r="266" spans="1:19">
      <c r="A266" s="128"/>
      <c r="B266" s="130"/>
      <c r="F266" s="85"/>
      <c r="G266" s="136"/>
      <c r="H266" s="137"/>
      <c r="O266" s="149"/>
      <c r="P266" s="69"/>
      <c r="Q266" s="69"/>
      <c r="R266" s="69"/>
      <c r="S266" s="69"/>
    </row>
    <row r="267" spans="1:19">
      <c r="A267" s="128"/>
      <c r="B267" s="130"/>
      <c r="F267" s="85"/>
      <c r="G267" s="136"/>
      <c r="H267" s="137"/>
      <c r="O267" s="149"/>
      <c r="P267" s="69"/>
      <c r="Q267" s="69"/>
      <c r="R267" s="69"/>
      <c r="S267" s="69"/>
    </row>
    <row r="268" spans="1:19">
      <c r="A268" s="128"/>
      <c r="B268" s="130"/>
      <c r="F268" s="85"/>
      <c r="G268" s="136"/>
      <c r="H268" s="137"/>
      <c r="O268" s="149"/>
      <c r="P268" s="69"/>
      <c r="Q268" s="69"/>
      <c r="R268" s="69"/>
      <c r="S268" s="69"/>
    </row>
    <row r="269" spans="1:19">
      <c r="A269" s="128"/>
      <c r="B269" s="130"/>
      <c r="F269" s="85"/>
      <c r="G269" s="136"/>
      <c r="H269" s="137"/>
      <c r="O269" s="149"/>
      <c r="P269" s="69"/>
      <c r="Q269" s="69"/>
      <c r="R269" s="69"/>
      <c r="S269" s="69"/>
    </row>
    <row r="270" spans="1:19">
      <c r="A270" s="128"/>
      <c r="B270" s="130"/>
      <c r="F270" s="85"/>
      <c r="G270" s="136"/>
      <c r="H270" s="137"/>
      <c r="O270" s="149"/>
      <c r="P270" s="69"/>
      <c r="Q270" s="69"/>
      <c r="R270" s="69"/>
      <c r="S270" s="69"/>
    </row>
    <row r="271" spans="1:19">
      <c r="A271" s="128"/>
      <c r="B271" s="130"/>
      <c r="F271" s="85"/>
      <c r="G271" s="136"/>
      <c r="H271" s="137"/>
      <c r="O271" s="149"/>
      <c r="P271" s="69"/>
      <c r="Q271" s="69"/>
      <c r="R271" s="69"/>
      <c r="S271" s="69"/>
    </row>
    <row r="272" spans="1:19">
      <c r="A272" s="128"/>
      <c r="B272" s="130"/>
      <c r="F272" s="85"/>
      <c r="G272" s="136"/>
      <c r="H272" s="137"/>
      <c r="O272" s="149"/>
      <c r="P272" s="69"/>
      <c r="Q272" s="69"/>
      <c r="R272" s="69"/>
      <c r="S272" s="69"/>
    </row>
    <row r="273" spans="1:19">
      <c r="A273" s="128"/>
      <c r="B273" s="130"/>
      <c r="F273" s="85"/>
      <c r="G273" s="136"/>
      <c r="H273" s="137"/>
      <c r="O273" s="149"/>
      <c r="P273" s="69"/>
      <c r="Q273" s="69"/>
      <c r="R273" s="69"/>
      <c r="S273" s="69"/>
    </row>
    <row r="274" spans="1:19">
      <c r="A274" s="128"/>
      <c r="B274" s="130"/>
      <c r="F274" s="85"/>
      <c r="G274" s="136"/>
      <c r="H274" s="137"/>
      <c r="O274" s="149"/>
      <c r="P274" s="69"/>
      <c r="Q274" s="69"/>
      <c r="R274" s="69"/>
      <c r="S274" s="69"/>
    </row>
    <row r="275" spans="1:19">
      <c r="A275" s="128"/>
      <c r="B275" s="130"/>
      <c r="F275" s="85"/>
      <c r="G275" s="136"/>
      <c r="H275" s="137"/>
      <c r="O275" s="149"/>
      <c r="P275" s="69"/>
      <c r="Q275" s="69"/>
      <c r="R275" s="69"/>
      <c r="S275" s="69"/>
    </row>
    <row r="276" spans="1:19">
      <c r="A276" s="128"/>
      <c r="B276" s="130"/>
      <c r="F276" s="85"/>
      <c r="G276" s="136"/>
      <c r="H276" s="137"/>
      <c r="O276" s="149"/>
      <c r="P276" s="69"/>
      <c r="Q276" s="69"/>
      <c r="R276" s="69"/>
      <c r="S276" s="69"/>
    </row>
    <row r="277" spans="1:19">
      <c r="A277" s="128"/>
      <c r="B277" s="130"/>
      <c r="F277" s="85"/>
      <c r="G277" s="136"/>
      <c r="H277" s="137"/>
      <c r="O277" s="149"/>
      <c r="P277" s="69"/>
      <c r="Q277" s="69"/>
      <c r="R277" s="69"/>
      <c r="S277" s="69"/>
    </row>
    <row r="278" spans="1:19">
      <c r="A278" s="128"/>
      <c r="B278" s="130"/>
      <c r="F278" s="85"/>
      <c r="G278" s="136"/>
      <c r="H278" s="137"/>
      <c r="O278" s="149"/>
      <c r="P278" s="69"/>
      <c r="Q278" s="69"/>
      <c r="R278" s="69"/>
      <c r="S278" s="69"/>
    </row>
    <row r="279" spans="1:19">
      <c r="A279" s="128"/>
      <c r="B279" s="130"/>
      <c r="F279" s="85"/>
      <c r="G279" s="136"/>
      <c r="H279" s="137"/>
      <c r="O279" s="149"/>
      <c r="P279" s="69"/>
      <c r="Q279" s="69"/>
      <c r="R279" s="69"/>
      <c r="S279" s="69"/>
    </row>
    <row r="280" spans="1:19">
      <c r="A280" s="128"/>
      <c r="B280" s="130"/>
      <c r="F280" s="85"/>
      <c r="G280" s="136"/>
      <c r="H280" s="137"/>
      <c r="O280" s="149"/>
      <c r="P280" s="69"/>
      <c r="Q280" s="69"/>
      <c r="R280" s="69"/>
      <c r="S280" s="69"/>
    </row>
    <row r="281" spans="1:19">
      <c r="A281" s="128"/>
      <c r="B281" s="130"/>
      <c r="F281" s="85"/>
      <c r="G281" s="136"/>
      <c r="H281" s="137"/>
      <c r="O281" s="149"/>
      <c r="P281" s="69"/>
      <c r="Q281" s="69"/>
      <c r="R281" s="69"/>
      <c r="S281" s="69"/>
    </row>
    <row r="282" spans="1:19">
      <c r="A282" s="128"/>
      <c r="B282" s="130"/>
      <c r="F282" s="85"/>
      <c r="G282" s="136"/>
      <c r="H282" s="137"/>
      <c r="O282" s="149"/>
      <c r="P282" s="69"/>
      <c r="Q282" s="69"/>
      <c r="R282" s="69"/>
      <c r="S282" s="69"/>
    </row>
    <row r="283" spans="1:19">
      <c r="A283" s="128"/>
      <c r="B283" s="130"/>
      <c r="F283" s="85"/>
      <c r="G283" s="136"/>
      <c r="H283" s="137"/>
      <c r="O283" s="149"/>
      <c r="P283" s="69"/>
      <c r="Q283" s="69"/>
      <c r="R283" s="69"/>
      <c r="S283" s="69"/>
    </row>
    <row r="284" spans="1:19">
      <c r="A284" s="128"/>
      <c r="B284" s="130"/>
      <c r="F284" s="85"/>
      <c r="G284" s="136"/>
      <c r="H284" s="137"/>
      <c r="O284" s="149"/>
      <c r="P284" s="69"/>
      <c r="Q284" s="69"/>
      <c r="R284" s="69"/>
      <c r="S284" s="69"/>
    </row>
    <row r="285" spans="1:19">
      <c r="A285" s="128"/>
      <c r="B285" s="130"/>
      <c r="F285" s="85"/>
      <c r="G285" s="136"/>
      <c r="H285" s="137"/>
      <c r="O285" s="149"/>
      <c r="P285" s="69"/>
      <c r="Q285" s="69"/>
      <c r="R285" s="69"/>
      <c r="S285" s="69"/>
    </row>
    <row r="286" spans="1:19">
      <c r="A286" s="128"/>
      <c r="B286" s="130"/>
      <c r="F286" s="85"/>
      <c r="G286" s="136"/>
      <c r="H286" s="137"/>
      <c r="O286" s="149"/>
      <c r="P286" s="69"/>
      <c r="Q286" s="69"/>
      <c r="R286" s="69"/>
      <c r="S286" s="69"/>
    </row>
    <row r="287" spans="1:19">
      <c r="A287" s="128"/>
      <c r="B287" s="130"/>
      <c r="F287" s="85"/>
      <c r="G287" s="136"/>
      <c r="H287" s="137"/>
      <c r="O287" s="149"/>
      <c r="P287" s="69"/>
      <c r="Q287" s="69"/>
      <c r="R287" s="69"/>
      <c r="S287" s="69"/>
    </row>
    <row r="288" spans="1:19">
      <c r="A288" s="128"/>
      <c r="B288" s="130"/>
      <c r="F288" s="85"/>
      <c r="G288" s="136"/>
      <c r="H288" s="137"/>
      <c r="O288" s="149"/>
      <c r="P288" s="69"/>
      <c r="Q288" s="69"/>
      <c r="R288" s="69"/>
      <c r="S288" s="69"/>
    </row>
    <row r="289" spans="1:19">
      <c r="A289" s="128"/>
      <c r="B289" s="130"/>
      <c r="F289" s="85"/>
      <c r="G289" s="136"/>
      <c r="H289" s="137"/>
      <c r="O289" s="149"/>
      <c r="P289" s="69"/>
      <c r="Q289" s="69"/>
      <c r="R289" s="69"/>
      <c r="S289" s="69"/>
    </row>
    <row r="290" spans="1:19">
      <c r="A290" s="128"/>
      <c r="B290" s="130"/>
      <c r="F290" s="85"/>
      <c r="G290" s="143"/>
      <c r="H290" s="137"/>
      <c r="O290" s="149"/>
      <c r="P290" s="69"/>
      <c r="Q290" s="69"/>
      <c r="R290" s="69"/>
      <c r="S290" s="69"/>
    </row>
    <row r="291" spans="1:19">
      <c r="A291" s="128"/>
      <c r="B291" s="130"/>
      <c r="F291" s="85"/>
      <c r="G291" s="143"/>
      <c r="H291" s="137"/>
      <c r="O291" s="149"/>
      <c r="P291" s="69"/>
      <c r="Q291" s="69"/>
      <c r="R291" s="69"/>
      <c r="S291" s="69"/>
    </row>
    <row r="292" spans="1:19">
      <c r="A292" s="128"/>
      <c r="B292" s="130"/>
      <c r="F292" s="85"/>
      <c r="G292" s="143"/>
      <c r="H292" s="137"/>
      <c r="O292" s="149"/>
      <c r="P292" s="69"/>
      <c r="Q292" s="69"/>
      <c r="R292" s="69"/>
      <c r="S292" s="69"/>
    </row>
    <row r="293" spans="1:19">
      <c r="A293" s="128"/>
      <c r="B293" s="130"/>
      <c r="F293" s="85"/>
      <c r="G293" s="143"/>
      <c r="H293" s="137"/>
      <c r="O293" s="149"/>
      <c r="P293" s="69"/>
      <c r="Q293" s="69"/>
      <c r="R293" s="69"/>
      <c r="S293" s="69"/>
    </row>
    <row r="294" spans="1:19">
      <c r="A294" s="128"/>
      <c r="B294" s="130"/>
      <c r="F294" s="85"/>
      <c r="G294" s="143"/>
      <c r="H294" s="137"/>
      <c r="O294" s="149"/>
      <c r="P294" s="69"/>
      <c r="Q294" s="69"/>
      <c r="R294" s="69"/>
      <c r="S294" s="69"/>
    </row>
    <row r="295" spans="1:19">
      <c r="A295" s="128"/>
      <c r="B295" s="130"/>
      <c r="F295" s="85"/>
      <c r="G295" s="143"/>
      <c r="H295" s="137"/>
      <c r="O295" s="149"/>
      <c r="P295" s="69"/>
      <c r="Q295" s="69"/>
      <c r="R295" s="69"/>
      <c r="S295" s="69"/>
    </row>
    <row r="296" spans="1:19">
      <c r="A296" s="128"/>
      <c r="B296" s="130"/>
      <c r="F296" s="85"/>
      <c r="G296" s="143"/>
      <c r="H296" s="137"/>
      <c r="O296" s="149"/>
      <c r="P296" s="69"/>
      <c r="Q296" s="69"/>
      <c r="R296" s="69"/>
      <c r="S296" s="69"/>
    </row>
    <row r="297" spans="1:19">
      <c r="A297" s="128"/>
      <c r="B297" s="130"/>
      <c r="F297" s="85"/>
      <c r="G297" s="143"/>
      <c r="H297" s="137"/>
      <c r="O297" s="149"/>
      <c r="P297" s="69"/>
      <c r="Q297" s="69"/>
      <c r="R297" s="69"/>
      <c r="S297" s="69"/>
    </row>
    <row r="298" spans="1:19">
      <c r="A298" s="128"/>
      <c r="B298" s="130"/>
      <c r="F298" s="85"/>
      <c r="G298" s="143"/>
      <c r="H298" s="137"/>
      <c r="O298" s="149"/>
      <c r="P298" s="69"/>
      <c r="Q298" s="69"/>
      <c r="R298" s="69"/>
      <c r="S298" s="69"/>
    </row>
    <row r="299" spans="1:19">
      <c r="A299" s="128"/>
      <c r="B299" s="130"/>
      <c r="F299" s="85"/>
      <c r="G299" s="143"/>
      <c r="H299" s="137"/>
      <c r="O299" s="149"/>
      <c r="P299" s="69"/>
      <c r="Q299" s="69"/>
      <c r="R299" s="69"/>
      <c r="S299" s="69"/>
    </row>
    <row r="300" spans="1:19">
      <c r="A300" s="128"/>
      <c r="B300" s="130"/>
      <c r="F300" s="85"/>
      <c r="G300" s="143"/>
      <c r="H300" s="137"/>
      <c r="O300" s="149"/>
      <c r="P300" s="69"/>
      <c r="Q300" s="69"/>
      <c r="R300" s="69"/>
      <c r="S300" s="69"/>
    </row>
    <row r="301" spans="1:19">
      <c r="A301" s="128"/>
      <c r="B301" s="130"/>
      <c r="F301" s="85"/>
      <c r="G301" s="143"/>
      <c r="H301" s="137"/>
      <c r="O301" s="149"/>
      <c r="P301" s="69"/>
      <c r="Q301" s="69"/>
      <c r="R301" s="69"/>
      <c r="S301" s="69"/>
    </row>
    <row r="302" spans="1:19">
      <c r="A302" s="128"/>
      <c r="B302" s="130"/>
      <c r="F302" s="85"/>
      <c r="G302" s="143"/>
      <c r="H302" s="137"/>
      <c r="O302" s="149"/>
      <c r="P302" s="69"/>
      <c r="Q302" s="69"/>
      <c r="R302" s="69"/>
      <c r="S302" s="69"/>
    </row>
    <row r="303" spans="1:19">
      <c r="A303" s="128"/>
      <c r="B303" s="130"/>
      <c r="F303" s="85"/>
      <c r="G303" s="143"/>
      <c r="H303" s="137"/>
      <c r="O303" s="149"/>
      <c r="P303" s="69"/>
      <c r="Q303" s="69"/>
      <c r="R303" s="69"/>
      <c r="S303" s="69"/>
    </row>
    <row r="304" spans="1:19">
      <c r="A304" s="128"/>
      <c r="B304" s="130"/>
      <c r="F304" s="85"/>
      <c r="G304" s="143"/>
      <c r="H304" s="137"/>
      <c r="O304" s="149"/>
      <c r="P304" s="69"/>
      <c r="Q304" s="69"/>
      <c r="R304" s="69"/>
      <c r="S304" s="69"/>
    </row>
    <row r="305" spans="1:19">
      <c r="A305" s="128"/>
      <c r="B305" s="130"/>
      <c r="F305" s="85"/>
      <c r="G305" s="143"/>
      <c r="H305" s="137"/>
      <c r="O305" s="149"/>
      <c r="P305" s="69"/>
      <c r="Q305" s="69"/>
      <c r="R305" s="69"/>
      <c r="S305" s="69"/>
    </row>
    <row r="306" spans="1:19">
      <c r="A306" s="128"/>
      <c r="B306" s="130"/>
      <c r="F306" s="85"/>
      <c r="G306" s="143"/>
      <c r="H306" s="137"/>
      <c r="O306" s="149"/>
      <c r="P306" s="69"/>
      <c r="Q306" s="69"/>
      <c r="R306" s="69"/>
      <c r="S306" s="69"/>
    </row>
    <row r="307" spans="1:19">
      <c r="A307" s="128"/>
      <c r="B307" s="130"/>
      <c r="F307" s="85"/>
      <c r="G307" s="143"/>
      <c r="H307" s="137"/>
      <c r="O307" s="149"/>
      <c r="P307" s="69"/>
      <c r="Q307" s="69"/>
      <c r="R307" s="69"/>
      <c r="S307" s="69"/>
    </row>
    <row r="308" spans="1:19">
      <c r="A308" s="128"/>
      <c r="B308" s="130"/>
      <c r="F308" s="85"/>
      <c r="G308" s="143"/>
      <c r="H308" s="137"/>
      <c r="O308" s="149"/>
      <c r="P308" s="69"/>
      <c r="Q308" s="69"/>
      <c r="R308" s="69"/>
      <c r="S308" s="69"/>
    </row>
    <row r="309" spans="1:19">
      <c r="A309" s="128"/>
      <c r="B309" s="130"/>
      <c r="F309" s="85"/>
      <c r="G309" s="143"/>
      <c r="H309" s="137"/>
      <c r="O309" s="149"/>
      <c r="P309" s="69"/>
      <c r="Q309" s="69"/>
      <c r="R309" s="69"/>
      <c r="S309" s="69"/>
    </row>
    <row r="310" spans="1:19">
      <c r="A310" s="128"/>
      <c r="B310" s="130"/>
      <c r="F310" s="85"/>
      <c r="G310" s="143"/>
      <c r="H310" s="137"/>
      <c r="O310" s="149"/>
      <c r="P310" s="69"/>
      <c r="Q310" s="69"/>
      <c r="R310" s="69"/>
      <c r="S310" s="69"/>
    </row>
    <row r="311" spans="1:19">
      <c r="A311" s="128"/>
      <c r="B311" s="130"/>
      <c r="F311" s="85"/>
      <c r="G311" s="143"/>
      <c r="H311" s="137"/>
      <c r="O311" s="149"/>
      <c r="P311" s="69"/>
      <c r="Q311" s="69"/>
      <c r="R311" s="69"/>
      <c r="S311" s="69"/>
    </row>
    <row r="312" spans="1:19">
      <c r="A312" s="128"/>
      <c r="B312" s="130"/>
      <c r="F312" s="85"/>
      <c r="G312" s="143"/>
      <c r="H312" s="137"/>
      <c r="O312" s="149"/>
      <c r="P312" s="69"/>
      <c r="Q312" s="69"/>
      <c r="R312" s="69"/>
      <c r="S312" s="69"/>
    </row>
    <row r="313" spans="1:19">
      <c r="A313" s="128"/>
      <c r="B313" s="130"/>
      <c r="F313" s="85"/>
      <c r="G313" s="143"/>
      <c r="H313" s="137"/>
      <c r="O313" s="149"/>
      <c r="P313" s="69"/>
      <c r="Q313" s="69"/>
      <c r="R313" s="69"/>
      <c r="S313" s="69"/>
    </row>
    <row r="314" spans="1:19">
      <c r="A314" s="128"/>
      <c r="B314" s="130"/>
      <c r="F314" s="85"/>
      <c r="G314" s="143"/>
      <c r="H314" s="137"/>
      <c r="O314" s="149"/>
      <c r="P314" s="69"/>
      <c r="Q314" s="69"/>
      <c r="R314" s="69"/>
      <c r="S314" s="69"/>
    </row>
    <row r="315" spans="1:19">
      <c r="A315" s="128"/>
      <c r="B315" s="130"/>
      <c r="F315" s="85"/>
      <c r="G315" s="143"/>
      <c r="H315" s="137"/>
      <c r="O315" s="149"/>
      <c r="P315" s="69"/>
      <c r="Q315" s="69"/>
      <c r="R315" s="69"/>
      <c r="S315" s="69"/>
    </row>
    <row r="316" spans="1:19">
      <c r="A316" s="128"/>
      <c r="B316" s="130"/>
      <c r="F316" s="85"/>
      <c r="G316" s="143"/>
      <c r="H316" s="137"/>
      <c r="O316" s="149"/>
      <c r="P316" s="69"/>
      <c r="Q316" s="69"/>
      <c r="R316" s="69"/>
      <c r="S316" s="69"/>
    </row>
    <row r="317" spans="1:19">
      <c r="A317" s="128"/>
      <c r="B317" s="130"/>
      <c r="F317" s="85"/>
      <c r="G317" s="143"/>
      <c r="H317" s="137"/>
      <c r="O317" s="149"/>
      <c r="P317" s="69"/>
      <c r="Q317" s="69"/>
      <c r="R317" s="69"/>
      <c r="S317" s="69"/>
    </row>
    <row r="318" spans="1:19">
      <c r="A318" s="128"/>
      <c r="B318" s="130"/>
      <c r="F318" s="85"/>
      <c r="G318" s="143"/>
      <c r="H318" s="137"/>
      <c r="O318" s="149"/>
      <c r="P318" s="69"/>
      <c r="Q318" s="69"/>
      <c r="R318" s="69"/>
      <c r="S318" s="69"/>
    </row>
    <row r="319" spans="1:19">
      <c r="A319" s="128"/>
      <c r="B319" s="130"/>
      <c r="F319" s="85"/>
      <c r="G319" s="143"/>
      <c r="H319" s="137"/>
      <c r="O319" s="149"/>
      <c r="P319" s="69"/>
      <c r="Q319" s="69"/>
      <c r="R319" s="69"/>
      <c r="S319" s="69"/>
    </row>
    <row r="320" spans="1:19">
      <c r="A320" s="128"/>
      <c r="B320" s="130"/>
      <c r="F320" s="85"/>
      <c r="G320" s="143"/>
      <c r="H320" s="137"/>
      <c r="O320" s="149"/>
      <c r="P320" s="69"/>
      <c r="Q320" s="69"/>
      <c r="R320" s="69"/>
      <c r="S320" s="69"/>
    </row>
    <row r="321" spans="1:19">
      <c r="A321" s="128"/>
      <c r="B321" s="130"/>
      <c r="F321" s="85"/>
      <c r="G321" s="143"/>
      <c r="H321" s="137"/>
      <c r="O321" s="149"/>
      <c r="P321" s="69"/>
      <c r="Q321" s="69"/>
      <c r="R321" s="69"/>
      <c r="S321" s="69"/>
    </row>
    <row r="322" spans="1:19">
      <c r="A322" s="128"/>
      <c r="B322" s="130"/>
      <c r="F322" s="85"/>
      <c r="G322" s="143"/>
      <c r="H322" s="137"/>
      <c r="O322" s="149"/>
      <c r="P322" s="69"/>
      <c r="Q322" s="69"/>
      <c r="R322" s="69"/>
      <c r="S322" s="69"/>
    </row>
    <row r="323" spans="1:19">
      <c r="A323" s="128"/>
      <c r="B323" s="130"/>
      <c r="F323" s="85"/>
      <c r="G323" s="143"/>
      <c r="H323" s="137"/>
      <c r="O323" s="149"/>
      <c r="P323" s="69"/>
      <c r="Q323" s="69"/>
      <c r="R323" s="69"/>
      <c r="S323" s="69"/>
    </row>
    <row r="324" spans="1:19">
      <c r="A324" s="128"/>
      <c r="B324" s="130"/>
      <c r="F324" s="85"/>
      <c r="G324" s="143"/>
      <c r="H324" s="137"/>
      <c r="O324" s="149"/>
      <c r="P324" s="69"/>
      <c r="Q324" s="69"/>
      <c r="R324" s="69"/>
      <c r="S324" s="69"/>
    </row>
    <row r="325" spans="1:19">
      <c r="A325" s="128"/>
      <c r="B325" s="130"/>
      <c r="F325" s="85"/>
      <c r="G325" s="143"/>
      <c r="H325" s="137"/>
      <c r="O325" s="149"/>
      <c r="P325" s="69"/>
      <c r="Q325" s="69"/>
      <c r="R325" s="69"/>
      <c r="S325" s="69"/>
    </row>
    <row r="326" spans="1:19">
      <c r="A326" s="128"/>
      <c r="B326" s="130"/>
      <c r="F326" s="85"/>
      <c r="G326" s="143"/>
      <c r="H326" s="137"/>
      <c r="O326" s="149"/>
      <c r="P326" s="69"/>
      <c r="Q326" s="69"/>
      <c r="R326" s="69"/>
      <c r="S326" s="69"/>
    </row>
    <row r="327" spans="1:19">
      <c r="A327" s="128"/>
      <c r="B327" s="130"/>
      <c r="F327" s="85"/>
      <c r="G327" s="143"/>
      <c r="H327" s="137"/>
      <c r="O327" s="149"/>
      <c r="P327" s="69"/>
      <c r="Q327" s="69"/>
      <c r="R327" s="69"/>
      <c r="S327" s="69"/>
    </row>
    <row r="328" spans="1:19">
      <c r="A328" s="128"/>
      <c r="B328" s="130"/>
      <c r="F328" s="85"/>
      <c r="G328" s="143"/>
      <c r="H328" s="137"/>
      <c r="O328" s="149"/>
      <c r="P328" s="69"/>
      <c r="Q328" s="69"/>
      <c r="R328" s="69"/>
      <c r="S328" s="69"/>
    </row>
    <row r="329" spans="1:19">
      <c r="A329" s="128"/>
      <c r="B329" s="130"/>
      <c r="F329" s="85"/>
      <c r="G329" s="143"/>
      <c r="H329" s="137"/>
      <c r="O329" s="149"/>
      <c r="P329" s="69"/>
      <c r="Q329" s="69"/>
      <c r="R329" s="69"/>
      <c r="S329" s="69"/>
    </row>
    <row r="330" spans="1:19">
      <c r="A330" s="128"/>
      <c r="B330" s="130"/>
      <c r="F330" s="85"/>
      <c r="G330" s="143"/>
      <c r="H330" s="137"/>
      <c r="O330" s="149"/>
      <c r="P330" s="69"/>
      <c r="Q330" s="69"/>
      <c r="R330" s="69"/>
      <c r="S330" s="69"/>
    </row>
    <row r="331" spans="1:19">
      <c r="A331" s="128"/>
      <c r="B331" s="130"/>
      <c r="F331" s="85"/>
      <c r="G331" s="143"/>
      <c r="H331" s="137"/>
      <c r="O331" s="149"/>
      <c r="P331" s="69"/>
      <c r="Q331" s="69"/>
      <c r="R331" s="69"/>
      <c r="S331" s="69"/>
    </row>
    <row r="332" spans="1:19">
      <c r="A332" s="128"/>
      <c r="B332" s="130"/>
      <c r="F332" s="85"/>
      <c r="G332" s="143"/>
      <c r="H332" s="137"/>
      <c r="O332" s="149"/>
      <c r="P332" s="69"/>
      <c r="Q332" s="69"/>
      <c r="R332" s="69"/>
      <c r="S332" s="69"/>
    </row>
    <row r="333" spans="1:19">
      <c r="A333" s="128"/>
      <c r="B333" s="130"/>
      <c r="F333" s="85"/>
      <c r="G333" s="143"/>
      <c r="H333" s="137"/>
      <c r="O333" s="149"/>
      <c r="P333" s="69"/>
      <c r="Q333" s="69"/>
      <c r="R333" s="69"/>
      <c r="S333" s="69"/>
    </row>
    <row r="334" spans="1:19">
      <c r="A334" s="128"/>
      <c r="B334" s="130"/>
      <c r="F334" s="85"/>
      <c r="G334" s="143"/>
      <c r="H334" s="137"/>
      <c r="O334" s="149"/>
      <c r="P334" s="69"/>
      <c r="Q334" s="69"/>
      <c r="R334" s="69"/>
      <c r="S334" s="69"/>
    </row>
    <row r="335" spans="1:19">
      <c r="A335" s="128"/>
      <c r="B335" s="130"/>
      <c r="F335" s="85"/>
      <c r="G335" s="143"/>
      <c r="H335" s="137"/>
      <c r="O335" s="149"/>
      <c r="P335" s="69"/>
      <c r="Q335" s="69"/>
      <c r="R335" s="69"/>
      <c r="S335" s="69"/>
    </row>
    <row r="336" spans="1:19">
      <c r="A336" s="128"/>
      <c r="B336" s="130"/>
      <c r="F336" s="85"/>
      <c r="G336" s="143"/>
      <c r="H336" s="137"/>
      <c r="O336" s="149"/>
      <c r="P336" s="69"/>
      <c r="Q336" s="69"/>
      <c r="R336" s="69"/>
      <c r="S336" s="69"/>
    </row>
    <row r="337" spans="1:19">
      <c r="A337" s="128"/>
      <c r="B337" s="130"/>
      <c r="F337" s="85"/>
      <c r="G337" s="143"/>
      <c r="H337" s="137"/>
      <c r="O337" s="149"/>
      <c r="P337" s="69"/>
      <c r="Q337" s="69"/>
      <c r="R337" s="69"/>
      <c r="S337" s="69"/>
    </row>
    <row r="338" spans="1:19">
      <c r="A338" s="128"/>
      <c r="B338" s="130"/>
      <c r="F338" s="85"/>
      <c r="G338" s="143"/>
      <c r="H338" s="137"/>
      <c r="O338" s="149"/>
      <c r="P338" s="69"/>
      <c r="Q338" s="69"/>
      <c r="R338" s="69"/>
      <c r="S338" s="69"/>
    </row>
    <row r="339" spans="1:19">
      <c r="A339" s="128"/>
      <c r="B339" s="130"/>
      <c r="F339" s="85"/>
      <c r="G339" s="143"/>
      <c r="H339" s="137"/>
      <c r="O339" s="149"/>
      <c r="P339" s="69"/>
      <c r="Q339" s="69"/>
      <c r="R339" s="69"/>
      <c r="S339" s="69"/>
    </row>
    <row r="340" spans="1:19">
      <c r="A340" s="128"/>
      <c r="B340" s="130"/>
      <c r="F340" s="85"/>
      <c r="G340" s="143"/>
      <c r="H340" s="137"/>
      <c r="O340" s="149"/>
      <c r="P340" s="69"/>
      <c r="Q340" s="69"/>
      <c r="R340" s="69"/>
      <c r="S340" s="69"/>
    </row>
    <row r="341" spans="1:19">
      <c r="A341" s="128"/>
      <c r="B341" s="130"/>
      <c r="F341" s="85"/>
      <c r="G341" s="143"/>
      <c r="H341" s="137"/>
      <c r="O341" s="149"/>
      <c r="P341" s="69"/>
      <c r="Q341" s="69"/>
      <c r="R341" s="69"/>
      <c r="S341" s="69"/>
    </row>
    <row r="342" spans="1:19">
      <c r="A342" s="128"/>
      <c r="B342" s="130"/>
      <c r="F342" s="85"/>
      <c r="G342" s="143"/>
      <c r="H342" s="137"/>
      <c r="O342" s="149"/>
      <c r="P342" s="69"/>
      <c r="Q342" s="69"/>
      <c r="R342" s="69"/>
      <c r="S342" s="69"/>
    </row>
    <row r="343" spans="1:19">
      <c r="A343" s="128"/>
      <c r="B343" s="130"/>
      <c r="F343" s="85"/>
      <c r="G343" s="143"/>
      <c r="H343" s="137"/>
      <c r="O343" s="149"/>
      <c r="P343" s="69"/>
      <c r="Q343" s="69"/>
      <c r="R343" s="69"/>
      <c r="S343" s="69"/>
    </row>
    <row r="344" spans="1:19">
      <c r="A344" s="128"/>
      <c r="B344" s="130"/>
      <c r="F344" s="85"/>
      <c r="G344" s="143"/>
      <c r="H344" s="137"/>
      <c r="O344" s="149"/>
      <c r="P344" s="69"/>
      <c r="Q344" s="69"/>
      <c r="R344" s="69"/>
      <c r="S344" s="69"/>
    </row>
    <row r="345" spans="1:19">
      <c r="A345" s="128"/>
      <c r="B345" s="130"/>
      <c r="F345" s="85"/>
      <c r="G345" s="143"/>
      <c r="H345" s="137"/>
      <c r="O345" s="149"/>
      <c r="P345" s="69"/>
      <c r="Q345" s="69"/>
      <c r="R345" s="69"/>
      <c r="S345" s="69"/>
    </row>
    <row r="346" spans="1:19">
      <c r="A346" s="128"/>
      <c r="B346" s="130"/>
      <c r="F346" s="85"/>
      <c r="G346" s="143"/>
      <c r="H346" s="137"/>
      <c r="O346" s="149"/>
      <c r="P346" s="69"/>
      <c r="Q346" s="69"/>
      <c r="R346" s="69"/>
      <c r="S346" s="69"/>
    </row>
    <row r="347" spans="1:19">
      <c r="A347" s="128"/>
      <c r="B347" s="130"/>
      <c r="F347" s="85"/>
      <c r="G347" s="143"/>
      <c r="H347" s="137"/>
      <c r="O347" s="149"/>
      <c r="P347" s="69"/>
      <c r="Q347" s="69"/>
      <c r="R347" s="69"/>
      <c r="S347" s="69"/>
    </row>
    <row r="348" spans="1:19">
      <c r="A348" s="128"/>
      <c r="B348" s="130"/>
      <c r="F348" s="85"/>
      <c r="G348" s="143"/>
      <c r="H348" s="137"/>
      <c r="O348" s="149"/>
      <c r="P348" s="69"/>
      <c r="Q348" s="69"/>
      <c r="R348" s="69"/>
      <c r="S348" s="69"/>
    </row>
    <row r="349" spans="1:19">
      <c r="A349" s="128"/>
      <c r="B349" s="130"/>
      <c r="F349" s="85"/>
      <c r="G349" s="143"/>
      <c r="H349" s="137"/>
      <c r="O349" s="149"/>
      <c r="P349" s="69"/>
      <c r="Q349" s="69"/>
      <c r="R349" s="69"/>
      <c r="S349" s="69"/>
    </row>
    <row r="350" spans="1:19">
      <c r="A350" s="128"/>
      <c r="B350" s="130"/>
      <c r="F350" s="85"/>
      <c r="G350" s="143"/>
      <c r="H350" s="137"/>
      <c r="O350" s="149"/>
      <c r="P350" s="69"/>
      <c r="Q350" s="69"/>
      <c r="R350" s="69"/>
      <c r="S350" s="69"/>
    </row>
    <row r="351" spans="1:19">
      <c r="A351" s="128"/>
      <c r="B351" s="130"/>
      <c r="F351" s="85"/>
      <c r="G351" s="143"/>
      <c r="H351" s="137"/>
      <c r="O351" s="149"/>
      <c r="P351" s="69"/>
      <c r="Q351" s="69"/>
      <c r="R351" s="69"/>
      <c r="S351" s="69"/>
    </row>
    <row r="352" spans="1:19">
      <c r="A352" s="128"/>
      <c r="B352" s="130"/>
      <c r="F352" s="85"/>
      <c r="G352" s="143"/>
      <c r="H352" s="137"/>
      <c r="O352" s="149"/>
      <c r="P352" s="69"/>
      <c r="Q352" s="69"/>
      <c r="R352" s="69"/>
      <c r="S352" s="69"/>
    </row>
    <row r="353" spans="1:19">
      <c r="A353" s="128"/>
      <c r="B353" s="130"/>
      <c r="F353" s="85"/>
      <c r="G353" s="143"/>
      <c r="H353" s="137"/>
      <c r="O353" s="149"/>
      <c r="P353" s="69"/>
      <c r="Q353" s="69"/>
      <c r="R353" s="69"/>
      <c r="S353" s="69"/>
    </row>
    <row r="354" spans="1:19">
      <c r="A354" s="128"/>
      <c r="B354" s="130"/>
      <c r="F354" s="85"/>
      <c r="G354" s="143"/>
      <c r="H354" s="137"/>
      <c r="O354" s="149"/>
      <c r="P354" s="69"/>
      <c r="Q354" s="69"/>
      <c r="R354" s="69"/>
      <c r="S354" s="69"/>
    </row>
    <row r="355" spans="1:19">
      <c r="A355" s="128"/>
      <c r="B355" s="130"/>
      <c r="F355" s="85"/>
      <c r="G355" s="143"/>
      <c r="H355" s="137"/>
      <c r="O355" s="149"/>
      <c r="P355" s="69"/>
      <c r="Q355" s="69"/>
      <c r="R355" s="69"/>
      <c r="S355" s="69"/>
    </row>
    <row r="356" spans="1:19">
      <c r="A356" s="128"/>
      <c r="B356" s="130"/>
      <c r="F356" s="85"/>
      <c r="G356" s="143"/>
      <c r="H356" s="137"/>
      <c r="O356" s="149"/>
      <c r="P356" s="69"/>
      <c r="Q356" s="69"/>
      <c r="R356" s="69"/>
      <c r="S356" s="69"/>
    </row>
    <row r="357" spans="1:19">
      <c r="A357" s="128"/>
      <c r="B357" s="130"/>
      <c r="F357" s="85"/>
      <c r="G357" s="143"/>
      <c r="H357" s="137"/>
      <c r="O357" s="149"/>
      <c r="P357" s="69"/>
      <c r="Q357" s="69"/>
      <c r="R357" s="69"/>
      <c r="S357" s="69"/>
    </row>
    <row r="358" spans="1:19">
      <c r="A358" s="128"/>
      <c r="B358" s="130"/>
      <c r="F358" s="85"/>
      <c r="G358" s="143"/>
      <c r="H358" s="137"/>
      <c r="O358" s="149"/>
      <c r="P358" s="69"/>
      <c r="Q358" s="69"/>
      <c r="R358" s="69"/>
      <c r="S358" s="69"/>
    </row>
    <row r="359" spans="1:19">
      <c r="A359" s="128"/>
      <c r="B359" s="130"/>
      <c r="F359" s="85"/>
      <c r="G359" s="143"/>
      <c r="H359" s="137"/>
      <c r="O359" s="149"/>
      <c r="P359" s="69"/>
      <c r="Q359" s="69"/>
      <c r="R359" s="69"/>
      <c r="S359" s="69"/>
    </row>
    <row r="360" spans="1:19">
      <c r="A360" s="128"/>
      <c r="B360" s="130"/>
      <c r="F360" s="85"/>
      <c r="G360" s="143"/>
      <c r="H360" s="137"/>
      <c r="O360" s="149"/>
      <c r="P360" s="69"/>
      <c r="Q360" s="69"/>
      <c r="R360" s="69"/>
      <c r="S360" s="69"/>
    </row>
    <row r="361" spans="1:19">
      <c r="A361" s="128"/>
      <c r="B361" s="130"/>
      <c r="F361" s="85"/>
      <c r="G361" s="143"/>
      <c r="H361" s="137"/>
      <c r="O361" s="149"/>
      <c r="P361" s="69"/>
      <c r="Q361" s="69"/>
      <c r="R361" s="69"/>
      <c r="S361" s="69"/>
    </row>
    <row r="362" spans="1:19">
      <c r="A362" s="128"/>
      <c r="B362" s="130"/>
      <c r="F362" s="85"/>
      <c r="G362" s="143"/>
      <c r="H362" s="137"/>
      <c r="O362" s="149"/>
      <c r="P362" s="69"/>
      <c r="Q362" s="69"/>
      <c r="R362" s="69"/>
      <c r="S362" s="69"/>
    </row>
    <row r="363" spans="1:19">
      <c r="A363" s="128"/>
      <c r="B363" s="130"/>
      <c r="F363" s="85"/>
      <c r="G363" s="143"/>
      <c r="H363" s="137"/>
      <c r="O363" s="149"/>
      <c r="P363" s="69"/>
      <c r="Q363" s="69"/>
      <c r="R363" s="69"/>
      <c r="S363" s="69"/>
    </row>
    <row r="364" spans="1:19">
      <c r="A364" s="128"/>
      <c r="B364" s="130"/>
      <c r="F364" s="85"/>
      <c r="G364" s="143"/>
      <c r="H364" s="137"/>
      <c r="O364" s="149"/>
      <c r="P364" s="69"/>
      <c r="Q364" s="69"/>
      <c r="R364" s="69"/>
      <c r="S364" s="69"/>
    </row>
    <row r="365" spans="1:19">
      <c r="A365" s="128"/>
      <c r="B365" s="130"/>
      <c r="F365" s="85"/>
      <c r="G365" s="143"/>
      <c r="H365" s="137"/>
      <c r="O365" s="149"/>
      <c r="P365" s="69"/>
      <c r="Q365" s="69"/>
      <c r="R365" s="69"/>
      <c r="S365" s="69"/>
    </row>
    <row r="366" spans="1:19">
      <c r="A366" s="128"/>
      <c r="B366" s="130"/>
      <c r="F366" s="85"/>
      <c r="G366" s="143"/>
      <c r="H366" s="137"/>
      <c r="O366" s="149"/>
      <c r="P366" s="69"/>
      <c r="Q366" s="69"/>
      <c r="R366" s="69"/>
      <c r="S366" s="69"/>
    </row>
    <row r="367" spans="1:19">
      <c r="A367" s="128"/>
      <c r="B367" s="130"/>
      <c r="F367" s="85"/>
      <c r="G367" s="143"/>
      <c r="H367" s="137"/>
      <c r="O367" s="149"/>
      <c r="P367" s="69"/>
      <c r="Q367" s="69"/>
      <c r="R367" s="69"/>
      <c r="S367" s="69"/>
    </row>
    <row r="368" spans="1:19">
      <c r="A368" s="128"/>
      <c r="B368" s="130"/>
      <c r="F368" s="85"/>
      <c r="G368" s="143"/>
      <c r="H368" s="137"/>
      <c r="O368" s="149"/>
      <c r="P368" s="69"/>
      <c r="Q368" s="69"/>
      <c r="R368" s="69"/>
      <c r="S368" s="69"/>
    </row>
    <row r="369" spans="1:19">
      <c r="A369" s="128"/>
      <c r="B369" s="130"/>
      <c r="F369" s="85"/>
      <c r="G369" s="143"/>
      <c r="H369" s="137"/>
      <c r="O369" s="149"/>
      <c r="P369" s="69"/>
      <c r="Q369" s="69"/>
      <c r="R369" s="69"/>
      <c r="S369" s="69"/>
    </row>
    <row r="370" spans="1:19">
      <c r="A370" s="128"/>
      <c r="B370" s="130"/>
      <c r="F370" s="85"/>
      <c r="G370" s="143"/>
      <c r="H370" s="137"/>
      <c r="O370" s="149"/>
      <c r="P370" s="69"/>
      <c r="Q370" s="69"/>
      <c r="R370" s="69"/>
      <c r="S370" s="69"/>
    </row>
    <row r="371" spans="1:19">
      <c r="A371" s="128"/>
      <c r="B371" s="130"/>
      <c r="F371" s="85"/>
      <c r="G371" s="143"/>
      <c r="H371" s="137"/>
      <c r="O371" s="149"/>
      <c r="P371" s="69"/>
      <c r="Q371" s="69"/>
      <c r="R371" s="69"/>
      <c r="S371" s="69"/>
    </row>
    <row r="372" spans="1:19">
      <c r="A372" s="128"/>
      <c r="B372" s="130"/>
      <c r="F372" s="85"/>
      <c r="G372" s="143"/>
      <c r="H372" s="137"/>
      <c r="O372" s="149"/>
      <c r="P372" s="69"/>
      <c r="Q372" s="69"/>
      <c r="R372" s="69"/>
      <c r="S372" s="69"/>
    </row>
    <row r="373" spans="1:19">
      <c r="A373" s="128"/>
      <c r="B373" s="130"/>
      <c r="F373" s="85"/>
      <c r="G373" s="143"/>
      <c r="H373" s="137"/>
      <c r="O373" s="149"/>
      <c r="P373" s="69"/>
      <c r="Q373" s="69"/>
      <c r="R373" s="69"/>
      <c r="S373" s="69"/>
    </row>
    <row r="374" spans="1:19">
      <c r="A374" s="128"/>
      <c r="B374" s="130"/>
      <c r="F374" s="85"/>
      <c r="G374" s="143"/>
      <c r="H374" s="137"/>
      <c r="O374" s="149"/>
      <c r="P374" s="69"/>
      <c r="Q374" s="69"/>
      <c r="R374" s="69"/>
      <c r="S374" s="69"/>
    </row>
    <row r="375" spans="1:19">
      <c r="A375" s="128"/>
      <c r="B375" s="130"/>
      <c r="F375" s="85"/>
      <c r="G375" s="143"/>
      <c r="H375" s="137"/>
      <c r="O375" s="149"/>
      <c r="P375" s="69"/>
      <c r="Q375" s="69"/>
      <c r="R375" s="69"/>
      <c r="S375" s="69"/>
    </row>
    <row r="376" spans="1:19">
      <c r="A376" s="128"/>
      <c r="B376" s="130"/>
      <c r="F376" s="85"/>
      <c r="G376" s="143"/>
      <c r="H376" s="137"/>
      <c r="O376" s="149"/>
      <c r="P376" s="69"/>
      <c r="Q376" s="69"/>
      <c r="R376" s="69"/>
      <c r="S376" s="69"/>
    </row>
    <row r="377" spans="1:19">
      <c r="A377" s="128"/>
      <c r="B377" s="130"/>
      <c r="F377" s="85"/>
      <c r="G377" s="143"/>
      <c r="H377" s="137"/>
      <c r="O377" s="149"/>
      <c r="P377" s="69"/>
      <c r="Q377" s="69"/>
      <c r="R377" s="69"/>
      <c r="S377" s="69"/>
    </row>
    <row r="378" spans="1:19">
      <c r="A378" s="128"/>
      <c r="B378" s="130"/>
      <c r="F378" s="85"/>
      <c r="G378" s="143"/>
      <c r="H378" s="137"/>
      <c r="O378" s="149"/>
      <c r="P378" s="69"/>
      <c r="Q378" s="69"/>
      <c r="R378" s="69"/>
      <c r="S378" s="69"/>
    </row>
    <row r="379" spans="1:19">
      <c r="A379" s="128"/>
      <c r="B379" s="130"/>
      <c r="F379" s="85"/>
      <c r="G379" s="143"/>
      <c r="H379" s="137"/>
      <c r="O379" s="149"/>
      <c r="P379" s="69"/>
      <c r="Q379" s="69"/>
      <c r="R379" s="69"/>
      <c r="S379" s="69"/>
    </row>
    <row r="380" spans="1:19">
      <c r="A380" s="128"/>
      <c r="B380" s="130"/>
      <c r="F380" s="85"/>
      <c r="G380" s="143"/>
      <c r="H380" s="137"/>
      <c r="O380" s="149"/>
      <c r="P380" s="69"/>
      <c r="Q380" s="69"/>
      <c r="R380" s="69"/>
      <c r="S380" s="69"/>
    </row>
    <row r="381" spans="1:19">
      <c r="A381" s="128"/>
      <c r="B381" s="130"/>
      <c r="F381" s="85"/>
      <c r="G381" s="143"/>
      <c r="H381" s="137"/>
      <c r="O381" s="149"/>
      <c r="P381" s="69"/>
      <c r="Q381" s="69"/>
      <c r="R381" s="69"/>
      <c r="S381" s="69"/>
    </row>
    <row r="382" spans="1:19">
      <c r="A382" s="128"/>
      <c r="B382" s="130"/>
      <c r="F382" s="85"/>
      <c r="G382" s="143"/>
      <c r="H382" s="137"/>
      <c r="O382" s="149"/>
      <c r="P382" s="69"/>
      <c r="Q382" s="69"/>
      <c r="R382" s="69"/>
      <c r="S382" s="69"/>
    </row>
    <row r="383" spans="1:19">
      <c r="A383" s="128"/>
      <c r="B383" s="130"/>
      <c r="F383" s="85"/>
      <c r="G383" s="143"/>
      <c r="H383" s="137"/>
      <c r="O383" s="149"/>
      <c r="P383" s="69"/>
      <c r="Q383" s="69"/>
      <c r="R383" s="69"/>
      <c r="S383" s="69"/>
    </row>
    <row r="384" spans="1:19">
      <c r="A384" s="128"/>
      <c r="B384" s="130"/>
      <c r="F384" s="85"/>
      <c r="G384" s="143"/>
      <c r="H384" s="137"/>
      <c r="O384" s="149"/>
      <c r="P384" s="69"/>
      <c r="Q384" s="69"/>
      <c r="R384" s="69"/>
      <c r="S384" s="69"/>
    </row>
    <row r="385" spans="1:19">
      <c r="A385" s="128"/>
      <c r="B385" s="130"/>
      <c r="F385" s="85"/>
      <c r="G385" s="143"/>
      <c r="H385" s="137"/>
      <c r="O385" s="149"/>
      <c r="P385" s="69"/>
      <c r="Q385" s="69"/>
      <c r="R385" s="69"/>
      <c r="S385" s="69"/>
    </row>
    <row r="386" spans="1:19">
      <c r="A386" s="128"/>
      <c r="B386" s="130"/>
      <c r="F386" s="85"/>
      <c r="G386" s="143"/>
      <c r="H386" s="137"/>
      <c r="O386" s="149"/>
      <c r="P386" s="69"/>
      <c r="Q386" s="69"/>
      <c r="R386" s="69"/>
      <c r="S386" s="69"/>
    </row>
    <row r="387" spans="1:19">
      <c r="A387" s="128"/>
      <c r="B387" s="130"/>
      <c r="F387" s="85"/>
      <c r="G387" s="143"/>
      <c r="H387" s="137"/>
      <c r="O387" s="149"/>
      <c r="P387" s="69"/>
      <c r="Q387" s="69"/>
      <c r="R387" s="69"/>
      <c r="S387" s="69"/>
    </row>
    <row r="388" spans="1:19">
      <c r="A388" s="128"/>
      <c r="B388" s="130"/>
      <c r="F388" s="85"/>
      <c r="G388" s="143"/>
      <c r="H388" s="137"/>
      <c r="O388" s="149"/>
      <c r="P388" s="69"/>
      <c r="Q388" s="69"/>
      <c r="R388" s="69"/>
      <c r="S388" s="69"/>
    </row>
    <row r="389" spans="1:19">
      <c r="A389" s="128"/>
      <c r="B389" s="130"/>
      <c r="F389" s="85"/>
      <c r="G389" s="143"/>
      <c r="H389" s="137"/>
      <c r="O389" s="149"/>
      <c r="P389" s="69"/>
      <c r="Q389" s="69"/>
      <c r="R389" s="69"/>
      <c r="S389" s="69"/>
    </row>
    <row r="390" spans="1:19">
      <c r="A390" s="128"/>
      <c r="B390" s="130"/>
      <c r="F390" s="85"/>
      <c r="G390" s="143"/>
      <c r="H390" s="137"/>
      <c r="O390" s="149"/>
      <c r="P390" s="69"/>
      <c r="Q390" s="69"/>
      <c r="R390" s="69"/>
      <c r="S390" s="69"/>
    </row>
    <row r="391" spans="1:19">
      <c r="A391" s="128"/>
      <c r="B391" s="130"/>
      <c r="F391" s="85"/>
      <c r="G391" s="143"/>
      <c r="H391" s="137"/>
      <c r="O391" s="149"/>
      <c r="P391" s="69"/>
      <c r="Q391" s="69"/>
      <c r="R391" s="69"/>
      <c r="S391" s="69"/>
    </row>
    <row r="392" spans="1:19">
      <c r="A392" s="128"/>
      <c r="B392" s="130"/>
      <c r="F392" s="85"/>
      <c r="G392" s="143"/>
      <c r="H392" s="137"/>
      <c r="O392" s="149"/>
      <c r="P392" s="69"/>
      <c r="Q392" s="69"/>
      <c r="R392" s="69"/>
      <c r="S392" s="69"/>
    </row>
    <row r="393" spans="1:19">
      <c r="A393" s="128"/>
      <c r="B393" s="130"/>
      <c r="F393" s="85"/>
      <c r="G393" s="143"/>
      <c r="H393" s="137"/>
      <c r="O393" s="149"/>
      <c r="P393" s="69"/>
      <c r="Q393" s="69"/>
      <c r="R393" s="69"/>
      <c r="S393" s="69"/>
    </row>
    <row r="394" spans="1:19">
      <c r="A394" s="128"/>
      <c r="B394" s="130"/>
      <c r="F394" s="85"/>
      <c r="G394" s="143"/>
      <c r="H394" s="137"/>
      <c r="O394" s="149"/>
      <c r="P394" s="69"/>
      <c r="Q394" s="69"/>
      <c r="R394" s="69"/>
      <c r="S394" s="69"/>
    </row>
    <row r="395" spans="1:19">
      <c r="A395" s="128"/>
      <c r="B395" s="130"/>
      <c r="F395" s="85"/>
      <c r="G395" s="143"/>
      <c r="H395" s="137"/>
      <c r="O395" s="149"/>
      <c r="P395" s="69"/>
      <c r="Q395" s="69"/>
      <c r="R395" s="69"/>
      <c r="S395" s="69"/>
    </row>
    <row r="396" spans="1:19">
      <c r="A396" s="128"/>
      <c r="B396" s="130"/>
      <c r="F396" s="85"/>
      <c r="G396" s="143"/>
      <c r="H396" s="137"/>
      <c r="O396" s="149"/>
      <c r="P396" s="69"/>
      <c r="Q396" s="69"/>
      <c r="R396" s="69"/>
      <c r="S396" s="69"/>
    </row>
    <row r="397" spans="1:19">
      <c r="A397" s="128"/>
      <c r="B397" s="130"/>
      <c r="F397" s="85"/>
      <c r="G397" s="143"/>
      <c r="H397" s="137"/>
      <c r="O397" s="149"/>
      <c r="P397" s="69"/>
      <c r="Q397" s="69"/>
      <c r="R397" s="69"/>
      <c r="S397" s="69"/>
    </row>
    <row r="398" spans="1:19">
      <c r="A398" s="128"/>
      <c r="B398" s="130"/>
      <c r="F398" s="85"/>
      <c r="G398" s="143"/>
      <c r="H398" s="137"/>
      <c r="O398" s="149"/>
      <c r="P398" s="69"/>
      <c r="Q398" s="69"/>
      <c r="R398" s="69"/>
      <c r="S398" s="69"/>
    </row>
    <row r="399" spans="1:19">
      <c r="A399" s="128"/>
      <c r="B399" s="130"/>
      <c r="F399" s="85"/>
      <c r="G399" s="143"/>
      <c r="H399" s="137"/>
      <c r="O399" s="149"/>
      <c r="P399" s="69"/>
      <c r="Q399" s="69"/>
      <c r="R399" s="69"/>
      <c r="S399" s="69"/>
    </row>
    <row r="400" spans="1:19">
      <c r="A400" s="128"/>
      <c r="B400" s="130"/>
      <c r="F400" s="85"/>
      <c r="G400" s="143"/>
      <c r="H400" s="137"/>
      <c r="O400" s="149"/>
      <c r="P400" s="69"/>
      <c r="Q400" s="69"/>
      <c r="R400" s="69"/>
      <c r="S400" s="69"/>
    </row>
    <row r="401" spans="1:19">
      <c r="A401" s="128"/>
      <c r="B401" s="130"/>
      <c r="F401" s="85"/>
      <c r="G401" s="143"/>
      <c r="H401" s="137"/>
      <c r="O401" s="149"/>
      <c r="P401" s="69"/>
      <c r="Q401" s="69"/>
      <c r="R401" s="69"/>
      <c r="S401" s="69"/>
    </row>
    <row r="402" spans="1:19">
      <c r="A402" s="128"/>
      <c r="B402" s="130"/>
      <c r="F402" s="85"/>
      <c r="G402" s="143"/>
      <c r="H402" s="137"/>
      <c r="O402" s="149"/>
      <c r="P402" s="69"/>
      <c r="Q402" s="69"/>
      <c r="R402" s="69"/>
      <c r="S402" s="69"/>
    </row>
    <row r="403" spans="1:19">
      <c r="A403" s="128"/>
      <c r="B403" s="130"/>
      <c r="F403" s="85"/>
      <c r="G403" s="143"/>
      <c r="H403" s="137"/>
      <c r="O403" s="149"/>
      <c r="P403" s="69"/>
      <c r="Q403" s="69"/>
      <c r="R403" s="69"/>
      <c r="S403" s="69"/>
    </row>
    <row r="404" spans="1:19">
      <c r="A404" s="128"/>
      <c r="B404" s="130"/>
      <c r="F404" s="85"/>
      <c r="G404" s="143"/>
      <c r="H404" s="137"/>
      <c r="O404" s="149"/>
      <c r="P404" s="69"/>
      <c r="Q404" s="69"/>
      <c r="R404" s="69"/>
      <c r="S404" s="69"/>
    </row>
    <row r="405" spans="1:19">
      <c r="A405" s="128"/>
      <c r="B405" s="130"/>
      <c r="F405" s="85"/>
      <c r="G405" s="143"/>
      <c r="H405" s="137"/>
      <c r="O405" s="149"/>
      <c r="P405" s="69"/>
      <c r="Q405" s="69"/>
      <c r="R405" s="69"/>
      <c r="S405" s="69"/>
    </row>
    <row r="406" spans="1:19">
      <c r="A406" s="128"/>
      <c r="B406" s="130"/>
      <c r="F406" s="85"/>
      <c r="G406" s="143"/>
      <c r="H406" s="137"/>
      <c r="O406" s="149"/>
      <c r="P406" s="69"/>
      <c r="Q406" s="69"/>
      <c r="R406" s="69"/>
      <c r="S406" s="69"/>
    </row>
    <row r="407" spans="1:19">
      <c r="A407" s="128"/>
      <c r="B407" s="130"/>
      <c r="F407" s="85"/>
      <c r="G407" s="143"/>
      <c r="H407" s="137"/>
      <c r="O407" s="149"/>
      <c r="P407" s="69"/>
      <c r="Q407" s="69"/>
      <c r="R407" s="69"/>
      <c r="S407" s="69"/>
    </row>
    <row r="408" spans="1:19">
      <c r="A408" s="128"/>
      <c r="B408" s="130"/>
      <c r="F408" s="85"/>
      <c r="G408" s="143"/>
      <c r="H408" s="137"/>
      <c r="O408" s="149"/>
      <c r="P408" s="69"/>
      <c r="Q408" s="69"/>
      <c r="R408" s="69"/>
      <c r="S408" s="69"/>
    </row>
    <row r="409" spans="1:19">
      <c r="A409" s="128"/>
      <c r="B409" s="130"/>
      <c r="F409" s="85"/>
      <c r="G409" s="143"/>
      <c r="H409" s="137"/>
      <c r="O409" s="149"/>
      <c r="P409" s="69"/>
      <c r="Q409" s="69"/>
      <c r="R409" s="69"/>
      <c r="S409" s="69"/>
    </row>
    <row r="410" spans="1:19">
      <c r="A410" s="128"/>
      <c r="B410" s="130"/>
      <c r="F410" s="85"/>
      <c r="G410" s="143"/>
      <c r="H410" s="137"/>
      <c r="O410" s="149"/>
      <c r="P410" s="69"/>
      <c r="Q410" s="69"/>
      <c r="R410" s="69"/>
      <c r="S410" s="69"/>
    </row>
    <row r="411" spans="1:19">
      <c r="A411" s="128"/>
      <c r="B411" s="130"/>
      <c r="F411" s="85"/>
      <c r="G411" s="143"/>
      <c r="H411" s="137"/>
      <c r="O411" s="149"/>
      <c r="P411" s="69"/>
      <c r="Q411" s="69"/>
      <c r="R411" s="69"/>
      <c r="S411" s="69"/>
    </row>
    <row r="412" spans="1:19">
      <c r="A412" s="128"/>
      <c r="B412" s="130"/>
      <c r="F412" s="85"/>
      <c r="G412" s="143"/>
      <c r="H412" s="137"/>
      <c r="O412" s="149"/>
      <c r="P412" s="69"/>
      <c r="Q412" s="69"/>
      <c r="R412" s="69"/>
      <c r="S412" s="69"/>
    </row>
    <row r="413" spans="1:19">
      <c r="A413" s="128"/>
      <c r="B413" s="130"/>
      <c r="F413" s="85"/>
      <c r="G413" s="143"/>
      <c r="H413" s="137"/>
      <c r="O413" s="149"/>
      <c r="P413" s="69"/>
      <c r="Q413" s="69"/>
      <c r="R413" s="69"/>
      <c r="S413" s="69"/>
    </row>
    <row r="414" spans="1:19">
      <c r="A414" s="128"/>
      <c r="B414" s="130"/>
      <c r="F414" s="85"/>
      <c r="G414" s="143"/>
      <c r="H414" s="137"/>
      <c r="O414" s="149"/>
      <c r="P414" s="69"/>
      <c r="Q414" s="69"/>
      <c r="R414" s="69"/>
      <c r="S414" s="69"/>
    </row>
    <row r="415" spans="1:19">
      <c r="A415" s="128"/>
      <c r="B415" s="130"/>
      <c r="F415" s="85"/>
      <c r="G415" s="143"/>
      <c r="H415" s="137"/>
      <c r="O415" s="149"/>
      <c r="P415" s="69"/>
      <c r="Q415" s="69"/>
      <c r="R415" s="69"/>
      <c r="S415" s="69"/>
    </row>
    <row r="416" spans="1:19">
      <c r="A416" s="128"/>
      <c r="B416" s="130"/>
      <c r="F416" s="85"/>
      <c r="G416" s="143"/>
      <c r="H416" s="137"/>
      <c r="O416" s="149"/>
      <c r="P416" s="69"/>
      <c r="Q416" s="69"/>
      <c r="R416" s="69"/>
      <c r="S416" s="69"/>
    </row>
    <row r="417" spans="1:19">
      <c r="A417" s="128"/>
      <c r="B417" s="130"/>
      <c r="F417" s="85"/>
      <c r="G417" s="143"/>
      <c r="H417" s="137"/>
      <c r="O417" s="149"/>
      <c r="P417" s="69"/>
      <c r="Q417" s="69"/>
      <c r="R417" s="69"/>
      <c r="S417" s="69"/>
    </row>
    <row r="418" spans="1:19">
      <c r="A418" s="128"/>
      <c r="B418" s="130"/>
      <c r="F418" s="85"/>
      <c r="G418" s="143"/>
      <c r="H418" s="137"/>
      <c r="O418" s="149"/>
      <c r="P418" s="69"/>
      <c r="Q418" s="69"/>
      <c r="R418" s="69"/>
      <c r="S418" s="69"/>
    </row>
    <row r="419" spans="1:19">
      <c r="A419" s="128"/>
      <c r="B419" s="130"/>
      <c r="F419" s="85"/>
      <c r="G419" s="143"/>
      <c r="H419" s="137"/>
      <c r="O419" s="149"/>
      <c r="P419" s="69"/>
      <c r="Q419" s="69"/>
      <c r="R419" s="69"/>
      <c r="S419" s="69"/>
    </row>
    <row r="420" spans="1:19">
      <c r="A420" s="128"/>
      <c r="B420" s="130"/>
      <c r="F420" s="85"/>
      <c r="G420" s="143"/>
      <c r="H420" s="137"/>
      <c r="O420" s="149"/>
      <c r="P420" s="69"/>
      <c r="Q420" s="69"/>
      <c r="R420" s="69"/>
      <c r="S420" s="69"/>
    </row>
    <row r="421" spans="1:19">
      <c r="A421" s="128"/>
      <c r="B421" s="130"/>
      <c r="F421" s="85"/>
      <c r="G421" s="143"/>
      <c r="H421" s="137"/>
      <c r="O421" s="149"/>
      <c r="P421" s="69"/>
      <c r="Q421" s="69"/>
      <c r="R421" s="69"/>
      <c r="S421" s="69"/>
    </row>
    <row r="422" spans="1:19">
      <c r="A422" s="128"/>
      <c r="B422" s="130"/>
      <c r="F422" s="85"/>
      <c r="G422" s="143"/>
      <c r="H422" s="137"/>
      <c r="O422" s="149"/>
      <c r="P422" s="69"/>
      <c r="Q422" s="69"/>
      <c r="R422" s="69"/>
      <c r="S422" s="69"/>
    </row>
    <row r="423" spans="1:19">
      <c r="A423" s="128"/>
      <c r="B423" s="130"/>
      <c r="F423" s="85"/>
      <c r="G423" s="143"/>
      <c r="H423" s="137"/>
      <c r="O423" s="149"/>
      <c r="P423" s="69"/>
      <c r="Q423" s="69"/>
      <c r="R423" s="69"/>
      <c r="S423" s="69"/>
    </row>
    <row r="424" spans="1:19">
      <c r="A424" s="128"/>
      <c r="B424" s="130"/>
      <c r="F424" s="85"/>
      <c r="G424" s="143"/>
      <c r="H424" s="137"/>
      <c r="O424" s="149"/>
      <c r="P424" s="69"/>
      <c r="Q424" s="69"/>
      <c r="R424" s="69"/>
      <c r="S424" s="69"/>
    </row>
    <row r="425" spans="1:19">
      <c r="A425" s="128"/>
      <c r="B425" s="130"/>
      <c r="F425" s="85"/>
      <c r="G425" s="143"/>
      <c r="H425" s="137"/>
      <c r="O425" s="149"/>
      <c r="P425" s="69"/>
      <c r="Q425" s="69"/>
      <c r="R425" s="69"/>
      <c r="S425" s="69"/>
    </row>
    <row r="426" spans="1:19">
      <c r="A426" s="128"/>
      <c r="B426" s="130"/>
      <c r="F426" s="85"/>
      <c r="G426" s="143"/>
      <c r="H426" s="137"/>
      <c r="O426" s="149"/>
      <c r="P426" s="69"/>
      <c r="Q426" s="69"/>
      <c r="R426" s="69"/>
      <c r="S426" s="69"/>
    </row>
    <row r="427" spans="1:19">
      <c r="A427" s="128"/>
      <c r="B427" s="130"/>
      <c r="F427" s="85"/>
      <c r="G427" s="143"/>
      <c r="H427" s="137"/>
      <c r="O427" s="149"/>
      <c r="P427" s="69"/>
      <c r="Q427" s="69"/>
      <c r="R427" s="69"/>
      <c r="S427" s="69"/>
    </row>
    <row r="428" spans="1:19">
      <c r="A428" s="128"/>
      <c r="B428" s="130"/>
      <c r="F428" s="85"/>
      <c r="G428" s="143"/>
      <c r="H428" s="137"/>
      <c r="O428" s="149"/>
      <c r="P428" s="69"/>
      <c r="Q428" s="69"/>
      <c r="R428" s="69"/>
      <c r="S428" s="69"/>
    </row>
    <row r="429" spans="1:19">
      <c r="A429" s="128"/>
      <c r="B429" s="130"/>
      <c r="F429" s="85"/>
      <c r="G429" s="143"/>
      <c r="H429" s="137"/>
      <c r="O429" s="149"/>
      <c r="P429" s="69"/>
      <c r="Q429" s="69"/>
      <c r="R429" s="69"/>
      <c r="S429" s="69"/>
    </row>
    <row r="430" spans="1:19">
      <c r="A430" s="128"/>
      <c r="B430" s="130"/>
      <c r="F430" s="85"/>
      <c r="G430" s="143"/>
      <c r="H430" s="137"/>
      <c r="O430" s="149"/>
      <c r="P430" s="69"/>
      <c r="Q430" s="69"/>
      <c r="R430" s="69"/>
      <c r="S430" s="69"/>
    </row>
    <row r="431" spans="1:19">
      <c r="A431" s="128"/>
      <c r="B431" s="130"/>
      <c r="F431" s="85"/>
      <c r="G431" s="143"/>
      <c r="H431" s="137"/>
      <c r="O431" s="149"/>
      <c r="P431" s="69"/>
      <c r="Q431" s="69"/>
      <c r="R431" s="69"/>
      <c r="S431" s="69"/>
    </row>
    <row r="432" spans="1:19">
      <c r="A432" s="128"/>
      <c r="B432" s="130"/>
      <c r="F432" s="85"/>
      <c r="G432" s="143"/>
      <c r="H432" s="137"/>
      <c r="O432" s="149"/>
      <c r="P432" s="69"/>
      <c r="Q432" s="69"/>
      <c r="R432" s="69"/>
      <c r="S432" s="69"/>
    </row>
    <row r="433" spans="1:19">
      <c r="A433" s="128"/>
      <c r="B433" s="130"/>
      <c r="F433" s="85"/>
      <c r="G433" s="143"/>
      <c r="H433" s="137"/>
      <c r="O433" s="149"/>
      <c r="P433" s="69"/>
      <c r="Q433" s="69"/>
      <c r="R433" s="69"/>
      <c r="S433" s="69"/>
    </row>
    <row r="434" spans="1:19">
      <c r="A434" s="128"/>
      <c r="B434" s="130"/>
      <c r="F434" s="85"/>
      <c r="G434" s="143"/>
      <c r="H434" s="137"/>
      <c r="O434" s="149"/>
      <c r="P434" s="69"/>
      <c r="Q434" s="69"/>
      <c r="R434" s="69"/>
      <c r="S434" s="69"/>
    </row>
    <row r="435" spans="1:19">
      <c r="A435" s="128"/>
      <c r="B435" s="130"/>
      <c r="F435" s="85"/>
      <c r="G435" s="143"/>
      <c r="H435" s="137"/>
      <c r="O435" s="149"/>
      <c r="P435" s="69"/>
      <c r="Q435" s="69"/>
      <c r="R435" s="69"/>
      <c r="S435" s="69"/>
    </row>
    <row r="436" spans="1:19">
      <c r="A436" s="128"/>
      <c r="B436" s="130"/>
      <c r="F436" s="85"/>
      <c r="G436" s="143"/>
      <c r="H436" s="137"/>
      <c r="O436" s="149"/>
      <c r="P436" s="69"/>
      <c r="Q436" s="69"/>
      <c r="R436" s="69"/>
      <c r="S436" s="69"/>
    </row>
    <row r="437" spans="1:19">
      <c r="A437" s="128"/>
      <c r="B437" s="130"/>
      <c r="F437" s="85"/>
      <c r="G437" s="143"/>
      <c r="H437" s="137"/>
      <c r="O437" s="149"/>
      <c r="P437" s="69"/>
      <c r="Q437" s="69"/>
      <c r="R437" s="69"/>
      <c r="S437" s="69"/>
    </row>
    <row r="438" spans="1:19">
      <c r="A438" s="128"/>
      <c r="B438" s="130"/>
      <c r="F438" s="85"/>
      <c r="G438" s="143"/>
      <c r="H438" s="137"/>
      <c r="O438" s="149"/>
      <c r="P438" s="69"/>
      <c r="Q438" s="69"/>
      <c r="R438" s="69"/>
      <c r="S438" s="69"/>
    </row>
    <row r="439" spans="1:19">
      <c r="A439" s="128"/>
      <c r="B439" s="130"/>
      <c r="F439" s="85"/>
      <c r="G439" s="143"/>
      <c r="H439" s="137"/>
      <c r="O439" s="149"/>
      <c r="P439" s="69"/>
      <c r="Q439" s="69"/>
      <c r="R439" s="69"/>
      <c r="S439" s="69"/>
    </row>
    <row r="440" spans="1:19">
      <c r="A440" s="128"/>
      <c r="B440" s="130"/>
      <c r="F440" s="85"/>
      <c r="G440" s="143"/>
      <c r="H440" s="137"/>
      <c r="O440" s="149"/>
      <c r="P440" s="69"/>
      <c r="Q440" s="69"/>
      <c r="R440" s="69"/>
      <c r="S440" s="69"/>
    </row>
    <row r="441" spans="1:19">
      <c r="A441" s="128"/>
      <c r="B441" s="130"/>
      <c r="F441" s="85"/>
      <c r="G441" s="143"/>
      <c r="H441" s="137"/>
      <c r="O441" s="149"/>
      <c r="P441" s="69"/>
      <c r="Q441" s="69"/>
      <c r="R441" s="69"/>
      <c r="S441" s="69"/>
    </row>
    <row r="442" spans="1:19">
      <c r="A442" s="128"/>
      <c r="B442" s="130"/>
      <c r="F442" s="85"/>
      <c r="G442" s="143"/>
      <c r="H442" s="137"/>
      <c r="O442" s="149"/>
      <c r="P442" s="69"/>
      <c r="Q442" s="69"/>
      <c r="R442" s="69"/>
      <c r="S442" s="69"/>
    </row>
    <row r="443" spans="1:19">
      <c r="A443" s="128"/>
      <c r="B443" s="130"/>
      <c r="F443" s="85"/>
      <c r="G443" s="143"/>
      <c r="H443" s="137"/>
      <c r="O443" s="149"/>
      <c r="P443" s="69"/>
      <c r="Q443" s="69"/>
      <c r="R443" s="69"/>
      <c r="S443" s="69"/>
    </row>
    <row r="444" spans="1:19">
      <c r="A444" s="128"/>
      <c r="B444" s="130"/>
      <c r="F444" s="85"/>
      <c r="G444" s="143"/>
      <c r="H444" s="137"/>
      <c r="O444" s="149"/>
      <c r="P444" s="69"/>
      <c r="Q444" s="69"/>
      <c r="R444" s="69"/>
      <c r="S444" s="69"/>
    </row>
    <row r="445" spans="1:19">
      <c r="A445" s="128"/>
      <c r="B445" s="130"/>
      <c r="F445" s="85"/>
      <c r="G445" s="143"/>
      <c r="H445" s="137"/>
      <c r="O445" s="149"/>
      <c r="P445" s="69"/>
      <c r="Q445" s="69"/>
      <c r="R445" s="69"/>
      <c r="S445" s="69"/>
    </row>
    <row r="446" spans="1:19">
      <c r="A446" s="128"/>
      <c r="B446" s="130"/>
      <c r="F446" s="85"/>
      <c r="G446" s="143"/>
      <c r="H446" s="137"/>
      <c r="O446" s="149"/>
      <c r="P446" s="69"/>
      <c r="Q446" s="69"/>
      <c r="R446" s="69"/>
      <c r="S446" s="69"/>
    </row>
    <row r="447" spans="1:19">
      <c r="A447" s="128"/>
      <c r="B447" s="130"/>
      <c r="F447" s="85"/>
      <c r="G447" s="143"/>
      <c r="H447" s="137"/>
      <c r="O447" s="149"/>
      <c r="P447" s="69"/>
      <c r="Q447" s="69"/>
      <c r="R447" s="69"/>
      <c r="S447" s="69"/>
    </row>
    <row r="448" spans="1:19">
      <c r="A448" s="128"/>
      <c r="B448" s="130"/>
      <c r="F448" s="85"/>
      <c r="G448" s="143"/>
      <c r="H448" s="137"/>
      <c r="O448" s="149"/>
      <c r="P448" s="69"/>
      <c r="Q448" s="69"/>
      <c r="R448" s="69"/>
      <c r="S448" s="69"/>
    </row>
    <row r="449" spans="1:19">
      <c r="A449" s="128"/>
      <c r="B449" s="130"/>
      <c r="F449" s="85"/>
      <c r="G449" s="143"/>
      <c r="H449" s="137"/>
      <c r="O449" s="149"/>
      <c r="P449" s="69"/>
      <c r="Q449" s="69"/>
      <c r="R449" s="69"/>
      <c r="S449" s="69"/>
    </row>
    <row r="450" spans="1:19">
      <c r="A450" s="128"/>
      <c r="B450" s="130"/>
      <c r="F450" s="85"/>
      <c r="G450" s="143"/>
      <c r="H450" s="137"/>
      <c r="O450" s="149"/>
      <c r="P450" s="69"/>
      <c r="Q450" s="69"/>
      <c r="R450" s="69"/>
      <c r="S450" s="69"/>
    </row>
    <row r="451" spans="1:19">
      <c r="A451" s="128"/>
      <c r="B451" s="130"/>
      <c r="F451" s="85"/>
      <c r="G451" s="143"/>
      <c r="H451" s="137"/>
      <c r="O451" s="149"/>
      <c r="P451" s="69"/>
      <c r="Q451" s="69"/>
      <c r="R451" s="69"/>
      <c r="S451" s="69"/>
    </row>
    <row r="452" spans="1:19">
      <c r="A452" s="128"/>
      <c r="B452" s="130"/>
      <c r="F452" s="85"/>
      <c r="G452" s="143"/>
      <c r="H452" s="137"/>
      <c r="O452" s="149"/>
      <c r="P452" s="69"/>
      <c r="Q452" s="69"/>
      <c r="R452" s="69"/>
      <c r="S452" s="69"/>
    </row>
    <row r="453" spans="1:19">
      <c r="A453" s="128"/>
      <c r="B453" s="130"/>
      <c r="F453" s="85"/>
      <c r="G453" s="143"/>
      <c r="H453" s="137"/>
      <c r="O453" s="149"/>
      <c r="P453" s="69"/>
      <c r="Q453" s="69"/>
      <c r="R453" s="69"/>
      <c r="S453" s="69"/>
    </row>
    <row r="454" spans="1:19">
      <c r="A454" s="128"/>
      <c r="B454" s="130"/>
      <c r="F454" s="85"/>
      <c r="G454" s="143"/>
      <c r="H454" s="137"/>
      <c r="O454" s="149"/>
      <c r="P454" s="69"/>
      <c r="Q454" s="69"/>
      <c r="R454" s="69"/>
      <c r="S454" s="69"/>
    </row>
    <row r="455" spans="1:19">
      <c r="A455" s="128"/>
      <c r="B455" s="130"/>
      <c r="F455" s="85"/>
      <c r="G455" s="143"/>
      <c r="H455" s="137"/>
      <c r="O455" s="149"/>
      <c r="P455" s="69"/>
      <c r="Q455" s="69"/>
      <c r="R455" s="69"/>
      <c r="S455" s="69"/>
    </row>
    <row r="456" spans="1:19">
      <c r="A456" s="128"/>
      <c r="B456" s="130"/>
      <c r="F456" s="85"/>
      <c r="G456" s="143"/>
      <c r="H456" s="137"/>
      <c r="O456" s="149"/>
      <c r="P456" s="69"/>
      <c r="Q456" s="69"/>
      <c r="R456" s="69"/>
      <c r="S456" s="69"/>
    </row>
    <row r="457" spans="1:19">
      <c r="A457" s="128"/>
      <c r="B457" s="130"/>
      <c r="F457" s="85"/>
      <c r="G457" s="143"/>
      <c r="H457" s="137"/>
      <c r="O457" s="149"/>
      <c r="P457" s="69"/>
      <c r="Q457" s="69"/>
      <c r="R457" s="69"/>
      <c r="S457" s="69"/>
    </row>
    <row r="458" spans="1:19">
      <c r="A458" s="128"/>
      <c r="B458" s="130"/>
      <c r="F458" s="85"/>
      <c r="G458" s="143"/>
      <c r="H458" s="137"/>
      <c r="O458" s="149"/>
      <c r="P458" s="69"/>
      <c r="Q458" s="69"/>
      <c r="R458" s="69"/>
      <c r="S458" s="69"/>
    </row>
    <row r="459" spans="1:19">
      <c r="A459" s="128"/>
      <c r="B459" s="130"/>
      <c r="F459" s="85"/>
      <c r="G459" s="143"/>
      <c r="H459" s="137"/>
      <c r="O459" s="149"/>
      <c r="P459" s="69"/>
      <c r="Q459" s="69"/>
      <c r="R459" s="69"/>
      <c r="S459" s="69"/>
    </row>
    <row r="460" spans="1:19">
      <c r="A460" s="128"/>
      <c r="B460" s="130"/>
      <c r="F460" s="85"/>
      <c r="G460" s="143"/>
      <c r="H460" s="137"/>
      <c r="O460" s="149"/>
      <c r="P460" s="69"/>
      <c r="Q460" s="69"/>
      <c r="R460" s="69"/>
      <c r="S460" s="69"/>
    </row>
    <row r="461" spans="1:19">
      <c r="A461" s="128"/>
      <c r="B461" s="130"/>
      <c r="F461" s="85"/>
      <c r="G461" s="143"/>
      <c r="H461" s="137"/>
      <c r="O461" s="149"/>
      <c r="P461" s="69"/>
      <c r="Q461" s="69"/>
      <c r="R461" s="69"/>
      <c r="S461" s="69"/>
    </row>
    <row r="462" spans="1:19">
      <c r="A462" s="128"/>
      <c r="B462" s="130"/>
      <c r="F462" s="85"/>
      <c r="G462" s="143"/>
      <c r="H462" s="137"/>
      <c r="O462" s="149"/>
      <c r="P462" s="69"/>
      <c r="Q462" s="69"/>
      <c r="R462" s="69"/>
      <c r="S462" s="69"/>
    </row>
    <row r="463" spans="1:19">
      <c r="A463" s="128"/>
      <c r="B463" s="130"/>
      <c r="F463" s="85"/>
      <c r="G463" s="143"/>
      <c r="H463" s="137"/>
      <c r="O463" s="149"/>
      <c r="P463" s="69"/>
      <c r="Q463" s="69"/>
      <c r="R463" s="69"/>
      <c r="S463" s="69"/>
    </row>
    <row r="464" spans="1:19">
      <c r="A464" s="128"/>
      <c r="B464" s="130"/>
      <c r="F464" s="85"/>
      <c r="G464" s="143"/>
      <c r="H464" s="137"/>
      <c r="O464" s="149"/>
      <c r="P464" s="69"/>
      <c r="Q464" s="69"/>
      <c r="R464" s="69"/>
      <c r="S464" s="69"/>
    </row>
    <row r="465" spans="1:19">
      <c r="A465" s="128"/>
      <c r="B465" s="130"/>
      <c r="F465" s="85"/>
      <c r="G465" s="143"/>
      <c r="H465" s="137"/>
      <c r="O465" s="149"/>
      <c r="P465" s="69"/>
      <c r="Q465" s="69"/>
      <c r="R465" s="69"/>
      <c r="S465" s="69"/>
    </row>
    <row r="466" spans="1:19">
      <c r="A466" s="128"/>
      <c r="B466" s="130"/>
      <c r="F466" s="85"/>
      <c r="G466" s="143"/>
      <c r="H466" s="137"/>
      <c r="O466" s="149"/>
      <c r="P466" s="69"/>
      <c r="Q466" s="69"/>
      <c r="R466" s="69"/>
      <c r="S466" s="69"/>
    </row>
    <row r="467" spans="1:19">
      <c r="A467" s="128"/>
      <c r="B467" s="130"/>
      <c r="F467" s="85"/>
      <c r="G467" s="143"/>
      <c r="H467" s="137"/>
      <c r="O467" s="149"/>
      <c r="P467" s="69"/>
      <c r="Q467" s="69"/>
      <c r="R467" s="69"/>
      <c r="S467" s="69"/>
    </row>
    <row r="468" spans="1:19">
      <c r="A468" s="128"/>
      <c r="B468" s="130"/>
      <c r="F468" s="85"/>
      <c r="G468" s="143"/>
      <c r="H468" s="137"/>
      <c r="O468" s="149"/>
      <c r="P468" s="69"/>
      <c r="Q468" s="69"/>
      <c r="R468" s="69"/>
      <c r="S468" s="69"/>
    </row>
    <row r="469" spans="1:19">
      <c r="A469" s="128"/>
      <c r="B469" s="130"/>
      <c r="F469" s="85"/>
      <c r="G469" s="143"/>
      <c r="H469" s="137"/>
      <c r="O469" s="149"/>
      <c r="P469" s="69"/>
      <c r="Q469" s="69"/>
      <c r="R469" s="69"/>
      <c r="S469" s="69"/>
    </row>
    <row r="470" spans="1:19">
      <c r="A470" s="128"/>
      <c r="B470" s="130"/>
      <c r="F470" s="85"/>
      <c r="G470" s="143"/>
      <c r="H470" s="137"/>
      <c r="O470" s="149"/>
      <c r="P470" s="69"/>
      <c r="Q470" s="69"/>
      <c r="R470" s="69"/>
      <c r="S470" s="69"/>
    </row>
    <row r="471" spans="1:19">
      <c r="A471" s="128"/>
      <c r="B471" s="130"/>
      <c r="F471" s="85"/>
      <c r="G471" s="143"/>
      <c r="H471" s="137"/>
      <c r="O471" s="149"/>
      <c r="P471" s="69"/>
      <c r="Q471" s="69"/>
      <c r="R471" s="69"/>
      <c r="S471" s="69"/>
    </row>
    <row r="472" spans="1:19">
      <c r="A472" s="128"/>
      <c r="B472" s="130"/>
      <c r="F472" s="85"/>
      <c r="G472" s="143"/>
      <c r="H472" s="137"/>
      <c r="O472" s="149"/>
      <c r="P472" s="69"/>
      <c r="Q472" s="69"/>
      <c r="R472" s="69"/>
      <c r="S472" s="69"/>
    </row>
    <row r="473" spans="1:19">
      <c r="A473" s="128"/>
      <c r="B473" s="130"/>
      <c r="F473" s="85"/>
      <c r="G473" s="143"/>
      <c r="H473" s="137"/>
      <c r="O473" s="149"/>
      <c r="P473" s="69"/>
      <c r="Q473" s="69"/>
      <c r="R473" s="69"/>
      <c r="S473" s="69"/>
    </row>
    <row r="474" spans="1:19">
      <c r="A474" s="128"/>
      <c r="B474" s="130"/>
      <c r="F474" s="85"/>
      <c r="G474" s="143"/>
      <c r="H474" s="137"/>
      <c r="O474" s="149"/>
      <c r="P474" s="69"/>
      <c r="Q474" s="69"/>
      <c r="R474" s="69"/>
      <c r="S474" s="69"/>
    </row>
    <row r="475" spans="1:19">
      <c r="A475" s="128"/>
      <c r="B475" s="130"/>
      <c r="F475" s="85"/>
      <c r="G475" s="143"/>
      <c r="H475" s="137"/>
      <c r="O475" s="149"/>
      <c r="P475" s="69"/>
      <c r="Q475" s="69"/>
      <c r="R475" s="69"/>
      <c r="S475" s="69"/>
    </row>
    <row r="476" spans="1:19">
      <c r="A476" s="128"/>
      <c r="B476" s="130"/>
      <c r="F476" s="85"/>
      <c r="G476" s="143"/>
      <c r="H476" s="137"/>
      <c r="O476" s="149"/>
      <c r="P476" s="69"/>
      <c r="Q476" s="69"/>
      <c r="R476" s="69"/>
      <c r="S476" s="69"/>
    </row>
    <row r="477" spans="1:19">
      <c r="A477" s="128"/>
      <c r="B477" s="130"/>
      <c r="F477" s="85"/>
      <c r="G477" s="143"/>
      <c r="H477" s="137"/>
      <c r="O477" s="149"/>
      <c r="P477" s="69"/>
      <c r="Q477" s="69"/>
      <c r="R477" s="69"/>
      <c r="S477" s="69"/>
    </row>
    <row r="478" spans="1:19">
      <c r="A478" s="128"/>
      <c r="B478" s="130"/>
      <c r="F478" s="85"/>
      <c r="G478" s="143"/>
      <c r="H478" s="137"/>
      <c r="O478" s="149"/>
      <c r="P478" s="69"/>
      <c r="Q478" s="69"/>
      <c r="R478" s="69"/>
      <c r="S478" s="69"/>
    </row>
    <row r="479" spans="1:19">
      <c r="A479" s="128"/>
      <c r="B479" s="130"/>
      <c r="F479" s="85"/>
      <c r="G479" s="143"/>
      <c r="H479" s="137"/>
      <c r="O479" s="149"/>
      <c r="P479" s="69"/>
      <c r="Q479" s="69"/>
      <c r="R479" s="69"/>
      <c r="S479" s="69"/>
    </row>
    <row r="480" spans="1:19">
      <c r="A480" s="128"/>
      <c r="B480" s="130"/>
      <c r="F480" s="85"/>
      <c r="G480" s="143"/>
      <c r="H480" s="137"/>
      <c r="O480" s="149"/>
      <c r="P480" s="69"/>
      <c r="Q480" s="69"/>
      <c r="R480" s="69"/>
      <c r="S480" s="69"/>
    </row>
    <row r="481" spans="1:19">
      <c r="A481" s="128"/>
      <c r="B481" s="130"/>
      <c r="F481" s="85"/>
      <c r="G481" s="143"/>
      <c r="H481" s="137"/>
      <c r="O481" s="149"/>
      <c r="P481" s="69"/>
      <c r="Q481" s="69"/>
      <c r="R481" s="69"/>
      <c r="S481" s="69"/>
    </row>
    <row r="482" spans="1:19">
      <c r="A482" s="128"/>
      <c r="B482" s="130"/>
      <c r="F482" s="85"/>
      <c r="G482" s="143"/>
      <c r="H482" s="137"/>
      <c r="O482" s="149"/>
      <c r="P482" s="69"/>
      <c r="Q482" s="69"/>
      <c r="R482" s="69"/>
      <c r="S482" s="69"/>
    </row>
    <row r="483" spans="1:19">
      <c r="A483" s="128"/>
      <c r="B483" s="130"/>
      <c r="F483" s="85"/>
      <c r="G483" s="143"/>
      <c r="H483" s="137"/>
      <c r="O483" s="149"/>
      <c r="P483" s="69"/>
      <c r="Q483" s="69"/>
      <c r="R483" s="69"/>
      <c r="S483" s="69"/>
    </row>
    <row r="484" spans="1:19">
      <c r="A484" s="128"/>
      <c r="B484" s="130"/>
      <c r="F484" s="85"/>
      <c r="G484" s="143"/>
      <c r="H484" s="137"/>
      <c r="O484" s="149"/>
      <c r="P484" s="69"/>
      <c r="Q484" s="69"/>
      <c r="R484" s="69"/>
      <c r="S484" s="69"/>
    </row>
    <row r="485" spans="1:19">
      <c r="A485" s="128"/>
      <c r="B485" s="130"/>
      <c r="F485" s="85"/>
      <c r="G485" s="143"/>
      <c r="H485" s="137"/>
      <c r="O485" s="149"/>
      <c r="P485" s="69"/>
      <c r="Q485" s="69"/>
      <c r="R485" s="69"/>
      <c r="S485" s="69"/>
    </row>
    <row r="486" spans="1:19">
      <c r="A486" s="128"/>
      <c r="B486" s="130"/>
      <c r="F486" s="85"/>
      <c r="G486" s="143"/>
      <c r="H486" s="137"/>
      <c r="O486" s="149"/>
      <c r="P486" s="69"/>
      <c r="Q486" s="69"/>
      <c r="R486" s="69"/>
      <c r="S486" s="69"/>
    </row>
    <row r="487" spans="1:19">
      <c r="A487" s="128"/>
      <c r="B487" s="130"/>
      <c r="F487" s="85"/>
      <c r="G487" s="143"/>
      <c r="H487" s="137"/>
      <c r="O487" s="149"/>
      <c r="P487" s="69"/>
      <c r="Q487" s="69"/>
      <c r="R487" s="69"/>
      <c r="S487" s="69"/>
    </row>
    <row r="488" spans="1:19">
      <c r="A488" s="128"/>
      <c r="B488" s="130"/>
      <c r="F488" s="85"/>
      <c r="G488" s="143"/>
      <c r="H488" s="137"/>
      <c r="O488" s="149"/>
      <c r="P488" s="69"/>
      <c r="Q488" s="69"/>
      <c r="R488" s="69"/>
      <c r="S488" s="69"/>
    </row>
    <row r="489" spans="1:19">
      <c r="A489" s="128"/>
      <c r="B489" s="130"/>
      <c r="F489" s="85"/>
      <c r="G489" s="143"/>
      <c r="H489" s="137"/>
      <c r="O489" s="149"/>
      <c r="P489" s="69"/>
      <c r="Q489" s="69"/>
      <c r="R489" s="69"/>
      <c r="S489" s="69"/>
    </row>
    <row r="490" spans="1:19">
      <c r="A490" s="128"/>
      <c r="B490" s="130"/>
      <c r="F490" s="85"/>
      <c r="G490" s="143"/>
      <c r="H490" s="137"/>
      <c r="O490" s="149"/>
      <c r="P490" s="69"/>
      <c r="Q490" s="69"/>
      <c r="R490" s="69"/>
      <c r="S490" s="69"/>
    </row>
    <row r="491" spans="1:19">
      <c r="A491" s="128"/>
      <c r="B491" s="130"/>
      <c r="F491" s="85"/>
      <c r="G491" s="143"/>
      <c r="H491" s="137"/>
      <c r="O491" s="149"/>
      <c r="P491" s="69"/>
      <c r="Q491" s="69"/>
      <c r="R491" s="69"/>
      <c r="S491" s="69"/>
    </row>
    <row r="492" spans="1:19">
      <c r="A492" s="128"/>
      <c r="B492" s="130"/>
      <c r="F492" s="85"/>
      <c r="G492" s="143"/>
      <c r="H492" s="137"/>
      <c r="O492" s="149"/>
      <c r="P492" s="69"/>
      <c r="Q492" s="69"/>
      <c r="R492" s="69"/>
      <c r="S492" s="69"/>
    </row>
    <row r="493" spans="1:19">
      <c r="A493" s="128"/>
      <c r="B493" s="130"/>
      <c r="F493" s="85"/>
      <c r="G493" s="143"/>
      <c r="H493" s="137"/>
      <c r="O493" s="149"/>
      <c r="P493" s="69"/>
      <c r="Q493" s="69"/>
      <c r="R493" s="69"/>
      <c r="S493" s="69"/>
    </row>
    <row r="494" spans="1:19">
      <c r="A494" s="128"/>
      <c r="B494" s="130"/>
      <c r="F494" s="85"/>
      <c r="G494" s="143"/>
      <c r="H494" s="137"/>
      <c r="O494" s="149"/>
      <c r="P494" s="69"/>
      <c r="Q494" s="69"/>
      <c r="R494" s="69"/>
      <c r="S494" s="69"/>
    </row>
    <row r="495" spans="1:19">
      <c r="A495" s="128"/>
      <c r="B495" s="130"/>
      <c r="F495" s="85"/>
      <c r="G495" s="143"/>
      <c r="H495" s="137"/>
      <c r="O495" s="149"/>
      <c r="P495" s="69"/>
      <c r="Q495" s="69"/>
      <c r="R495" s="69"/>
      <c r="S495" s="69"/>
    </row>
    <row r="496" spans="1:19">
      <c r="A496" s="128"/>
      <c r="B496" s="130"/>
      <c r="F496" s="85"/>
      <c r="G496" s="143"/>
      <c r="H496" s="137"/>
      <c r="O496" s="149"/>
      <c r="P496" s="69"/>
      <c r="Q496" s="69"/>
      <c r="R496" s="69"/>
      <c r="S496" s="69"/>
    </row>
    <row r="497" spans="1:19">
      <c r="A497" s="128"/>
      <c r="B497" s="130"/>
      <c r="F497" s="85"/>
      <c r="G497" s="143"/>
      <c r="H497" s="137"/>
      <c r="O497" s="149"/>
      <c r="P497" s="69"/>
      <c r="Q497" s="69"/>
      <c r="R497" s="69"/>
      <c r="S497" s="69"/>
    </row>
    <row r="498" spans="1:19">
      <c r="A498" s="128"/>
      <c r="B498" s="130"/>
      <c r="F498" s="85"/>
      <c r="G498" s="143"/>
      <c r="H498" s="137"/>
      <c r="O498" s="149"/>
      <c r="P498" s="69"/>
      <c r="Q498" s="69"/>
      <c r="R498" s="69"/>
      <c r="S498" s="69"/>
    </row>
    <row r="499" spans="1:19">
      <c r="A499" s="128"/>
      <c r="B499" s="130"/>
      <c r="F499" s="85"/>
      <c r="G499" s="143"/>
      <c r="H499" s="137"/>
      <c r="O499" s="149"/>
      <c r="P499" s="69"/>
      <c r="Q499" s="69"/>
      <c r="R499" s="69"/>
      <c r="S499" s="69"/>
    </row>
    <row r="500" spans="1:19">
      <c r="A500" s="128"/>
      <c r="B500" s="130"/>
      <c r="F500" s="85"/>
      <c r="G500" s="143"/>
      <c r="H500" s="137"/>
      <c r="O500" s="149"/>
      <c r="P500" s="69"/>
      <c r="Q500" s="69"/>
      <c r="R500" s="69"/>
      <c r="S500" s="69"/>
    </row>
    <row r="501" spans="1:19">
      <c r="A501" s="128"/>
      <c r="B501" s="130"/>
      <c r="F501" s="85"/>
      <c r="G501" s="143"/>
      <c r="H501" s="137"/>
      <c r="O501" s="149"/>
      <c r="P501" s="69"/>
      <c r="Q501" s="69"/>
      <c r="R501" s="69"/>
      <c r="S501" s="69"/>
    </row>
    <row r="502" spans="1:19">
      <c r="A502" s="128"/>
      <c r="B502" s="130"/>
      <c r="F502" s="85"/>
      <c r="G502" s="143"/>
      <c r="H502" s="137"/>
      <c r="O502" s="149"/>
      <c r="P502" s="69"/>
      <c r="Q502" s="69"/>
      <c r="R502" s="69"/>
      <c r="S502" s="69"/>
    </row>
    <row r="503" spans="1:19">
      <c r="A503" s="128"/>
      <c r="B503" s="130"/>
      <c r="F503" s="85"/>
      <c r="G503" s="143"/>
      <c r="H503" s="137"/>
      <c r="O503" s="149"/>
      <c r="P503" s="69"/>
      <c r="Q503" s="69"/>
      <c r="R503" s="69"/>
      <c r="S503" s="69"/>
    </row>
    <row r="504" spans="1:19">
      <c r="A504" s="128"/>
      <c r="B504" s="130"/>
      <c r="F504" s="85"/>
      <c r="G504" s="143"/>
      <c r="H504" s="137"/>
      <c r="O504" s="149"/>
      <c r="P504" s="69"/>
      <c r="Q504" s="69"/>
      <c r="R504" s="69"/>
      <c r="S504" s="69"/>
    </row>
    <row r="505" spans="1:19">
      <c r="A505" s="128"/>
      <c r="B505" s="130"/>
      <c r="F505" s="85"/>
      <c r="G505" s="143"/>
      <c r="H505" s="137"/>
      <c r="O505" s="149"/>
      <c r="P505" s="69"/>
      <c r="Q505" s="69"/>
      <c r="R505" s="69"/>
      <c r="S505" s="69"/>
    </row>
    <row r="506" spans="1:19">
      <c r="A506" s="128"/>
      <c r="B506" s="130"/>
      <c r="F506" s="85"/>
      <c r="G506" s="143"/>
      <c r="H506" s="137"/>
      <c r="O506" s="149"/>
      <c r="P506" s="69"/>
      <c r="Q506" s="69"/>
      <c r="R506" s="69"/>
      <c r="S506" s="69"/>
    </row>
    <row r="507" spans="1:19">
      <c r="A507" s="128"/>
      <c r="B507" s="130"/>
      <c r="F507" s="85"/>
      <c r="G507" s="143"/>
      <c r="H507" s="137"/>
      <c r="O507" s="149"/>
      <c r="P507" s="69"/>
      <c r="Q507" s="69"/>
      <c r="R507" s="69"/>
      <c r="S507" s="69"/>
    </row>
    <row r="508" spans="1:19">
      <c r="A508" s="128"/>
      <c r="B508" s="130"/>
      <c r="F508" s="85"/>
      <c r="G508" s="143"/>
      <c r="H508" s="137"/>
      <c r="O508" s="149"/>
      <c r="P508" s="69"/>
      <c r="Q508" s="69"/>
      <c r="R508" s="69"/>
      <c r="S508" s="69"/>
    </row>
    <row r="509" spans="1:19">
      <c r="A509" s="128"/>
      <c r="B509" s="130"/>
      <c r="F509" s="85"/>
      <c r="G509" s="143"/>
      <c r="H509" s="137"/>
      <c r="O509" s="149"/>
      <c r="P509" s="69"/>
      <c r="Q509" s="69"/>
      <c r="R509" s="69"/>
      <c r="S509" s="69"/>
    </row>
    <row r="510" spans="1:19">
      <c r="A510" s="128"/>
      <c r="B510" s="130"/>
      <c r="F510" s="85"/>
      <c r="G510" s="143"/>
      <c r="H510" s="137"/>
      <c r="O510" s="149"/>
      <c r="P510" s="69"/>
      <c r="Q510" s="69"/>
      <c r="R510" s="69"/>
      <c r="S510" s="69"/>
    </row>
    <row r="511" spans="1:19">
      <c r="A511" s="128"/>
      <c r="B511" s="130"/>
      <c r="F511" s="85"/>
      <c r="G511" s="143"/>
      <c r="H511" s="137"/>
      <c r="O511" s="149"/>
      <c r="P511" s="69"/>
      <c r="Q511" s="69"/>
      <c r="R511" s="69"/>
      <c r="S511" s="69"/>
    </row>
    <row r="512" spans="1:19">
      <c r="A512" s="128"/>
      <c r="B512" s="130"/>
      <c r="F512" s="85"/>
      <c r="G512" s="143"/>
      <c r="H512" s="137"/>
      <c r="O512" s="149"/>
      <c r="P512" s="69"/>
      <c r="Q512" s="69"/>
      <c r="R512" s="69"/>
      <c r="S512" s="69"/>
    </row>
    <row r="513" spans="1:19">
      <c r="A513" s="128"/>
      <c r="B513" s="130"/>
      <c r="F513" s="85"/>
      <c r="G513" s="143"/>
      <c r="H513" s="137"/>
      <c r="O513" s="149"/>
      <c r="P513" s="69"/>
      <c r="Q513" s="69"/>
      <c r="R513" s="69"/>
      <c r="S513" s="69"/>
    </row>
    <row r="514" spans="1:19">
      <c r="A514" s="128"/>
      <c r="B514" s="130"/>
      <c r="F514" s="85"/>
      <c r="G514" s="143"/>
      <c r="H514" s="137"/>
      <c r="O514" s="149"/>
      <c r="P514" s="69"/>
      <c r="Q514" s="69"/>
      <c r="R514" s="69"/>
      <c r="S514" s="69"/>
    </row>
    <row r="515" spans="1:19">
      <c r="A515" s="128"/>
      <c r="B515" s="130"/>
      <c r="F515" s="85"/>
      <c r="G515" s="143"/>
      <c r="H515" s="137"/>
      <c r="O515" s="149"/>
      <c r="P515" s="69"/>
      <c r="Q515" s="69"/>
      <c r="R515" s="69"/>
      <c r="S515" s="69"/>
    </row>
    <row r="516" spans="1:19">
      <c r="A516" s="128"/>
      <c r="B516" s="130"/>
      <c r="F516" s="85"/>
      <c r="G516" s="143"/>
      <c r="H516" s="137"/>
      <c r="O516" s="149"/>
      <c r="P516" s="69"/>
      <c r="Q516" s="69"/>
      <c r="R516" s="69"/>
      <c r="S516" s="69"/>
    </row>
    <row r="517" spans="1:19">
      <c r="A517" s="128"/>
      <c r="B517" s="130"/>
      <c r="F517" s="85"/>
      <c r="G517" s="143"/>
      <c r="H517" s="137"/>
      <c r="O517" s="149"/>
      <c r="P517" s="69"/>
      <c r="Q517" s="69"/>
      <c r="R517" s="69"/>
      <c r="S517" s="69"/>
    </row>
    <row r="518" spans="1:19">
      <c r="A518" s="128"/>
      <c r="B518" s="130"/>
      <c r="F518" s="85"/>
      <c r="G518" s="143"/>
      <c r="H518" s="137"/>
      <c r="O518" s="149"/>
      <c r="P518" s="69"/>
      <c r="Q518" s="69"/>
      <c r="R518" s="69"/>
      <c r="S518" s="69"/>
    </row>
    <row r="519" spans="1:19">
      <c r="A519" s="128"/>
      <c r="B519" s="130"/>
      <c r="F519" s="85"/>
      <c r="G519" s="143"/>
      <c r="H519" s="137"/>
      <c r="O519" s="149"/>
      <c r="P519" s="69"/>
      <c r="Q519" s="69"/>
      <c r="R519" s="69"/>
      <c r="S519" s="69"/>
    </row>
    <row r="520" spans="1:19">
      <c r="A520" s="128"/>
      <c r="B520" s="130"/>
      <c r="F520" s="85"/>
      <c r="G520" s="143"/>
      <c r="H520" s="137"/>
      <c r="O520" s="149"/>
      <c r="P520" s="69"/>
      <c r="Q520" s="69"/>
      <c r="R520" s="69"/>
      <c r="S520" s="69"/>
    </row>
    <row r="521" spans="1:19">
      <c r="A521" s="128"/>
      <c r="B521" s="130"/>
      <c r="F521" s="85"/>
      <c r="G521" s="143"/>
      <c r="H521" s="137"/>
      <c r="O521" s="149"/>
      <c r="P521" s="69"/>
      <c r="Q521" s="69"/>
      <c r="R521" s="69"/>
      <c r="S521" s="69"/>
    </row>
    <row r="522" spans="1:19">
      <c r="A522" s="128"/>
      <c r="B522" s="130"/>
      <c r="F522" s="85"/>
      <c r="G522" s="143"/>
      <c r="H522" s="137"/>
      <c r="O522" s="149"/>
      <c r="P522" s="69"/>
      <c r="Q522" s="69"/>
      <c r="R522" s="69"/>
      <c r="S522" s="69"/>
    </row>
    <row r="523" spans="1:19">
      <c r="A523" s="128"/>
      <c r="B523" s="130"/>
      <c r="F523" s="85"/>
      <c r="G523" s="143"/>
      <c r="H523" s="137"/>
      <c r="O523" s="149"/>
      <c r="P523" s="69"/>
      <c r="Q523" s="69"/>
      <c r="R523" s="69"/>
      <c r="S523" s="69"/>
    </row>
    <row r="524" spans="1:19">
      <c r="A524" s="128"/>
      <c r="B524" s="130"/>
      <c r="F524" s="85"/>
      <c r="G524" s="143"/>
      <c r="H524" s="137"/>
      <c r="O524" s="149"/>
      <c r="P524" s="69"/>
      <c r="Q524" s="69"/>
      <c r="R524" s="69"/>
      <c r="S524" s="69"/>
    </row>
    <row r="525" spans="1:19">
      <c r="A525" s="128"/>
      <c r="B525" s="130"/>
      <c r="F525" s="85"/>
      <c r="G525" s="143"/>
      <c r="H525" s="137"/>
      <c r="O525" s="149"/>
      <c r="P525" s="69"/>
      <c r="Q525" s="69"/>
      <c r="R525" s="69"/>
      <c r="S525" s="69"/>
    </row>
    <row r="526" spans="1:19">
      <c r="A526" s="128"/>
      <c r="B526" s="130"/>
      <c r="F526" s="85"/>
      <c r="G526" s="143"/>
      <c r="H526" s="137"/>
      <c r="O526" s="149"/>
      <c r="P526" s="69"/>
      <c r="Q526" s="69"/>
      <c r="R526" s="69"/>
      <c r="S526" s="69"/>
    </row>
    <row r="527" spans="1:19">
      <c r="A527" s="128"/>
      <c r="B527" s="130"/>
      <c r="F527" s="85"/>
      <c r="G527" s="143"/>
      <c r="H527" s="137"/>
      <c r="O527" s="149"/>
      <c r="P527" s="69"/>
      <c r="Q527" s="69"/>
      <c r="R527" s="69"/>
      <c r="S527" s="69"/>
    </row>
    <row r="528" spans="1:19">
      <c r="A528" s="128"/>
      <c r="B528" s="130"/>
      <c r="F528" s="85"/>
      <c r="G528" s="143"/>
      <c r="H528" s="137"/>
      <c r="O528" s="149"/>
      <c r="P528" s="69"/>
      <c r="Q528" s="69"/>
      <c r="R528" s="69"/>
      <c r="S528" s="69"/>
    </row>
    <row r="529" spans="1:19">
      <c r="A529" s="128"/>
      <c r="B529" s="130"/>
      <c r="F529" s="85"/>
      <c r="G529" s="143"/>
      <c r="H529" s="137"/>
      <c r="O529" s="149"/>
      <c r="P529" s="69"/>
      <c r="Q529" s="69"/>
      <c r="R529" s="69"/>
      <c r="S529" s="69"/>
    </row>
    <row r="530" spans="1:19">
      <c r="A530" s="128"/>
      <c r="B530" s="130"/>
      <c r="F530" s="85"/>
      <c r="G530" s="143"/>
      <c r="H530" s="137"/>
      <c r="O530" s="149"/>
      <c r="P530" s="69"/>
      <c r="Q530" s="69"/>
      <c r="R530" s="69"/>
      <c r="S530" s="69"/>
    </row>
    <row r="531" spans="1:19">
      <c r="A531" s="128"/>
      <c r="B531" s="130"/>
      <c r="F531" s="85"/>
      <c r="G531" s="143"/>
      <c r="H531" s="137"/>
      <c r="O531" s="149"/>
      <c r="P531" s="69"/>
      <c r="Q531" s="69"/>
      <c r="R531" s="69"/>
      <c r="S531" s="69"/>
    </row>
    <row r="532" spans="1:19">
      <c r="A532" s="128"/>
      <c r="B532" s="130"/>
      <c r="F532" s="85"/>
      <c r="G532" s="143"/>
      <c r="H532" s="137"/>
      <c r="O532" s="149"/>
      <c r="P532" s="69"/>
      <c r="Q532" s="69"/>
      <c r="R532" s="69"/>
      <c r="S532" s="69"/>
    </row>
    <row r="533" spans="1:19">
      <c r="A533" s="128"/>
      <c r="B533" s="130"/>
      <c r="F533" s="85"/>
      <c r="G533" s="143"/>
      <c r="H533" s="137"/>
      <c r="O533" s="149"/>
      <c r="P533" s="69"/>
      <c r="Q533" s="69"/>
      <c r="R533" s="69"/>
      <c r="S533" s="69"/>
    </row>
    <row r="534" spans="1:19">
      <c r="A534" s="128"/>
      <c r="B534" s="130"/>
      <c r="F534" s="85"/>
      <c r="G534" s="143"/>
      <c r="H534" s="137"/>
      <c r="O534" s="149"/>
      <c r="P534" s="69"/>
      <c r="Q534" s="69"/>
      <c r="R534" s="69"/>
      <c r="S534" s="69"/>
    </row>
    <row r="535" spans="1:19">
      <c r="A535" s="128"/>
      <c r="B535" s="130"/>
      <c r="F535" s="85"/>
      <c r="G535" s="143"/>
      <c r="H535" s="137"/>
      <c r="O535" s="149"/>
      <c r="P535" s="69"/>
      <c r="Q535" s="69"/>
      <c r="R535" s="69"/>
      <c r="S535" s="69"/>
    </row>
    <row r="536" spans="1:19">
      <c r="A536" s="128"/>
      <c r="B536" s="130"/>
      <c r="F536" s="85"/>
      <c r="G536" s="143"/>
      <c r="H536" s="137"/>
      <c r="O536" s="149"/>
      <c r="P536" s="69"/>
      <c r="Q536" s="69"/>
      <c r="R536" s="69"/>
      <c r="S536" s="69"/>
    </row>
    <row r="537" spans="1:19">
      <c r="A537" s="128"/>
      <c r="B537" s="130"/>
      <c r="F537" s="85"/>
      <c r="G537" s="143"/>
      <c r="H537" s="137"/>
      <c r="O537" s="149"/>
      <c r="P537" s="69"/>
      <c r="Q537" s="69"/>
      <c r="R537" s="69"/>
      <c r="S537" s="69"/>
    </row>
    <row r="538" spans="1:19">
      <c r="A538" s="128"/>
      <c r="B538" s="130"/>
      <c r="F538" s="85"/>
      <c r="G538" s="143"/>
      <c r="H538" s="137"/>
      <c r="O538" s="149"/>
      <c r="P538" s="69"/>
      <c r="Q538" s="69"/>
      <c r="R538" s="69"/>
      <c r="S538" s="69"/>
    </row>
    <row r="539" spans="1:19">
      <c r="A539" s="128"/>
      <c r="B539" s="130"/>
      <c r="F539" s="85"/>
      <c r="G539" s="143"/>
      <c r="H539" s="137"/>
      <c r="O539" s="149"/>
      <c r="P539" s="69"/>
      <c r="Q539" s="69"/>
      <c r="R539" s="69"/>
      <c r="S539" s="69"/>
    </row>
    <row r="540" spans="1:19">
      <c r="A540" s="128"/>
      <c r="B540" s="130"/>
      <c r="F540" s="85"/>
      <c r="G540" s="143"/>
      <c r="H540" s="137"/>
      <c r="O540" s="149"/>
      <c r="P540" s="69"/>
      <c r="Q540" s="69"/>
      <c r="R540" s="69"/>
      <c r="S540" s="69"/>
    </row>
    <row r="541" spans="1:19">
      <c r="A541" s="128"/>
      <c r="B541" s="130"/>
      <c r="F541" s="85"/>
      <c r="G541" s="143"/>
      <c r="H541" s="137"/>
      <c r="O541" s="149"/>
      <c r="P541" s="69"/>
      <c r="Q541" s="69"/>
      <c r="R541" s="69"/>
      <c r="S541" s="69"/>
    </row>
    <row r="542" spans="1:19">
      <c r="A542" s="128"/>
      <c r="B542" s="130"/>
      <c r="F542" s="85"/>
      <c r="G542" s="143"/>
      <c r="H542" s="137"/>
      <c r="O542" s="149"/>
      <c r="P542" s="69"/>
      <c r="Q542" s="69"/>
      <c r="R542" s="69"/>
      <c r="S542" s="69"/>
    </row>
    <row r="543" spans="1:19">
      <c r="A543" s="128"/>
      <c r="B543" s="130"/>
      <c r="F543" s="85"/>
      <c r="G543" s="143"/>
      <c r="H543" s="137"/>
      <c r="O543" s="149"/>
      <c r="P543" s="69"/>
      <c r="Q543" s="69"/>
      <c r="R543" s="69"/>
      <c r="S543" s="69"/>
    </row>
    <row r="544" spans="1:19">
      <c r="A544" s="128"/>
      <c r="B544" s="130"/>
      <c r="F544" s="85"/>
      <c r="G544" s="143"/>
      <c r="H544" s="137"/>
      <c r="O544" s="149"/>
      <c r="P544" s="69"/>
      <c r="Q544" s="69"/>
      <c r="R544" s="69"/>
      <c r="S544" s="69"/>
    </row>
    <row r="545" spans="1:19">
      <c r="A545" s="128"/>
      <c r="B545" s="130"/>
      <c r="F545" s="85"/>
      <c r="G545" s="143"/>
      <c r="H545" s="137"/>
      <c r="O545" s="149"/>
      <c r="P545" s="69"/>
      <c r="Q545" s="69"/>
      <c r="R545" s="69"/>
      <c r="S545" s="69"/>
    </row>
    <row r="546" spans="1:19">
      <c r="A546" s="128"/>
      <c r="B546" s="130"/>
      <c r="F546" s="85"/>
      <c r="G546" s="143"/>
      <c r="H546" s="137"/>
      <c r="O546" s="149"/>
      <c r="P546" s="69"/>
      <c r="Q546" s="69"/>
      <c r="R546" s="69"/>
      <c r="S546" s="69"/>
    </row>
    <row r="547" spans="1:19">
      <c r="A547" s="128"/>
      <c r="B547" s="130"/>
      <c r="F547" s="85"/>
      <c r="G547" s="143"/>
      <c r="H547" s="137"/>
      <c r="O547" s="149"/>
      <c r="P547" s="69"/>
      <c r="Q547" s="69"/>
      <c r="R547" s="69"/>
      <c r="S547" s="69"/>
    </row>
    <row r="548" spans="1:19">
      <c r="A548" s="128"/>
      <c r="B548" s="130"/>
      <c r="F548" s="85"/>
      <c r="G548" s="143"/>
      <c r="H548" s="137"/>
      <c r="O548" s="149"/>
      <c r="P548" s="69"/>
      <c r="Q548" s="69"/>
      <c r="R548" s="69"/>
      <c r="S548" s="69"/>
    </row>
    <row r="549" spans="1:19">
      <c r="A549" s="128"/>
      <c r="B549" s="130"/>
      <c r="F549" s="85"/>
      <c r="G549" s="143"/>
      <c r="H549" s="137"/>
      <c r="O549" s="149"/>
      <c r="P549" s="69"/>
      <c r="Q549" s="69"/>
      <c r="R549" s="69"/>
      <c r="S549" s="69"/>
    </row>
    <row r="550" spans="1:19">
      <c r="A550" s="128"/>
      <c r="B550" s="130"/>
      <c r="F550" s="85"/>
      <c r="G550" s="143"/>
      <c r="H550" s="137"/>
      <c r="O550" s="149"/>
      <c r="P550" s="69"/>
      <c r="Q550" s="69"/>
      <c r="R550" s="69"/>
      <c r="S550" s="69"/>
    </row>
    <row r="551" spans="1:19">
      <c r="A551" s="128"/>
      <c r="B551" s="130"/>
      <c r="F551" s="85"/>
      <c r="G551" s="143"/>
      <c r="H551" s="137"/>
      <c r="O551" s="149"/>
      <c r="P551" s="69"/>
      <c r="Q551" s="69"/>
      <c r="R551" s="69"/>
      <c r="S551" s="69"/>
    </row>
    <row r="552" spans="1:19">
      <c r="A552" s="128"/>
      <c r="B552" s="130"/>
      <c r="F552" s="85"/>
      <c r="G552" s="143"/>
      <c r="H552" s="137"/>
      <c r="O552" s="149"/>
      <c r="P552" s="69"/>
      <c r="Q552" s="69"/>
      <c r="R552" s="69"/>
      <c r="S552" s="69"/>
    </row>
    <row r="553" spans="1:19">
      <c r="A553" s="128"/>
      <c r="B553" s="130"/>
      <c r="F553" s="85"/>
      <c r="G553" s="143"/>
      <c r="H553" s="137"/>
      <c r="O553" s="149"/>
      <c r="P553" s="69"/>
      <c r="Q553" s="69"/>
      <c r="R553" s="69"/>
      <c r="S553" s="69"/>
    </row>
    <row r="554" spans="1:19">
      <c r="A554" s="128"/>
      <c r="B554" s="130"/>
      <c r="F554" s="85"/>
      <c r="G554" s="143"/>
      <c r="H554" s="137"/>
      <c r="O554" s="149"/>
      <c r="P554" s="69"/>
      <c r="Q554" s="69"/>
      <c r="R554" s="69"/>
      <c r="S554" s="69"/>
    </row>
    <row r="555" spans="1:19">
      <c r="A555" s="128"/>
      <c r="B555" s="130"/>
      <c r="F555" s="85"/>
      <c r="G555" s="143"/>
      <c r="H555" s="137"/>
      <c r="O555" s="149"/>
      <c r="P555" s="69"/>
      <c r="Q555" s="69"/>
      <c r="R555" s="69"/>
      <c r="S555" s="69"/>
    </row>
    <row r="556" spans="1:19">
      <c r="A556" s="128"/>
      <c r="B556" s="130"/>
      <c r="F556" s="85"/>
      <c r="G556" s="143"/>
      <c r="H556" s="137"/>
      <c r="O556" s="149"/>
      <c r="P556" s="69"/>
      <c r="Q556" s="69"/>
      <c r="R556" s="69"/>
      <c r="S556" s="69"/>
    </row>
    <row r="557" spans="1:19">
      <c r="A557" s="128"/>
      <c r="B557" s="130"/>
      <c r="F557" s="85"/>
      <c r="G557" s="143"/>
      <c r="H557" s="137"/>
      <c r="O557" s="149"/>
      <c r="P557" s="69"/>
      <c r="Q557" s="69"/>
      <c r="R557" s="69"/>
      <c r="S557" s="69"/>
    </row>
    <row r="558" spans="1:19">
      <c r="A558" s="128"/>
      <c r="B558" s="130"/>
      <c r="F558" s="85"/>
      <c r="G558" s="143"/>
      <c r="H558" s="137"/>
      <c r="O558" s="149"/>
      <c r="P558" s="69"/>
      <c r="Q558" s="69"/>
      <c r="R558" s="69"/>
      <c r="S558" s="69"/>
    </row>
    <row r="559" spans="1:19">
      <c r="A559" s="128"/>
      <c r="B559" s="130"/>
      <c r="F559" s="85"/>
      <c r="G559" s="143"/>
      <c r="H559" s="137"/>
      <c r="O559" s="149"/>
      <c r="P559" s="69"/>
      <c r="Q559" s="69"/>
      <c r="R559" s="69"/>
      <c r="S559" s="69"/>
    </row>
    <row r="560" spans="1:19">
      <c r="A560" s="128"/>
      <c r="B560" s="130"/>
      <c r="F560" s="85"/>
      <c r="G560" s="143"/>
      <c r="H560" s="137"/>
      <c r="O560" s="149"/>
      <c r="P560" s="69"/>
      <c r="Q560" s="69"/>
      <c r="R560" s="69"/>
      <c r="S560" s="69"/>
    </row>
    <row r="561" spans="1:19">
      <c r="A561" s="128"/>
      <c r="B561" s="130"/>
      <c r="F561" s="85"/>
      <c r="G561" s="143"/>
      <c r="H561" s="137"/>
      <c r="O561" s="149"/>
      <c r="P561" s="69"/>
      <c r="Q561" s="69"/>
      <c r="R561" s="69"/>
      <c r="S561" s="69"/>
    </row>
    <row r="562" spans="1:19">
      <c r="A562" s="128"/>
      <c r="B562" s="130"/>
      <c r="F562" s="85"/>
      <c r="G562" s="143"/>
      <c r="H562" s="137"/>
      <c r="O562" s="149"/>
      <c r="P562" s="69"/>
      <c r="Q562" s="69"/>
      <c r="R562" s="69"/>
      <c r="S562" s="69"/>
    </row>
    <row r="563" spans="1:19">
      <c r="A563" s="128"/>
      <c r="B563" s="130"/>
      <c r="F563" s="85"/>
      <c r="G563" s="143"/>
      <c r="H563" s="137"/>
      <c r="O563" s="149"/>
      <c r="P563" s="69"/>
      <c r="Q563" s="69"/>
      <c r="R563" s="69"/>
      <c r="S563" s="69"/>
    </row>
    <row r="564" spans="1:19">
      <c r="A564" s="128"/>
      <c r="B564" s="130"/>
      <c r="F564" s="85"/>
      <c r="G564" s="143"/>
      <c r="H564" s="137"/>
      <c r="O564" s="149"/>
      <c r="P564" s="69"/>
      <c r="Q564" s="69"/>
      <c r="R564" s="69"/>
      <c r="S564" s="69"/>
    </row>
    <row r="565" spans="1:19">
      <c r="A565" s="128"/>
      <c r="B565" s="130"/>
      <c r="F565" s="85"/>
      <c r="G565" s="143"/>
      <c r="H565" s="137"/>
      <c r="O565" s="149"/>
      <c r="P565" s="69"/>
      <c r="Q565" s="69"/>
      <c r="R565" s="69"/>
      <c r="S565" s="69"/>
    </row>
    <row r="566" spans="1:19">
      <c r="A566" s="128"/>
      <c r="B566" s="130"/>
      <c r="F566" s="85"/>
      <c r="G566" s="143"/>
      <c r="H566" s="137"/>
      <c r="O566" s="149"/>
      <c r="P566" s="69"/>
      <c r="Q566" s="69"/>
      <c r="R566" s="69"/>
      <c r="S566" s="69"/>
    </row>
    <row r="567" spans="1:19">
      <c r="A567" s="128"/>
      <c r="B567" s="130"/>
      <c r="F567" s="85"/>
      <c r="G567" s="143"/>
      <c r="H567" s="137"/>
      <c r="O567" s="149"/>
      <c r="P567" s="69"/>
      <c r="Q567" s="69"/>
      <c r="R567" s="69"/>
      <c r="S567" s="69"/>
    </row>
    <row r="568" spans="1:19">
      <c r="A568" s="128"/>
      <c r="B568" s="130"/>
      <c r="F568" s="85"/>
      <c r="G568" s="143"/>
      <c r="H568" s="137"/>
      <c r="O568" s="149"/>
      <c r="P568" s="69"/>
      <c r="Q568" s="69"/>
      <c r="R568" s="69"/>
      <c r="S568" s="69"/>
    </row>
    <row r="569" spans="1:19">
      <c r="A569" s="128"/>
      <c r="B569" s="130"/>
      <c r="F569" s="85"/>
      <c r="G569" s="143"/>
      <c r="H569" s="137"/>
      <c r="O569" s="149"/>
      <c r="P569" s="69"/>
      <c r="Q569" s="69"/>
      <c r="R569" s="69"/>
      <c r="S569" s="69"/>
    </row>
    <row r="570" spans="1:19">
      <c r="A570" s="128"/>
      <c r="B570" s="130"/>
      <c r="F570" s="85"/>
      <c r="G570" s="143"/>
      <c r="H570" s="137"/>
      <c r="O570" s="149"/>
      <c r="P570" s="69"/>
      <c r="Q570" s="69"/>
      <c r="R570" s="69"/>
      <c r="S570" s="69"/>
    </row>
    <row r="571" spans="1:19">
      <c r="A571" s="128"/>
      <c r="B571" s="130"/>
      <c r="F571" s="85"/>
      <c r="G571" s="143"/>
      <c r="H571" s="137"/>
      <c r="O571" s="149"/>
      <c r="P571" s="69"/>
      <c r="Q571" s="69"/>
      <c r="R571" s="69"/>
      <c r="S571" s="69"/>
    </row>
    <row r="572" spans="1:19">
      <c r="A572" s="128"/>
      <c r="B572" s="130"/>
      <c r="F572" s="85"/>
      <c r="G572" s="143"/>
      <c r="H572" s="137"/>
      <c r="O572" s="149"/>
      <c r="P572" s="69"/>
      <c r="Q572" s="69"/>
      <c r="R572" s="69"/>
      <c r="S572" s="69"/>
    </row>
    <row r="573" spans="1:19">
      <c r="A573" s="128"/>
      <c r="B573" s="130"/>
      <c r="F573" s="85"/>
      <c r="G573" s="143"/>
      <c r="H573" s="137"/>
      <c r="O573" s="149"/>
      <c r="P573" s="69"/>
      <c r="Q573" s="69"/>
      <c r="R573" s="69"/>
      <c r="S573" s="69"/>
    </row>
    <row r="574" spans="1:19">
      <c r="A574" s="128"/>
      <c r="B574" s="130"/>
      <c r="F574" s="85"/>
      <c r="G574" s="143"/>
      <c r="H574" s="137"/>
      <c r="O574" s="149"/>
      <c r="P574" s="69"/>
      <c r="Q574" s="69"/>
      <c r="R574" s="69"/>
      <c r="S574" s="69"/>
    </row>
    <row r="575" spans="1:19">
      <c r="A575" s="128"/>
      <c r="B575" s="130"/>
      <c r="F575" s="85"/>
      <c r="G575" s="143"/>
      <c r="H575" s="137"/>
      <c r="O575" s="149"/>
      <c r="P575" s="69"/>
      <c r="Q575" s="69"/>
      <c r="R575" s="69"/>
      <c r="S575" s="69"/>
    </row>
    <row r="576" spans="1:19">
      <c r="A576" s="128"/>
      <c r="B576" s="130"/>
      <c r="F576" s="85"/>
      <c r="G576" s="143"/>
      <c r="H576" s="137"/>
      <c r="O576" s="149"/>
      <c r="P576" s="69"/>
      <c r="Q576" s="69"/>
      <c r="R576" s="69"/>
      <c r="S576" s="69"/>
    </row>
    <row r="577" spans="1:19">
      <c r="A577" s="128"/>
      <c r="B577" s="130"/>
      <c r="F577" s="85"/>
      <c r="G577" s="143"/>
      <c r="H577" s="137"/>
      <c r="O577" s="149"/>
      <c r="P577" s="69"/>
      <c r="Q577" s="69"/>
      <c r="R577" s="69"/>
      <c r="S577" s="69"/>
    </row>
    <row r="578" spans="1:19">
      <c r="A578" s="128"/>
      <c r="B578" s="130"/>
      <c r="F578" s="85"/>
      <c r="G578" s="143"/>
      <c r="H578" s="137"/>
      <c r="O578" s="149"/>
      <c r="P578" s="69"/>
      <c r="Q578" s="69"/>
      <c r="R578" s="69"/>
      <c r="S578" s="69"/>
    </row>
    <row r="579" spans="1:19">
      <c r="A579" s="128"/>
      <c r="B579" s="130"/>
      <c r="F579" s="85"/>
      <c r="G579" s="143"/>
      <c r="H579" s="137"/>
      <c r="O579" s="149"/>
      <c r="P579" s="69"/>
      <c r="Q579" s="69"/>
      <c r="R579" s="69"/>
      <c r="S579" s="69"/>
    </row>
    <row r="580" spans="1:19">
      <c r="A580" s="128"/>
      <c r="B580" s="130"/>
      <c r="F580" s="85"/>
      <c r="G580" s="143"/>
      <c r="H580" s="137"/>
      <c r="O580" s="149"/>
      <c r="P580" s="69"/>
      <c r="Q580" s="69"/>
      <c r="R580" s="69"/>
      <c r="S580" s="69"/>
    </row>
    <row r="581" spans="1:19">
      <c r="A581" s="128"/>
      <c r="B581" s="130"/>
      <c r="F581" s="85"/>
      <c r="G581" s="143"/>
      <c r="H581" s="137"/>
      <c r="O581" s="149"/>
      <c r="P581" s="69"/>
      <c r="Q581" s="69"/>
      <c r="R581" s="69"/>
      <c r="S581" s="69"/>
    </row>
    <row r="582" spans="1:19">
      <c r="A582" s="128"/>
      <c r="B582" s="130"/>
      <c r="F582" s="85"/>
      <c r="G582" s="143"/>
      <c r="H582" s="137"/>
      <c r="O582" s="149"/>
      <c r="P582" s="69"/>
      <c r="Q582" s="69"/>
      <c r="R582" s="69"/>
      <c r="S582" s="69"/>
    </row>
    <row r="583" spans="1:19">
      <c r="A583" s="128"/>
      <c r="B583" s="130"/>
      <c r="F583" s="85"/>
      <c r="G583" s="143"/>
      <c r="H583" s="137"/>
      <c r="O583" s="149"/>
      <c r="P583" s="69"/>
      <c r="Q583" s="69"/>
      <c r="R583" s="69"/>
      <c r="S583" s="69"/>
    </row>
    <row r="584" spans="1:19">
      <c r="A584" s="128"/>
      <c r="B584" s="130"/>
      <c r="F584" s="85"/>
      <c r="G584" s="143"/>
      <c r="H584" s="137"/>
      <c r="O584" s="149"/>
      <c r="P584" s="69"/>
      <c r="Q584" s="69"/>
      <c r="R584" s="69"/>
      <c r="S584" s="69"/>
    </row>
    <row r="585" spans="1:19">
      <c r="A585" s="128"/>
      <c r="B585" s="130"/>
      <c r="F585" s="85"/>
      <c r="G585" s="143"/>
      <c r="H585" s="137"/>
      <c r="O585" s="149"/>
      <c r="P585" s="69"/>
      <c r="Q585" s="69"/>
      <c r="R585" s="69"/>
      <c r="S585" s="69"/>
    </row>
    <row r="586" spans="1:19">
      <c r="A586" s="128"/>
      <c r="B586" s="130"/>
      <c r="F586" s="85"/>
      <c r="G586" s="143"/>
      <c r="H586" s="137"/>
      <c r="O586" s="149"/>
      <c r="P586" s="69"/>
      <c r="Q586" s="69"/>
      <c r="R586" s="69"/>
      <c r="S586" s="69"/>
    </row>
    <row r="587" spans="1:19">
      <c r="A587" s="128"/>
      <c r="B587" s="130"/>
      <c r="F587" s="85"/>
      <c r="G587" s="143"/>
      <c r="H587" s="137"/>
      <c r="O587" s="149"/>
      <c r="P587" s="69"/>
      <c r="Q587" s="69"/>
      <c r="R587" s="69"/>
      <c r="S587" s="69"/>
    </row>
    <row r="588" spans="1:19">
      <c r="A588" s="128"/>
      <c r="B588" s="130"/>
      <c r="F588" s="85"/>
      <c r="G588" s="143"/>
      <c r="H588" s="137"/>
      <c r="O588" s="149"/>
      <c r="P588" s="69"/>
      <c r="Q588" s="69"/>
      <c r="R588" s="69"/>
      <c r="S588" s="69"/>
    </row>
    <row r="589" spans="1:19">
      <c r="A589" s="128"/>
      <c r="B589" s="130"/>
      <c r="F589" s="85"/>
      <c r="G589" s="143"/>
      <c r="H589" s="137"/>
      <c r="O589" s="149"/>
      <c r="P589" s="69"/>
      <c r="Q589" s="69"/>
      <c r="R589" s="69"/>
      <c r="S589" s="69"/>
    </row>
    <row r="590" spans="1:19">
      <c r="A590" s="128"/>
      <c r="B590" s="130"/>
      <c r="F590" s="85"/>
      <c r="G590" s="143"/>
      <c r="H590" s="137"/>
      <c r="O590" s="149"/>
      <c r="P590" s="69"/>
      <c r="Q590" s="69"/>
      <c r="R590" s="69"/>
      <c r="S590" s="69"/>
    </row>
    <row r="591" spans="1:19">
      <c r="A591" s="128"/>
      <c r="B591" s="130"/>
      <c r="F591" s="85"/>
      <c r="G591" s="143"/>
      <c r="H591" s="137"/>
      <c r="O591" s="149"/>
      <c r="P591" s="69"/>
      <c r="Q591" s="69"/>
      <c r="R591" s="69"/>
      <c r="S591" s="69"/>
    </row>
    <row r="592" spans="1:19">
      <c r="A592" s="128"/>
      <c r="B592" s="130"/>
      <c r="F592" s="85"/>
      <c r="G592" s="143"/>
      <c r="H592" s="137"/>
      <c r="O592" s="149"/>
      <c r="P592" s="69"/>
      <c r="Q592" s="69"/>
      <c r="R592" s="69"/>
      <c r="S592" s="69"/>
    </row>
    <row r="593" spans="1:19">
      <c r="A593" s="128"/>
      <c r="B593" s="130"/>
      <c r="F593" s="85"/>
      <c r="G593" s="143"/>
      <c r="H593" s="137"/>
      <c r="O593" s="149"/>
      <c r="P593" s="69"/>
      <c r="Q593" s="69"/>
      <c r="R593" s="69"/>
      <c r="S593" s="69"/>
    </row>
    <row r="594" spans="1:19">
      <c r="A594" s="128"/>
      <c r="B594" s="130"/>
      <c r="F594" s="85"/>
      <c r="G594" s="143"/>
      <c r="H594" s="137"/>
      <c r="O594" s="149"/>
      <c r="P594" s="69"/>
      <c r="Q594" s="69"/>
      <c r="R594" s="69"/>
      <c r="S594" s="69"/>
    </row>
    <row r="595" spans="1:19">
      <c r="A595" s="128"/>
      <c r="B595" s="130"/>
      <c r="F595" s="85"/>
      <c r="G595" s="143"/>
      <c r="H595" s="137"/>
      <c r="O595" s="149"/>
      <c r="P595" s="69"/>
      <c r="Q595" s="69"/>
      <c r="R595" s="69"/>
      <c r="S595" s="69"/>
    </row>
    <row r="596" spans="1:19">
      <c r="A596" s="128"/>
      <c r="B596" s="130"/>
      <c r="F596" s="85"/>
      <c r="G596" s="143"/>
      <c r="H596" s="137"/>
      <c r="O596" s="149"/>
      <c r="P596" s="69"/>
      <c r="Q596" s="69"/>
      <c r="R596" s="69"/>
      <c r="S596" s="69"/>
    </row>
    <row r="597" spans="1:19">
      <c r="A597" s="128"/>
      <c r="B597" s="130"/>
      <c r="F597" s="85"/>
      <c r="G597" s="143"/>
      <c r="H597" s="137"/>
      <c r="O597" s="149"/>
      <c r="P597" s="69"/>
      <c r="Q597" s="69"/>
      <c r="R597" s="69"/>
      <c r="S597" s="69"/>
    </row>
    <row r="598" spans="1:19">
      <c r="A598" s="128"/>
      <c r="B598" s="130"/>
      <c r="F598" s="85"/>
      <c r="G598" s="143"/>
      <c r="H598" s="137"/>
      <c r="O598" s="149"/>
      <c r="P598" s="69"/>
      <c r="Q598" s="69"/>
      <c r="R598" s="69"/>
      <c r="S598" s="69"/>
    </row>
    <row r="599" spans="1:19">
      <c r="A599" s="128"/>
      <c r="B599" s="130"/>
      <c r="F599" s="85"/>
      <c r="G599" s="143"/>
      <c r="H599" s="137"/>
      <c r="O599" s="149"/>
      <c r="P599" s="69"/>
      <c r="Q599" s="69"/>
      <c r="R599" s="69"/>
      <c r="S599" s="69"/>
    </row>
    <row r="600" spans="1:19">
      <c r="A600" s="128"/>
      <c r="B600" s="130"/>
      <c r="F600" s="85"/>
      <c r="G600" s="143"/>
      <c r="H600" s="137"/>
      <c r="O600" s="149"/>
      <c r="P600" s="69"/>
      <c r="Q600" s="69"/>
      <c r="R600" s="69"/>
      <c r="S600" s="69"/>
    </row>
    <row r="601" spans="1:19">
      <c r="A601" s="128"/>
      <c r="B601" s="130"/>
      <c r="F601" s="85"/>
      <c r="G601" s="143"/>
      <c r="H601" s="137"/>
      <c r="O601" s="149"/>
      <c r="P601" s="69"/>
      <c r="Q601" s="69"/>
      <c r="R601" s="69"/>
      <c r="S601" s="69"/>
    </row>
    <row r="602" spans="1:19">
      <c r="A602" s="128"/>
      <c r="B602" s="130"/>
      <c r="F602" s="85"/>
      <c r="G602" s="143"/>
      <c r="H602" s="137"/>
      <c r="O602" s="149"/>
      <c r="P602" s="69"/>
      <c r="Q602" s="69"/>
      <c r="R602" s="69"/>
      <c r="S602" s="69"/>
    </row>
    <row r="603" spans="1:19">
      <c r="A603" s="128"/>
      <c r="B603" s="130"/>
      <c r="F603" s="85"/>
      <c r="G603" s="143"/>
      <c r="H603" s="137"/>
      <c r="O603" s="149"/>
      <c r="P603" s="69"/>
      <c r="Q603" s="69"/>
      <c r="R603" s="69"/>
      <c r="S603" s="69"/>
    </row>
    <row r="604" spans="1:19">
      <c r="A604" s="128"/>
      <c r="B604" s="130"/>
      <c r="F604" s="85"/>
      <c r="G604" s="143"/>
      <c r="H604" s="137"/>
      <c r="O604" s="149"/>
      <c r="P604" s="69"/>
      <c r="Q604" s="69"/>
      <c r="R604" s="69"/>
      <c r="S604" s="69"/>
    </row>
    <row r="605" spans="1:19">
      <c r="A605" s="128"/>
      <c r="B605" s="130"/>
      <c r="F605" s="85"/>
      <c r="G605" s="143"/>
      <c r="H605" s="137"/>
      <c r="O605" s="149"/>
      <c r="P605" s="69"/>
      <c r="Q605" s="69"/>
      <c r="R605" s="69"/>
      <c r="S605" s="69"/>
    </row>
    <row r="606" spans="1:19">
      <c r="A606" s="128"/>
      <c r="B606" s="130"/>
      <c r="F606" s="85"/>
      <c r="G606" s="143"/>
      <c r="H606" s="137"/>
      <c r="O606" s="149"/>
      <c r="P606" s="69"/>
      <c r="Q606" s="69"/>
      <c r="R606" s="69"/>
      <c r="S606" s="69"/>
    </row>
    <row r="607" spans="1:19">
      <c r="A607" s="128"/>
      <c r="B607" s="130"/>
      <c r="F607" s="85"/>
      <c r="G607" s="143"/>
      <c r="H607" s="137"/>
      <c r="O607" s="149"/>
      <c r="P607" s="69"/>
      <c r="Q607" s="69"/>
      <c r="R607" s="69"/>
      <c r="S607" s="69"/>
    </row>
    <row r="608" spans="1:19">
      <c r="A608" s="128"/>
      <c r="B608" s="130"/>
      <c r="F608" s="85"/>
      <c r="G608" s="143"/>
      <c r="H608" s="137"/>
      <c r="O608" s="149"/>
      <c r="P608" s="69"/>
      <c r="Q608" s="69"/>
      <c r="R608" s="69"/>
      <c r="S608" s="69"/>
    </row>
    <row r="609" spans="1:19">
      <c r="A609" s="128"/>
      <c r="B609" s="130"/>
      <c r="F609" s="85"/>
      <c r="G609" s="143"/>
      <c r="H609" s="137"/>
      <c r="O609" s="149"/>
      <c r="P609" s="69"/>
      <c r="Q609" s="69"/>
      <c r="R609" s="69"/>
      <c r="S609" s="69"/>
    </row>
    <row r="610" spans="1:19">
      <c r="A610" s="128"/>
      <c r="B610" s="130"/>
      <c r="F610" s="85"/>
      <c r="G610" s="143"/>
      <c r="H610" s="137"/>
      <c r="O610" s="149"/>
      <c r="P610" s="69"/>
      <c r="Q610" s="69"/>
      <c r="R610" s="69"/>
      <c r="S610" s="69"/>
    </row>
    <row r="611" spans="1:19">
      <c r="A611" s="128"/>
      <c r="B611" s="130"/>
      <c r="F611" s="85"/>
      <c r="G611" s="143"/>
      <c r="H611" s="137"/>
      <c r="O611" s="149"/>
      <c r="P611" s="69"/>
      <c r="Q611" s="69"/>
      <c r="R611" s="69"/>
      <c r="S611" s="69"/>
    </row>
    <row r="612" spans="1:19">
      <c r="A612" s="128"/>
      <c r="B612" s="130"/>
      <c r="F612" s="85"/>
      <c r="G612" s="143"/>
      <c r="H612" s="137"/>
      <c r="O612" s="149"/>
      <c r="P612" s="69"/>
      <c r="Q612" s="69"/>
      <c r="R612" s="69"/>
      <c r="S612" s="69"/>
    </row>
    <row r="613" spans="1:19">
      <c r="A613" s="128"/>
      <c r="B613" s="130"/>
      <c r="F613" s="85"/>
      <c r="G613" s="143"/>
      <c r="H613" s="137"/>
      <c r="O613" s="149"/>
      <c r="P613" s="69"/>
      <c r="Q613" s="69"/>
      <c r="R613" s="69"/>
      <c r="S613" s="69"/>
    </row>
    <row r="614" spans="1:19">
      <c r="A614" s="128"/>
      <c r="B614" s="130"/>
      <c r="F614" s="85"/>
      <c r="G614" s="143"/>
      <c r="H614" s="137"/>
      <c r="O614" s="149"/>
      <c r="P614" s="69"/>
      <c r="Q614" s="69"/>
      <c r="R614" s="69"/>
      <c r="S614" s="69"/>
    </row>
    <row r="615" spans="1:19">
      <c r="A615" s="128"/>
      <c r="B615" s="130"/>
      <c r="F615" s="85"/>
      <c r="G615" s="143"/>
      <c r="H615" s="137"/>
      <c r="O615" s="149"/>
      <c r="P615" s="69"/>
      <c r="Q615" s="69"/>
      <c r="R615" s="69"/>
      <c r="S615" s="69"/>
    </row>
    <row r="616" spans="1:19">
      <c r="A616" s="128"/>
      <c r="B616" s="130"/>
      <c r="F616" s="85"/>
      <c r="G616" s="143"/>
      <c r="H616" s="137"/>
      <c r="O616" s="149"/>
      <c r="P616" s="69"/>
      <c r="Q616" s="69"/>
      <c r="R616" s="69"/>
      <c r="S616" s="69"/>
    </row>
    <row r="617" spans="1:19">
      <c r="A617" s="128"/>
      <c r="B617" s="130"/>
      <c r="F617" s="85"/>
      <c r="G617" s="143"/>
      <c r="H617" s="137"/>
      <c r="O617" s="149"/>
      <c r="P617" s="69"/>
      <c r="Q617" s="69"/>
      <c r="R617" s="69"/>
      <c r="S617" s="69"/>
    </row>
    <row r="618" spans="1:19">
      <c r="A618" s="128"/>
      <c r="B618" s="130"/>
      <c r="F618" s="85"/>
      <c r="G618" s="143"/>
      <c r="H618" s="137"/>
      <c r="O618" s="149"/>
      <c r="P618" s="69"/>
      <c r="Q618" s="69"/>
      <c r="R618" s="69"/>
      <c r="S618" s="69"/>
    </row>
    <row r="619" spans="1:19">
      <c r="A619" s="128"/>
      <c r="B619" s="130"/>
      <c r="F619" s="85"/>
      <c r="G619" s="143"/>
      <c r="H619" s="137"/>
      <c r="O619" s="149"/>
      <c r="P619" s="69"/>
      <c r="Q619" s="69"/>
      <c r="R619" s="69"/>
      <c r="S619" s="69"/>
    </row>
    <row r="620" spans="1:19">
      <c r="A620" s="128"/>
      <c r="B620" s="130"/>
      <c r="F620" s="85"/>
      <c r="G620" s="143"/>
      <c r="H620" s="137"/>
      <c r="O620" s="149"/>
      <c r="P620" s="69"/>
      <c r="Q620" s="69"/>
      <c r="R620" s="69"/>
      <c r="S620" s="69"/>
    </row>
    <row r="621" spans="1:19">
      <c r="A621" s="128"/>
      <c r="B621" s="130"/>
      <c r="F621" s="85"/>
      <c r="G621" s="143"/>
      <c r="H621" s="137"/>
      <c r="O621" s="149"/>
      <c r="P621" s="69"/>
      <c r="Q621" s="69"/>
      <c r="R621" s="69"/>
      <c r="S621" s="69"/>
    </row>
    <row r="622" spans="1:19">
      <c r="A622" s="128"/>
      <c r="B622" s="130"/>
      <c r="F622" s="85"/>
      <c r="G622" s="143"/>
      <c r="H622" s="137"/>
      <c r="O622" s="149"/>
      <c r="P622" s="69"/>
      <c r="Q622" s="69"/>
      <c r="R622" s="69"/>
      <c r="S622" s="69"/>
    </row>
    <row r="623" spans="1:19">
      <c r="A623" s="128"/>
      <c r="B623" s="130"/>
      <c r="F623" s="85"/>
      <c r="G623" s="143"/>
      <c r="H623" s="137"/>
      <c r="O623" s="149"/>
      <c r="P623" s="69"/>
      <c r="Q623" s="69"/>
      <c r="R623" s="69"/>
      <c r="S623" s="69"/>
    </row>
    <row r="624" spans="1:19">
      <c r="A624" s="128"/>
      <c r="B624" s="130"/>
      <c r="F624" s="85"/>
      <c r="G624" s="143"/>
      <c r="H624" s="137"/>
      <c r="O624" s="149"/>
      <c r="P624" s="69"/>
      <c r="Q624" s="69"/>
      <c r="R624" s="69"/>
      <c r="S624" s="69"/>
    </row>
    <row r="625" spans="1:19">
      <c r="A625" s="128"/>
      <c r="B625" s="130"/>
      <c r="F625" s="85"/>
      <c r="G625" s="143"/>
      <c r="H625" s="137"/>
      <c r="O625" s="149"/>
      <c r="P625" s="69"/>
      <c r="Q625" s="69"/>
      <c r="R625" s="69"/>
      <c r="S625" s="69"/>
    </row>
    <row r="626" spans="1:19">
      <c r="A626" s="128"/>
      <c r="B626" s="130"/>
      <c r="F626" s="85"/>
      <c r="G626" s="143"/>
      <c r="H626" s="137"/>
      <c r="O626" s="149"/>
      <c r="P626" s="69"/>
      <c r="Q626" s="69"/>
      <c r="R626" s="69"/>
      <c r="S626" s="69"/>
    </row>
    <row r="627" spans="1:19">
      <c r="A627" s="128"/>
      <c r="B627" s="130"/>
      <c r="F627" s="85"/>
      <c r="G627" s="143"/>
      <c r="H627" s="137"/>
      <c r="O627" s="149"/>
      <c r="P627" s="69"/>
      <c r="Q627" s="69"/>
      <c r="R627" s="69"/>
      <c r="S627" s="69"/>
    </row>
    <row r="628" spans="1:19">
      <c r="A628" s="128"/>
      <c r="B628" s="130"/>
      <c r="F628" s="85"/>
      <c r="G628" s="143"/>
      <c r="H628" s="137"/>
      <c r="O628" s="149"/>
      <c r="P628" s="69"/>
      <c r="Q628" s="69"/>
      <c r="R628" s="69"/>
      <c r="S628" s="69"/>
    </row>
    <row r="629" spans="1:19">
      <c r="A629" s="128"/>
      <c r="B629" s="130"/>
      <c r="F629" s="85"/>
      <c r="G629" s="143"/>
      <c r="H629" s="137"/>
      <c r="O629" s="149"/>
      <c r="P629" s="69"/>
      <c r="Q629" s="69"/>
      <c r="R629" s="69"/>
      <c r="S629" s="69"/>
    </row>
    <row r="630" spans="1:19">
      <c r="A630" s="128"/>
      <c r="B630" s="130"/>
      <c r="F630" s="85"/>
      <c r="G630" s="143"/>
      <c r="H630" s="137"/>
      <c r="O630" s="149"/>
      <c r="P630" s="69"/>
      <c r="Q630" s="69"/>
      <c r="R630" s="69"/>
      <c r="S630" s="69"/>
    </row>
    <row r="631" spans="1:19">
      <c r="A631" s="128"/>
      <c r="B631" s="130"/>
      <c r="F631" s="85"/>
      <c r="G631" s="143"/>
      <c r="H631" s="137"/>
      <c r="O631" s="149"/>
      <c r="P631" s="69"/>
      <c r="Q631" s="69"/>
      <c r="R631" s="69"/>
      <c r="S631" s="69"/>
    </row>
    <row r="632" spans="1:19">
      <c r="A632" s="128"/>
      <c r="B632" s="130"/>
      <c r="F632" s="85"/>
      <c r="G632" s="143"/>
      <c r="H632" s="137"/>
      <c r="O632" s="149"/>
      <c r="P632" s="69"/>
      <c r="Q632" s="69"/>
      <c r="R632" s="69"/>
      <c r="S632" s="69"/>
    </row>
    <row r="633" spans="1:19">
      <c r="A633" s="128"/>
      <c r="B633" s="130"/>
      <c r="F633" s="85"/>
      <c r="G633" s="143"/>
      <c r="H633" s="137"/>
      <c r="O633" s="149"/>
      <c r="P633" s="69"/>
      <c r="Q633" s="69"/>
      <c r="R633" s="69"/>
      <c r="S633" s="69"/>
    </row>
    <row r="634" spans="1:19">
      <c r="A634" s="128"/>
      <c r="B634" s="130"/>
      <c r="F634" s="85"/>
      <c r="G634" s="143"/>
      <c r="H634" s="137"/>
      <c r="O634" s="149"/>
      <c r="P634" s="69"/>
      <c r="Q634" s="69"/>
      <c r="R634" s="69"/>
      <c r="S634" s="69"/>
    </row>
    <row r="635" spans="1:19">
      <c r="A635" s="128"/>
      <c r="B635" s="130"/>
      <c r="F635" s="85"/>
      <c r="G635" s="143"/>
      <c r="H635" s="137"/>
      <c r="O635" s="149"/>
      <c r="P635" s="69"/>
      <c r="Q635" s="69"/>
      <c r="R635" s="69"/>
      <c r="S635" s="69"/>
    </row>
    <row r="636" spans="1:19">
      <c r="A636" s="128"/>
      <c r="B636" s="130"/>
      <c r="F636" s="85"/>
      <c r="G636" s="143"/>
      <c r="H636" s="137"/>
      <c r="O636" s="149"/>
      <c r="P636" s="69"/>
      <c r="Q636" s="69"/>
      <c r="R636" s="69"/>
      <c r="S636" s="69"/>
    </row>
    <row r="637" spans="1:19">
      <c r="A637" s="128"/>
      <c r="B637" s="130"/>
      <c r="F637" s="85"/>
      <c r="G637" s="143"/>
      <c r="H637" s="137"/>
      <c r="O637" s="149"/>
      <c r="P637" s="69"/>
      <c r="Q637" s="69"/>
      <c r="R637" s="69"/>
      <c r="S637" s="69"/>
    </row>
    <row r="638" spans="1:19">
      <c r="A638" s="128"/>
      <c r="B638" s="130"/>
      <c r="F638" s="85"/>
      <c r="G638" s="143"/>
      <c r="H638" s="137"/>
      <c r="O638" s="149"/>
      <c r="P638" s="69"/>
      <c r="Q638" s="69"/>
      <c r="R638" s="69"/>
      <c r="S638" s="69"/>
    </row>
    <row r="639" spans="1:19">
      <c r="A639" s="128"/>
      <c r="B639" s="130"/>
      <c r="F639" s="85"/>
      <c r="G639" s="143"/>
      <c r="H639" s="137"/>
      <c r="O639" s="149"/>
      <c r="P639" s="69"/>
      <c r="Q639" s="69"/>
      <c r="R639" s="69"/>
      <c r="S639" s="69"/>
    </row>
    <row r="640" spans="1:19">
      <c r="A640" s="128"/>
      <c r="B640" s="130"/>
      <c r="F640" s="85"/>
      <c r="G640" s="143"/>
      <c r="H640" s="137"/>
      <c r="O640" s="149"/>
      <c r="P640" s="69"/>
      <c r="Q640" s="69"/>
      <c r="R640" s="69"/>
      <c r="S640" s="69"/>
    </row>
    <row r="641" spans="1:19">
      <c r="A641" s="128"/>
      <c r="B641" s="130"/>
      <c r="F641" s="85"/>
      <c r="G641" s="143"/>
      <c r="H641" s="137"/>
      <c r="O641" s="149"/>
      <c r="P641" s="69"/>
      <c r="Q641" s="69"/>
      <c r="R641" s="69"/>
      <c r="S641" s="69"/>
    </row>
    <row r="642" spans="1:19">
      <c r="A642" s="128"/>
      <c r="B642" s="130"/>
      <c r="F642" s="85"/>
      <c r="G642" s="143"/>
      <c r="H642" s="137"/>
      <c r="O642" s="149"/>
      <c r="P642" s="69"/>
      <c r="Q642" s="69"/>
      <c r="R642" s="69"/>
      <c r="S642" s="69"/>
    </row>
    <row r="643" spans="1:19">
      <c r="A643" s="128"/>
      <c r="B643" s="130"/>
      <c r="F643" s="85"/>
      <c r="G643" s="143"/>
      <c r="H643" s="137"/>
      <c r="O643" s="149"/>
      <c r="P643" s="69"/>
      <c r="Q643" s="69"/>
      <c r="R643" s="69"/>
      <c r="S643" s="69"/>
    </row>
    <row r="644" spans="1:19">
      <c r="A644" s="128"/>
      <c r="B644" s="130"/>
      <c r="F644" s="85"/>
      <c r="G644" s="143"/>
      <c r="H644" s="137"/>
      <c r="O644" s="149"/>
      <c r="P644" s="69"/>
      <c r="Q644" s="69"/>
      <c r="R644" s="69"/>
      <c r="S644" s="69"/>
    </row>
    <row r="645" spans="1:19">
      <c r="A645" s="128"/>
      <c r="B645" s="130"/>
      <c r="F645" s="85"/>
      <c r="G645" s="143"/>
      <c r="H645" s="137"/>
      <c r="O645" s="149"/>
      <c r="P645" s="69"/>
      <c r="Q645" s="69"/>
      <c r="R645" s="69"/>
      <c r="S645" s="69"/>
    </row>
    <row r="646" spans="1:19">
      <c r="A646" s="128"/>
      <c r="B646" s="130"/>
      <c r="F646" s="85"/>
      <c r="G646" s="143"/>
      <c r="H646" s="137"/>
      <c r="O646" s="149"/>
      <c r="P646" s="69"/>
      <c r="Q646" s="69"/>
      <c r="R646" s="69"/>
      <c r="S646" s="69"/>
    </row>
    <row r="647" spans="1:19">
      <c r="A647" s="128"/>
      <c r="B647" s="130"/>
      <c r="F647" s="85"/>
      <c r="G647" s="143"/>
      <c r="H647" s="137"/>
      <c r="O647" s="149"/>
      <c r="P647" s="69"/>
      <c r="Q647" s="69"/>
      <c r="R647" s="69"/>
      <c r="S647" s="69"/>
    </row>
    <row r="648" spans="1:19">
      <c r="A648" s="128"/>
      <c r="B648" s="130"/>
      <c r="F648" s="85"/>
      <c r="G648" s="143"/>
      <c r="H648" s="137"/>
      <c r="O648" s="149"/>
      <c r="P648" s="69"/>
      <c r="Q648" s="69"/>
      <c r="R648" s="69"/>
      <c r="S648" s="69"/>
    </row>
    <row r="649" spans="1:19">
      <c r="A649" s="128"/>
      <c r="B649" s="130"/>
      <c r="F649" s="85"/>
      <c r="G649" s="143"/>
      <c r="H649" s="137"/>
      <c r="O649" s="149"/>
      <c r="P649" s="69"/>
      <c r="Q649" s="69"/>
      <c r="R649" s="69"/>
      <c r="S649" s="69"/>
    </row>
    <row r="650" spans="1:19">
      <c r="A650" s="128"/>
      <c r="B650" s="130"/>
      <c r="F650" s="85"/>
      <c r="G650" s="143"/>
      <c r="H650" s="137"/>
      <c r="O650" s="149"/>
      <c r="P650" s="69"/>
      <c r="Q650" s="69"/>
      <c r="R650" s="69"/>
      <c r="S650" s="69"/>
    </row>
    <row r="651" spans="1:19">
      <c r="A651" s="128"/>
      <c r="B651" s="130"/>
      <c r="F651" s="85"/>
      <c r="G651" s="143"/>
      <c r="H651" s="137"/>
      <c r="O651" s="149"/>
      <c r="P651" s="69"/>
      <c r="Q651" s="69"/>
      <c r="R651" s="69"/>
      <c r="S651" s="69"/>
    </row>
    <row r="652" spans="1:19">
      <c r="A652" s="128"/>
      <c r="B652" s="130"/>
      <c r="F652" s="85"/>
      <c r="G652" s="143"/>
      <c r="H652" s="137"/>
      <c r="O652" s="149"/>
      <c r="P652" s="69"/>
      <c r="Q652" s="69"/>
      <c r="R652" s="69"/>
      <c r="S652" s="69"/>
    </row>
    <row r="653" spans="1:19">
      <c r="A653" s="128"/>
      <c r="B653" s="130"/>
      <c r="F653" s="85"/>
      <c r="G653" s="143"/>
      <c r="H653" s="137"/>
      <c r="O653" s="149"/>
      <c r="P653" s="69"/>
      <c r="Q653" s="69"/>
      <c r="R653" s="69"/>
      <c r="S653" s="69"/>
    </row>
    <row r="654" spans="1:19">
      <c r="A654" s="128"/>
      <c r="B654" s="130"/>
      <c r="F654" s="85"/>
      <c r="G654" s="143"/>
      <c r="H654" s="137"/>
      <c r="O654" s="149"/>
      <c r="P654" s="69"/>
      <c r="Q654" s="69"/>
      <c r="R654" s="69"/>
      <c r="S654" s="69"/>
    </row>
    <row r="655" spans="1:19">
      <c r="A655" s="128"/>
      <c r="B655" s="130"/>
      <c r="F655" s="85"/>
      <c r="G655" s="143"/>
      <c r="H655" s="137"/>
      <c r="O655" s="149"/>
      <c r="P655" s="69"/>
      <c r="Q655" s="69"/>
      <c r="R655" s="69"/>
      <c r="S655" s="69"/>
    </row>
    <row r="656" spans="1:19">
      <c r="A656" s="128"/>
      <c r="B656" s="130"/>
      <c r="F656" s="85"/>
      <c r="G656" s="143"/>
      <c r="H656" s="137"/>
      <c r="O656" s="149"/>
      <c r="P656" s="69"/>
      <c r="Q656" s="69"/>
      <c r="R656" s="69"/>
      <c r="S656" s="69"/>
    </row>
    <row r="657" spans="1:19">
      <c r="A657" s="128"/>
      <c r="B657" s="130"/>
      <c r="F657" s="85"/>
      <c r="G657" s="143"/>
      <c r="H657" s="137"/>
      <c r="O657" s="149"/>
      <c r="P657" s="69"/>
      <c r="Q657" s="69"/>
      <c r="R657" s="69"/>
      <c r="S657" s="69"/>
    </row>
    <row r="658" spans="1:19">
      <c r="A658" s="128"/>
      <c r="B658" s="130"/>
      <c r="F658" s="85"/>
      <c r="G658" s="143"/>
      <c r="H658" s="137"/>
      <c r="O658" s="149"/>
      <c r="P658" s="69"/>
      <c r="Q658" s="69"/>
      <c r="R658" s="69"/>
      <c r="S658" s="69"/>
    </row>
    <row r="659" spans="1:19">
      <c r="A659" s="128"/>
      <c r="B659" s="130"/>
      <c r="F659" s="85"/>
      <c r="G659" s="143"/>
      <c r="H659" s="137"/>
      <c r="O659" s="149"/>
      <c r="P659" s="69"/>
      <c r="Q659" s="69"/>
      <c r="R659" s="69"/>
      <c r="S659" s="69"/>
    </row>
    <row r="660" spans="1:19">
      <c r="A660" s="128"/>
      <c r="B660" s="130"/>
      <c r="F660" s="85"/>
      <c r="G660" s="143"/>
      <c r="H660" s="137"/>
      <c r="O660" s="149"/>
      <c r="P660" s="69"/>
      <c r="Q660" s="69"/>
      <c r="R660" s="69"/>
      <c r="S660" s="69"/>
    </row>
    <row r="661" spans="1:19">
      <c r="A661" s="128"/>
      <c r="B661" s="130"/>
      <c r="F661" s="85"/>
      <c r="G661" s="143"/>
      <c r="H661" s="137"/>
      <c r="O661" s="149"/>
      <c r="P661" s="69"/>
      <c r="Q661" s="69"/>
      <c r="R661" s="69"/>
      <c r="S661" s="69"/>
    </row>
    <row r="662" spans="1:19">
      <c r="A662" s="128"/>
      <c r="B662" s="130"/>
      <c r="F662" s="85"/>
      <c r="G662" s="143"/>
      <c r="H662" s="137"/>
      <c r="O662" s="149"/>
      <c r="P662" s="69"/>
      <c r="Q662" s="69"/>
      <c r="R662" s="69"/>
      <c r="S662" s="69"/>
    </row>
    <row r="663" spans="1:19">
      <c r="A663" s="128"/>
      <c r="B663" s="130"/>
      <c r="F663" s="85"/>
      <c r="G663" s="143"/>
      <c r="H663" s="137"/>
      <c r="O663" s="149"/>
      <c r="P663" s="69"/>
      <c r="Q663" s="69"/>
      <c r="R663" s="69"/>
      <c r="S663" s="69"/>
    </row>
    <row r="664" spans="1:19">
      <c r="A664" s="128"/>
      <c r="B664" s="130"/>
      <c r="O664" s="149"/>
      <c r="P664" s="69"/>
      <c r="Q664" s="69"/>
      <c r="R664" s="69"/>
      <c r="S664" s="69"/>
    </row>
    <row r="665" spans="1:19">
      <c r="A665" s="128"/>
      <c r="B665" s="130"/>
      <c r="O665" s="149"/>
      <c r="P665" s="69"/>
      <c r="Q665" s="69"/>
      <c r="R665" s="69"/>
      <c r="S665" s="69"/>
    </row>
    <row r="666" spans="1:19">
      <c r="A666" s="128"/>
      <c r="B666" s="130"/>
      <c r="O666" s="149"/>
      <c r="P666" s="69"/>
      <c r="Q666" s="69"/>
      <c r="R666" s="69"/>
      <c r="S666" s="69"/>
    </row>
    <row r="667" spans="1:19">
      <c r="A667" s="128"/>
      <c r="B667" s="130"/>
      <c r="O667" s="149"/>
      <c r="P667" s="69"/>
      <c r="Q667" s="69"/>
      <c r="R667" s="69"/>
      <c r="S667" s="69"/>
    </row>
    <row r="668" spans="1:19">
      <c r="A668" s="128"/>
      <c r="B668" s="130"/>
      <c r="O668" s="149"/>
      <c r="P668" s="69"/>
      <c r="Q668" s="69"/>
      <c r="R668" s="69"/>
      <c r="S668" s="69"/>
    </row>
    <row r="669" spans="1:19">
      <c r="A669" s="128"/>
      <c r="B669" s="130"/>
      <c r="O669" s="149"/>
      <c r="P669" s="69"/>
      <c r="Q669" s="69"/>
      <c r="R669" s="69"/>
      <c r="S669" s="69"/>
    </row>
    <row r="670" spans="1:19">
      <c r="A670" s="128"/>
      <c r="B670" s="130"/>
      <c r="O670" s="149"/>
      <c r="P670" s="69"/>
      <c r="Q670" s="69"/>
      <c r="R670" s="69"/>
      <c r="S670" s="69"/>
    </row>
    <row r="671" spans="1:19">
      <c r="A671" s="128"/>
      <c r="B671" s="130"/>
      <c r="O671" s="149"/>
      <c r="P671" s="69"/>
      <c r="Q671" s="69"/>
      <c r="R671" s="69"/>
      <c r="S671" s="69"/>
    </row>
    <row r="672" spans="1:19">
      <c r="A672" s="128"/>
      <c r="B672" s="130"/>
      <c r="O672" s="149"/>
      <c r="P672" s="69"/>
      <c r="Q672" s="69"/>
      <c r="R672" s="69"/>
      <c r="S672" s="69"/>
    </row>
    <row r="673" spans="1:19">
      <c r="A673" s="128"/>
      <c r="B673" s="130"/>
      <c r="O673" s="149"/>
      <c r="P673" s="69"/>
      <c r="Q673" s="69"/>
      <c r="R673" s="69"/>
      <c r="S673" s="69"/>
    </row>
    <row r="674" spans="1:19">
      <c r="A674" s="128"/>
      <c r="B674" s="130"/>
      <c r="O674" s="149"/>
      <c r="P674" s="69"/>
      <c r="Q674" s="69"/>
      <c r="R674" s="69"/>
      <c r="S674" s="69"/>
    </row>
    <row r="675" spans="1:19">
      <c r="A675" s="128"/>
      <c r="B675" s="130"/>
      <c r="O675" s="149"/>
      <c r="P675" s="69"/>
      <c r="Q675" s="69"/>
      <c r="R675" s="69"/>
      <c r="S675" s="69"/>
    </row>
    <row r="676" spans="1:19">
      <c r="A676" s="128"/>
      <c r="O676" s="149"/>
      <c r="P676" s="69"/>
      <c r="Q676" s="69"/>
      <c r="R676" s="69"/>
      <c r="S676" s="69"/>
    </row>
    <row r="677" spans="1:19">
      <c r="A677" s="128"/>
      <c r="O677" s="149"/>
      <c r="P677" s="69"/>
      <c r="Q677" s="69"/>
      <c r="R677" s="69"/>
      <c r="S677" s="69"/>
    </row>
    <row r="678" spans="1:19">
      <c r="A678" s="128"/>
      <c r="O678" s="149"/>
      <c r="P678" s="69"/>
      <c r="Q678" s="69"/>
      <c r="R678" s="69"/>
      <c r="S678" s="69"/>
    </row>
    <row r="679" spans="1:19">
      <c r="A679" s="128"/>
      <c r="O679" s="149"/>
      <c r="P679" s="69"/>
      <c r="Q679" s="69"/>
      <c r="R679" s="69"/>
      <c r="S679" s="69"/>
    </row>
    <row r="680" spans="1:19">
      <c r="A680" s="128"/>
      <c r="O680" s="149"/>
      <c r="P680" s="69"/>
      <c r="Q680" s="69"/>
      <c r="R680" s="69"/>
      <c r="S680" s="69"/>
    </row>
    <row r="681" spans="1:19">
      <c r="A681" s="128"/>
      <c r="O681" s="149"/>
      <c r="P681" s="69"/>
      <c r="Q681" s="69"/>
      <c r="R681" s="69"/>
      <c r="S681" s="69"/>
    </row>
    <row r="682" spans="1:19">
      <c r="A682" s="128"/>
      <c r="O682" s="149"/>
      <c r="P682" s="69"/>
      <c r="Q682" s="69"/>
      <c r="R682" s="69"/>
      <c r="S682" s="69"/>
    </row>
    <row r="683" spans="1:19">
      <c r="A683" s="128"/>
      <c r="O683" s="149"/>
      <c r="P683" s="69"/>
      <c r="Q683" s="69"/>
      <c r="R683" s="69"/>
      <c r="S683" s="69"/>
    </row>
    <row r="684" spans="1:19">
      <c r="A684" s="128"/>
      <c r="O684" s="149"/>
      <c r="P684" s="69"/>
      <c r="Q684" s="69"/>
      <c r="R684" s="69"/>
      <c r="S684" s="69"/>
    </row>
    <row r="685" spans="1:19">
      <c r="A685" s="128"/>
      <c r="O685" s="149"/>
      <c r="P685" s="69"/>
      <c r="Q685" s="69"/>
      <c r="R685" s="69"/>
      <c r="S685" s="69"/>
    </row>
    <row r="686" spans="1:19">
      <c r="A686" s="128"/>
      <c r="O686" s="149"/>
      <c r="P686" s="69"/>
      <c r="Q686" s="69"/>
      <c r="R686" s="69"/>
      <c r="S686" s="69"/>
    </row>
    <row r="687" spans="1:19">
      <c r="A687" s="128"/>
      <c r="B687" s="128"/>
      <c r="C687" s="131"/>
      <c r="D687" s="132"/>
      <c r="E687" s="132"/>
      <c r="F687" s="90"/>
      <c r="G687" s="128"/>
      <c r="H687" s="128"/>
      <c r="I687" s="69"/>
      <c r="J687" s="188"/>
      <c r="K687" s="188"/>
      <c r="L687" s="188"/>
      <c r="M687" s="188"/>
      <c r="N687" s="188"/>
      <c r="O687" s="149"/>
      <c r="P687" s="69"/>
      <c r="Q687" s="69"/>
      <c r="R687" s="69"/>
      <c r="S687" s="69"/>
    </row>
    <row r="688" spans="1:19">
      <c r="A688" s="128"/>
      <c r="B688" s="128"/>
      <c r="C688" s="131"/>
      <c r="D688" s="132"/>
      <c r="E688" s="132"/>
      <c r="F688" s="90"/>
      <c r="G688" s="128"/>
      <c r="H688" s="128"/>
      <c r="I688" s="69"/>
      <c r="J688" s="188"/>
      <c r="K688" s="188"/>
      <c r="L688" s="188"/>
      <c r="M688" s="188"/>
      <c r="N688" s="188"/>
      <c r="O688" s="149"/>
      <c r="P688" s="69"/>
      <c r="Q688" s="69"/>
      <c r="R688" s="69"/>
      <c r="S688" s="69"/>
    </row>
    <row r="689" spans="1:19">
      <c r="A689" s="128"/>
      <c r="B689" s="128"/>
      <c r="C689" s="131"/>
      <c r="D689" s="132"/>
      <c r="E689" s="132"/>
      <c r="F689" s="90"/>
      <c r="G689" s="128"/>
      <c r="H689" s="128"/>
      <c r="I689" s="69"/>
      <c r="J689" s="188"/>
      <c r="K689" s="188"/>
      <c r="L689" s="188"/>
      <c r="M689" s="188"/>
      <c r="N689" s="188"/>
      <c r="O689" s="149"/>
      <c r="P689" s="69"/>
      <c r="Q689" s="69"/>
      <c r="R689" s="69"/>
      <c r="S689" s="69"/>
    </row>
    <row r="690" spans="1:19">
      <c r="A690" s="128"/>
      <c r="B690" s="128"/>
      <c r="C690" s="131"/>
      <c r="D690" s="132"/>
      <c r="E690" s="132"/>
      <c r="F690" s="90"/>
      <c r="G690" s="128"/>
      <c r="H690" s="128"/>
      <c r="I690" s="69"/>
      <c r="J690" s="188"/>
      <c r="K690" s="188"/>
      <c r="L690" s="188"/>
      <c r="M690" s="188"/>
      <c r="N690" s="188"/>
      <c r="O690" s="149"/>
      <c r="P690" s="69"/>
      <c r="Q690" s="69"/>
      <c r="R690" s="69"/>
      <c r="S690" s="69"/>
    </row>
    <row r="691" spans="1:19">
      <c r="A691" s="128"/>
      <c r="B691" s="128"/>
      <c r="C691" s="131"/>
      <c r="D691" s="132"/>
      <c r="E691" s="132"/>
      <c r="F691" s="90"/>
      <c r="G691" s="128"/>
      <c r="H691" s="128"/>
      <c r="I691" s="69"/>
      <c r="J691" s="188"/>
      <c r="K691" s="188"/>
      <c r="L691" s="188"/>
      <c r="M691" s="188"/>
      <c r="N691" s="188"/>
      <c r="O691" s="149"/>
      <c r="P691" s="69"/>
      <c r="Q691" s="69"/>
      <c r="R691" s="69"/>
      <c r="S691" s="69"/>
    </row>
    <row r="692" spans="1:19">
      <c r="A692" s="128"/>
      <c r="B692" s="128"/>
      <c r="C692" s="131"/>
      <c r="D692" s="132"/>
      <c r="E692" s="132"/>
      <c r="F692" s="90"/>
      <c r="G692" s="128"/>
      <c r="H692" s="128"/>
      <c r="I692" s="69"/>
      <c r="J692" s="188"/>
      <c r="K692" s="188"/>
      <c r="L692" s="188"/>
      <c r="M692" s="188"/>
      <c r="N692" s="188"/>
      <c r="O692" s="149"/>
      <c r="P692" s="69"/>
      <c r="Q692" s="69"/>
      <c r="R692" s="69"/>
      <c r="S692" s="69"/>
    </row>
    <row r="693" spans="1:19">
      <c r="A693" s="128"/>
      <c r="B693" s="128"/>
      <c r="C693" s="131"/>
      <c r="D693" s="132"/>
      <c r="E693" s="132"/>
      <c r="F693" s="90"/>
      <c r="G693" s="128"/>
      <c r="H693" s="128"/>
      <c r="I693" s="69"/>
      <c r="J693" s="188"/>
      <c r="K693" s="188"/>
      <c r="L693" s="188"/>
      <c r="M693" s="188"/>
      <c r="N693" s="188"/>
      <c r="O693" s="149"/>
      <c r="P693" s="69"/>
      <c r="Q693" s="69"/>
      <c r="R693" s="69"/>
      <c r="S693" s="69"/>
    </row>
    <row r="694" spans="1:19">
      <c r="A694" s="128"/>
      <c r="B694" s="128"/>
      <c r="C694" s="131"/>
      <c r="D694" s="132"/>
      <c r="E694" s="132"/>
      <c r="F694" s="90"/>
      <c r="G694" s="128"/>
      <c r="H694" s="128"/>
      <c r="I694" s="69"/>
      <c r="J694" s="188"/>
      <c r="K694" s="188"/>
      <c r="L694" s="188"/>
      <c r="M694" s="188"/>
      <c r="N694" s="188"/>
      <c r="O694" s="149"/>
      <c r="P694" s="69"/>
      <c r="Q694" s="69"/>
      <c r="R694" s="69"/>
      <c r="S694" s="69"/>
    </row>
    <row r="695" spans="1:19">
      <c r="A695" s="128"/>
      <c r="B695" s="128"/>
      <c r="C695" s="131"/>
      <c r="D695" s="132"/>
      <c r="E695" s="132"/>
      <c r="F695" s="90"/>
      <c r="G695" s="128"/>
      <c r="H695" s="128"/>
      <c r="I695" s="69"/>
      <c r="J695" s="188"/>
      <c r="K695" s="188"/>
      <c r="L695" s="188"/>
      <c r="M695" s="188"/>
      <c r="N695" s="188"/>
      <c r="O695" s="149"/>
      <c r="P695" s="69"/>
      <c r="Q695" s="69"/>
      <c r="R695" s="69"/>
      <c r="S695" s="69"/>
    </row>
    <row r="696" spans="1:19">
      <c r="A696" s="128"/>
      <c r="B696" s="128"/>
      <c r="C696" s="131"/>
      <c r="D696" s="132"/>
      <c r="E696" s="132"/>
      <c r="F696" s="90"/>
      <c r="G696" s="128"/>
      <c r="H696" s="128"/>
      <c r="I696" s="69"/>
      <c r="J696" s="188"/>
      <c r="K696" s="188"/>
      <c r="L696" s="188"/>
      <c r="M696" s="188"/>
      <c r="N696" s="188"/>
      <c r="O696" s="149"/>
      <c r="P696" s="69"/>
      <c r="Q696" s="69"/>
      <c r="R696" s="69"/>
      <c r="S696" s="69"/>
    </row>
    <row r="697" spans="1:19">
      <c r="A697" s="128"/>
      <c r="B697" s="128"/>
      <c r="C697" s="131"/>
      <c r="D697" s="132"/>
      <c r="E697" s="132"/>
      <c r="F697" s="90"/>
      <c r="G697" s="128"/>
      <c r="H697" s="128"/>
      <c r="I697" s="69"/>
      <c r="J697" s="188"/>
      <c r="K697" s="188"/>
      <c r="L697" s="188"/>
      <c r="M697" s="188"/>
      <c r="N697" s="188"/>
      <c r="O697" s="149"/>
      <c r="P697" s="69"/>
      <c r="Q697" s="69"/>
      <c r="R697" s="69"/>
      <c r="S697" s="69"/>
    </row>
    <row r="698" spans="1:19">
      <c r="A698" s="128"/>
      <c r="B698" s="128"/>
      <c r="C698" s="131"/>
      <c r="D698" s="132"/>
      <c r="E698" s="132"/>
      <c r="F698" s="90"/>
      <c r="G698" s="128"/>
      <c r="H698" s="128"/>
      <c r="I698" s="69"/>
      <c r="J698" s="188"/>
      <c r="K698" s="188"/>
      <c r="L698" s="188"/>
      <c r="M698" s="188"/>
      <c r="N698" s="188"/>
      <c r="O698" s="149"/>
      <c r="P698" s="69"/>
      <c r="Q698" s="69"/>
      <c r="R698" s="69"/>
      <c r="S698" s="69"/>
    </row>
    <row r="699" spans="1:19">
      <c r="A699" s="128"/>
      <c r="B699" s="128"/>
      <c r="C699" s="131"/>
      <c r="D699" s="132"/>
      <c r="E699" s="132"/>
      <c r="F699" s="90"/>
      <c r="G699" s="128"/>
      <c r="H699" s="128"/>
      <c r="I699" s="69"/>
      <c r="J699" s="188"/>
      <c r="K699" s="188"/>
      <c r="L699" s="188"/>
      <c r="M699" s="188"/>
      <c r="N699" s="188"/>
      <c r="O699" s="149"/>
      <c r="P699" s="69"/>
      <c r="Q699" s="69"/>
      <c r="R699" s="69"/>
      <c r="S699" s="69"/>
    </row>
    <row r="700" spans="1:19">
      <c r="A700" s="128"/>
      <c r="B700" s="128"/>
      <c r="C700" s="131"/>
      <c r="D700" s="132"/>
      <c r="E700" s="132"/>
      <c r="F700" s="90"/>
      <c r="G700" s="128"/>
      <c r="H700" s="128"/>
      <c r="I700" s="69"/>
      <c r="J700" s="188"/>
      <c r="K700" s="188"/>
      <c r="L700" s="188"/>
      <c r="M700" s="188"/>
      <c r="N700" s="188"/>
      <c r="O700" s="149"/>
      <c r="P700" s="69"/>
      <c r="Q700" s="69"/>
      <c r="R700" s="69"/>
      <c r="S700" s="69"/>
    </row>
    <row r="701" spans="1:19">
      <c r="A701" s="128"/>
      <c r="B701" s="128"/>
      <c r="C701" s="131"/>
      <c r="D701" s="132"/>
      <c r="E701" s="132"/>
      <c r="F701" s="90"/>
      <c r="G701" s="128"/>
      <c r="H701" s="128"/>
      <c r="I701" s="69"/>
      <c r="J701" s="188"/>
      <c r="K701" s="188"/>
      <c r="L701" s="188"/>
      <c r="M701" s="188"/>
      <c r="N701" s="188"/>
      <c r="O701" s="149"/>
      <c r="P701" s="69"/>
      <c r="Q701" s="69"/>
      <c r="R701" s="69"/>
      <c r="S701" s="69"/>
    </row>
    <row r="702" spans="1:19">
      <c r="A702" s="128"/>
      <c r="B702" s="128"/>
      <c r="C702" s="131"/>
      <c r="D702" s="132"/>
      <c r="E702" s="132"/>
      <c r="F702" s="90"/>
      <c r="G702" s="128"/>
      <c r="H702" s="128"/>
      <c r="I702" s="69"/>
      <c r="J702" s="188"/>
      <c r="K702" s="188"/>
      <c r="L702" s="188"/>
      <c r="M702" s="188"/>
      <c r="N702" s="188"/>
      <c r="O702" s="149"/>
      <c r="P702" s="69"/>
      <c r="Q702" s="69"/>
      <c r="R702" s="69"/>
      <c r="S702" s="69"/>
    </row>
    <row r="703" spans="1:19">
      <c r="A703" s="128"/>
      <c r="B703" s="128"/>
      <c r="C703" s="131"/>
      <c r="D703" s="132"/>
      <c r="E703" s="132"/>
      <c r="F703" s="90"/>
      <c r="G703" s="128"/>
      <c r="H703" s="128"/>
      <c r="I703" s="69"/>
      <c r="J703" s="188"/>
      <c r="K703" s="188"/>
      <c r="L703" s="188"/>
      <c r="M703" s="188"/>
      <c r="N703" s="188"/>
      <c r="O703" s="149"/>
      <c r="P703" s="69"/>
      <c r="Q703" s="69"/>
      <c r="R703" s="69"/>
      <c r="S703" s="69"/>
    </row>
    <row r="704" spans="1:19">
      <c r="A704" s="128"/>
      <c r="B704" s="128"/>
      <c r="C704" s="131"/>
      <c r="D704" s="132"/>
      <c r="E704" s="132"/>
      <c r="F704" s="90"/>
      <c r="G704" s="128"/>
      <c r="H704" s="128"/>
      <c r="I704" s="69"/>
      <c r="J704" s="188"/>
      <c r="K704" s="188"/>
      <c r="L704" s="188"/>
      <c r="M704" s="188"/>
      <c r="N704" s="188"/>
      <c r="O704" s="149"/>
      <c r="P704" s="69"/>
      <c r="Q704" s="69"/>
      <c r="R704" s="69"/>
      <c r="S704" s="69"/>
    </row>
    <row r="705" spans="1:19">
      <c r="A705" s="128"/>
      <c r="B705" s="128"/>
      <c r="C705" s="131"/>
      <c r="D705" s="132"/>
      <c r="E705" s="132"/>
      <c r="F705" s="90"/>
      <c r="G705" s="128"/>
      <c r="H705" s="128"/>
      <c r="I705" s="69"/>
      <c r="J705" s="188"/>
      <c r="K705" s="188"/>
      <c r="L705" s="188"/>
      <c r="M705" s="188"/>
      <c r="N705" s="188"/>
      <c r="O705" s="149"/>
      <c r="P705" s="69"/>
      <c r="Q705" s="69"/>
      <c r="R705" s="69"/>
      <c r="S705" s="69"/>
    </row>
    <row r="706" spans="1:19">
      <c r="A706" s="128"/>
      <c r="B706" s="128"/>
      <c r="C706" s="131"/>
      <c r="D706" s="132"/>
      <c r="E706" s="132"/>
      <c r="F706" s="90"/>
      <c r="G706" s="128"/>
      <c r="H706" s="128"/>
      <c r="I706" s="69"/>
      <c r="J706" s="188"/>
      <c r="K706" s="188"/>
      <c r="L706" s="188"/>
      <c r="M706" s="188"/>
      <c r="N706" s="188"/>
      <c r="O706" s="149"/>
      <c r="P706" s="69"/>
      <c r="Q706" s="69"/>
      <c r="R706" s="69"/>
      <c r="S706" s="69"/>
    </row>
    <row r="707" spans="1:19">
      <c r="A707" s="128"/>
      <c r="B707" s="128"/>
      <c r="C707" s="131"/>
      <c r="D707" s="132"/>
      <c r="E707" s="132"/>
      <c r="F707" s="90"/>
      <c r="G707" s="128"/>
      <c r="H707" s="128"/>
      <c r="I707" s="69"/>
      <c r="J707" s="188"/>
      <c r="K707" s="188"/>
      <c r="L707" s="188"/>
      <c r="M707" s="188"/>
      <c r="N707" s="188"/>
      <c r="O707" s="149"/>
      <c r="P707" s="69"/>
      <c r="Q707" s="69"/>
      <c r="R707" s="69"/>
      <c r="S707" s="69"/>
    </row>
    <row r="708" spans="1:19">
      <c r="A708" s="128"/>
      <c r="B708" s="128"/>
      <c r="C708" s="131"/>
      <c r="D708" s="132"/>
      <c r="E708" s="132"/>
      <c r="F708" s="90"/>
      <c r="G708" s="128"/>
      <c r="H708" s="128"/>
      <c r="I708" s="69"/>
      <c r="J708" s="188"/>
      <c r="K708" s="188"/>
      <c r="L708" s="188"/>
      <c r="M708" s="188"/>
      <c r="N708" s="188"/>
      <c r="O708" s="149"/>
      <c r="P708" s="69"/>
      <c r="Q708" s="69"/>
      <c r="R708" s="69"/>
      <c r="S708" s="69"/>
    </row>
    <row r="709" spans="1:19">
      <c r="A709" s="128"/>
      <c r="B709" s="128"/>
      <c r="C709" s="131"/>
      <c r="D709" s="132"/>
      <c r="E709" s="132"/>
      <c r="F709" s="90"/>
      <c r="G709" s="128"/>
      <c r="H709" s="128"/>
      <c r="I709" s="69"/>
      <c r="J709" s="188"/>
      <c r="K709" s="188"/>
      <c r="L709" s="188"/>
      <c r="M709" s="188"/>
      <c r="N709" s="188"/>
      <c r="O709" s="149"/>
      <c r="P709" s="69"/>
      <c r="Q709" s="69"/>
      <c r="R709" s="69"/>
      <c r="S709" s="69"/>
    </row>
    <row r="710" spans="1:19">
      <c r="A710" s="128"/>
      <c r="B710" s="128"/>
      <c r="C710" s="131"/>
      <c r="D710" s="132"/>
      <c r="E710" s="132"/>
      <c r="F710" s="90"/>
      <c r="G710" s="128"/>
      <c r="H710" s="128"/>
      <c r="I710" s="69"/>
      <c r="J710" s="188"/>
      <c r="K710" s="188"/>
      <c r="L710" s="188"/>
      <c r="M710" s="188"/>
      <c r="N710" s="188"/>
      <c r="O710" s="149"/>
      <c r="P710" s="69"/>
      <c r="Q710" s="69"/>
      <c r="R710" s="69"/>
      <c r="S710" s="69"/>
    </row>
    <row r="711" spans="1:19">
      <c r="A711" s="128"/>
      <c r="B711" s="128"/>
      <c r="C711" s="131"/>
      <c r="D711" s="132"/>
      <c r="E711" s="132"/>
      <c r="F711" s="90"/>
      <c r="G711" s="128"/>
      <c r="H711" s="128"/>
      <c r="I711" s="69"/>
      <c r="J711" s="188"/>
      <c r="K711" s="188"/>
      <c r="L711" s="188"/>
      <c r="M711" s="188"/>
      <c r="N711" s="188"/>
      <c r="O711" s="149"/>
      <c r="P711" s="69"/>
      <c r="Q711" s="69"/>
      <c r="R711" s="69"/>
      <c r="S711" s="69"/>
    </row>
    <row r="712" spans="1:19">
      <c r="A712" s="128"/>
      <c r="B712" s="128"/>
      <c r="C712" s="131"/>
      <c r="D712" s="132"/>
      <c r="E712" s="132"/>
      <c r="F712" s="90"/>
      <c r="G712" s="128"/>
      <c r="H712" s="128"/>
      <c r="I712" s="69"/>
      <c r="J712" s="188"/>
      <c r="K712" s="188"/>
      <c r="L712" s="188"/>
      <c r="M712" s="188"/>
      <c r="N712" s="188"/>
      <c r="O712" s="149"/>
      <c r="P712" s="69"/>
      <c r="Q712" s="69"/>
      <c r="R712" s="69"/>
      <c r="S712" s="69"/>
    </row>
    <row r="713" spans="1:19">
      <c r="A713" s="128"/>
      <c r="B713" s="128"/>
      <c r="C713" s="131"/>
      <c r="D713" s="132"/>
      <c r="E713" s="132"/>
      <c r="F713" s="90"/>
      <c r="G713" s="128"/>
      <c r="H713" s="128"/>
      <c r="I713" s="69"/>
      <c r="J713" s="188"/>
      <c r="K713" s="188"/>
      <c r="L713" s="188"/>
      <c r="M713" s="188"/>
      <c r="N713" s="188"/>
      <c r="O713" s="149"/>
      <c r="P713" s="69"/>
      <c r="Q713" s="69"/>
      <c r="R713" s="69"/>
      <c r="S713" s="69"/>
    </row>
    <row r="714" spans="1:19">
      <c r="A714" s="128"/>
      <c r="B714" s="128"/>
      <c r="C714" s="131"/>
      <c r="D714" s="132"/>
      <c r="E714" s="132"/>
      <c r="F714" s="90"/>
      <c r="G714" s="128"/>
      <c r="H714" s="128"/>
      <c r="I714" s="69"/>
      <c r="J714" s="188"/>
      <c r="K714" s="188"/>
      <c r="L714" s="188"/>
      <c r="M714" s="188"/>
      <c r="N714" s="188"/>
      <c r="O714" s="149"/>
      <c r="P714" s="69"/>
      <c r="Q714" s="69"/>
      <c r="R714" s="69"/>
      <c r="S714" s="69"/>
    </row>
    <row r="715" spans="1:19">
      <c r="A715" s="128"/>
      <c r="B715" s="128"/>
      <c r="C715" s="131"/>
      <c r="D715" s="132"/>
      <c r="E715" s="132"/>
      <c r="F715" s="90"/>
      <c r="G715" s="128"/>
      <c r="H715" s="128"/>
      <c r="I715" s="69"/>
      <c r="J715" s="188"/>
      <c r="K715" s="188"/>
      <c r="L715" s="188"/>
      <c r="M715" s="188"/>
      <c r="N715" s="188"/>
      <c r="O715" s="149"/>
      <c r="P715" s="69"/>
      <c r="Q715" s="69"/>
      <c r="R715" s="69"/>
      <c r="S715" s="69"/>
    </row>
    <row r="716" spans="1:19">
      <c r="A716" s="128"/>
      <c r="B716" s="128"/>
      <c r="C716" s="131"/>
      <c r="D716" s="132"/>
      <c r="E716" s="132"/>
      <c r="F716" s="90"/>
      <c r="G716" s="128"/>
      <c r="H716" s="128"/>
      <c r="I716" s="69"/>
      <c r="J716" s="188"/>
      <c r="K716" s="188"/>
      <c r="L716" s="188"/>
      <c r="M716" s="188"/>
      <c r="N716" s="188"/>
      <c r="O716" s="149"/>
      <c r="P716" s="69"/>
      <c r="Q716" s="69"/>
      <c r="R716" s="69"/>
      <c r="S716" s="69"/>
    </row>
    <row r="717" spans="1:19">
      <c r="A717" s="128"/>
      <c r="B717" s="128"/>
      <c r="C717" s="131"/>
      <c r="D717" s="132"/>
      <c r="E717" s="132"/>
      <c r="F717" s="90"/>
      <c r="G717" s="128"/>
      <c r="H717" s="128"/>
      <c r="I717" s="69"/>
      <c r="J717" s="188"/>
      <c r="K717" s="188"/>
      <c r="L717" s="188"/>
      <c r="M717" s="188"/>
      <c r="N717" s="188"/>
      <c r="O717" s="149"/>
      <c r="P717" s="69"/>
      <c r="Q717" s="69"/>
      <c r="R717" s="69"/>
      <c r="S717" s="69"/>
    </row>
    <row r="718" spans="1:19">
      <c r="A718" s="128"/>
      <c r="B718" s="128"/>
      <c r="C718" s="131"/>
      <c r="D718" s="132"/>
      <c r="E718" s="132"/>
      <c r="F718" s="90"/>
      <c r="G718" s="128"/>
      <c r="H718" s="128"/>
      <c r="I718" s="69"/>
      <c r="J718" s="188"/>
      <c r="K718" s="188"/>
      <c r="L718" s="188"/>
      <c r="M718" s="188"/>
      <c r="N718" s="188"/>
      <c r="O718" s="149"/>
      <c r="P718" s="69"/>
      <c r="Q718" s="69"/>
      <c r="R718" s="69"/>
      <c r="S718" s="69"/>
    </row>
    <row r="719" spans="1:19">
      <c r="A719" s="128"/>
      <c r="B719" s="128"/>
      <c r="C719" s="131"/>
      <c r="D719" s="132"/>
      <c r="E719" s="132"/>
      <c r="F719" s="90"/>
      <c r="G719" s="128"/>
      <c r="H719" s="128"/>
      <c r="I719" s="69"/>
      <c r="J719" s="188"/>
      <c r="K719" s="188"/>
      <c r="L719" s="188"/>
      <c r="M719" s="188"/>
      <c r="N719" s="188"/>
      <c r="O719" s="149"/>
      <c r="P719" s="69"/>
      <c r="Q719" s="69"/>
      <c r="R719" s="69"/>
      <c r="S719" s="69"/>
    </row>
    <row r="720" spans="1:19">
      <c r="A720" s="128"/>
      <c r="B720" s="128"/>
      <c r="C720" s="131"/>
      <c r="D720" s="132"/>
      <c r="E720" s="132"/>
      <c r="F720" s="90"/>
      <c r="G720" s="128"/>
      <c r="H720" s="128"/>
      <c r="I720" s="69"/>
      <c r="J720" s="188"/>
      <c r="K720" s="188"/>
      <c r="L720" s="188"/>
      <c r="M720" s="188"/>
      <c r="N720" s="188"/>
      <c r="O720" s="149"/>
      <c r="P720" s="69"/>
      <c r="Q720" s="69"/>
      <c r="R720" s="69"/>
      <c r="S720" s="69"/>
    </row>
    <row r="721" spans="1:19">
      <c r="A721" s="128"/>
      <c r="B721" s="128"/>
      <c r="C721" s="131"/>
      <c r="D721" s="132"/>
      <c r="E721" s="132"/>
      <c r="F721" s="90"/>
      <c r="G721" s="128"/>
      <c r="H721" s="128"/>
      <c r="I721" s="69"/>
      <c r="J721" s="188"/>
      <c r="K721" s="188"/>
      <c r="L721" s="188"/>
      <c r="M721" s="188"/>
      <c r="N721" s="188"/>
      <c r="O721" s="149"/>
      <c r="P721" s="69"/>
      <c r="Q721" s="69"/>
      <c r="R721" s="69"/>
      <c r="S721" s="69"/>
    </row>
    <row r="722" spans="1:19">
      <c r="A722" s="128"/>
      <c r="B722" s="128"/>
      <c r="C722" s="131"/>
      <c r="D722" s="132"/>
      <c r="E722" s="132"/>
      <c r="F722" s="90"/>
      <c r="G722" s="128"/>
      <c r="H722" s="128"/>
      <c r="I722" s="69"/>
      <c r="J722" s="188"/>
      <c r="K722" s="188"/>
      <c r="L722" s="188"/>
      <c r="M722" s="188"/>
      <c r="N722" s="188"/>
      <c r="O722" s="149"/>
      <c r="P722" s="69"/>
      <c r="Q722" s="69"/>
      <c r="R722" s="69"/>
      <c r="S722" s="69"/>
    </row>
    <row r="723" spans="1:19">
      <c r="A723" s="128"/>
      <c r="B723" s="128"/>
      <c r="C723" s="131"/>
      <c r="D723" s="132"/>
      <c r="E723" s="132"/>
      <c r="F723" s="90"/>
      <c r="G723" s="128"/>
      <c r="H723" s="128"/>
      <c r="I723" s="69"/>
      <c r="J723" s="188"/>
      <c r="K723" s="188"/>
      <c r="L723" s="188"/>
      <c r="M723" s="188"/>
      <c r="N723" s="188"/>
      <c r="O723" s="149"/>
      <c r="P723" s="69"/>
      <c r="Q723" s="69"/>
      <c r="R723" s="69"/>
      <c r="S723" s="69"/>
    </row>
    <row r="724" spans="1:19">
      <c r="A724" s="128"/>
      <c r="B724" s="128"/>
      <c r="C724" s="131"/>
      <c r="D724" s="132"/>
      <c r="E724" s="132"/>
      <c r="F724" s="90"/>
      <c r="G724" s="128"/>
      <c r="H724" s="128"/>
      <c r="I724" s="69"/>
      <c r="J724" s="188"/>
      <c r="K724" s="188"/>
      <c r="L724" s="188"/>
      <c r="M724" s="188"/>
      <c r="N724" s="188"/>
      <c r="O724" s="149"/>
      <c r="P724" s="69"/>
      <c r="Q724" s="69"/>
      <c r="R724" s="69"/>
      <c r="S724" s="69"/>
    </row>
    <row r="725" spans="1:19">
      <c r="A725" s="128"/>
      <c r="B725" s="128"/>
      <c r="C725" s="131"/>
      <c r="D725" s="132"/>
      <c r="E725" s="132"/>
      <c r="F725" s="90"/>
      <c r="G725" s="128"/>
      <c r="H725" s="128"/>
      <c r="I725" s="69"/>
      <c r="J725" s="188"/>
      <c r="K725" s="188"/>
      <c r="L725" s="188"/>
      <c r="M725" s="188"/>
      <c r="N725" s="188"/>
      <c r="O725" s="149"/>
      <c r="P725" s="69"/>
      <c r="Q725" s="69"/>
      <c r="R725" s="69"/>
      <c r="S725" s="69"/>
    </row>
    <row r="726" spans="1:19">
      <c r="A726" s="128"/>
      <c r="B726" s="128"/>
      <c r="C726" s="131"/>
      <c r="D726" s="132"/>
      <c r="E726" s="132"/>
      <c r="F726" s="90"/>
      <c r="G726" s="128"/>
      <c r="H726" s="128"/>
      <c r="I726" s="69"/>
      <c r="J726" s="188"/>
      <c r="K726" s="188"/>
      <c r="L726" s="188"/>
      <c r="M726" s="188"/>
      <c r="N726" s="188"/>
      <c r="O726" s="149"/>
      <c r="P726" s="69"/>
      <c r="Q726" s="69"/>
      <c r="R726" s="69"/>
      <c r="S726" s="69"/>
    </row>
    <row r="727" spans="1:19">
      <c r="A727" s="128"/>
      <c r="B727" s="128"/>
      <c r="C727" s="131"/>
      <c r="D727" s="132"/>
      <c r="E727" s="132"/>
      <c r="F727" s="90"/>
      <c r="G727" s="128"/>
      <c r="H727" s="128"/>
      <c r="I727" s="69"/>
      <c r="J727" s="188"/>
      <c r="K727" s="188"/>
      <c r="L727" s="188"/>
      <c r="M727" s="188"/>
      <c r="N727" s="188"/>
      <c r="O727" s="149"/>
      <c r="P727" s="69"/>
      <c r="Q727" s="69"/>
      <c r="R727" s="69"/>
      <c r="S727" s="69"/>
    </row>
    <row r="728" spans="1:19">
      <c r="A728" s="128"/>
      <c r="B728" s="128"/>
      <c r="C728" s="131"/>
      <c r="D728" s="132"/>
      <c r="E728" s="132"/>
      <c r="F728" s="90"/>
      <c r="G728" s="128"/>
      <c r="H728" s="128"/>
      <c r="I728" s="69"/>
      <c r="J728" s="188"/>
      <c r="K728" s="188"/>
      <c r="L728" s="188"/>
      <c r="M728" s="188"/>
      <c r="N728" s="188"/>
      <c r="O728" s="149"/>
      <c r="P728" s="69"/>
      <c r="Q728" s="69"/>
      <c r="R728" s="69"/>
      <c r="S728" s="69"/>
    </row>
    <row r="729" spans="1:19">
      <c r="A729" s="128"/>
      <c r="B729" s="128"/>
      <c r="C729" s="131"/>
      <c r="D729" s="132"/>
      <c r="E729" s="132"/>
      <c r="F729" s="90"/>
      <c r="G729" s="128"/>
      <c r="H729" s="128"/>
      <c r="I729" s="69"/>
      <c r="J729" s="188"/>
      <c r="K729" s="188"/>
      <c r="L729" s="188"/>
      <c r="M729" s="188"/>
      <c r="N729" s="188"/>
      <c r="O729" s="149"/>
      <c r="P729" s="69"/>
      <c r="Q729" s="69"/>
      <c r="R729" s="69"/>
      <c r="S729" s="69"/>
    </row>
    <row r="730" spans="1:19">
      <c r="A730" s="128"/>
      <c r="B730" s="128"/>
      <c r="C730" s="131"/>
      <c r="D730" s="132"/>
      <c r="E730" s="132"/>
      <c r="F730" s="90"/>
      <c r="G730" s="128"/>
      <c r="H730" s="128"/>
      <c r="I730" s="69"/>
      <c r="J730" s="188"/>
      <c r="K730" s="188"/>
      <c r="L730" s="188"/>
      <c r="M730" s="188"/>
      <c r="N730" s="188"/>
      <c r="O730" s="149"/>
      <c r="P730" s="69"/>
      <c r="Q730" s="69"/>
      <c r="R730" s="69"/>
      <c r="S730" s="69"/>
    </row>
    <row r="731" spans="1:19">
      <c r="A731" s="128"/>
      <c r="B731" s="128"/>
      <c r="C731" s="131"/>
      <c r="D731" s="132"/>
      <c r="E731" s="132"/>
      <c r="F731" s="90"/>
      <c r="G731" s="128"/>
      <c r="H731" s="128"/>
      <c r="I731" s="69"/>
      <c r="J731" s="188"/>
      <c r="K731" s="188"/>
      <c r="L731" s="188"/>
      <c r="M731" s="188"/>
      <c r="N731" s="188"/>
      <c r="O731" s="149"/>
      <c r="P731" s="69"/>
      <c r="Q731" s="69"/>
      <c r="R731" s="69"/>
      <c r="S731" s="69"/>
    </row>
    <row r="732" spans="1:19">
      <c r="A732" s="128"/>
      <c r="B732" s="128"/>
      <c r="C732" s="131"/>
      <c r="D732" s="132"/>
      <c r="E732" s="132"/>
      <c r="F732" s="90"/>
      <c r="G732" s="128"/>
      <c r="H732" s="128"/>
      <c r="I732" s="69"/>
      <c r="J732" s="188"/>
      <c r="K732" s="188"/>
      <c r="L732" s="188"/>
      <c r="M732" s="188"/>
      <c r="N732" s="188"/>
      <c r="O732" s="149"/>
      <c r="P732" s="69"/>
      <c r="Q732" s="69"/>
      <c r="R732" s="69"/>
      <c r="S732" s="69"/>
    </row>
    <row r="733" spans="1:19">
      <c r="A733" s="128"/>
      <c r="B733" s="128"/>
      <c r="C733" s="131"/>
      <c r="D733" s="132"/>
      <c r="E733" s="132"/>
      <c r="F733" s="90"/>
      <c r="G733" s="128"/>
      <c r="H733" s="128"/>
      <c r="I733" s="69"/>
      <c r="J733" s="188"/>
      <c r="K733" s="188"/>
      <c r="L733" s="188"/>
      <c r="M733" s="188"/>
      <c r="N733" s="188"/>
      <c r="O733" s="149"/>
      <c r="P733" s="69"/>
      <c r="Q733" s="69"/>
      <c r="R733" s="69"/>
      <c r="S733" s="69"/>
    </row>
    <row r="734" spans="1:19">
      <c r="A734" s="128"/>
      <c r="B734" s="128"/>
      <c r="C734" s="131"/>
      <c r="D734" s="132"/>
      <c r="E734" s="132"/>
      <c r="F734" s="90"/>
      <c r="G734" s="128"/>
      <c r="H734" s="128"/>
      <c r="I734" s="69"/>
      <c r="J734" s="188"/>
      <c r="K734" s="188"/>
      <c r="L734" s="188"/>
      <c r="M734" s="188"/>
      <c r="N734" s="188"/>
      <c r="O734" s="149"/>
      <c r="P734" s="69"/>
      <c r="Q734" s="69"/>
      <c r="R734" s="69"/>
      <c r="S734" s="69"/>
    </row>
    <row r="735" spans="1:19">
      <c r="A735" s="128"/>
      <c r="B735" s="128"/>
      <c r="C735" s="131"/>
      <c r="D735" s="132"/>
      <c r="E735" s="132"/>
      <c r="F735" s="90"/>
      <c r="G735" s="128"/>
      <c r="H735" s="128"/>
      <c r="I735" s="69"/>
      <c r="J735" s="188"/>
      <c r="K735" s="188"/>
      <c r="L735" s="188"/>
      <c r="M735" s="188"/>
      <c r="N735" s="188"/>
      <c r="O735" s="149"/>
      <c r="P735" s="69"/>
      <c r="Q735" s="69"/>
      <c r="R735" s="69"/>
      <c r="S735" s="69"/>
    </row>
    <row r="736" spans="1:19">
      <c r="A736" s="128"/>
      <c r="B736" s="128"/>
      <c r="C736" s="131"/>
      <c r="D736" s="132"/>
      <c r="E736" s="132"/>
      <c r="F736" s="90"/>
      <c r="G736" s="128"/>
      <c r="H736" s="128"/>
      <c r="I736" s="69"/>
      <c r="J736" s="188"/>
      <c r="K736" s="188"/>
      <c r="L736" s="188"/>
      <c r="M736" s="188"/>
      <c r="N736" s="188"/>
      <c r="O736" s="149"/>
      <c r="P736" s="69"/>
      <c r="Q736" s="69"/>
      <c r="R736" s="69"/>
      <c r="S736" s="69"/>
    </row>
    <row r="737" spans="1:19">
      <c r="A737" s="128"/>
      <c r="B737" s="128"/>
      <c r="C737" s="131"/>
      <c r="D737" s="132"/>
      <c r="E737" s="132"/>
      <c r="F737" s="90"/>
      <c r="G737" s="128"/>
      <c r="H737" s="128"/>
      <c r="I737" s="69"/>
      <c r="J737" s="188"/>
      <c r="K737" s="188"/>
      <c r="L737" s="188"/>
      <c r="M737" s="188"/>
      <c r="N737" s="188"/>
      <c r="O737" s="149"/>
      <c r="P737" s="69"/>
      <c r="Q737" s="69"/>
      <c r="R737" s="69"/>
      <c r="S737" s="69"/>
    </row>
    <row r="738" spans="1:19">
      <c r="A738" s="128"/>
      <c r="B738" s="128"/>
      <c r="C738" s="131"/>
      <c r="D738" s="132"/>
      <c r="E738" s="132"/>
      <c r="F738" s="90"/>
      <c r="G738" s="128"/>
      <c r="H738" s="128"/>
      <c r="I738" s="69"/>
      <c r="J738" s="188"/>
      <c r="K738" s="188"/>
      <c r="L738" s="188"/>
      <c r="M738" s="188"/>
      <c r="N738" s="188"/>
      <c r="O738" s="149"/>
      <c r="P738" s="69"/>
      <c r="Q738" s="69"/>
      <c r="R738" s="69"/>
      <c r="S738" s="69"/>
    </row>
    <row r="739" spans="1:19">
      <c r="A739" s="128"/>
      <c r="B739" s="128"/>
      <c r="C739" s="131"/>
      <c r="D739" s="132"/>
      <c r="E739" s="132"/>
      <c r="F739" s="90"/>
      <c r="G739" s="128"/>
      <c r="H739" s="128"/>
      <c r="I739" s="69"/>
      <c r="J739" s="188"/>
      <c r="K739" s="188"/>
      <c r="L739" s="188"/>
      <c r="M739" s="188"/>
      <c r="N739" s="188"/>
      <c r="O739" s="149"/>
      <c r="P739" s="69"/>
      <c r="Q739" s="69"/>
      <c r="R739" s="69"/>
      <c r="S739" s="69"/>
    </row>
    <row r="740" spans="1:19">
      <c r="A740" s="128"/>
      <c r="B740" s="128"/>
      <c r="C740" s="131"/>
      <c r="D740" s="132"/>
      <c r="E740" s="132"/>
      <c r="F740" s="90"/>
      <c r="G740" s="128"/>
      <c r="H740" s="128"/>
      <c r="I740" s="69"/>
      <c r="J740" s="188"/>
      <c r="K740" s="188"/>
      <c r="L740" s="188"/>
      <c r="M740" s="188"/>
      <c r="N740" s="188"/>
      <c r="O740" s="149"/>
      <c r="P740" s="69"/>
      <c r="Q740" s="69"/>
      <c r="R740" s="69"/>
      <c r="S740" s="69"/>
    </row>
    <row r="741" spans="1:19">
      <c r="A741" s="128"/>
      <c r="B741" s="128"/>
      <c r="C741" s="131"/>
      <c r="D741" s="132"/>
      <c r="E741" s="132"/>
      <c r="F741" s="90"/>
      <c r="G741" s="128"/>
      <c r="H741" s="128"/>
      <c r="I741" s="69"/>
      <c r="J741" s="188"/>
      <c r="K741" s="188"/>
      <c r="L741" s="188"/>
      <c r="M741" s="188"/>
      <c r="N741" s="188"/>
      <c r="O741" s="149"/>
      <c r="P741" s="69"/>
      <c r="Q741" s="69"/>
      <c r="R741" s="69"/>
      <c r="S741" s="69"/>
    </row>
    <row r="742" spans="1:19">
      <c r="A742" s="128"/>
      <c r="B742" s="128"/>
      <c r="C742" s="131"/>
      <c r="D742" s="132"/>
      <c r="E742" s="132"/>
      <c r="F742" s="90"/>
      <c r="G742" s="128"/>
      <c r="H742" s="128"/>
      <c r="I742" s="69"/>
      <c r="J742" s="188"/>
      <c r="K742" s="188"/>
      <c r="L742" s="188"/>
      <c r="M742" s="188"/>
      <c r="N742" s="188"/>
      <c r="O742" s="149"/>
      <c r="P742" s="69"/>
      <c r="Q742" s="69"/>
      <c r="R742" s="69"/>
      <c r="S742" s="69"/>
    </row>
    <row r="743" spans="1:19">
      <c r="A743" s="128"/>
      <c r="B743" s="128"/>
      <c r="C743" s="131"/>
      <c r="D743" s="132"/>
      <c r="E743" s="132"/>
      <c r="F743" s="90"/>
      <c r="G743" s="128"/>
      <c r="H743" s="128"/>
      <c r="I743" s="69"/>
      <c r="J743" s="188"/>
      <c r="K743" s="188"/>
      <c r="L743" s="188"/>
      <c r="M743" s="188"/>
      <c r="N743" s="188"/>
      <c r="O743" s="149"/>
      <c r="P743" s="69"/>
      <c r="Q743" s="69"/>
      <c r="R743" s="69"/>
      <c r="S743" s="69"/>
    </row>
    <row r="744" spans="1:19">
      <c r="A744" s="128"/>
      <c r="B744" s="128"/>
      <c r="C744" s="131"/>
      <c r="D744" s="132"/>
      <c r="E744" s="132"/>
      <c r="F744" s="90"/>
      <c r="G744" s="128"/>
      <c r="H744" s="128"/>
      <c r="I744" s="69"/>
      <c r="J744" s="188"/>
      <c r="K744" s="188"/>
      <c r="L744" s="188"/>
      <c r="M744" s="188"/>
      <c r="N744" s="188"/>
      <c r="O744" s="149"/>
      <c r="P744" s="69"/>
      <c r="Q744" s="69"/>
      <c r="R744" s="69"/>
      <c r="S744" s="69"/>
    </row>
    <row r="745" spans="1:19">
      <c r="A745" s="128"/>
      <c r="B745" s="128"/>
      <c r="C745" s="131"/>
      <c r="D745" s="132"/>
      <c r="E745" s="132"/>
      <c r="F745" s="90"/>
      <c r="G745" s="128"/>
      <c r="H745" s="128"/>
      <c r="I745" s="69"/>
      <c r="J745" s="188"/>
      <c r="K745" s="188"/>
      <c r="L745" s="188"/>
      <c r="M745" s="188"/>
      <c r="N745" s="188"/>
      <c r="O745" s="149"/>
      <c r="P745" s="69"/>
      <c r="Q745" s="69"/>
      <c r="R745" s="69"/>
      <c r="S745" s="69"/>
    </row>
    <row r="746" spans="1:19">
      <c r="A746" s="128"/>
      <c r="B746" s="128"/>
      <c r="C746" s="131"/>
      <c r="D746" s="132"/>
      <c r="E746" s="132"/>
      <c r="F746" s="90"/>
      <c r="G746" s="128"/>
      <c r="H746" s="128"/>
      <c r="I746" s="69"/>
      <c r="J746" s="188"/>
      <c r="K746" s="188"/>
      <c r="L746" s="188"/>
      <c r="M746" s="188"/>
      <c r="N746" s="188"/>
      <c r="O746" s="149"/>
      <c r="P746" s="69"/>
      <c r="Q746" s="69"/>
      <c r="R746" s="69"/>
      <c r="S746" s="69"/>
    </row>
    <row r="747" spans="1:19">
      <c r="A747" s="128"/>
      <c r="B747" s="128"/>
      <c r="C747" s="131"/>
      <c r="D747" s="132"/>
      <c r="E747" s="132"/>
      <c r="F747" s="90"/>
      <c r="G747" s="128"/>
      <c r="H747" s="128"/>
      <c r="I747" s="69"/>
      <c r="J747" s="188"/>
      <c r="K747" s="188"/>
      <c r="L747" s="188"/>
      <c r="M747" s="188"/>
      <c r="N747" s="188"/>
      <c r="O747" s="149"/>
      <c r="P747" s="69"/>
      <c r="Q747" s="69"/>
      <c r="R747" s="69"/>
      <c r="S747" s="69"/>
    </row>
    <row r="748" spans="1:19">
      <c r="A748" s="128"/>
      <c r="B748" s="128"/>
      <c r="C748" s="131"/>
      <c r="D748" s="132"/>
      <c r="E748" s="132"/>
      <c r="F748" s="90"/>
      <c r="G748" s="128"/>
      <c r="H748" s="128"/>
      <c r="I748" s="69"/>
      <c r="J748" s="188"/>
      <c r="K748" s="188"/>
      <c r="L748" s="188"/>
      <c r="M748" s="188"/>
      <c r="N748" s="188"/>
      <c r="O748" s="149"/>
      <c r="P748" s="69"/>
      <c r="Q748" s="69"/>
      <c r="R748" s="69"/>
      <c r="S748" s="69"/>
    </row>
    <row r="749" spans="1:19">
      <c r="A749" s="128"/>
      <c r="B749" s="128"/>
      <c r="C749" s="131"/>
      <c r="D749" s="132"/>
      <c r="E749" s="132"/>
      <c r="F749" s="90"/>
      <c r="G749" s="128"/>
      <c r="H749" s="128"/>
      <c r="I749" s="69"/>
      <c r="J749" s="188"/>
      <c r="K749" s="188"/>
      <c r="L749" s="188"/>
      <c r="M749" s="188"/>
      <c r="N749" s="188"/>
      <c r="O749" s="149"/>
      <c r="P749" s="69"/>
      <c r="Q749" s="69"/>
      <c r="R749" s="69"/>
      <c r="S749" s="69"/>
    </row>
    <row r="750" spans="1:19">
      <c r="A750" s="128"/>
      <c r="B750" s="128"/>
      <c r="C750" s="131"/>
      <c r="D750" s="132"/>
      <c r="E750" s="132"/>
      <c r="F750" s="90"/>
      <c r="G750" s="128"/>
      <c r="H750" s="128"/>
      <c r="I750" s="69"/>
      <c r="J750" s="188"/>
      <c r="K750" s="188"/>
      <c r="L750" s="188"/>
      <c r="M750" s="188"/>
      <c r="N750" s="188"/>
      <c r="O750" s="149"/>
      <c r="P750" s="69"/>
      <c r="Q750" s="69"/>
      <c r="R750" s="69"/>
      <c r="S750" s="69"/>
    </row>
    <row r="751" spans="1:19">
      <c r="A751" s="128"/>
      <c r="B751" s="128"/>
      <c r="C751" s="131"/>
      <c r="D751" s="132"/>
      <c r="E751" s="132"/>
      <c r="F751" s="90"/>
      <c r="G751" s="128"/>
      <c r="H751" s="128"/>
      <c r="I751" s="69"/>
      <c r="J751" s="188"/>
      <c r="K751" s="188"/>
      <c r="L751" s="188"/>
      <c r="M751" s="188"/>
      <c r="N751" s="188"/>
      <c r="O751" s="149"/>
      <c r="P751" s="69"/>
      <c r="Q751" s="69"/>
      <c r="R751" s="69"/>
      <c r="S751" s="69"/>
    </row>
    <row r="752" spans="1:19">
      <c r="A752" s="128"/>
      <c r="B752" s="128"/>
      <c r="C752" s="131"/>
      <c r="D752" s="132"/>
      <c r="E752" s="132"/>
      <c r="F752" s="90"/>
      <c r="G752" s="128"/>
      <c r="H752" s="128"/>
      <c r="I752" s="69"/>
      <c r="J752" s="188"/>
      <c r="K752" s="188"/>
      <c r="L752" s="188"/>
      <c r="M752" s="188"/>
      <c r="N752" s="188"/>
      <c r="O752" s="149"/>
      <c r="P752" s="69"/>
      <c r="Q752" s="69"/>
      <c r="R752" s="69"/>
      <c r="S752" s="69"/>
    </row>
    <row r="753" spans="1:19">
      <c r="A753" s="128"/>
      <c r="B753" s="128"/>
      <c r="C753" s="131"/>
      <c r="D753" s="132"/>
      <c r="E753" s="132"/>
      <c r="F753" s="90"/>
      <c r="G753" s="128"/>
      <c r="H753" s="128"/>
      <c r="I753" s="69"/>
      <c r="J753" s="188"/>
      <c r="K753" s="188"/>
      <c r="L753" s="188"/>
      <c r="M753" s="188"/>
      <c r="N753" s="188"/>
      <c r="O753" s="149"/>
      <c r="P753" s="69"/>
      <c r="Q753" s="69"/>
      <c r="R753" s="69"/>
      <c r="S753" s="69"/>
    </row>
    <row r="754" spans="1:19">
      <c r="A754" s="128"/>
      <c r="B754" s="128"/>
      <c r="C754" s="131"/>
      <c r="D754" s="132"/>
      <c r="E754" s="132"/>
      <c r="F754" s="90"/>
      <c r="G754" s="128"/>
      <c r="H754" s="128"/>
      <c r="I754" s="69"/>
      <c r="J754" s="188"/>
      <c r="K754" s="188"/>
      <c r="L754" s="188"/>
      <c r="M754" s="188"/>
      <c r="N754" s="188"/>
      <c r="O754" s="149"/>
      <c r="P754" s="69"/>
      <c r="Q754" s="69"/>
      <c r="R754" s="69"/>
      <c r="S754" s="69"/>
    </row>
    <row r="755" spans="1:19">
      <c r="A755" s="128"/>
      <c r="B755" s="128"/>
      <c r="C755" s="131"/>
      <c r="D755" s="132"/>
      <c r="E755" s="132"/>
      <c r="F755" s="90"/>
      <c r="G755" s="128"/>
      <c r="H755" s="128"/>
      <c r="I755" s="69"/>
      <c r="J755" s="188"/>
      <c r="K755" s="188"/>
      <c r="L755" s="188"/>
      <c r="M755" s="188"/>
      <c r="N755" s="188"/>
      <c r="O755" s="149"/>
      <c r="P755" s="69"/>
      <c r="Q755" s="69"/>
      <c r="R755" s="69"/>
      <c r="S755" s="69"/>
    </row>
    <row r="756" spans="1:19">
      <c r="A756" s="128"/>
      <c r="B756" s="128"/>
      <c r="C756" s="131"/>
      <c r="D756" s="132"/>
      <c r="E756" s="132"/>
      <c r="F756" s="90"/>
      <c r="G756" s="128"/>
      <c r="H756" s="128"/>
      <c r="I756" s="69"/>
      <c r="J756" s="188"/>
      <c r="K756" s="188"/>
      <c r="L756" s="188"/>
      <c r="M756" s="188"/>
      <c r="N756" s="188"/>
      <c r="O756" s="149"/>
      <c r="P756" s="69"/>
      <c r="Q756" s="69"/>
      <c r="R756" s="69"/>
      <c r="S756" s="69"/>
    </row>
    <row r="757" spans="1:19">
      <c r="A757" s="128"/>
      <c r="B757" s="128"/>
      <c r="C757" s="131"/>
      <c r="D757" s="132"/>
      <c r="E757" s="132"/>
      <c r="F757" s="90"/>
      <c r="G757" s="128"/>
      <c r="H757" s="128"/>
      <c r="I757" s="69"/>
      <c r="J757" s="188"/>
      <c r="K757" s="188"/>
      <c r="L757" s="188"/>
      <c r="M757" s="188"/>
      <c r="N757" s="188"/>
      <c r="O757" s="149"/>
      <c r="P757" s="69"/>
      <c r="Q757" s="69"/>
      <c r="R757" s="69"/>
      <c r="S757" s="69"/>
    </row>
    <row r="758" spans="1:19">
      <c r="A758" s="128"/>
      <c r="B758" s="128"/>
      <c r="C758" s="131"/>
      <c r="D758" s="132"/>
      <c r="E758" s="132"/>
      <c r="F758" s="90"/>
      <c r="G758" s="128"/>
      <c r="H758" s="128"/>
      <c r="I758" s="69"/>
      <c r="J758" s="188"/>
      <c r="K758" s="188"/>
      <c r="L758" s="188"/>
      <c r="M758" s="188"/>
      <c r="N758" s="188"/>
      <c r="O758" s="149"/>
      <c r="P758" s="69"/>
      <c r="Q758" s="69"/>
      <c r="R758" s="69"/>
      <c r="S758" s="69"/>
    </row>
    <row r="759" spans="1:19">
      <c r="A759" s="128"/>
      <c r="B759" s="128"/>
      <c r="C759" s="131"/>
      <c r="D759" s="132"/>
      <c r="E759" s="132"/>
      <c r="F759" s="90"/>
      <c r="G759" s="128"/>
      <c r="H759" s="128"/>
      <c r="I759" s="69"/>
      <c r="J759" s="188"/>
      <c r="K759" s="188"/>
      <c r="L759" s="188"/>
      <c r="M759" s="188"/>
      <c r="N759" s="188"/>
      <c r="O759" s="149"/>
      <c r="P759" s="69"/>
      <c r="Q759" s="69"/>
      <c r="R759" s="69"/>
      <c r="S759" s="69"/>
    </row>
    <row r="760" spans="1:19">
      <c r="A760" s="128"/>
      <c r="B760" s="128"/>
      <c r="C760" s="131"/>
      <c r="D760" s="132"/>
      <c r="E760" s="132"/>
      <c r="F760" s="90"/>
      <c r="G760" s="128"/>
      <c r="H760" s="128"/>
      <c r="I760" s="69"/>
      <c r="J760" s="188"/>
      <c r="K760" s="188"/>
      <c r="L760" s="188"/>
      <c r="M760" s="188"/>
      <c r="N760" s="188"/>
      <c r="O760" s="149"/>
      <c r="P760" s="69"/>
      <c r="Q760" s="69"/>
      <c r="R760" s="69"/>
      <c r="S760" s="69"/>
    </row>
    <row r="761" spans="1:19">
      <c r="A761" s="128"/>
      <c r="B761" s="128"/>
      <c r="C761" s="131"/>
      <c r="D761" s="132"/>
      <c r="E761" s="132"/>
      <c r="F761" s="90"/>
      <c r="G761" s="128"/>
      <c r="H761" s="128"/>
      <c r="I761" s="69"/>
      <c r="J761" s="188"/>
      <c r="K761" s="188"/>
      <c r="L761" s="188"/>
      <c r="M761" s="188"/>
      <c r="N761" s="188"/>
      <c r="O761" s="149"/>
      <c r="P761" s="69"/>
      <c r="Q761" s="69"/>
      <c r="R761" s="69"/>
      <c r="S761" s="69"/>
    </row>
    <row r="762" spans="1:19">
      <c r="A762" s="128"/>
      <c r="B762" s="128"/>
      <c r="C762" s="131"/>
      <c r="D762" s="132"/>
      <c r="E762" s="132"/>
      <c r="F762" s="90"/>
      <c r="G762" s="128"/>
      <c r="H762" s="128"/>
      <c r="I762" s="69"/>
      <c r="J762" s="188"/>
      <c r="K762" s="188"/>
      <c r="L762" s="188"/>
      <c r="M762" s="188"/>
      <c r="N762" s="188"/>
      <c r="O762" s="149"/>
      <c r="P762" s="69"/>
      <c r="Q762" s="69"/>
      <c r="R762" s="69"/>
      <c r="S762" s="69"/>
    </row>
    <row r="763" spans="1:19">
      <c r="A763" s="128"/>
      <c r="B763" s="128"/>
      <c r="C763" s="131"/>
      <c r="D763" s="132"/>
      <c r="E763" s="132"/>
      <c r="F763" s="90"/>
      <c r="G763" s="128"/>
      <c r="H763" s="128"/>
      <c r="I763" s="69"/>
      <c r="J763" s="188"/>
      <c r="K763" s="188"/>
      <c r="L763" s="188"/>
      <c r="M763" s="188"/>
      <c r="N763" s="188"/>
      <c r="O763" s="149"/>
      <c r="P763" s="69"/>
      <c r="Q763" s="69"/>
      <c r="R763" s="69"/>
      <c r="S763" s="69"/>
    </row>
    <row r="764" spans="1:19">
      <c r="A764" s="128"/>
      <c r="B764" s="128"/>
      <c r="C764" s="131"/>
      <c r="D764" s="132"/>
      <c r="E764" s="132"/>
      <c r="F764" s="90"/>
      <c r="G764" s="128"/>
      <c r="H764" s="128"/>
      <c r="I764" s="69"/>
      <c r="J764" s="188"/>
      <c r="K764" s="188"/>
      <c r="L764" s="188"/>
      <c r="M764" s="188"/>
      <c r="N764" s="188"/>
      <c r="O764" s="149"/>
      <c r="P764" s="69"/>
      <c r="Q764" s="69"/>
      <c r="R764" s="69"/>
      <c r="S764" s="69"/>
    </row>
    <row r="765" spans="1:19">
      <c r="A765" s="128"/>
      <c r="B765" s="128"/>
      <c r="C765" s="131"/>
      <c r="D765" s="132"/>
      <c r="E765" s="132"/>
      <c r="F765" s="90"/>
      <c r="G765" s="128"/>
      <c r="H765" s="128"/>
      <c r="I765" s="69"/>
      <c r="J765" s="188"/>
      <c r="K765" s="188"/>
      <c r="L765" s="188"/>
      <c r="M765" s="188"/>
      <c r="N765" s="188"/>
      <c r="O765" s="149"/>
      <c r="P765" s="69"/>
      <c r="Q765" s="69"/>
      <c r="R765" s="69"/>
      <c r="S765" s="69"/>
    </row>
    <row r="766" spans="1:19">
      <c r="A766" s="128"/>
      <c r="B766" s="128"/>
      <c r="C766" s="131"/>
      <c r="D766" s="132"/>
      <c r="E766" s="132"/>
      <c r="F766" s="90"/>
      <c r="G766" s="128"/>
      <c r="H766" s="128"/>
      <c r="I766" s="69"/>
      <c r="J766" s="188"/>
      <c r="K766" s="188"/>
      <c r="L766" s="188"/>
      <c r="M766" s="188"/>
      <c r="N766" s="188"/>
      <c r="O766" s="149"/>
      <c r="P766" s="69"/>
      <c r="Q766" s="69"/>
      <c r="R766" s="69"/>
      <c r="S766" s="69"/>
    </row>
    <row r="767" spans="1:19">
      <c r="A767" s="128"/>
      <c r="B767" s="128"/>
      <c r="C767" s="131"/>
      <c r="D767" s="132"/>
      <c r="E767" s="132"/>
      <c r="F767" s="90"/>
      <c r="G767" s="128"/>
      <c r="H767" s="128"/>
      <c r="I767" s="69"/>
      <c r="J767" s="188"/>
      <c r="K767" s="188"/>
      <c r="L767" s="188"/>
      <c r="M767" s="188"/>
      <c r="N767" s="188"/>
      <c r="O767" s="149"/>
      <c r="P767" s="69"/>
      <c r="Q767" s="69"/>
      <c r="R767" s="69"/>
      <c r="S767" s="69"/>
    </row>
    <row r="768" spans="1:19">
      <c r="A768" s="128"/>
      <c r="B768" s="128"/>
      <c r="C768" s="131"/>
      <c r="D768" s="132"/>
      <c r="E768" s="132"/>
      <c r="F768" s="90"/>
      <c r="G768" s="128"/>
      <c r="H768" s="128"/>
      <c r="I768" s="69"/>
      <c r="J768" s="188"/>
      <c r="K768" s="188"/>
      <c r="L768" s="188"/>
      <c r="M768" s="188"/>
      <c r="N768" s="188"/>
      <c r="O768" s="149"/>
      <c r="P768" s="69"/>
      <c r="Q768" s="69"/>
      <c r="R768" s="69"/>
      <c r="S768" s="69"/>
    </row>
    <row r="769" spans="1:19">
      <c r="A769" s="128"/>
      <c r="B769" s="128"/>
      <c r="C769" s="131"/>
      <c r="D769" s="132"/>
      <c r="E769" s="132"/>
      <c r="F769" s="90"/>
      <c r="G769" s="128"/>
      <c r="H769" s="128"/>
      <c r="I769" s="69"/>
      <c r="J769" s="188"/>
      <c r="K769" s="188"/>
      <c r="L769" s="188"/>
      <c r="M769" s="188"/>
      <c r="N769" s="188"/>
      <c r="O769" s="149"/>
      <c r="P769" s="69"/>
      <c r="Q769" s="69"/>
      <c r="R769" s="69"/>
      <c r="S769" s="69"/>
    </row>
    <row r="770" spans="1:19">
      <c r="A770" s="128"/>
      <c r="B770" s="128"/>
      <c r="C770" s="131"/>
      <c r="D770" s="132"/>
      <c r="E770" s="132"/>
      <c r="F770" s="90"/>
      <c r="G770" s="128"/>
      <c r="H770" s="128"/>
      <c r="I770" s="69"/>
      <c r="J770" s="188"/>
      <c r="K770" s="188"/>
      <c r="L770" s="188"/>
      <c r="M770" s="188"/>
      <c r="N770" s="188"/>
      <c r="O770" s="149"/>
      <c r="P770" s="69"/>
      <c r="Q770" s="69"/>
      <c r="R770" s="69"/>
      <c r="S770" s="69"/>
    </row>
    <row r="771" spans="1:19">
      <c r="A771" s="128"/>
      <c r="B771" s="128"/>
      <c r="C771" s="131"/>
      <c r="D771" s="132"/>
      <c r="E771" s="132"/>
      <c r="F771" s="90"/>
      <c r="G771" s="128"/>
      <c r="H771" s="128"/>
      <c r="I771" s="69"/>
      <c r="J771" s="188"/>
      <c r="K771" s="188"/>
      <c r="L771" s="188"/>
      <c r="M771" s="188"/>
      <c r="N771" s="188"/>
      <c r="O771" s="149"/>
      <c r="P771" s="69"/>
      <c r="Q771" s="69"/>
      <c r="R771" s="69"/>
      <c r="S771" s="69"/>
    </row>
    <row r="772" spans="1:19">
      <c r="A772" s="128"/>
      <c r="B772" s="128"/>
      <c r="C772" s="131"/>
      <c r="D772" s="132"/>
      <c r="E772" s="132"/>
      <c r="F772" s="90"/>
      <c r="G772" s="128"/>
      <c r="H772" s="128"/>
      <c r="I772" s="69"/>
      <c r="J772" s="188"/>
      <c r="K772" s="188"/>
      <c r="L772" s="188"/>
      <c r="M772" s="188"/>
      <c r="N772" s="188"/>
      <c r="O772" s="149"/>
      <c r="P772" s="69"/>
      <c r="Q772" s="69"/>
      <c r="R772" s="69"/>
      <c r="S772" s="69"/>
    </row>
    <row r="773" spans="1:19">
      <c r="A773" s="128"/>
      <c r="B773" s="128"/>
      <c r="C773" s="131"/>
      <c r="D773" s="132"/>
      <c r="E773" s="132"/>
      <c r="F773" s="90"/>
      <c r="G773" s="128"/>
      <c r="H773" s="128"/>
      <c r="I773" s="69"/>
      <c r="J773" s="188"/>
      <c r="K773" s="188"/>
      <c r="L773" s="188"/>
      <c r="M773" s="188"/>
      <c r="N773" s="188"/>
      <c r="O773" s="149"/>
      <c r="P773" s="69"/>
      <c r="Q773" s="69"/>
      <c r="R773" s="69"/>
      <c r="S773" s="69"/>
    </row>
    <row r="774" spans="1:19">
      <c r="A774" s="128"/>
      <c r="B774" s="128"/>
      <c r="C774" s="131"/>
      <c r="D774" s="132"/>
      <c r="E774" s="132"/>
      <c r="F774" s="90"/>
      <c r="G774" s="128"/>
      <c r="H774" s="128"/>
      <c r="I774" s="69"/>
      <c r="J774" s="188"/>
      <c r="K774" s="188"/>
      <c r="L774" s="188"/>
      <c r="M774" s="188"/>
      <c r="N774" s="188"/>
      <c r="O774" s="149"/>
      <c r="P774" s="69"/>
      <c r="Q774" s="69"/>
      <c r="R774" s="69"/>
      <c r="S774" s="69"/>
    </row>
    <row r="775" spans="1:19">
      <c r="A775" s="128"/>
      <c r="B775" s="128"/>
      <c r="C775" s="131"/>
      <c r="D775" s="132"/>
      <c r="E775" s="132"/>
      <c r="F775" s="90"/>
      <c r="G775" s="128"/>
      <c r="H775" s="128"/>
      <c r="I775" s="69"/>
      <c r="J775" s="188"/>
      <c r="K775" s="188"/>
      <c r="L775" s="188"/>
      <c r="M775" s="188"/>
      <c r="N775" s="188"/>
      <c r="O775" s="149"/>
      <c r="P775" s="69"/>
      <c r="Q775" s="69"/>
      <c r="R775" s="69"/>
      <c r="S775" s="69"/>
    </row>
    <row r="776" spans="1:19">
      <c r="A776" s="128"/>
      <c r="B776" s="128"/>
      <c r="C776" s="131"/>
      <c r="D776" s="132"/>
      <c r="E776" s="132"/>
      <c r="F776" s="90"/>
      <c r="G776" s="128"/>
      <c r="H776" s="128"/>
      <c r="I776" s="69"/>
      <c r="J776" s="188"/>
      <c r="K776" s="188"/>
      <c r="L776" s="188"/>
      <c r="M776" s="188"/>
      <c r="N776" s="188"/>
      <c r="O776" s="149"/>
      <c r="P776" s="69"/>
      <c r="Q776" s="69"/>
      <c r="R776" s="69"/>
      <c r="S776" s="69"/>
    </row>
    <row r="777" spans="1:19">
      <c r="A777" s="128"/>
      <c r="B777" s="128"/>
      <c r="C777" s="131"/>
      <c r="D777" s="132"/>
      <c r="E777" s="132"/>
      <c r="F777" s="90"/>
      <c r="G777" s="128"/>
      <c r="H777" s="128"/>
      <c r="I777" s="69"/>
      <c r="J777" s="188"/>
      <c r="K777" s="188"/>
      <c r="L777" s="188"/>
      <c r="M777" s="188"/>
      <c r="N777" s="188"/>
      <c r="O777" s="149"/>
      <c r="P777" s="69"/>
      <c r="Q777" s="69"/>
      <c r="R777" s="69"/>
      <c r="S777" s="69"/>
    </row>
    <row r="778" spans="1:19">
      <c r="A778" s="128"/>
      <c r="B778" s="128"/>
      <c r="C778" s="131"/>
      <c r="D778" s="132"/>
      <c r="E778" s="132"/>
      <c r="F778" s="90"/>
      <c r="G778" s="128"/>
      <c r="H778" s="128"/>
      <c r="I778" s="69"/>
      <c r="J778" s="188"/>
      <c r="K778" s="188"/>
      <c r="L778" s="188"/>
      <c r="M778" s="188"/>
      <c r="N778" s="188"/>
      <c r="O778" s="149"/>
      <c r="P778" s="69"/>
      <c r="Q778" s="69"/>
      <c r="R778" s="69"/>
      <c r="S778" s="69"/>
    </row>
    <row r="779" spans="1:19">
      <c r="A779" s="128"/>
      <c r="B779" s="128"/>
      <c r="C779" s="131"/>
      <c r="D779" s="132"/>
      <c r="E779" s="132"/>
      <c r="F779" s="90"/>
      <c r="G779" s="128"/>
      <c r="H779" s="128"/>
      <c r="I779" s="69"/>
      <c r="J779" s="188"/>
      <c r="K779" s="188"/>
      <c r="L779" s="188"/>
      <c r="M779" s="188"/>
      <c r="N779" s="188"/>
      <c r="O779" s="149"/>
      <c r="P779" s="69"/>
      <c r="Q779" s="69"/>
      <c r="R779" s="69"/>
      <c r="S779" s="69"/>
    </row>
    <row r="780" spans="1:19">
      <c r="A780" s="128"/>
      <c r="B780" s="128"/>
      <c r="C780" s="131"/>
      <c r="D780" s="132"/>
      <c r="E780" s="132"/>
      <c r="F780" s="90"/>
      <c r="G780" s="128"/>
      <c r="H780" s="128"/>
      <c r="I780" s="69"/>
      <c r="J780" s="188"/>
      <c r="K780" s="188"/>
      <c r="L780" s="188"/>
      <c r="M780" s="188"/>
      <c r="N780" s="188"/>
      <c r="O780" s="149"/>
      <c r="P780" s="69"/>
      <c r="Q780" s="69"/>
      <c r="R780" s="69"/>
      <c r="S780" s="69"/>
    </row>
    <row r="781" spans="1:19">
      <c r="A781" s="128"/>
      <c r="B781" s="128"/>
      <c r="C781" s="131"/>
      <c r="D781" s="132"/>
      <c r="E781" s="132"/>
      <c r="F781" s="90"/>
      <c r="G781" s="128"/>
      <c r="H781" s="128"/>
      <c r="I781" s="69"/>
      <c r="J781" s="188"/>
      <c r="K781" s="188"/>
      <c r="L781" s="188"/>
      <c r="M781" s="188"/>
      <c r="N781" s="188"/>
      <c r="O781" s="149"/>
      <c r="P781" s="69"/>
      <c r="Q781" s="69"/>
      <c r="R781" s="69"/>
      <c r="S781" s="69"/>
    </row>
    <row r="782" spans="1:19">
      <c r="A782" s="128"/>
      <c r="B782" s="128"/>
      <c r="C782" s="131"/>
      <c r="D782" s="132"/>
      <c r="E782" s="132"/>
      <c r="F782" s="90"/>
      <c r="G782" s="128"/>
      <c r="H782" s="128"/>
      <c r="I782" s="69"/>
      <c r="J782" s="188"/>
      <c r="K782" s="188"/>
      <c r="L782" s="188"/>
      <c r="M782" s="188"/>
      <c r="N782" s="188"/>
      <c r="O782" s="149"/>
      <c r="P782" s="69"/>
      <c r="Q782" s="69"/>
      <c r="R782" s="69"/>
      <c r="S782" s="69"/>
    </row>
    <row r="783" spans="1:19">
      <c r="A783" s="128"/>
      <c r="B783" s="128"/>
      <c r="C783" s="131"/>
      <c r="D783" s="132"/>
      <c r="E783" s="132"/>
      <c r="F783" s="90"/>
      <c r="G783" s="128"/>
      <c r="H783" s="128"/>
      <c r="I783" s="69"/>
      <c r="J783" s="188"/>
      <c r="K783" s="188"/>
      <c r="L783" s="188"/>
      <c r="M783" s="188"/>
      <c r="N783" s="188"/>
      <c r="O783" s="149"/>
      <c r="P783" s="69"/>
      <c r="Q783" s="69"/>
      <c r="R783" s="69"/>
      <c r="S783" s="69"/>
    </row>
    <row r="784" spans="1:19">
      <c r="A784" s="128"/>
      <c r="B784" s="128"/>
      <c r="C784" s="131"/>
      <c r="D784" s="132"/>
      <c r="E784" s="132"/>
      <c r="F784" s="90"/>
      <c r="G784" s="128"/>
      <c r="H784" s="128"/>
      <c r="I784" s="69"/>
      <c r="J784" s="188"/>
      <c r="K784" s="188"/>
      <c r="L784" s="188"/>
      <c r="M784" s="188"/>
      <c r="N784" s="188"/>
      <c r="O784" s="149"/>
      <c r="P784" s="69"/>
      <c r="Q784" s="69"/>
      <c r="R784" s="69"/>
      <c r="S784" s="69"/>
    </row>
    <row r="785" spans="1:19">
      <c r="A785" s="128"/>
      <c r="B785" s="128"/>
      <c r="C785" s="131"/>
      <c r="D785" s="132"/>
      <c r="E785" s="132"/>
      <c r="F785" s="90"/>
      <c r="G785" s="128"/>
      <c r="H785" s="128"/>
      <c r="I785" s="69"/>
      <c r="J785" s="188"/>
      <c r="K785" s="188"/>
      <c r="L785" s="188"/>
      <c r="M785" s="188"/>
      <c r="N785" s="188"/>
      <c r="O785" s="149"/>
      <c r="P785" s="69"/>
      <c r="Q785" s="69"/>
      <c r="R785" s="69"/>
      <c r="S785" s="69"/>
    </row>
    <row r="786" spans="1:19">
      <c r="A786" s="128"/>
      <c r="B786" s="128"/>
      <c r="C786" s="131"/>
      <c r="D786" s="132"/>
      <c r="E786" s="132"/>
      <c r="F786" s="90"/>
      <c r="G786" s="128"/>
      <c r="H786" s="128"/>
      <c r="I786" s="69"/>
      <c r="J786" s="188"/>
      <c r="K786" s="188"/>
      <c r="L786" s="188"/>
      <c r="M786" s="188"/>
      <c r="N786" s="188"/>
      <c r="O786" s="149"/>
      <c r="P786" s="69"/>
      <c r="Q786" s="69"/>
      <c r="R786" s="69"/>
      <c r="S786" s="69"/>
    </row>
    <row r="787" spans="1:19">
      <c r="A787" s="128"/>
      <c r="B787" s="128"/>
      <c r="C787" s="131"/>
      <c r="D787" s="132"/>
      <c r="E787" s="132"/>
      <c r="F787" s="90"/>
      <c r="G787" s="128"/>
      <c r="H787" s="128"/>
      <c r="I787" s="69"/>
      <c r="J787" s="188"/>
      <c r="K787" s="188"/>
      <c r="L787" s="188"/>
      <c r="M787" s="188"/>
      <c r="N787" s="188"/>
      <c r="O787" s="149"/>
      <c r="P787" s="69"/>
      <c r="Q787" s="69"/>
      <c r="R787" s="69"/>
      <c r="S787" s="69"/>
    </row>
    <row r="788" spans="1:19">
      <c r="A788" s="128"/>
      <c r="B788" s="128"/>
      <c r="C788" s="131"/>
      <c r="D788" s="132"/>
      <c r="E788" s="132"/>
      <c r="F788" s="90"/>
      <c r="G788" s="128"/>
      <c r="H788" s="128"/>
      <c r="I788" s="69"/>
      <c r="J788" s="188"/>
      <c r="K788" s="188"/>
      <c r="L788" s="188"/>
      <c r="M788" s="188"/>
      <c r="N788" s="188"/>
      <c r="O788" s="149"/>
      <c r="P788" s="69"/>
      <c r="Q788" s="69"/>
      <c r="R788" s="69"/>
      <c r="S788" s="69"/>
    </row>
    <row r="789" spans="1:19">
      <c r="A789" s="128"/>
      <c r="B789" s="128"/>
      <c r="C789" s="131"/>
      <c r="D789" s="132"/>
      <c r="E789" s="132"/>
      <c r="F789" s="90"/>
      <c r="G789" s="128"/>
      <c r="H789" s="128"/>
      <c r="I789" s="69"/>
      <c r="J789" s="188"/>
      <c r="K789" s="188"/>
      <c r="L789" s="188"/>
      <c r="M789" s="188"/>
      <c r="N789" s="188"/>
      <c r="O789" s="149"/>
      <c r="P789" s="69"/>
      <c r="Q789" s="69"/>
      <c r="R789" s="69"/>
      <c r="S789" s="69"/>
    </row>
    <row r="790" spans="1:19">
      <c r="A790" s="128"/>
      <c r="B790" s="128"/>
      <c r="C790" s="131"/>
      <c r="D790" s="132"/>
      <c r="E790" s="132"/>
      <c r="F790" s="90"/>
      <c r="G790" s="128"/>
      <c r="H790" s="128"/>
      <c r="I790" s="69"/>
      <c r="J790" s="188"/>
      <c r="K790" s="188"/>
      <c r="L790" s="188"/>
      <c r="M790" s="188"/>
      <c r="N790" s="188"/>
      <c r="O790" s="149"/>
      <c r="P790" s="69"/>
      <c r="Q790" s="69"/>
      <c r="R790" s="69"/>
      <c r="S790" s="69"/>
    </row>
    <row r="791" spans="1:19">
      <c r="A791" s="128"/>
      <c r="B791" s="128"/>
      <c r="C791" s="131"/>
      <c r="D791" s="132"/>
      <c r="E791" s="132"/>
      <c r="F791" s="90"/>
      <c r="G791" s="128"/>
      <c r="H791" s="128"/>
      <c r="I791" s="69"/>
      <c r="J791" s="188"/>
      <c r="K791" s="188"/>
      <c r="L791" s="188"/>
      <c r="M791" s="188"/>
      <c r="N791" s="188"/>
      <c r="O791" s="149"/>
      <c r="P791" s="69"/>
      <c r="Q791" s="69"/>
      <c r="R791" s="69"/>
      <c r="S791" s="69"/>
    </row>
    <row r="792" spans="1:19">
      <c r="A792" s="128"/>
      <c r="B792" s="128"/>
      <c r="C792" s="131"/>
      <c r="D792" s="132"/>
      <c r="E792" s="132"/>
      <c r="F792" s="90"/>
      <c r="G792" s="128"/>
      <c r="H792" s="128"/>
      <c r="I792" s="69"/>
      <c r="J792" s="188"/>
      <c r="K792" s="188"/>
      <c r="L792" s="188"/>
      <c r="M792" s="188"/>
      <c r="N792" s="188"/>
      <c r="O792" s="149"/>
      <c r="P792" s="69"/>
      <c r="Q792" s="69"/>
      <c r="R792" s="69"/>
      <c r="S792" s="69"/>
    </row>
    <row r="793" spans="1:19">
      <c r="A793" s="128"/>
      <c r="B793" s="128"/>
      <c r="C793" s="131"/>
      <c r="D793" s="132"/>
      <c r="E793" s="132"/>
      <c r="F793" s="90"/>
      <c r="G793" s="128"/>
      <c r="H793" s="128"/>
      <c r="I793" s="69"/>
      <c r="J793" s="188"/>
      <c r="K793" s="188"/>
      <c r="L793" s="188"/>
      <c r="M793" s="188"/>
      <c r="N793" s="188"/>
      <c r="O793" s="149"/>
      <c r="P793" s="69"/>
      <c r="Q793" s="69"/>
      <c r="R793" s="69"/>
      <c r="S793" s="69"/>
    </row>
    <row r="794" spans="1:19">
      <c r="A794" s="128"/>
      <c r="B794" s="128"/>
      <c r="C794" s="131"/>
      <c r="D794" s="132"/>
      <c r="E794" s="132"/>
      <c r="F794" s="90"/>
      <c r="G794" s="128"/>
      <c r="H794" s="128"/>
      <c r="I794" s="69"/>
      <c r="J794" s="188"/>
      <c r="K794" s="188"/>
      <c r="L794" s="188"/>
      <c r="M794" s="188"/>
      <c r="N794" s="188"/>
      <c r="O794" s="149"/>
      <c r="P794" s="69"/>
      <c r="Q794" s="69"/>
      <c r="R794" s="69"/>
      <c r="S794" s="69"/>
    </row>
    <row r="795" spans="1:19">
      <c r="A795" s="128"/>
      <c r="B795" s="128"/>
      <c r="C795" s="131"/>
      <c r="D795" s="132"/>
      <c r="E795" s="132"/>
      <c r="F795" s="90"/>
      <c r="G795" s="128"/>
      <c r="H795" s="128"/>
      <c r="I795" s="69"/>
      <c r="J795" s="188"/>
      <c r="K795" s="188"/>
      <c r="L795" s="188"/>
      <c r="M795" s="188"/>
      <c r="N795" s="188"/>
      <c r="O795" s="149"/>
      <c r="P795" s="69"/>
      <c r="Q795" s="69"/>
      <c r="R795" s="69"/>
      <c r="S795" s="69"/>
    </row>
    <row r="796" spans="1:19">
      <c r="A796" s="128"/>
      <c r="B796" s="128"/>
      <c r="C796" s="131"/>
      <c r="D796" s="132"/>
      <c r="E796" s="132"/>
      <c r="F796" s="90"/>
      <c r="G796" s="128"/>
      <c r="H796" s="128"/>
      <c r="I796" s="69"/>
      <c r="J796" s="188"/>
      <c r="K796" s="188"/>
      <c r="L796" s="188"/>
      <c r="M796" s="188"/>
      <c r="N796" s="188"/>
      <c r="O796" s="149"/>
      <c r="P796" s="69"/>
      <c r="Q796" s="69"/>
      <c r="R796" s="69"/>
      <c r="S796" s="69"/>
    </row>
    <row r="797" spans="1:19">
      <c r="A797" s="128"/>
      <c r="B797" s="128"/>
      <c r="C797" s="131"/>
      <c r="D797" s="132"/>
      <c r="E797" s="132"/>
      <c r="F797" s="90"/>
      <c r="G797" s="128"/>
      <c r="H797" s="128"/>
      <c r="I797" s="69"/>
      <c r="J797" s="188"/>
      <c r="K797" s="188"/>
      <c r="L797" s="188"/>
      <c r="M797" s="188"/>
      <c r="N797" s="188"/>
      <c r="O797" s="149"/>
      <c r="P797" s="69"/>
      <c r="Q797" s="69"/>
      <c r="R797" s="69"/>
      <c r="S797" s="69"/>
    </row>
    <row r="798" spans="1:19">
      <c r="A798" s="128"/>
      <c r="B798" s="128"/>
      <c r="C798" s="131"/>
      <c r="D798" s="132"/>
      <c r="E798" s="132"/>
      <c r="F798" s="90"/>
      <c r="G798" s="128"/>
      <c r="H798" s="128"/>
      <c r="I798" s="69"/>
      <c r="J798" s="188"/>
      <c r="K798" s="188"/>
      <c r="L798" s="188"/>
      <c r="M798" s="188"/>
      <c r="N798" s="188"/>
      <c r="O798" s="149"/>
      <c r="P798" s="69"/>
      <c r="Q798" s="69"/>
      <c r="R798" s="69"/>
      <c r="S798" s="69"/>
    </row>
    <row r="799" spans="1:19">
      <c r="A799" s="128"/>
      <c r="B799" s="128"/>
      <c r="C799" s="131"/>
      <c r="D799" s="132"/>
      <c r="E799" s="132"/>
      <c r="F799" s="90"/>
      <c r="G799" s="128"/>
      <c r="H799" s="128"/>
      <c r="I799" s="69"/>
      <c r="J799" s="188"/>
      <c r="K799" s="188"/>
      <c r="L799" s="188"/>
      <c r="M799" s="188"/>
      <c r="N799" s="188"/>
      <c r="O799" s="149"/>
      <c r="P799" s="69"/>
      <c r="Q799" s="69"/>
      <c r="R799" s="69"/>
      <c r="S799" s="69"/>
    </row>
    <row r="800" spans="1:19">
      <c r="A800" s="128"/>
      <c r="B800" s="128"/>
      <c r="C800" s="131"/>
      <c r="D800" s="132"/>
      <c r="E800" s="132"/>
      <c r="F800" s="90"/>
      <c r="G800" s="128"/>
      <c r="H800" s="128"/>
      <c r="I800" s="69"/>
      <c r="J800" s="188"/>
      <c r="K800" s="188"/>
      <c r="L800" s="188"/>
      <c r="M800" s="188"/>
      <c r="N800" s="188"/>
      <c r="O800" s="149"/>
      <c r="P800" s="69"/>
      <c r="Q800" s="69"/>
      <c r="R800" s="69"/>
      <c r="S800" s="69"/>
    </row>
    <row r="801" spans="1:19">
      <c r="A801" s="128"/>
      <c r="B801" s="128"/>
      <c r="C801" s="131"/>
      <c r="D801" s="132"/>
      <c r="E801" s="132"/>
      <c r="F801" s="90"/>
      <c r="G801" s="128"/>
      <c r="H801" s="128"/>
      <c r="I801" s="69"/>
      <c r="J801" s="188"/>
      <c r="K801" s="188"/>
      <c r="L801" s="188"/>
      <c r="M801" s="188"/>
      <c r="N801" s="188"/>
      <c r="O801" s="149"/>
      <c r="P801" s="69"/>
      <c r="Q801" s="69"/>
      <c r="R801" s="69"/>
      <c r="S801" s="69"/>
    </row>
    <row r="802" spans="1:19">
      <c r="A802" s="128"/>
      <c r="B802" s="128"/>
      <c r="C802" s="131"/>
      <c r="D802" s="132"/>
      <c r="E802" s="132"/>
      <c r="F802" s="90"/>
      <c r="G802" s="128"/>
      <c r="H802" s="128"/>
      <c r="I802" s="69"/>
      <c r="J802" s="188"/>
      <c r="K802" s="188"/>
      <c r="L802" s="188"/>
      <c r="M802" s="188"/>
      <c r="N802" s="188"/>
      <c r="O802" s="149"/>
      <c r="P802" s="69"/>
      <c r="Q802" s="69"/>
      <c r="R802" s="69"/>
      <c r="S802" s="69"/>
    </row>
    <row r="803" spans="1:19">
      <c r="A803" s="128"/>
      <c r="B803" s="128"/>
      <c r="C803" s="131"/>
      <c r="D803" s="132"/>
      <c r="E803" s="132"/>
      <c r="F803" s="90"/>
      <c r="G803" s="128"/>
      <c r="H803" s="128"/>
      <c r="I803" s="69"/>
      <c r="J803" s="188"/>
      <c r="K803" s="188"/>
      <c r="L803" s="188"/>
      <c r="M803" s="188"/>
      <c r="N803" s="188"/>
      <c r="O803" s="149"/>
      <c r="P803" s="69"/>
      <c r="Q803" s="69"/>
      <c r="R803" s="69"/>
      <c r="S803" s="69"/>
    </row>
    <row r="804" spans="1:19">
      <c r="A804" s="128"/>
      <c r="B804" s="128"/>
      <c r="C804" s="131"/>
      <c r="D804" s="132"/>
      <c r="E804" s="132"/>
      <c r="F804" s="90"/>
      <c r="G804" s="128"/>
      <c r="H804" s="128"/>
      <c r="I804" s="69"/>
      <c r="J804" s="188"/>
      <c r="K804" s="188"/>
      <c r="L804" s="188"/>
      <c r="M804" s="188"/>
      <c r="N804" s="188"/>
      <c r="O804" s="149"/>
      <c r="P804" s="69"/>
      <c r="Q804" s="69"/>
      <c r="R804" s="69"/>
      <c r="S804" s="69"/>
    </row>
    <row r="805" spans="1:19">
      <c r="A805" s="128"/>
      <c r="B805" s="128"/>
      <c r="C805" s="131"/>
      <c r="D805" s="132"/>
      <c r="E805" s="132"/>
      <c r="F805" s="90"/>
      <c r="G805" s="128"/>
      <c r="H805" s="128"/>
      <c r="I805" s="69"/>
      <c r="J805" s="188"/>
      <c r="K805" s="188"/>
      <c r="L805" s="188"/>
      <c r="M805" s="188"/>
      <c r="N805" s="188"/>
      <c r="O805" s="149"/>
    </row>
    <row r="806" spans="1:19">
      <c r="A806" s="128"/>
      <c r="B806" s="128"/>
      <c r="C806" s="131"/>
      <c r="D806" s="132"/>
      <c r="E806" s="132"/>
      <c r="F806" s="90"/>
      <c r="G806" s="128"/>
      <c r="H806" s="128"/>
      <c r="I806" s="69"/>
      <c r="J806" s="188"/>
      <c r="K806" s="188"/>
      <c r="L806" s="188"/>
      <c r="M806" s="188"/>
      <c r="N806" s="188"/>
      <c r="O806" s="149"/>
    </row>
    <row r="807" spans="1:19">
      <c r="A807" s="128"/>
      <c r="B807" s="128"/>
      <c r="C807" s="131"/>
      <c r="D807" s="132"/>
      <c r="E807" s="132"/>
      <c r="F807" s="90"/>
      <c r="G807" s="128"/>
      <c r="H807" s="128"/>
      <c r="I807" s="69"/>
      <c r="J807" s="188"/>
      <c r="K807" s="188"/>
      <c r="L807" s="188"/>
      <c r="M807" s="188"/>
      <c r="N807" s="188"/>
      <c r="O807" s="149"/>
    </row>
    <row r="808" spans="1:19">
      <c r="A808" s="128"/>
      <c r="B808" s="128"/>
      <c r="C808" s="131"/>
      <c r="D808" s="132"/>
      <c r="E808" s="132"/>
      <c r="F808" s="90"/>
      <c r="G808" s="128"/>
      <c r="H808" s="128"/>
      <c r="I808" s="69"/>
      <c r="J808" s="188"/>
      <c r="K808" s="188"/>
      <c r="L808" s="188"/>
      <c r="M808" s="188"/>
      <c r="N808" s="188"/>
      <c r="O808" s="149"/>
    </row>
    <row r="809" spans="1:19">
      <c r="A809" s="128"/>
      <c r="B809" s="128"/>
      <c r="C809" s="131"/>
      <c r="D809" s="132"/>
      <c r="E809" s="132"/>
      <c r="F809" s="90"/>
      <c r="G809" s="128"/>
      <c r="H809" s="128"/>
      <c r="I809" s="69"/>
      <c r="J809" s="188"/>
      <c r="K809" s="188"/>
      <c r="L809" s="188"/>
      <c r="M809" s="188"/>
      <c r="N809" s="188"/>
      <c r="O809" s="149"/>
    </row>
    <row r="810" spans="1:19">
      <c r="A810" s="128"/>
      <c r="B810" s="128"/>
      <c r="C810" s="131"/>
      <c r="D810" s="132"/>
      <c r="E810" s="132"/>
      <c r="F810" s="90"/>
      <c r="G810" s="128"/>
      <c r="H810" s="128"/>
      <c r="I810" s="69"/>
      <c r="J810" s="188"/>
      <c r="K810" s="188"/>
      <c r="L810" s="188"/>
      <c r="M810" s="188"/>
      <c r="N810" s="188"/>
      <c r="O810" s="149"/>
    </row>
    <row r="811" spans="1:19">
      <c r="A811" s="128"/>
      <c r="B811" s="128"/>
      <c r="C811" s="131"/>
      <c r="D811" s="132"/>
      <c r="E811" s="132"/>
      <c r="F811" s="90"/>
      <c r="G811" s="128"/>
      <c r="H811" s="128"/>
      <c r="I811" s="69"/>
      <c r="J811" s="188"/>
      <c r="K811" s="188"/>
      <c r="L811" s="188"/>
      <c r="M811" s="188"/>
      <c r="N811" s="188"/>
      <c r="O811" s="149"/>
    </row>
    <row r="812" spans="1:19">
      <c r="A812" s="128"/>
      <c r="B812" s="128"/>
      <c r="C812" s="131"/>
      <c r="D812" s="132"/>
      <c r="E812" s="132"/>
      <c r="F812" s="90"/>
      <c r="G812" s="128"/>
      <c r="H812" s="128"/>
      <c r="I812" s="69"/>
      <c r="J812" s="188"/>
      <c r="K812" s="188"/>
      <c r="L812" s="188"/>
      <c r="M812" s="188"/>
      <c r="N812" s="188"/>
      <c r="O812" s="149"/>
    </row>
    <row r="813" spans="1:19">
      <c r="A813" s="128"/>
      <c r="B813" s="128"/>
      <c r="C813" s="131"/>
      <c r="D813" s="132"/>
      <c r="E813" s="132"/>
      <c r="F813" s="90"/>
      <c r="G813" s="128"/>
      <c r="H813" s="128"/>
      <c r="I813" s="69"/>
      <c r="J813" s="188"/>
      <c r="K813" s="188"/>
      <c r="L813" s="188"/>
      <c r="M813" s="188"/>
      <c r="N813" s="188"/>
      <c r="O813" s="149"/>
    </row>
    <row r="814" spans="1:19">
      <c r="A814" s="128"/>
      <c r="B814" s="128"/>
      <c r="C814" s="131"/>
      <c r="D814" s="132"/>
      <c r="E814" s="132"/>
      <c r="F814" s="90"/>
      <c r="G814" s="128"/>
      <c r="H814" s="128"/>
      <c r="I814" s="69"/>
      <c r="J814" s="188"/>
      <c r="K814" s="188"/>
      <c r="L814" s="188"/>
      <c r="M814" s="188"/>
      <c r="N814" s="188"/>
      <c r="O814" s="149"/>
    </row>
    <row r="815" spans="1:19">
      <c r="A815" s="128"/>
      <c r="B815" s="128"/>
      <c r="C815" s="131"/>
      <c r="D815" s="132"/>
      <c r="E815" s="132"/>
      <c r="F815" s="90"/>
      <c r="G815" s="128"/>
      <c r="H815" s="128"/>
      <c r="I815" s="69"/>
      <c r="J815" s="188"/>
      <c r="K815" s="188"/>
      <c r="L815" s="188"/>
      <c r="M815" s="188"/>
      <c r="N815" s="188"/>
      <c r="O815" s="149"/>
    </row>
    <row r="816" spans="1:19">
      <c r="A816" s="128"/>
      <c r="B816" s="128"/>
      <c r="C816" s="131"/>
      <c r="D816" s="132"/>
      <c r="E816" s="132"/>
      <c r="F816" s="90"/>
      <c r="G816" s="128"/>
      <c r="H816" s="128"/>
      <c r="I816" s="69"/>
      <c r="J816" s="188"/>
      <c r="K816" s="188"/>
      <c r="L816" s="188"/>
      <c r="M816" s="188"/>
      <c r="N816" s="188"/>
      <c r="O816" s="149"/>
    </row>
    <row r="817" spans="1:15">
      <c r="A817" s="128"/>
      <c r="B817" s="128"/>
      <c r="C817" s="131"/>
      <c r="D817" s="132"/>
      <c r="E817" s="132"/>
      <c r="F817" s="90"/>
      <c r="G817" s="128"/>
      <c r="H817" s="128"/>
      <c r="I817" s="69"/>
      <c r="J817" s="188"/>
      <c r="K817" s="188"/>
      <c r="L817" s="188"/>
      <c r="M817" s="188"/>
      <c r="N817" s="188"/>
      <c r="O817" s="149"/>
    </row>
    <row r="818" spans="1:15">
      <c r="A818" s="128"/>
      <c r="B818" s="128"/>
      <c r="C818" s="131"/>
      <c r="D818" s="132"/>
      <c r="E818" s="132"/>
      <c r="F818" s="90"/>
      <c r="G818" s="128"/>
      <c r="H818" s="128"/>
      <c r="I818" s="69"/>
      <c r="J818" s="188"/>
      <c r="K818" s="188"/>
      <c r="L818" s="188"/>
      <c r="M818" s="188"/>
      <c r="N818" s="188"/>
      <c r="O818" s="149"/>
    </row>
    <row r="819" spans="1:15">
      <c r="A819" s="128"/>
      <c r="B819" s="128"/>
      <c r="C819" s="131"/>
      <c r="D819" s="132"/>
      <c r="E819" s="132"/>
      <c r="F819" s="90"/>
      <c r="G819" s="128"/>
      <c r="H819" s="128"/>
      <c r="I819" s="69"/>
      <c r="J819" s="188"/>
      <c r="K819" s="188"/>
      <c r="L819" s="188"/>
      <c r="M819" s="188"/>
      <c r="N819" s="188"/>
      <c r="O819" s="149"/>
    </row>
    <row r="820" spans="1:15">
      <c r="A820" s="128"/>
      <c r="B820" s="128"/>
      <c r="C820" s="131"/>
      <c r="D820" s="132"/>
      <c r="E820" s="132"/>
      <c r="F820" s="90"/>
      <c r="G820" s="128"/>
      <c r="H820" s="128"/>
      <c r="I820" s="69"/>
      <c r="J820" s="188"/>
      <c r="K820" s="188"/>
      <c r="L820" s="188"/>
      <c r="M820" s="188"/>
      <c r="N820" s="188"/>
      <c r="O820" s="149"/>
    </row>
    <row r="821" spans="1:15">
      <c r="A821" s="128"/>
      <c r="B821" s="128"/>
      <c r="C821" s="131"/>
      <c r="D821" s="132"/>
      <c r="E821" s="132"/>
      <c r="F821" s="90"/>
      <c r="G821" s="128"/>
      <c r="H821" s="128"/>
      <c r="I821" s="69"/>
      <c r="J821" s="188"/>
      <c r="K821" s="188"/>
      <c r="L821" s="188"/>
      <c r="M821" s="188"/>
      <c r="N821" s="188"/>
      <c r="O821" s="149"/>
    </row>
    <row r="822" spans="1:15">
      <c r="A822" s="128"/>
      <c r="B822" s="128"/>
      <c r="C822" s="131"/>
      <c r="D822" s="132"/>
      <c r="E822" s="132"/>
      <c r="F822" s="90"/>
      <c r="G822" s="128"/>
      <c r="H822" s="128"/>
      <c r="I822" s="69"/>
      <c r="J822" s="188"/>
      <c r="K822" s="188"/>
      <c r="L822" s="188"/>
      <c r="M822" s="188"/>
      <c r="N822" s="188"/>
      <c r="O822" s="149"/>
    </row>
    <row r="823" spans="1:15">
      <c r="A823" s="128"/>
      <c r="B823" s="128"/>
      <c r="C823" s="131"/>
      <c r="D823" s="132"/>
      <c r="E823" s="132"/>
      <c r="F823" s="90"/>
      <c r="G823" s="128"/>
      <c r="H823" s="128"/>
      <c r="I823" s="69"/>
      <c r="J823" s="188"/>
      <c r="K823" s="188"/>
      <c r="L823" s="188"/>
      <c r="M823" s="188"/>
      <c r="N823" s="188"/>
      <c r="O823" s="149"/>
    </row>
    <row r="824" spans="1:15">
      <c r="A824" s="128"/>
      <c r="B824" s="128"/>
      <c r="C824" s="131"/>
      <c r="D824" s="132"/>
      <c r="E824" s="132"/>
      <c r="F824" s="90"/>
      <c r="G824" s="128"/>
      <c r="H824" s="128"/>
      <c r="I824" s="69"/>
      <c r="J824" s="188"/>
      <c r="K824" s="188"/>
      <c r="L824" s="188"/>
      <c r="M824" s="188"/>
      <c r="N824" s="188"/>
      <c r="O824" s="149"/>
    </row>
    <row r="825" spans="1:15">
      <c r="A825" s="128"/>
      <c r="B825" s="128"/>
      <c r="C825" s="131"/>
      <c r="D825" s="132"/>
      <c r="E825" s="132"/>
      <c r="F825" s="90"/>
      <c r="G825" s="128"/>
      <c r="H825" s="128"/>
      <c r="I825" s="69"/>
      <c r="J825" s="188"/>
      <c r="K825" s="188"/>
      <c r="L825" s="188"/>
      <c r="M825" s="188"/>
      <c r="N825" s="188"/>
      <c r="O825" s="149"/>
    </row>
    <row r="826" spans="1:15">
      <c r="A826" s="128"/>
      <c r="B826" s="128"/>
      <c r="C826" s="131"/>
      <c r="D826" s="132"/>
      <c r="E826" s="132"/>
      <c r="F826" s="90"/>
      <c r="G826" s="128"/>
      <c r="H826" s="128"/>
      <c r="I826" s="69"/>
      <c r="J826" s="188"/>
      <c r="K826" s="188"/>
      <c r="L826" s="188"/>
      <c r="M826" s="188"/>
      <c r="N826" s="188"/>
      <c r="O826" s="149"/>
    </row>
    <row r="827" spans="1:15">
      <c r="A827" s="128"/>
      <c r="B827" s="128"/>
      <c r="C827" s="131"/>
      <c r="D827" s="132"/>
      <c r="E827" s="132"/>
      <c r="F827" s="90"/>
      <c r="G827" s="128"/>
      <c r="H827" s="128"/>
      <c r="I827" s="69"/>
      <c r="J827" s="188"/>
      <c r="K827" s="188"/>
      <c r="L827" s="188"/>
      <c r="M827" s="188"/>
      <c r="N827" s="188"/>
      <c r="O827" s="149"/>
    </row>
    <row r="828" spans="1:15">
      <c r="A828" s="128"/>
      <c r="B828" s="128"/>
      <c r="C828" s="131"/>
      <c r="D828" s="132"/>
      <c r="E828" s="132"/>
      <c r="F828" s="90"/>
      <c r="G828" s="128"/>
      <c r="H828" s="128"/>
      <c r="I828" s="69"/>
      <c r="J828" s="188"/>
      <c r="K828" s="188"/>
      <c r="L828" s="188"/>
      <c r="M828" s="188"/>
      <c r="N828" s="188"/>
      <c r="O828" s="149"/>
    </row>
    <row r="829" spans="1:15">
      <c r="A829" s="128"/>
      <c r="B829" s="128"/>
      <c r="C829" s="131"/>
      <c r="D829" s="132"/>
      <c r="E829" s="132"/>
      <c r="F829" s="90"/>
      <c r="G829" s="128"/>
      <c r="H829" s="128"/>
      <c r="I829" s="69"/>
      <c r="J829" s="188"/>
      <c r="K829" s="188"/>
      <c r="L829" s="188"/>
      <c r="M829" s="188"/>
      <c r="N829" s="188"/>
      <c r="O829" s="149"/>
    </row>
    <row r="830" spans="1:15">
      <c r="A830" s="128"/>
      <c r="B830" s="128"/>
      <c r="C830" s="131"/>
      <c r="D830" s="132"/>
      <c r="E830" s="132"/>
      <c r="F830" s="90"/>
      <c r="G830" s="128"/>
      <c r="H830" s="128"/>
      <c r="I830" s="69"/>
      <c r="J830" s="188"/>
      <c r="K830" s="188"/>
      <c r="L830" s="188"/>
      <c r="M830" s="188"/>
      <c r="N830" s="188"/>
      <c r="O830" s="149"/>
    </row>
    <row r="831" spans="1:15">
      <c r="A831" s="128"/>
      <c r="B831" s="128"/>
      <c r="C831" s="131"/>
      <c r="D831" s="132"/>
      <c r="E831" s="132"/>
      <c r="F831" s="90"/>
      <c r="G831" s="128"/>
      <c r="H831" s="128"/>
      <c r="I831" s="69"/>
      <c r="J831" s="188"/>
      <c r="K831" s="188"/>
      <c r="L831" s="188"/>
      <c r="M831" s="188"/>
      <c r="N831" s="188"/>
      <c r="O831" s="149"/>
    </row>
    <row r="832" spans="1:15">
      <c r="A832" s="128"/>
      <c r="B832" s="128"/>
      <c r="C832" s="131"/>
      <c r="D832" s="132"/>
      <c r="E832" s="132"/>
      <c r="F832" s="90"/>
      <c r="G832" s="128"/>
      <c r="H832" s="128"/>
      <c r="I832" s="69"/>
      <c r="J832" s="188"/>
      <c r="K832" s="188"/>
      <c r="L832" s="188"/>
      <c r="M832" s="188"/>
      <c r="N832" s="188"/>
      <c r="O832" s="149"/>
    </row>
  </sheetData>
  <mergeCells count="4">
    <mergeCell ref="A1:C1"/>
    <mergeCell ref="P1:Q1"/>
    <mergeCell ref="P2:Q2"/>
    <mergeCell ref="P3:Q3"/>
  </mergeCells>
  <phoneticPr fontId="12" type="noConversion"/>
  <pageMargins left="0" right="0" top="0.5" bottom="0" header="0" footer="0"/>
  <pageSetup scale="5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U5"/>
  <sheetViews>
    <sheetView tabSelected="1" workbookViewId="0">
      <selection activeCell="H26" sqref="H26"/>
    </sheetView>
  </sheetViews>
  <sheetFormatPr defaultRowHeight="16.5"/>
  <cols>
    <col min="1" max="1" width="10.75" customWidth="1"/>
    <col min="11" max="11" width="11.5" customWidth="1"/>
    <col min="21" max="21" width="12.875" customWidth="1"/>
  </cols>
  <sheetData>
    <row r="3" spans="1:21">
      <c r="A3" t="s">
        <v>50</v>
      </c>
      <c r="K3" t="s">
        <v>51</v>
      </c>
      <c r="U3" t="s">
        <v>207</v>
      </c>
    </row>
    <row r="4" spans="1:21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 s="37" t="s">
        <v>208</v>
      </c>
    </row>
    <row r="5" spans="1:21">
      <c r="A5">
        <v>1300</v>
      </c>
      <c r="K5" s="37">
        <f>'OCTOBER SALES .'!R7</f>
        <v>454</v>
      </c>
      <c r="U5" s="37">
        <f>A5-K5</f>
        <v>846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M36"/>
  <sheetViews>
    <sheetView topLeftCell="A10" workbookViewId="0">
      <selection activeCell="F32" sqref="F32"/>
    </sheetView>
  </sheetViews>
  <sheetFormatPr defaultRowHeight="16.5"/>
  <cols>
    <col min="1" max="1" width="5" customWidth="1"/>
    <col min="2" max="2" width="9.75" customWidth="1"/>
    <col min="3" max="3" width="11.25" customWidth="1"/>
    <col min="4" max="4" width="10.75" customWidth="1"/>
    <col min="5" max="5" width="11.375" customWidth="1"/>
    <col min="6" max="6" width="14.375" style="22" customWidth="1"/>
    <col min="7" max="8" width="14.375" customWidth="1"/>
    <col min="9" max="9" width="15.375" customWidth="1"/>
    <col min="10" max="10" width="9.125" customWidth="1"/>
    <col min="11" max="11" width="14.25" customWidth="1"/>
    <col min="12" max="12" width="18.625" customWidth="1"/>
    <col min="13" max="13" width="13.875" customWidth="1"/>
  </cols>
  <sheetData>
    <row r="2" spans="1:13" ht="17.25" thickBot="1"/>
    <row r="3" spans="1:13" ht="17.25">
      <c r="A3" s="337" t="s">
        <v>0</v>
      </c>
      <c r="B3" s="339" t="s">
        <v>6</v>
      </c>
      <c r="C3" s="341" t="s">
        <v>2</v>
      </c>
      <c r="D3" s="1" t="s">
        <v>7</v>
      </c>
      <c r="E3" s="324" t="s">
        <v>8</v>
      </c>
      <c r="F3" s="324" t="s">
        <v>4</v>
      </c>
      <c r="G3" s="1" t="s">
        <v>24</v>
      </c>
      <c r="H3" s="1" t="s">
        <v>24</v>
      </c>
      <c r="I3" s="324" t="s">
        <v>5</v>
      </c>
      <c r="J3" s="27" t="s">
        <v>6</v>
      </c>
      <c r="K3" s="28" t="s">
        <v>4</v>
      </c>
      <c r="L3" s="324" t="s">
        <v>14</v>
      </c>
    </row>
    <row r="4" spans="1:13" ht="18" thickBot="1">
      <c r="A4" s="338"/>
      <c r="B4" s="340"/>
      <c r="C4" s="342"/>
      <c r="D4" s="3" t="s">
        <v>3</v>
      </c>
      <c r="E4" s="325"/>
      <c r="F4" s="325"/>
      <c r="G4" s="3" t="s">
        <v>25</v>
      </c>
      <c r="H4" s="3" t="s">
        <v>26</v>
      </c>
      <c r="I4" s="325"/>
      <c r="J4" s="29" t="s">
        <v>15</v>
      </c>
      <c r="K4" s="30" t="s">
        <v>15</v>
      </c>
      <c r="L4" s="325"/>
    </row>
    <row r="5" spans="1:13" ht="18" customHeight="1" thickTop="1">
      <c r="A5" s="5">
        <v>1</v>
      </c>
      <c r="B5" s="6">
        <v>43344</v>
      </c>
      <c r="C5" s="7">
        <v>96321</v>
      </c>
      <c r="D5" s="8">
        <v>1300</v>
      </c>
      <c r="E5" s="8">
        <f>(F29+F30+F31)/1300</f>
        <v>530.96923076923076</v>
      </c>
      <c r="F5" s="8">
        <f>E5*D5</f>
        <v>690260</v>
      </c>
      <c r="G5" s="8"/>
      <c r="H5" s="8"/>
      <c r="I5" s="8">
        <f>H5+G5</f>
        <v>0</v>
      </c>
      <c r="J5" s="31">
        <v>43344</v>
      </c>
      <c r="K5" s="32" t="s">
        <v>27</v>
      </c>
      <c r="L5" s="8" t="s">
        <v>17</v>
      </c>
      <c r="M5" s="37">
        <f>D5-'TSR01'!E61</f>
        <v>1070</v>
      </c>
    </row>
    <row r="6" spans="1:13">
      <c r="A6" s="10">
        <v>2</v>
      </c>
      <c r="B6" s="11" t="s">
        <v>17</v>
      </c>
      <c r="C6" s="12" t="s">
        <v>17</v>
      </c>
      <c r="D6" s="13" t="s">
        <v>17</v>
      </c>
      <c r="E6" s="13" t="s">
        <v>17</v>
      </c>
      <c r="F6" s="13" t="s">
        <v>17</v>
      </c>
      <c r="G6" s="13"/>
      <c r="H6" s="13"/>
      <c r="I6" s="13"/>
      <c r="J6" s="33" t="s">
        <v>17</v>
      </c>
      <c r="K6" s="32" t="s">
        <v>17</v>
      </c>
      <c r="L6" s="8" t="s">
        <v>17</v>
      </c>
    </row>
    <row r="7" spans="1:13">
      <c r="A7" s="10">
        <v>3</v>
      </c>
      <c r="B7" s="11" t="s">
        <v>17</v>
      </c>
      <c r="C7" s="12" t="s">
        <v>17</v>
      </c>
      <c r="D7" s="13" t="s">
        <v>17</v>
      </c>
      <c r="E7" s="13" t="s">
        <v>17</v>
      </c>
      <c r="F7" s="13" t="s">
        <v>17</v>
      </c>
      <c r="G7" s="13"/>
      <c r="H7" s="13"/>
      <c r="I7" s="13"/>
      <c r="J7" s="33" t="s">
        <v>17</v>
      </c>
      <c r="K7" s="32" t="s">
        <v>17</v>
      </c>
      <c r="L7" s="8" t="s">
        <v>17</v>
      </c>
    </row>
    <row r="8" spans="1:13">
      <c r="A8" s="10">
        <v>4</v>
      </c>
      <c r="B8" s="11"/>
      <c r="C8" s="12"/>
      <c r="D8" s="13"/>
      <c r="E8" s="13"/>
      <c r="F8" s="13">
        <f t="shared" ref="F8:F24" si="0">E8*D8</f>
        <v>0</v>
      </c>
      <c r="G8" s="13"/>
      <c r="H8" s="13"/>
      <c r="I8" s="13"/>
      <c r="J8" s="33"/>
      <c r="K8" s="34"/>
      <c r="L8" s="13"/>
    </row>
    <row r="9" spans="1:13">
      <c r="A9" s="10">
        <v>5</v>
      </c>
      <c r="B9" s="11"/>
      <c r="C9" s="12"/>
      <c r="D9" s="13"/>
      <c r="E9" s="13"/>
      <c r="F9" s="13">
        <f t="shared" si="0"/>
        <v>0</v>
      </c>
      <c r="G9" s="13"/>
      <c r="H9" s="13"/>
      <c r="I9" s="13"/>
      <c r="J9" s="33"/>
      <c r="K9" s="34"/>
      <c r="L9" s="13"/>
    </row>
    <row r="10" spans="1:13">
      <c r="A10" s="10">
        <v>6</v>
      </c>
      <c r="B10" s="11"/>
      <c r="C10" s="12"/>
      <c r="D10" s="13"/>
      <c r="E10" s="13"/>
      <c r="F10" s="13">
        <f t="shared" si="0"/>
        <v>0</v>
      </c>
      <c r="G10" s="13"/>
      <c r="H10" s="13"/>
      <c r="I10" s="13"/>
      <c r="J10" s="33"/>
      <c r="K10" s="34"/>
      <c r="L10" s="13"/>
    </row>
    <row r="11" spans="1:13">
      <c r="A11" s="10">
        <v>7</v>
      </c>
      <c r="B11" s="11"/>
      <c r="C11" s="12"/>
      <c r="D11" s="13"/>
      <c r="E11" s="13"/>
      <c r="F11" s="13">
        <f t="shared" si="0"/>
        <v>0</v>
      </c>
      <c r="G11" s="13"/>
      <c r="H11" s="13"/>
      <c r="I11" s="13"/>
      <c r="J11" s="33"/>
      <c r="K11" s="34"/>
      <c r="L11" s="13"/>
    </row>
    <row r="12" spans="1:13">
      <c r="A12" s="10">
        <v>8</v>
      </c>
      <c r="B12" s="11"/>
      <c r="C12" s="12"/>
      <c r="D12" s="13"/>
      <c r="E12" s="13"/>
      <c r="F12" s="13">
        <f t="shared" si="0"/>
        <v>0</v>
      </c>
      <c r="G12" s="13"/>
      <c r="H12" s="13"/>
      <c r="I12" s="13"/>
      <c r="J12" s="33"/>
      <c r="K12" s="34"/>
      <c r="L12" s="13"/>
    </row>
    <row r="13" spans="1:13">
      <c r="A13" s="10">
        <v>9</v>
      </c>
      <c r="B13" s="11"/>
      <c r="C13" s="12"/>
      <c r="D13" s="13"/>
      <c r="E13" s="13"/>
      <c r="F13" s="13">
        <f t="shared" si="0"/>
        <v>0</v>
      </c>
      <c r="G13" s="13"/>
      <c r="H13" s="13"/>
      <c r="I13" s="13"/>
      <c r="J13" s="33"/>
      <c r="K13" s="34"/>
      <c r="L13" s="13"/>
    </row>
    <row r="14" spans="1:13">
      <c r="A14" s="10">
        <v>10</v>
      </c>
      <c r="B14" s="11"/>
      <c r="C14" s="12"/>
      <c r="D14" s="13"/>
      <c r="E14" s="13"/>
      <c r="F14" s="13">
        <f t="shared" si="0"/>
        <v>0</v>
      </c>
      <c r="G14" s="13"/>
      <c r="H14" s="13"/>
      <c r="I14" s="13"/>
      <c r="J14" s="33"/>
      <c r="K14" s="34"/>
      <c r="L14" s="13"/>
    </row>
    <row r="15" spans="1:13">
      <c r="A15" s="10">
        <v>11</v>
      </c>
      <c r="B15" s="11"/>
      <c r="C15" s="12"/>
      <c r="D15" s="13"/>
      <c r="E15" s="13"/>
      <c r="F15" s="13">
        <f t="shared" si="0"/>
        <v>0</v>
      </c>
      <c r="G15" s="13"/>
      <c r="H15" s="13"/>
      <c r="I15" s="13"/>
      <c r="J15" s="33"/>
      <c r="K15" s="34"/>
      <c r="L15" s="13"/>
    </row>
    <row r="16" spans="1:13">
      <c r="A16" s="10">
        <v>12</v>
      </c>
      <c r="B16" s="11"/>
      <c r="C16" s="12"/>
      <c r="D16" s="13"/>
      <c r="E16" s="13"/>
      <c r="F16" s="13">
        <f t="shared" si="0"/>
        <v>0</v>
      </c>
      <c r="G16" s="13"/>
      <c r="H16" s="13"/>
      <c r="I16" s="13"/>
      <c r="J16" s="33"/>
      <c r="K16" s="34"/>
      <c r="L16" s="13"/>
    </row>
    <row r="17" spans="1:12">
      <c r="A17" s="10">
        <v>13</v>
      </c>
      <c r="B17" s="11"/>
      <c r="C17" s="12"/>
      <c r="D17" s="13"/>
      <c r="E17" s="13"/>
      <c r="F17" s="13">
        <f t="shared" si="0"/>
        <v>0</v>
      </c>
      <c r="G17" s="13"/>
      <c r="H17" s="13"/>
      <c r="I17" s="13"/>
      <c r="J17" s="33"/>
      <c r="K17" s="34"/>
      <c r="L17" s="13"/>
    </row>
    <row r="18" spans="1:12">
      <c r="A18" s="10">
        <v>14</v>
      </c>
      <c r="B18" s="11"/>
      <c r="C18" s="12"/>
      <c r="D18" s="13"/>
      <c r="E18" s="13"/>
      <c r="F18" s="13">
        <f t="shared" si="0"/>
        <v>0</v>
      </c>
      <c r="G18" s="13"/>
      <c r="H18" s="13"/>
      <c r="I18" s="13"/>
      <c r="J18" s="33"/>
      <c r="K18" s="34"/>
      <c r="L18" s="13"/>
    </row>
    <row r="19" spans="1:12">
      <c r="A19" s="10">
        <v>15</v>
      </c>
      <c r="B19" s="11"/>
      <c r="C19" s="12"/>
      <c r="D19" s="13"/>
      <c r="E19" s="13"/>
      <c r="F19" s="13">
        <f t="shared" si="0"/>
        <v>0</v>
      </c>
      <c r="G19" s="13"/>
      <c r="H19" s="13"/>
      <c r="I19" s="13"/>
      <c r="J19" s="33"/>
      <c r="K19" s="34"/>
      <c r="L19" s="13"/>
    </row>
    <row r="20" spans="1:12">
      <c r="A20" s="10">
        <v>16</v>
      </c>
      <c r="B20" s="11"/>
      <c r="C20" s="12"/>
      <c r="D20" s="13"/>
      <c r="E20" s="13"/>
      <c r="F20" s="13">
        <f t="shared" si="0"/>
        <v>0</v>
      </c>
      <c r="G20" s="13"/>
      <c r="H20" s="13"/>
      <c r="I20" s="13"/>
      <c r="J20" s="33"/>
      <c r="K20" s="34"/>
      <c r="L20" s="13"/>
    </row>
    <row r="21" spans="1:12">
      <c r="A21" s="10">
        <v>17</v>
      </c>
      <c r="B21" s="11"/>
      <c r="C21" s="12"/>
      <c r="D21" s="13"/>
      <c r="E21" s="13"/>
      <c r="F21" s="13">
        <f t="shared" si="0"/>
        <v>0</v>
      </c>
      <c r="G21" s="13"/>
      <c r="H21" s="13"/>
      <c r="I21" s="13"/>
      <c r="J21" s="33"/>
      <c r="K21" s="34"/>
      <c r="L21" s="13"/>
    </row>
    <row r="22" spans="1:12">
      <c r="A22" s="10">
        <v>18</v>
      </c>
      <c r="B22" s="11"/>
      <c r="C22" s="12"/>
      <c r="D22" s="13"/>
      <c r="E22" s="13"/>
      <c r="F22" s="13">
        <f t="shared" si="0"/>
        <v>0</v>
      </c>
      <c r="G22" s="13"/>
      <c r="H22" s="13"/>
      <c r="I22" s="13"/>
      <c r="J22" s="33"/>
      <c r="K22" s="34"/>
      <c r="L22" s="13"/>
    </row>
    <row r="23" spans="1:12">
      <c r="A23" s="10">
        <v>19</v>
      </c>
      <c r="B23" s="11"/>
      <c r="C23" s="12"/>
      <c r="D23" s="13"/>
      <c r="E23" s="13"/>
      <c r="F23" s="13">
        <f t="shared" si="0"/>
        <v>0</v>
      </c>
      <c r="G23" s="13"/>
      <c r="H23" s="13"/>
      <c r="I23" s="13"/>
      <c r="J23" s="33"/>
      <c r="K23" s="34"/>
      <c r="L23" s="13"/>
    </row>
    <row r="24" spans="1:12">
      <c r="A24" s="10">
        <v>20</v>
      </c>
      <c r="B24" s="11"/>
      <c r="C24" s="12"/>
      <c r="D24" s="13"/>
      <c r="E24" s="13"/>
      <c r="F24" s="13">
        <f t="shared" si="0"/>
        <v>0</v>
      </c>
      <c r="G24" s="13"/>
      <c r="H24" s="13"/>
      <c r="I24" s="13"/>
      <c r="J24" s="33"/>
      <c r="K24" s="34"/>
      <c r="L24" s="13"/>
    </row>
    <row r="25" spans="1:12">
      <c r="A25" s="326" t="s">
        <v>18</v>
      </c>
      <c r="B25" s="327"/>
      <c r="C25" s="328"/>
      <c r="D25" s="13">
        <f>SUM(D5:D12)</f>
        <v>1300</v>
      </c>
      <c r="E25" s="329">
        <f>SUM(F5:F24)</f>
        <v>690260</v>
      </c>
      <c r="F25" s="330"/>
      <c r="G25" s="25"/>
      <c r="H25" s="25"/>
      <c r="I25" s="25"/>
      <c r="J25" s="33"/>
      <c r="K25" s="34">
        <f>SUM(K5:K24)</f>
        <v>0</v>
      </c>
      <c r="L25" s="13">
        <f>SUM(L5:L24)</f>
        <v>0</v>
      </c>
    </row>
    <row r="26" spans="1:12" ht="20.25" thickBot="1">
      <c r="A26" s="331" t="s">
        <v>19</v>
      </c>
      <c r="B26" s="332"/>
      <c r="C26" s="333"/>
      <c r="D26" s="334"/>
      <c r="E26" s="335"/>
      <c r="F26" s="336"/>
      <c r="G26" s="26"/>
      <c r="H26" s="26"/>
      <c r="I26" s="26"/>
      <c r="J26" s="35"/>
      <c r="K26" s="36"/>
      <c r="L26" s="16"/>
    </row>
    <row r="28" spans="1:12">
      <c r="E28" t="s">
        <v>31</v>
      </c>
      <c r="F28" s="22">
        <f>6.3*54</f>
        <v>340.2</v>
      </c>
      <c r="G28" t="s">
        <v>32</v>
      </c>
    </row>
    <row r="29" spans="1:12">
      <c r="E29" t="s">
        <v>28</v>
      </c>
      <c r="F29" s="22">
        <f>F28*1300</f>
        <v>442260</v>
      </c>
    </row>
    <row r="30" spans="1:12">
      <c r="E30" t="s">
        <v>29</v>
      </c>
      <c r="F30" s="22">
        <v>150000</v>
      </c>
      <c r="G30" t="s">
        <v>27</v>
      </c>
    </row>
    <row r="31" spans="1:12">
      <c r="E31" t="s">
        <v>30</v>
      </c>
      <c r="F31" s="22">
        <v>98000</v>
      </c>
    </row>
    <row r="32" spans="1:12">
      <c r="E32" t="s">
        <v>30</v>
      </c>
      <c r="F32" s="22">
        <v>90000</v>
      </c>
    </row>
    <row r="33" spans="5:7">
      <c r="F33" s="22">
        <f>SUM(F29:F32)</f>
        <v>780260</v>
      </c>
    </row>
    <row r="34" spans="5:7">
      <c r="E34">
        <v>670</v>
      </c>
      <c r="F34" s="39" t="s">
        <v>27</v>
      </c>
      <c r="G34" s="40" t="s">
        <v>27</v>
      </c>
    </row>
    <row r="35" spans="5:7">
      <c r="E35">
        <v>700</v>
      </c>
      <c r="F35" s="38" t="s">
        <v>27</v>
      </c>
    </row>
    <row r="36" spans="5:7">
      <c r="E36">
        <v>750</v>
      </c>
      <c r="F36" s="38" t="s">
        <v>27</v>
      </c>
    </row>
  </sheetData>
  <mergeCells count="11">
    <mergeCell ref="F3:F4"/>
    <mergeCell ref="L3:L4"/>
    <mergeCell ref="A25:C25"/>
    <mergeCell ref="E25:F25"/>
    <mergeCell ref="A26:C26"/>
    <mergeCell ref="D26:F26"/>
    <mergeCell ref="I3:I4"/>
    <mergeCell ref="A3:A4"/>
    <mergeCell ref="B3:B4"/>
    <mergeCell ref="C3:C4"/>
    <mergeCell ref="E3:E4"/>
  </mergeCells>
  <phoneticPr fontId="2" type="noConversion"/>
  <pageMargins left="0.7" right="0.7" top="0.75" bottom="0.75" header="0.3" footer="0.3"/>
  <pageSetup orientation="portrait" horizontalDpi="4294967293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O62"/>
  <sheetViews>
    <sheetView workbookViewId="0">
      <selection activeCell="D42" sqref="D42"/>
    </sheetView>
  </sheetViews>
  <sheetFormatPr defaultRowHeight="16.5"/>
  <cols>
    <col min="1" max="1" width="3.875" customWidth="1"/>
    <col min="2" max="2" width="4.75" style="45" customWidth="1"/>
    <col min="3" max="3" width="6.75" customWidth="1"/>
    <col min="4" max="4" width="25.625" customWidth="1"/>
    <col min="5" max="6" width="6.125" customWidth="1"/>
    <col min="7" max="7" width="8.375" customWidth="1"/>
    <col min="8" max="8" width="5.125" style="45" customWidth="1"/>
    <col min="9" max="9" width="10.75" customWidth="1"/>
    <col min="10" max="10" width="10.25" customWidth="1"/>
    <col min="11" max="11" width="8.625" customWidth="1"/>
    <col min="12" max="12" width="6.375" customWidth="1"/>
    <col min="13" max="13" width="4.625" style="45" customWidth="1"/>
    <col min="14" max="14" width="4.125" customWidth="1"/>
    <col min="15" max="15" width="12" customWidth="1"/>
  </cols>
  <sheetData>
    <row r="2" spans="1:15">
      <c r="A2" s="350" t="s">
        <v>53</v>
      </c>
      <c r="B2" s="350"/>
      <c r="C2" s="350"/>
      <c r="D2" s="350"/>
      <c r="E2" s="350"/>
      <c r="F2" s="350"/>
      <c r="G2" s="350"/>
      <c r="H2" s="350"/>
      <c r="I2" s="350"/>
      <c r="J2" s="350"/>
    </row>
    <row r="3" spans="1:15">
      <c r="A3" s="351" t="s">
        <v>54</v>
      </c>
      <c r="B3" s="351"/>
      <c r="C3" s="351"/>
      <c r="D3" s="351"/>
      <c r="E3" s="351"/>
      <c r="F3" s="351"/>
      <c r="G3" s="351"/>
      <c r="H3" s="351"/>
      <c r="I3" s="351"/>
      <c r="J3" s="351"/>
    </row>
    <row r="4" spans="1:15" ht="17.25" thickBot="1">
      <c r="M4" s="343">
        <v>43357</v>
      </c>
      <c r="N4" s="343"/>
      <c r="O4" s="343"/>
    </row>
    <row r="5" spans="1:15">
      <c r="A5" s="354" t="s">
        <v>37</v>
      </c>
      <c r="B5" s="356" t="s">
        <v>36</v>
      </c>
      <c r="C5" s="358" t="s">
        <v>38</v>
      </c>
      <c r="D5" s="352" t="s">
        <v>1</v>
      </c>
      <c r="E5" s="56" t="s">
        <v>39</v>
      </c>
      <c r="F5" s="344" t="s">
        <v>41</v>
      </c>
      <c r="G5" s="360" t="s">
        <v>42</v>
      </c>
      <c r="H5" s="48" t="s">
        <v>36</v>
      </c>
      <c r="I5" s="56" t="s">
        <v>42</v>
      </c>
      <c r="J5" s="360" t="s">
        <v>43</v>
      </c>
      <c r="K5" s="344" t="s">
        <v>44</v>
      </c>
      <c r="L5" s="344" t="s">
        <v>45</v>
      </c>
      <c r="M5" s="48" t="s">
        <v>46</v>
      </c>
      <c r="N5" s="346" t="s">
        <v>47</v>
      </c>
      <c r="O5" s="348" t="s">
        <v>48</v>
      </c>
    </row>
    <row r="6" spans="1:15" ht="17.25" thickBot="1">
      <c r="A6" s="355"/>
      <c r="B6" s="357"/>
      <c r="C6" s="359"/>
      <c r="D6" s="353"/>
      <c r="E6" s="57" t="s">
        <v>40</v>
      </c>
      <c r="F6" s="345"/>
      <c r="G6" s="361"/>
      <c r="H6" s="49" t="s">
        <v>49</v>
      </c>
      <c r="I6" s="57" t="s">
        <v>49</v>
      </c>
      <c r="J6" s="361"/>
      <c r="K6" s="345"/>
      <c r="L6" s="345"/>
      <c r="M6" s="49" t="s">
        <v>36</v>
      </c>
      <c r="N6" s="347"/>
      <c r="O6" s="349"/>
    </row>
    <row r="7" spans="1:15" s="42" customFormat="1" ht="14.25" thickTop="1">
      <c r="A7" s="41">
        <v>1</v>
      </c>
      <c r="B7" s="63" t="s">
        <v>52</v>
      </c>
      <c r="C7" s="58">
        <v>1234</v>
      </c>
      <c r="D7" s="59" t="s">
        <v>33</v>
      </c>
      <c r="E7" s="59">
        <v>170</v>
      </c>
      <c r="F7" s="59">
        <v>670</v>
      </c>
      <c r="G7" s="61">
        <f>F7*E7</f>
        <v>113900</v>
      </c>
      <c r="H7" s="51">
        <v>43344</v>
      </c>
      <c r="I7" s="50">
        <v>0</v>
      </c>
      <c r="J7" s="61">
        <f>I7-G7</f>
        <v>-113900</v>
      </c>
      <c r="K7" s="50" t="s">
        <v>27</v>
      </c>
      <c r="L7" s="50" t="s">
        <v>27</v>
      </c>
      <c r="M7" s="51">
        <v>43353</v>
      </c>
      <c r="N7" s="50"/>
      <c r="O7" s="52"/>
    </row>
    <row r="8" spans="1:15" s="42" customFormat="1" ht="13.5">
      <c r="A8" s="43">
        <v>2</v>
      </c>
      <c r="B8" s="64">
        <v>43344</v>
      </c>
      <c r="C8" s="60">
        <v>1235</v>
      </c>
      <c r="D8" s="59" t="s">
        <v>34</v>
      </c>
      <c r="E8" s="59">
        <v>60</v>
      </c>
      <c r="F8" s="59">
        <v>670</v>
      </c>
      <c r="G8" s="62">
        <f>F8*E8</f>
        <v>40200</v>
      </c>
      <c r="H8" s="54">
        <v>43344</v>
      </c>
      <c r="I8" s="50">
        <v>0</v>
      </c>
      <c r="J8" s="61">
        <f>I8-G8</f>
        <v>-40200</v>
      </c>
      <c r="K8" s="53"/>
      <c r="L8" s="53"/>
      <c r="M8" s="54">
        <v>43345</v>
      </c>
      <c r="N8" s="53" t="s">
        <v>35</v>
      </c>
      <c r="O8" s="55"/>
    </row>
    <row r="9" spans="1:15" s="42" customFormat="1" ht="13.5">
      <c r="A9" s="43">
        <v>3</v>
      </c>
      <c r="B9" s="64"/>
      <c r="C9" s="60"/>
      <c r="D9" s="59"/>
      <c r="E9" s="59"/>
      <c r="F9" s="59"/>
      <c r="G9" s="62">
        <f t="shared" ref="G9:G60" si="0">F9*E9</f>
        <v>0</v>
      </c>
      <c r="H9" s="54">
        <v>43344</v>
      </c>
      <c r="I9" s="50">
        <v>0</v>
      </c>
      <c r="J9" s="61">
        <f>I9-G9</f>
        <v>0</v>
      </c>
      <c r="K9" s="53"/>
      <c r="L9" s="53"/>
      <c r="M9" s="54">
        <v>43345</v>
      </c>
      <c r="N9" s="53" t="s">
        <v>35</v>
      </c>
      <c r="O9" s="55"/>
    </row>
    <row r="10" spans="1:15" s="42" customFormat="1" ht="13.5">
      <c r="A10" s="43">
        <v>4</v>
      </c>
      <c r="B10" s="64"/>
      <c r="C10" s="60"/>
      <c r="D10" s="59"/>
      <c r="E10" s="59"/>
      <c r="F10" s="59"/>
      <c r="G10" s="62">
        <f t="shared" si="0"/>
        <v>0</v>
      </c>
      <c r="H10" s="54"/>
      <c r="I10" s="53"/>
      <c r="J10" s="61">
        <f t="shared" ref="J10:J60" si="1">I10-G10</f>
        <v>0</v>
      </c>
      <c r="K10" s="53"/>
      <c r="L10" s="53"/>
      <c r="M10" s="54"/>
      <c r="N10" s="53"/>
      <c r="O10" s="55"/>
    </row>
    <row r="11" spans="1:15" s="42" customFormat="1" ht="13.5">
      <c r="A11" s="43">
        <v>5</v>
      </c>
      <c r="B11" s="64"/>
      <c r="C11" s="60"/>
      <c r="D11" s="59"/>
      <c r="E11" s="59"/>
      <c r="F11" s="59"/>
      <c r="G11" s="62">
        <f t="shared" si="0"/>
        <v>0</v>
      </c>
      <c r="H11" s="54"/>
      <c r="I11" s="53"/>
      <c r="J11" s="61">
        <f t="shared" si="1"/>
        <v>0</v>
      </c>
      <c r="K11" s="53"/>
      <c r="L11" s="53"/>
      <c r="M11" s="54"/>
      <c r="N11" s="53"/>
      <c r="O11" s="55"/>
    </row>
    <row r="12" spans="1:15" s="42" customFormat="1" ht="13.5">
      <c r="A12" s="43">
        <v>6</v>
      </c>
      <c r="B12" s="64"/>
      <c r="C12" s="60"/>
      <c r="D12" s="59"/>
      <c r="E12" s="59"/>
      <c r="F12" s="59"/>
      <c r="G12" s="62">
        <f t="shared" si="0"/>
        <v>0</v>
      </c>
      <c r="H12" s="54"/>
      <c r="I12" s="53"/>
      <c r="J12" s="61">
        <f t="shared" si="1"/>
        <v>0</v>
      </c>
      <c r="K12" s="53"/>
      <c r="L12" s="53"/>
      <c r="M12" s="54"/>
      <c r="N12" s="53"/>
      <c r="O12" s="55"/>
    </row>
    <row r="13" spans="1:15" s="42" customFormat="1" ht="13.5">
      <c r="A13" s="43">
        <v>7</v>
      </c>
      <c r="B13" s="64"/>
      <c r="C13" s="60"/>
      <c r="D13" s="59"/>
      <c r="E13" s="59"/>
      <c r="F13" s="59"/>
      <c r="G13" s="62">
        <f t="shared" si="0"/>
        <v>0</v>
      </c>
      <c r="H13" s="54"/>
      <c r="I13" s="53"/>
      <c r="J13" s="61">
        <f t="shared" si="1"/>
        <v>0</v>
      </c>
      <c r="K13" s="53"/>
      <c r="L13" s="53"/>
      <c r="M13" s="54"/>
      <c r="N13" s="53"/>
      <c r="O13" s="55"/>
    </row>
    <row r="14" spans="1:15" s="42" customFormat="1" ht="13.5">
      <c r="A14" s="43">
        <v>8</v>
      </c>
      <c r="B14" s="64"/>
      <c r="C14" s="60"/>
      <c r="D14" s="59"/>
      <c r="E14" s="59"/>
      <c r="F14" s="59"/>
      <c r="G14" s="62">
        <f t="shared" si="0"/>
        <v>0</v>
      </c>
      <c r="H14" s="54"/>
      <c r="I14" s="53"/>
      <c r="J14" s="61">
        <f t="shared" si="1"/>
        <v>0</v>
      </c>
      <c r="K14" s="53"/>
      <c r="L14" s="53"/>
      <c r="M14" s="54"/>
      <c r="N14" s="53"/>
      <c r="O14" s="55"/>
    </row>
    <row r="15" spans="1:15" s="42" customFormat="1" ht="13.5">
      <c r="A15" s="43">
        <v>9</v>
      </c>
      <c r="B15" s="64"/>
      <c r="C15" s="60"/>
      <c r="D15" s="59"/>
      <c r="E15" s="59"/>
      <c r="F15" s="59"/>
      <c r="G15" s="62">
        <f t="shared" si="0"/>
        <v>0</v>
      </c>
      <c r="H15" s="54"/>
      <c r="I15" s="53"/>
      <c r="J15" s="61">
        <f t="shared" si="1"/>
        <v>0</v>
      </c>
      <c r="K15" s="53"/>
      <c r="L15" s="53"/>
      <c r="M15" s="54"/>
      <c r="N15" s="53"/>
      <c r="O15" s="55"/>
    </row>
    <row r="16" spans="1:15" s="42" customFormat="1" ht="13.5">
      <c r="A16" s="43">
        <v>10</v>
      </c>
      <c r="B16" s="64"/>
      <c r="C16" s="60"/>
      <c r="D16" s="59"/>
      <c r="E16" s="59"/>
      <c r="F16" s="59"/>
      <c r="G16" s="62">
        <f t="shared" si="0"/>
        <v>0</v>
      </c>
      <c r="H16" s="54"/>
      <c r="I16" s="53"/>
      <c r="J16" s="61">
        <f t="shared" si="1"/>
        <v>0</v>
      </c>
      <c r="K16" s="53"/>
      <c r="L16" s="53"/>
      <c r="M16" s="54"/>
      <c r="N16" s="53"/>
      <c r="O16" s="55"/>
    </row>
    <row r="17" spans="1:15" s="42" customFormat="1" ht="13.5">
      <c r="A17" s="43">
        <v>11</v>
      </c>
      <c r="B17" s="64"/>
      <c r="C17" s="60"/>
      <c r="D17" s="59"/>
      <c r="E17" s="59"/>
      <c r="F17" s="59"/>
      <c r="G17" s="62">
        <f t="shared" si="0"/>
        <v>0</v>
      </c>
      <c r="H17" s="54"/>
      <c r="I17" s="53"/>
      <c r="J17" s="61">
        <f t="shared" si="1"/>
        <v>0</v>
      </c>
      <c r="K17" s="53"/>
      <c r="L17" s="53"/>
      <c r="M17" s="54"/>
      <c r="N17" s="53"/>
      <c r="O17" s="55"/>
    </row>
    <row r="18" spans="1:15" s="42" customFormat="1" ht="13.5">
      <c r="A18" s="43">
        <v>12</v>
      </c>
      <c r="B18" s="64"/>
      <c r="C18" s="60"/>
      <c r="D18" s="59"/>
      <c r="E18" s="59"/>
      <c r="F18" s="59"/>
      <c r="G18" s="62">
        <f t="shared" si="0"/>
        <v>0</v>
      </c>
      <c r="H18" s="54"/>
      <c r="I18" s="53"/>
      <c r="J18" s="61">
        <f t="shared" si="1"/>
        <v>0</v>
      </c>
      <c r="K18" s="53"/>
      <c r="L18" s="53"/>
      <c r="M18" s="54"/>
      <c r="N18" s="53"/>
      <c r="O18" s="55"/>
    </row>
    <row r="19" spans="1:15" s="42" customFormat="1" ht="13.5">
      <c r="A19" s="43">
        <v>13</v>
      </c>
      <c r="B19" s="64"/>
      <c r="C19" s="60"/>
      <c r="D19" s="59"/>
      <c r="E19" s="59"/>
      <c r="F19" s="59"/>
      <c r="G19" s="62">
        <f t="shared" si="0"/>
        <v>0</v>
      </c>
      <c r="H19" s="54"/>
      <c r="I19" s="53"/>
      <c r="J19" s="61">
        <f t="shared" si="1"/>
        <v>0</v>
      </c>
      <c r="K19" s="53"/>
      <c r="L19" s="53"/>
      <c r="M19" s="54"/>
      <c r="N19" s="53"/>
      <c r="O19" s="55"/>
    </row>
    <row r="20" spans="1:15" s="42" customFormat="1" ht="13.5">
      <c r="A20" s="43">
        <v>14</v>
      </c>
      <c r="B20" s="64"/>
      <c r="C20" s="60"/>
      <c r="D20" s="59"/>
      <c r="E20" s="59"/>
      <c r="F20" s="59"/>
      <c r="G20" s="62">
        <f t="shared" si="0"/>
        <v>0</v>
      </c>
      <c r="H20" s="54"/>
      <c r="I20" s="53"/>
      <c r="J20" s="61">
        <f t="shared" si="1"/>
        <v>0</v>
      </c>
      <c r="K20" s="53"/>
      <c r="L20" s="53"/>
      <c r="M20" s="54"/>
      <c r="N20" s="53"/>
      <c r="O20" s="55"/>
    </row>
    <row r="21" spans="1:15" s="42" customFormat="1" ht="13.5">
      <c r="A21" s="43">
        <v>15</v>
      </c>
      <c r="B21" s="64"/>
      <c r="C21" s="60"/>
      <c r="D21" s="59"/>
      <c r="E21" s="59"/>
      <c r="F21" s="59"/>
      <c r="G21" s="62">
        <f t="shared" si="0"/>
        <v>0</v>
      </c>
      <c r="H21" s="54"/>
      <c r="I21" s="53"/>
      <c r="J21" s="61">
        <f t="shared" si="1"/>
        <v>0</v>
      </c>
      <c r="K21" s="53"/>
      <c r="L21" s="53"/>
      <c r="M21" s="54"/>
      <c r="N21" s="53"/>
      <c r="O21" s="55"/>
    </row>
    <row r="22" spans="1:15" s="42" customFormat="1" ht="13.5">
      <c r="A22" s="43">
        <v>16</v>
      </c>
      <c r="B22" s="64"/>
      <c r="C22" s="60"/>
      <c r="D22" s="59"/>
      <c r="E22" s="59"/>
      <c r="F22" s="59"/>
      <c r="G22" s="62">
        <f t="shared" si="0"/>
        <v>0</v>
      </c>
      <c r="H22" s="54"/>
      <c r="I22" s="53"/>
      <c r="J22" s="61">
        <f t="shared" si="1"/>
        <v>0</v>
      </c>
      <c r="K22" s="53"/>
      <c r="L22" s="53"/>
      <c r="M22" s="54"/>
      <c r="N22" s="53"/>
      <c r="O22" s="55"/>
    </row>
    <row r="23" spans="1:15" s="42" customFormat="1" ht="13.5">
      <c r="A23" s="43">
        <v>17</v>
      </c>
      <c r="B23" s="64"/>
      <c r="C23" s="60"/>
      <c r="D23" s="59"/>
      <c r="E23" s="59"/>
      <c r="F23" s="59"/>
      <c r="G23" s="62">
        <f t="shared" si="0"/>
        <v>0</v>
      </c>
      <c r="H23" s="54"/>
      <c r="I23" s="53"/>
      <c r="J23" s="61">
        <f t="shared" si="1"/>
        <v>0</v>
      </c>
      <c r="K23" s="53"/>
      <c r="L23" s="53"/>
      <c r="M23" s="54"/>
      <c r="N23" s="53"/>
      <c r="O23" s="55"/>
    </row>
    <row r="24" spans="1:15" s="42" customFormat="1" ht="13.5">
      <c r="A24" s="43">
        <v>18</v>
      </c>
      <c r="B24" s="64"/>
      <c r="C24" s="60"/>
      <c r="D24" s="59"/>
      <c r="E24" s="59"/>
      <c r="F24" s="59"/>
      <c r="G24" s="62">
        <f t="shared" si="0"/>
        <v>0</v>
      </c>
      <c r="H24" s="54"/>
      <c r="I24" s="53"/>
      <c r="J24" s="61">
        <f t="shared" si="1"/>
        <v>0</v>
      </c>
      <c r="K24" s="53"/>
      <c r="L24" s="53"/>
      <c r="M24" s="54"/>
      <c r="N24" s="53"/>
      <c r="O24" s="55"/>
    </row>
    <row r="25" spans="1:15" s="42" customFormat="1" ht="13.5">
      <c r="A25" s="43">
        <v>19</v>
      </c>
      <c r="B25" s="64"/>
      <c r="C25" s="60"/>
      <c r="D25" s="59"/>
      <c r="E25" s="59"/>
      <c r="F25" s="59"/>
      <c r="G25" s="62">
        <f t="shared" si="0"/>
        <v>0</v>
      </c>
      <c r="H25" s="54"/>
      <c r="I25" s="53"/>
      <c r="J25" s="61">
        <f t="shared" si="1"/>
        <v>0</v>
      </c>
      <c r="K25" s="53"/>
      <c r="L25" s="53"/>
      <c r="M25" s="54"/>
      <c r="N25" s="53"/>
      <c r="O25" s="55"/>
    </row>
    <row r="26" spans="1:15" s="42" customFormat="1" ht="13.5">
      <c r="A26" s="43">
        <v>20</v>
      </c>
      <c r="B26" s="64"/>
      <c r="C26" s="60"/>
      <c r="D26" s="59"/>
      <c r="E26" s="59"/>
      <c r="F26" s="59"/>
      <c r="G26" s="62">
        <f t="shared" si="0"/>
        <v>0</v>
      </c>
      <c r="H26" s="54"/>
      <c r="I26" s="53"/>
      <c r="J26" s="61">
        <f t="shared" si="1"/>
        <v>0</v>
      </c>
      <c r="K26" s="53"/>
      <c r="L26" s="53"/>
      <c r="M26" s="54"/>
      <c r="N26" s="53"/>
      <c r="O26" s="55"/>
    </row>
    <row r="27" spans="1:15" s="42" customFormat="1" ht="13.5">
      <c r="A27" s="43">
        <v>21</v>
      </c>
      <c r="B27" s="64"/>
      <c r="C27" s="60"/>
      <c r="D27" s="59"/>
      <c r="E27" s="59"/>
      <c r="F27" s="59"/>
      <c r="G27" s="62">
        <f t="shared" si="0"/>
        <v>0</v>
      </c>
      <c r="H27" s="54"/>
      <c r="I27" s="53"/>
      <c r="J27" s="61">
        <f t="shared" si="1"/>
        <v>0</v>
      </c>
      <c r="K27" s="53"/>
      <c r="L27" s="53"/>
      <c r="M27" s="54"/>
      <c r="N27" s="53"/>
      <c r="O27" s="55"/>
    </row>
    <row r="28" spans="1:15" s="42" customFormat="1" ht="13.5">
      <c r="A28" s="43">
        <v>22</v>
      </c>
      <c r="B28" s="64"/>
      <c r="C28" s="60"/>
      <c r="D28" s="59"/>
      <c r="E28" s="59"/>
      <c r="F28" s="59"/>
      <c r="G28" s="62">
        <f t="shared" si="0"/>
        <v>0</v>
      </c>
      <c r="H28" s="54"/>
      <c r="I28" s="53"/>
      <c r="J28" s="61">
        <f t="shared" si="1"/>
        <v>0</v>
      </c>
      <c r="K28" s="53"/>
      <c r="L28" s="53"/>
      <c r="M28" s="54"/>
      <c r="N28" s="53"/>
      <c r="O28" s="55"/>
    </row>
    <row r="29" spans="1:15" s="42" customFormat="1" ht="13.5">
      <c r="A29" s="43">
        <v>23</v>
      </c>
      <c r="B29" s="64"/>
      <c r="C29" s="60"/>
      <c r="D29" s="59"/>
      <c r="E29" s="59"/>
      <c r="F29" s="59"/>
      <c r="G29" s="62">
        <f t="shared" si="0"/>
        <v>0</v>
      </c>
      <c r="H29" s="54"/>
      <c r="I29" s="53"/>
      <c r="J29" s="61">
        <f t="shared" si="1"/>
        <v>0</v>
      </c>
      <c r="K29" s="53"/>
      <c r="L29" s="53"/>
      <c r="M29" s="54"/>
      <c r="N29" s="53"/>
      <c r="O29" s="55"/>
    </row>
    <row r="30" spans="1:15" s="42" customFormat="1" ht="13.5">
      <c r="A30" s="43">
        <v>24</v>
      </c>
      <c r="B30" s="64"/>
      <c r="C30" s="60"/>
      <c r="D30" s="59"/>
      <c r="E30" s="59"/>
      <c r="F30" s="59"/>
      <c r="G30" s="62">
        <f t="shared" si="0"/>
        <v>0</v>
      </c>
      <c r="H30" s="54"/>
      <c r="I30" s="53"/>
      <c r="J30" s="61">
        <f t="shared" si="1"/>
        <v>0</v>
      </c>
      <c r="K30" s="53"/>
      <c r="L30" s="53"/>
      <c r="M30" s="54"/>
      <c r="N30" s="53"/>
      <c r="O30" s="55"/>
    </row>
    <row r="31" spans="1:15" s="42" customFormat="1" ht="13.5">
      <c r="A31" s="43">
        <v>25</v>
      </c>
      <c r="B31" s="64"/>
      <c r="C31" s="60"/>
      <c r="D31" s="59"/>
      <c r="E31" s="59"/>
      <c r="F31" s="59"/>
      <c r="G31" s="62">
        <f t="shared" si="0"/>
        <v>0</v>
      </c>
      <c r="H31" s="54"/>
      <c r="I31" s="53"/>
      <c r="J31" s="61">
        <f t="shared" si="1"/>
        <v>0</v>
      </c>
      <c r="K31" s="53"/>
      <c r="L31" s="53"/>
      <c r="M31" s="54"/>
      <c r="N31" s="53"/>
      <c r="O31" s="55"/>
    </row>
    <row r="32" spans="1:15" s="42" customFormat="1" ht="13.5">
      <c r="A32" s="43">
        <v>26</v>
      </c>
      <c r="B32" s="64"/>
      <c r="C32" s="60"/>
      <c r="D32" s="59"/>
      <c r="E32" s="59"/>
      <c r="F32" s="59"/>
      <c r="G32" s="62">
        <f t="shared" si="0"/>
        <v>0</v>
      </c>
      <c r="H32" s="54"/>
      <c r="I32" s="53"/>
      <c r="J32" s="61">
        <f t="shared" si="1"/>
        <v>0</v>
      </c>
      <c r="K32" s="53"/>
      <c r="L32" s="53"/>
      <c r="M32" s="54"/>
      <c r="N32" s="53"/>
      <c r="O32" s="55"/>
    </row>
    <row r="33" spans="1:15" s="42" customFormat="1" ht="13.5">
      <c r="A33" s="43">
        <v>27</v>
      </c>
      <c r="B33" s="64"/>
      <c r="C33" s="60"/>
      <c r="D33" s="59"/>
      <c r="E33" s="59"/>
      <c r="F33" s="59"/>
      <c r="G33" s="62">
        <f t="shared" si="0"/>
        <v>0</v>
      </c>
      <c r="H33" s="54"/>
      <c r="I33" s="53"/>
      <c r="J33" s="61">
        <f t="shared" si="1"/>
        <v>0</v>
      </c>
      <c r="K33" s="53"/>
      <c r="L33" s="53"/>
      <c r="M33" s="54"/>
      <c r="N33" s="53"/>
      <c r="O33" s="55"/>
    </row>
    <row r="34" spans="1:15" s="42" customFormat="1" ht="13.5">
      <c r="A34" s="43">
        <v>28</v>
      </c>
      <c r="B34" s="64"/>
      <c r="C34" s="60"/>
      <c r="D34" s="59"/>
      <c r="E34" s="59"/>
      <c r="F34" s="59"/>
      <c r="G34" s="62">
        <f t="shared" si="0"/>
        <v>0</v>
      </c>
      <c r="H34" s="54"/>
      <c r="I34" s="53"/>
      <c r="J34" s="61">
        <f t="shared" si="1"/>
        <v>0</v>
      </c>
      <c r="K34" s="53"/>
      <c r="L34" s="53"/>
      <c r="M34" s="54"/>
      <c r="N34" s="53"/>
      <c r="O34" s="55"/>
    </row>
    <row r="35" spans="1:15" s="42" customFormat="1" ht="13.5">
      <c r="A35" s="43">
        <v>29</v>
      </c>
      <c r="B35" s="64"/>
      <c r="C35" s="60"/>
      <c r="D35" s="59"/>
      <c r="E35" s="59"/>
      <c r="F35" s="59"/>
      <c r="G35" s="62">
        <f t="shared" si="0"/>
        <v>0</v>
      </c>
      <c r="H35" s="54"/>
      <c r="I35" s="53"/>
      <c r="J35" s="61">
        <f t="shared" si="1"/>
        <v>0</v>
      </c>
      <c r="K35" s="53"/>
      <c r="L35" s="53"/>
      <c r="M35" s="54"/>
      <c r="N35" s="53"/>
      <c r="O35" s="55"/>
    </row>
    <row r="36" spans="1:15" s="42" customFormat="1" ht="13.5">
      <c r="A36" s="43">
        <v>30</v>
      </c>
      <c r="B36" s="64"/>
      <c r="C36" s="60"/>
      <c r="D36" s="59"/>
      <c r="E36" s="59"/>
      <c r="F36" s="59"/>
      <c r="G36" s="62">
        <f t="shared" si="0"/>
        <v>0</v>
      </c>
      <c r="H36" s="54"/>
      <c r="I36" s="53"/>
      <c r="J36" s="61">
        <f t="shared" si="1"/>
        <v>0</v>
      </c>
      <c r="K36" s="53"/>
      <c r="L36" s="53"/>
      <c r="M36" s="54"/>
      <c r="N36" s="53"/>
      <c r="O36" s="55"/>
    </row>
    <row r="37" spans="1:15" s="42" customFormat="1" ht="13.5">
      <c r="A37" s="43">
        <v>31</v>
      </c>
      <c r="B37" s="64"/>
      <c r="C37" s="60"/>
      <c r="D37" s="59"/>
      <c r="E37" s="59"/>
      <c r="F37" s="59"/>
      <c r="G37" s="62">
        <f t="shared" si="0"/>
        <v>0</v>
      </c>
      <c r="H37" s="54"/>
      <c r="I37" s="53"/>
      <c r="J37" s="61">
        <f t="shared" si="1"/>
        <v>0</v>
      </c>
      <c r="K37" s="53"/>
      <c r="L37" s="53"/>
      <c r="M37" s="54"/>
      <c r="N37" s="53"/>
      <c r="O37" s="55"/>
    </row>
    <row r="38" spans="1:15" s="42" customFormat="1" ht="13.5">
      <c r="A38" s="43">
        <v>32</v>
      </c>
      <c r="B38" s="64"/>
      <c r="C38" s="60"/>
      <c r="D38" s="59"/>
      <c r="E38" s="59"/>
      <c r="F38" s="59"/>
      <c r="G38" s="62">
        <f t="shared" si="0"/>
        <v>0</v>
      </c>
      <c r="H38" s="54"/>
      <c r="I38" s="53"/>
      <c r="J38" s="61">
        <f t="shared" si="1"/>
        <v>0</v>
      </c>
      <c r="K38" s="53"/>
      <c r="L38" s="53"/>
      <c r="M38" s="54"/>
      <c r="N38" s="53"/>
      <c r="O38" s="55"/>
    </row>
    <row r="39" spans="1:15" s="42" customFormat="1" ht="13.5">
      <c r="A39" s="43">
        <v>33</v>
      </c>
      <c r="B39" s="64"/>
      <c r="C39" s="60"/>
      <c r="D39" s="59"/>
      <c r="E39" s="59"/>
      <c r="F39" s="59"/>
      <c r="G39" s="62">
        <f t="shared" si="0"/>
        <v>0</v>
      </c>
      <c r="H39" s="54"/>
      <c r="I39" s="53"/>
      <c r="J39" s="61">
        <f t="shared" si="1"/>
        <v>0</v>
      </c>
      <c r="K39" s="53"/>
      <c r="L39" s="53"/>
      <c r="M39" s="54"/>
      <c r="N39" s="53"/>
      <c r="O39" s="55"/>
    </row>
    <row r="40" spans="1:15" s="42" customFormat="1" ht="13.5">
      <c r="A40" s="43">
        <v>34</v>
      </c>
      <c r="B40" s="64"/>
      <c r="C40" s="60"/>
      <c r="D40" s="59"/>
      <c r="E40" s="59"/>
      <c r="F40" s="59"/>
      <c r="G40" s="62">
        <f t="shared" si="0"/>
        <v>0</v>
      </c>
      <c r="H40" s="54"/>
      <c r="I40" s="53"/>
      <c r="J40" s="61">
        <f t="shared" si="1"/>
        <v>0</v>
      </c>
      <c r="K40" s="53"/>
      <c r="L40" s="53"/>
      <c r="M40" s="54"/>
      <c r="N40" s="53"/>
      <c r="O40" s="55"/>
    </row>
    <row r="41" spans="1:15" s="42" customFormat="1" ht="13.5">
      <c r="A41" s="43">
        <v>35</v>
      </c>
      <c r="B41" s="64"/>
      <c r="C41" s="60"/>
      <c r="D41" s="59"/>
      <c r="E41" s="59"/>
      <c r="F41" s="59"/>
      <c r="G41" s="62">
        <f t="shared" si="0"/>
        <v>0</v>
      </c>
      <c r="H41" s="54"/>
      <c r="I41" s="53"/>
      <c r="J41" s="61">
        <f t="shared" si="1"/>
        <v>0</v>
      </c>
      <c r="K41" s="53"/>
      <c r="L41" s="53"/>
      <c r="M41" s="54"/>
      <c r="N41" s="53"/>
      <c r="O41" s="55"/>
    </row>
    <row r="42" spans="1:15" s="42" customFormat="1" ht="13.5">
      <c r="A42" s="43">
        <v>36</v>
      </c>
      <c r="B42" s="64"/>
      <c r="C42" s="60"/>
      <c r="D42" s="59"/>
      <c r="E42" s="59"/>
      <c r="F42" s="59"/>
      <c r="G42" s="62">
        <f t="shared" si="0"/>
        <v>0</v>
      </c>
      <c r="H42" s="54"/>
      <c r="I42" s="53"/>
      <c r="J42" s="61">
        <f t="shared" si="1"/>
        <v>0</v>
      </c>
      <c r="K42" s="53"/>
      <c r="L42" s="53"/>
      <c r="M42" s="54"/>
      <c r="N42" s="53"/>
      <c r="O42" s="55"/>
    </row>
    <row r="43" spans="1:15" s="42" customFormat="1" ht="13.5">
      <c r="A43" s="43">
        <v>37</v>
      </c>
      <c r="B43" s="64"/>
      <c r="C43" s="60"/>
      <c r="D43" s="60"/>
      <c r="E43" s="53"/>
      <c r="F43" s="53"/>
      <c r="G43" s="62">
        <f>F43*E43</f>
        <v>0</v>
      </c>
      <c r="H43" s="54"/>
      <c r="I43" s="53"/>
      <c r="J43" s="61">
        <f t="shared" si="1"/>
        <v>0</v>
      </c>
      <c r="K43" s="53"/>
      <c r="L43" s="53"/>
      <c r="M43" s="54"/>
      <c r="N43" s="53"/>
      <c r="O43" s="55"/>
    </row>
    <row r="44" spans="1:15" s="42" customFormat="1" ht="13.5">
      <c r="A44" s="43">
        <v>38</v>
      </c>
      <c r="B44" s="64"/>
      <c r="C44" s="60"/>
      <c r="D44" s="60"/>
      <c r="E44" s="53"/>
      <c r="F44" s="53"/>
      <c r="G44" s="62">
        <f t="shared" si="0"/>
        <v>0</v>
      </c>
      <c r="H44" s="54"/>
      <c r="I44" s="53"/>
      <c r="J44" s="61">
        <f t="shared" si="1"/>
        <v>0</v>
      </c>
      <c r="K44" s="53"/>
      <c r="L44" s="53"/>
      <c r="M44" s="54"/>
      <c r="N44" s="53"/>
      <c r="O44" s="55"/>
    </row>
    <row r="45" spans="1:15" s="42" customFormat="1" ht="13.5">
      <c r="A45" s="43">
        <v>39</v>
      </c>
      <c r="B45" s="64"/>
      <c r="C45" s="60"/>
      <c r="D45" s="60"/>
      <c r="E45" s="53"/>
      <c r="F45" s="53"/>
      <c r="G45" s="62">
        <f t="shared" si="0"/>
        <v>0</v>
      </c>
      <c r="H45" s="54"/>
      <c r="I45" s="53"/>
      <c r="J45" s="61">
        <f t="shared" si="1"/>
        <v>0</v>
      </c>
      <c r="K45" s="53"/>
      <c r="L45" s="53"/>
      <c r="M45" s="54"/>
      <c r="N45" s="53"/>
      <c r="O45" s="55"/>
    </row>
    <row r="46" spans="1:15" s="42" customFormat="1" ht="13.5">
      <c r="A46" s="43">
        <v>40</v>
      </c>
      <c r="B46" s="64"/>
      <c r="C46" s="60"/>
      <c r="D46" s="60"/>
      <c r="E46" s="53"/>
      <c r="F46" s="53"/>
      <c r="G46" s="62">
        <f t="shared" si="0"/>
        <v>0</v>
      </c>
      <c r="H46" s="54"/>
      <c r="I46" s="53"/>
      <c r="J46" s="61">
        <f t="shared" si="1"/>
        <v>0</v>
      </c>
      <c r="K46" s="53"/>
      <c r="L46" s="53"/>
      <c r="M46" s="54"/>
      <c r="N46" s="53"/>
      <c r="O46" s="55"/>
    </row>
    <row r="47" spans="1:15" s="42" customFormat="1" ht="13.5">
      <c r="A47" s="43">
        <v>41</v>
      </c>
      <c r="B47" s="64"/>
      <c r="C47" s="60"/>
      <c r="D47" s="60"/>
      <c r="E47" s="53"/>
      <c r="F47" s="53"/>
      <c r="G47" s="62">
        <f t="shared" si="0"/>
        <v>0</v>
      </c>
      <c r="H47" s="54"/>
      <c r="I47" s="53"/>
      <c r="J47" s="61">
        <f t="shared" si="1"/>
        <v>0</v>
      </c>
      <c r="K47" s="53"/>
      <c r="L47" s="53"/>
      <c r="M47" s="54"/>
      <c r="N47" s="53"/>
      <c r="O47" s="55"/>
    </row>
    <row r="48" spans="1:15" s="42" customFormat="1" ht="13.5">
      <c r="A48" s="43">
        <v>42</v>
      </c>
      <c r="B48" s="64"/>
      <c r="C48" s="60"/>
      <c r="D48" s="60"/>
      <c r="E48" s="53"/>
      <c r="F48" s="53"/>
      <c r="G48" s="62">
        <f t="shared" si="0"/>
        <v>0</v>
      </c>
      <c r="H48" s="54"/>
      <c r="I48" s="53"/>
      <c r="J48" s="61">
        <f t="shared" si="1"/>
        <v>0</v>
      </c>
      <c r="K48" s="53"/>
      <c r="L48" s="53"/>
      <c r="M48" s="54"/>
      <c r="N48" s="53"/>
      <c r="O48" s="55"/>
    </row>
    <row r="49" spans="1:15" s="42" customFormat="1" ht="13.5">
      <c r="A49" s="43">
        <v>43</v>
      </c>
      <c r="B49" s="64"/>
      <c r="C49" s="60"/>
      <c r="D49" s="60"/>
      <c r="E49" s="53"/>
      <c r="F49" s="53"/>
      <c r="G49" s="62">
        <f t="shared" si="0"/>
        <v>0</v>
      </c>
      <c r="H49" s="54"/>
      <c r="I49" s="53"/>
      <c r="J49" s="61">
        <f t="shared" si="1"/>
        <v>0</v>
      </c>
      <c r="K49" s="53"/>
      <c r="L49" s="53"/>
      <c r="M49" s="54"/>
      <c r="N49" s="53"/>
      <c r="O49" s="55"/>
    </row>
    <row r="50" spans="1:15" s="42" customFormat="1" ht="13.5">
      <c r="A50" s="43">
        <v>44</v>
      </c>
      <c r="B50" s="64"/>
      <c r="C50" s="60"/>
      <c r="D50" s="60"/>
      <c r="E50" s="53"/>
      <c r="F50" s="53"/>
      <c r="G50" s="62">
        <f t="shared" si="0"/>
        <v>0</v>
      </c>
      <c r="H50" s="54"/>
      <c r="I50" s="53"/>
      <c r="J50" s="61">
        <f t="shared" si="1"/>
        <v>0</v>
      </c>
      <c r="K50" s="53"/>
      <c r="L50" s="53"/>
      <c r="M50" s="54"/>
      <c r="N50" s="53"/>
      <c r="O50" s="55"/>
    </row>
    <row r="51" spans="1:15" s="42" customFormat="1" ht="13.5">
      <c r="A51" s="43">
        <v>45</v>
      </c>
      <c r="B51" s="64"/>
      <c r="C51" s="60"/>
      <c r="D51" s="60"/>
      <c r="E51" s="53"/>
      <c r="F51" s="53"/>
      <c r="G51" s="62">
        <f t="shared" si="0"/>
        <v>0</v>
      </c>
      <c r="H51" s="54"/>
      <c r="I51" s="53"/>
      <c r="J51" s="61">
        <f t="shared" si="1"/>
        <v>0</v>
      </c>
      <c r="K51" s="53"/>
      <c r="L51" s="53"/>
      <c r="M51" s="54"/>
      <c r="N51" s="53"/>
      <c r="O51" s="55"/>
    </row>
    <row r="52" spans="1:15" s="42" customFormat="1" ht="13.5">
      <c r="A52" s="43">
        <v>46</v>
      </c>
      <c r="B52" s="64"/>
      <c r="C52" s="60"/>
      <c r="D52" s="60"/>
      <c r="E52" s="53"/>
      <c r="F52" s="53"/>
      <c r="G52" s="62">
        <f t="shared" si="0"/>
        <v>0</v>
      </c>
      <c r="H52" s="54"/>
      <c r="I52" s="53"/>
      <c r="J52" s="61">
        <f t="shared" si="1"/>
        <v>0</v>
      </c>
      <c r="K52" s="53"/>
      <c r="L52" s="53"/>
      <c r="M52" s="54"/>
      <c r="N52" s="53"/>
      <c r="O52" s="55"/>
    </row>
    <row r="53" spans="1:15" s="42" customFormat="1" ht="13.5">
      <c r="A53" s="43">
        <v>47</v>
      </c>
      <c r="B53" s="64"/>
      <c r="C53" s="60"/>
      <c r="D53" s="60"/>
      <c r="E53" s="53"/>
      <c r="F53" s="53"/>
      <c r="G53" s="62">
        <f t="shared" si="0"/>
        <v>0</v>
      </c>
      <c r="H53" s="54"/>
      <c r="I53" s="53"/>
      <c r="J53" s="61">
        <f t="shared" si="1"/>
        <v>0</v>
      </c>
      <c r="K53" s="53"/>
      <c r="L53" s="53"/>
      <c r="M53" s="54"/>
      <c r="N53" s="53"/>
      <c r="O53" s="55"/>
    </row>
    <row r="54" spans="1:15" s="42" customFormat="1" ht="13.5">
      <c r="A54" s="43">
        <v>48</v>
      </c>
      <c r="B54" s="64"/>
      <c r="C54" s="60"/>
      <c r="D54" s="60"/>
      <c r="E54" s="53"/>
      <c r="F54" s="53"/>
      <c r="G54" s="62">
        <f t="shared" si="0"/>
        <v>0</v>
      </c>
      <c r="H54" s="54"/>
      <c r="I54" s="53"/>
      <c r="J54" s="61">
        <f t="shared" si="1"/>
        <v>0</v>
      </c>
      <c r="K54" s="53"/>
      <c r="L54" s="53"/>
      <c r="M54" s="54"/>
      <c r="N54" s="53"/>
      <c r="O54" s="55"/>
    </row>
    <row r="55" spans="1:15" s="42" customFormat="1" ht="13.5">
      <c r="A55" s="43">
        <v>49</v>
      </c>
      <c r="B55" s="64"/>
      <c r="C55" s="60"/>
      <c r="D55" s="60"/>
      <c r="E55" s="53"/>
      <c r="F55" s="53"/>
      <c r="G55" s="62">
        <f t="shared" si="0"/>
        <v>0</v>
      </c>
      <c r="H55" s="54"/>
      <c r="I55" s="53"/>
      <c r="J55" s="61">
        <f t="shared" si="1"/>
        <v>0</v>
      </c>
      <c r="K55" s="53"/>
      <c r="L55" s="53"/>
      <c r="M55" s="54"/>
      <c r="N55" s="53"/>
      <c r="O55" s="55"/>
    </row>
    <row r="56" spans="1:15" s="42" customFormat="1" ht="13.5">
      <c r="A56" s="43">
        <v>50</v>
      </c>
      <c r="B56" s="64"/>
      <c r="C56" s="60"/>
      <c r="D56" s="60"/>
      <c r="E56" s="53"/>
      <c r="F56" s="53"/>
      <c r="G56" s="62">
        <f t="shared" si="0"/>
        <v>0</v>
      </c>
      <c r="H56" s="54"/>
      <c r="I56" s="53"/>
      <c r="J56" s="61">
        <f t="shared" si="1"/>
        <v>0</v>
      </c>
      <c r="K56" s="53"/>
      <c r="L56" s="53"/>
      <c r="M56" s="54"/>
      <c r="N56" s="53"/>
      <c r="O56" s="55"/>
    </row>
    <row r="57" spans="1:15" s="42" customFormat="1" ht="13.5">
      <c r="A57" s="43">
        <v>51</v>
      </c>
      <c r="B57" s="64"/>
      <c r="C57" s="60"/>
      <c r="D57" s="60"/>
      <c r="E57" s="53"/>
      <c r="F57" s="53"/>
      <c r="G57" s="62">
        <f t="shared" si="0"/>
        <v>0</v>
      </c>
      <c r="H57" s="54"/>
      <c r="I57" s="53"/>
      <c r="J57" s="61">
        <f t="shared" si="1"/>
        <v>0</v>
      </c>
      <c r="K57" s="53"/>
      <c r="L57" s="53"/>
      <c r="M57" s="54"/>
      <c r="N57" s="53"/>
      <c r="O57" s="55"/>
    </row>
    <row r="58" spans="1:15" s="42" customFormat="1" ht="13.5">
      <c r="A58" s="43">
        <v>52</v>
      </c>
      <c r="B58" s="64"/>
      <c r="C58" s="60"/>
      <c r="D58" s="60"/>
      <c r="E58" s="53"/>
      <c r="F58" s="53"/>
      <c r="G58" s="62">
        <f t="shared" si="0"/>
        <v>0</v>
      </c>
      <c r="H58" s="54"/>
      <c r="I58" s="53"/>
      <c r="J58" s="61">
        <f t="shared" si="1"/>
        <v>0</v>
      </c>
      <c r="K58" s="53"/>
      <c r="L58" s="53"/>
      <c r="M58" s="54"/>
      <c r="N58" s="53"/>
      <c r="O58" s="55"/>
    </row>
    <row r="59" spans="1:15" s="42" customFormat="1" ht="13.5">
      <c r="A59" s="43">
        <v>53</v>
      </c>
      <c r="B59" s="64"/>
      <c r="C59" s="60"/>
      <c r="D59" s="60"/>
      <c r="E59" s="53"/>
      <c r="F59" s="53"/>
      <c r="G59" s="62">
        <f t="shared" si="0"/>
        <v>0</v>
      </c>
      <c r="H59" s="54"/>
      <c r="I59" s="53"/>
      <c r="J59" s="61">
        <f t="shared" si="1"/>
        <v>0</v>
      </c>
      <c r="K59" s="53"/>
      <c r="L59" s="53"/>
      <c r="M59" s="54"/>
      <c r="N59" s="53"/>
      <c r="O59" s="55"/>
    </row>
    <row r="60" spans="1:15" s="42" customFormat="1" ht="13.5">
      <c r="A60" s="43">
        <v>54</v>
      </c>
      <c r="B60" s="64"/>
      <c r="C60" s="60"/>
      <c r="D60" s="60"/>
      <c r="E60" s="53"/>
      <c r="F60" s="53"/>
      <c r="G60" s="62">
        <f t="shared" si="0"/>
        <v>0</v>
      </c>
      <c r="H60" s="54"/>
      <c r="I60" s="53"/>
      <c r="J60" s="61">
        <f t="shared" si="1"/>
        <v>0</v>
      </c>
      <c r="K60" s="53"/>
      <c r="L60" s="53"/>
      <c r="M60" s="54"/>
      <c r="N60" s="53"/>
      <c r="O60" s="55"/>
    </row>
    <row r="61" spans="1:15">
      <c r="A61" s="326" t="s">
        <v>18</v>
      </c>
      <c r="B61" s="327"/>
      <c r="C61" s="328"/>
      <c r="D61" s="18"/>
      <c r="E61" s="44">
        <f>SUM(E7:E42)</f>
        <v>230</v>
      </c>
      <c r="F61" s="329">
        <f>SUM(G7:G60)</f>
        <v>154100</v>
      </c>
      <c r="G61" s="330"/>
      <c r="H61" s="46"/>
      <c r="I61" s="13">
        <f>SUM(I7:I60)</f>
        <v>0</v>
      </c>
      <c r="J61" s="13">
        <f>SUM(J7:J60)</f>
        <v>-154100</v>
      </c>
      <c r="K61" s="13"/>
      <c r="L61" s="13"/>
      <c r="M61" s="46"/>
      <c r="N61" s="13"/>
      <c r="O61" s="14"/>
    </row>
    <row r="62" spans="1:15" ht="20.25" thickBot="1">
      <c r="A62" s="331" t="s">
        <v>19</v>
      </c>
      <c r="B62" s="332"/>
      <c r="C62" s="333"/>
      <c r="D62" s="19"/>
      <c r="E62" s="334"/>
      <c r="F62" s="335"/>
      <c r="G62" s="336"/>
      <c r="H62" s="47"/>
      <c r="I62" s="16"/>
      <c r="J62" s="16"/>
      <c r="K62" s="16"/>
      <c r="L62" s="16"/>
      <c r="M62" s="47"/>
      <c r="N62" s="16"/>
      <c r="O62" s="17"/>
    </row>
  </sheetData>
  <mergeCells count="18">
    <mergeCell ref="A2:J2"/>
    <mergeCell ref="A3:J3"/>
    <mergeCell ref="A62:C62"/>
    <mergeCell ref="E62:G62"/>
    <mergeCell ref="D5:D6"/>
    <mergeCell ref="A61:C61"/>
    <mergeCell ref="F61:G61"/>
    <mergeCell ref="A5:A6"/>
    <mergeCell ref="B5:B6"/>
    <mergeCell ref="C5:C6"/>
    <mergeCell ref="F5:F6"/>
    <mergeCell ref="G5:G6"/>
    <mergeCell ref="J5:J6"/>
    <mergeCell ref="M4:O4"/>
    <mergeCell ref="K5:K6"/>
    <mergeCell ref="L5:L6"/>
    <mergeCell ref="N5:N6"/>
    <mergeCell ref="O5:O6"/>
  </mergeCells>
  <phoneticPr fontId="2" type="noConversion"/>
  <pageMargins left="0.28000000000000003" right="0.2" top="0.33" bottom="0.35" header="0.31496062992125984" footer="0.31496062992125984"/>
  <pageSetup orientation="landscape" horizontalDpi="4294967293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O28"/>
  <sheetViews>
    <sheetView workbookViewId="0">
      <selection activeCell="E26" sqref="E26:F26"/>
    </sheetView>
  </sheetViews>
  <sheetFormatPr defaultRowHeight="16.5"/>
  <cols>
    <col min="1" max="1" width="5.375" customWidth="1"/>
  </cols>
  <sheetData>
    <row r="2" spans="1:15" ht="20.25">
      <c r="A2" s="364" t="s">
        <v>20</v>
      </c>
      <c r="B2" s="364"/>
      <c r="C2" s="364"/>
      <c r="D2" s="364"/>
      <c r="E2" s="364"/>
      <c r="F2" s="364"/>
      <c r="G2" s="365" t="s">
        <v>21</v>
      </c>
      <c r="H2" s="365"/>
      <c r="I2" s="365"/>
      <c r="J2" s="365"/>
      <c r="K2" s="365"/>
      <c r="L2" s="20" t="s">
        <v>22</v>
      </c>
      <c r="M2" s="21" t="s">
        <v>17</v>
      </c>
      <c r="N2" s="366" t="s">
        <v>23</v>
      </c>
      <c r="O2" s="366"/>
    </row>
    <row r="3" spans="1:15" ht="17.25" thickBot="1">
      <c r="A3" s="22"/>
      <c r="B3" s="23"/>
      <c r="C3" s="24"/>
      <c r="D3" s="22"/>
      <c r="E3" s="22"/>
      <c r="F3" s="22"/>
      <c r="G3" s="23"/>
      <c r="H3" s="22"/>
      <c r="I3" s="22"/>
      <c r="J3" s="22"/>
      <c r="K3" s="22"/>
      <c r="L3" s="22"/>
      <c r="M3" s="23"/>
      <c r="N3" s="367">
        <v>43357</v>
      </c>
      <c r="O3" s="367"/>
    </row>
    <row r="4" spans="1:15" ht="17.25">
      <c r="A4" s="337" t="s">
        <v>0</v>
      </c>
      <c r="B4" s="339" t="s">
        <v>6</v>
      </c>
      <c r="C4" s="341" t="s">
        <v>2</v>
      </c>
      <c r="D4" s="1" t="s">
        <v>7</v>
      </c>
      <c r="E4" s="324" t="s">
        <v>8</v>
      </c>
      <c r="F4" s="324" t="s">
        <v>4</v>
      </c>
      <c r="G4" s="2" t="s">
        <v>6</v>
      </c>
      <c r="H4" s="1" t="s">
        <v>4</v>
      </c>
      <c r="I4" s="324" t="s">
        <v>5</v>
      </c>
      <c r="J4" s="324" t="s">
        <v>9</v>
      </c>
      <c r="K4" s="324" t="s">
        <v>10</v>
      </c>
      <c r="L4" s="324" t="s">
        <v>11</v>
      </c>
      <c r="M4" s="2" t="s">
        <v>12</v>
      </c>
      <c r="N4" s="324" t="s">
        <v>13</v>
      </c>
      <c r="O4" s="362" t="s">
        <v>14</v>
      </c>
    </row>
    <row r="5" spans="1:15" ht="18" thickBot="1">
      <c r="A5" s="338"/>
      <c r="B5" s="340"/>
      <c r="C5" s="342"/>
      <c r="D5" s="3" t="s">
        <v>3</v>
      </c>
      <c r="E5" s="325"/>
      <c r="F5" s="325"/>
      <c r="G5" s="4" t="s">
        <v>15</v>
      </c>
      <c r="H5" s="3" t="s">
        <v>15</v>
      </c>
      <c r="I5" s="325"/>
      <c r="J5" s="325"/>
      <c r="K5" s="325"/>
      <c r="L5" s="325"/>
      <c r="M5" s="4" t="s">
        <v>6</v>
      </c>
      <c r="N5" s="325"/>
      <c r="O5" s="363"/>
    </row>
    <row r="6" spans="1:15" ht="17.25" thickTop="1">
      <c r="A6" s="5">
        <v>1</v>
      </c>
      <c r="B6" s="6">
        <v>43344</v>
      </c>
      <c r="C6" s="7"/>
      <c r="D6" s="8"/>
      <c r="E6" s="8"/>
      <c r="F6" s="8"/>
      <c r="G6" s="6">
        <v>43344</v>
      </c>
      <c r="H6" s="8"/>
      <c r="I6" s="8"/>
      <c r="J6" s="8" t="s">
        <v>16</v>
      </c>
      <c r="K6" s="8"/>
      <c r="L6" s="8"/>
      <c r="M6" s="6">
        <v>43344</v>
      </c>
      <c r="N6" s="8"/>
      <c r="O6" s="9"/>
    </row>
    <row r="7" spans="1:15">
      <c r="A7" s="10">
        <v>2</v>
      </c>
      <c r="B7" s="11"/>
      <c r="C7" s="12"/>
      <c r="D7" s="13"/>
      <c r="E7" s="13"/>
      <c r="F7" s="13"/>
      <c r="G7" s="11" t="s">
        <v>17</v>
      </c>
      <c r="H7" s="13"/>
      <c r="I7" s="13" t="s">
        <v>17</v>
      </c>
      <c r="J7" s="13"/>
      <c r="K7" s="13"/>
      <c r="L7" s="13"/>
      <c r="M7" s="11"/>
      <c r="N7" s="13"/>
      <c r="O7" s="14"/>
    </row>
    <row r="8" spans="1:15">
      <c r="A8" s="10">
        <v>3</v>
      </c>
      <c r="B8" s="11"/>
      <c r="C8" s="12"/>
      <c r="D8" s="13"/>
      <c r="E8" s="13"/>
      <c r="F8" s="13"/>
      <c r="G8" s="11"/>
      <c r="H8" s="13"/>
      <c r="I8" s="13"/>
      <c r="J8" s="13"/>
      <c r="K8" s="13"/>
      <c r="L8" s="13"/>
      <c r="M8" s="11"/>
      <c r="N8" s="13"/>
      <c r="O8" s="14"/>
    </row>
    <row r="9" spans="1:15">
      <c r="A9" s="10">
        <v>4</v>
      </c>
      <c r="B9" s="11"/>
      <c r="C9" s="12"/>
      <c r="D9" s="13"/>
      <c r="E9" s="13"/>
      <c r="F9" s="13"/>
      <c r="G9" s="11"/>
      <c r="H9" s="13"/>
      <c r="I9" s="13"/>
      <c r="J9" s="13"/>
      <c r="K9" s="13"/>
      <c r="L9" s="13"/>
      <c r="M9" s="11"/>
      <c r="N9" s="13"/>
      <c r="O9" s="14"/>
    </row>
    <row r="10" spans="1:15">
      <c r="A10" s="10">
        <v>5</v>
      </c>
      <c r="B10" s="11"/>
      <c r="C10" s="12"/>
      <c r="D10" s="13"/>
      <c r="E10" s="13"/>
      <c r="F10" s="13"/>
      <c r="G10" s="11"/>
      <c r="H10" s="13"/>
      <c r="I10" s="13"/>
      <c r="J10" s="13"/>
      <c r="K10" s="13"/>
      <c r="L10" s="13"/>
      <c r="M10" s="11"/>
      <c r="N10" s="13"/>
      <c r="O10" s="14"/>
    </row>
    <row r="11" spans="1:15">
      <c r="A11" s="10">
        <v>6</v>
      </c>
      <c r="B11" s="11"/>
      <c r="C11" s="12"/>
      <c r="D11" s="13"/>
      <c r="E11" s="13"/>
      <c r="F11" s="13"/>
      <c r="G11" s="11"/>
      <c r="H11" s="13"/>
      <c r="I11" s="13"/>
      <c r="J11" s="13"/>
      <c r="K11" s="13"/>
      <c r="L11" s="13"/>
      <c r="M11" s="11"/>
      <c r="N11" s="13"/>
      <c r="O11" s="14"/>
    </row>
    <row r="12" spans="1:15">
      <c r="A12" s="10">
        <v>7</v>
      </c>
      <c r="B12" s="11"/>
      <c r="C12" s="12"/>
      <c r="D12" s="13"/>
      <c r="E12" s="13"/>
      <c r="F12" s="13"/>
      <c r="G12" s="11"/>
      <c r="H12" s="13"/>
      <c r="I12" s="13"/>
      <c r="J12" s="13"/>
      <c r="K12" s="13"/>
      <c r="L12" s="13"/>
      <c r="M12" s="11"/>
      <c r="N12" s="13"/>
      <c r="O12" s="14"/>
    </row>
    <row r="13" spans="1:15">
      <c r="A13" s="10">
        <v>8</v>
      </c>
      <c r="B13" s="11"/>
      <c r="C13" s="12"/>
      <c r="D13" s="13"/>
      <c r="E13" s="13"/>
      <c r="F13" s="13"/>
      <c r="G13" s="11"/>
      <c r="H13" s="13"/>
      <c r="I13" s="13"/>
      <c r="J13" s="13"/>
      <c r="K13" s="13"/>
      <c r="L13" s="13"/>
      <c r="M13" s="11"/>
      <c r="N13" s="13"/>
      <c r="O13" s="14"/>
    </row>
    <row r="14" spans="1:15">
      <c r="A14" s="10">
        <v>9</v>
      </c>
      <c r="B14" s="11"/>
      <c r="C14" s="12"/>
      <c r="D14" s="13"/>
      <c r="E14" s="13"/>
      <c r="F14" s="13"/>
      <c r="G14" s="11"/>
      <c r="H14" s="13"/>
      <c r="I14" s="13"/>
      <c r="J14" s="13"/>
      <c r="K14" s="13"/>
      <c r="L14" s="13"/>
      <c r="M14" s="11"/>
      <c r="N14" s="13"/>
      <c r="O14" s="14"/>
    </row>
    <row r="15" spans="1:15">
      <c r="A15" s="10">
        <v>10</v>
      </c>
      <c r="B15" s="11"/>
      <c r="C15" s="12"/>
      <c r="D15" s="13"/>
      <c r="E15" s="13"/>
      <c r="F15" s="13"/>
      <c r="G15" s="11"/>
      <c r="H15" s="13"/>
      <c r="I15" s="13"/>
      <c r="J15" s="13"/>
      <c r="K15" s="13"/>
      <c r="L15" s="13"/>
      <c r="M15" s="11"/>
      <c r="N15" s="13"/>
      <c r="O15" s="14"/>
    </row>
    <row r="16" spans="1:15">
      <c r="A16" s="10">
        <v>11</v>
      </c>
      <c r="B16" s="11"/>
      <c r="C16" s="12"/>
      <c r="D16" s="13"/>
      <c r="E16" s="13"/>
      <c r="F16" s="13"/>
      <c r="G16" s="11"/>
      <c r="H16" s="13"/>
      <c r="I16" s="13"/>
      <c r="J16" s="13"/>
      <c r="K16" s="13"/>
      <c r="L16" s="13"/>
      <c r="M16" s="11"/>
      <c r="N16" s="13"/>
      <c r="O16" s="14"/>
    </row>
    <row r="17" spans="1:15">
      <c r="A17" s="10">
        <v>12</v>
      </c>
      <c r="B17" s="11"/>
      <c r="C17" s="12"/>
      <c r="D17" s="13"/>
      <c r="E17" s="13"/>
      <c r="F17" s="13"/>
      <c r="G17" s="11"/>
      <c r="H17" s="13"/>
      <c r="I17" s="13"/>
      <c r="J17" s="13"/>
      <c r="K17" s="13"/>
      <c r="L17" s="13"/>
      <c r="M17" s="11"/>
      <c r="N17" s="13"/>
      <c r="O17" s="14"/>
    </row>
    <row r="18" spans="1:15">
      <c r="A18" s="10">
        <v>13</v>
      </c>
      <c r="B18" s="11"/>
      <c r="C18" s="12"/>
      <c r="D18" s="13"/>
      <c r="E18" s="13"/>
      <c r="F18" s="13"/>
      <c r="G18" s="11"/>
      <c r="H18" s="13"/>
      <c r="I18" s="13"/>
      <c r="J18" s="13"/>
      <c r="K18" s="13"/>
      <c r="L18" s="13"/>
      <c r="M18" s="11"/>
      <c r="N18" s="13"/>
      <c r="O18" s="14"/>
    </row>
    <row r="19" spans="1:15">
      <c r="A19" s="10">
        <v>14</v>
      </c>
      <c r="B19" s="11"/>
      <c r="C19" s="12"/>
      <c r="D19" s="13"/>
      <c r="E19" s="13"/>
      <c r="F19" s="13"/>
      <c r="G19" s="11"/>
      <c r="H19" s="13"/>
      <c r="I19" s="13"/>
      <c r="J19" s="13"/>
      <c r="K19" s="13"/>
      <c r="L19" s="13"/>
      <c r="M19" s="11"/>
      <c r="N19" s="13"/>
      <c r="O19" s="14"/>
    </row>
    <row r="20" spans="1:15">
      <c r="A20" s="10">
        <v>15</v>
      </c>
      <c r="B20" s="11"/>
      <c r="C20" s="12"/>
      <c r="D20" s="13"/>
      <c r="E20" s="13"/>
      <c r="F20" s="13"/>
      <c r="G20" s="11"/>
      <c r="H20" s="13"/>
      <c r="I20" s="13"/>
      <c r="J20" s="13"/>
      <c r="K20" s="13"/>
      <c r="L20" s="13"/>
      <c r="M20" s="11"/>
      <c r="N20" s="13"/>
      <c r="O20" s="14"/>
    </row>
    <row r="21" spans="1:15">
      <c r="A21" s="10">
        <v>16</v>
      </c>
      <c r="B21" s="11"/>
      <c r="C21" s="12"/>
      <c r="D21" s="13"/>
      <c r="E21" s="13"/>
      <c r="F21" s="13"/>
      <c r="G21" s="11"/>
      <c r="H21" s="13"/>
      <c r="I21" s="13"/>
      <c r="J21" s="13"/>
      <c r="K21" s="13"/>
      <c r="L21" s="13"/>
      <c r="M21" s="11"/>
      <c r="N21" s="13"/>
      <c r="O21" s="14"/>
    </row>
    <row r="22" spans="1:15">
      <c r="A22" s="10">
        <v>17</v>
      </c>
      <c r="B22" s="11"/>
      <c r="C22" s="12"/>
      <c r="D22" s="13"/>
      <c r="E22" s="13"/>
      <c r="F22" s="13"/>
      <c r="G22" s="11"/>
      <c r="H22" s="13"/>
      <c r="I22" s="13"/>
      <c r="J22" s="13"/>
      <c r="K22" s="13"/>
      <c r="L22" s="13"/>
      <c r="M22" s="11"/>
      <c r="N22" s="13"/>
      <c r="O22" s="14"/>
    </row>
    <row r="23" spans="1:15">
      <c r="A23" s="10">
        <v>18</v>
      </c>
      <c r="B23" s="11"/>
      <c r="C23" s="12"/>
      <c r="D23" s="13"/>
      <c r="E23" s="13"/>
      <c r="F23" s="13"/>
      <c r="G23" s="11"/>
      <c r="H23" s="13"/>
      <c r="I23" s="13"/>
      <c r="J23" s="13"/>
      <c r="K23" s="13"/>
      <c r="L23" s="13"/>
      <c r="M23" s="11"/>
      <c r="N23" s="13"/>
      <c r="O23" s="14"/>
    </row>
    <row r="24" spans="1:15">
      <c r="A24" s="10">
        <v>19</v>
      </c>
      <c r="B24" s="11"/>
      <c r="C24" s="12"/>
      <c r="D24" s="13"/>
      <c r="E24" s="13"/>
      <c r="F24" s="13"/>
      <c r="G24" s="11"/>
      <c r="H24" s="13"/>
      <c r="I24" s="13"/>
      <c r="J24" s="13"/>
      <c r="K24" s="13"/>
      <c r="L24" s="13"/>
      <c r="M24" s="11"/>
      <c r="N24" s="13"/>
      <c r="O24" s="14"/>
    </row>
    <row r="25" spans="1:15">
      <c r="A25" s="10">
        <v>20</v>
      </c>
      <c r="B25" s="11"/>
      <c r="C25" s="12"/>
      <c r="D25" s="13"/>
      <c r="E25" s="13"/>
      <c r="F25" s="13"/>
      <c r="G25" s="11"/>
      <c r="H25" s="13"/>
      <c r="I25" s="13"/>
      <c r="J25" s="13"/>
      <c r="K25" s="13"/>
      <c r="L25" s="13"/>
      <c r="M25" s="11"/>
      <c r="N25" s="13"/>
      <c r="O25" s="14"/>
    </row>
    <row r="26" spans="1:15">
      <c r="A26" s="326" t="s">
        <v>18</v>
      </c>
      <c r="B26" s="327"/>
      <c r="C26" s="328"/>
      <c r="D26" s="13">
        <f>SUM(D6:D13)</f>
        <v>0</v>
      </c>
      <c r="E26" s="329">
        <f>SUM(F6:F25)</f>
        <v>0</v>
      </c>
      <c r="F26" s="330"/>
      <c r="G26" s="11"/>
      <c r="H26" s="13">
        <f>SUM(H6:H25)</f>
        <v>0</v>
      </c>
      <c r="I26" s="13">
        <f>SUM(I6:I25)</f>
        <v>0</v>
      </c>
      <c r="J26" s="13"/>
      <c r="K26" s="13"/>
      <c r="L26" s="13"/>
      <c r="M26" s="11"/>
      <c r="N26" s="13"/>
      <c r="O26" s="14"/>
    </row>
    <row r="27" spans="1:15" ht="20.25" thickBot="1">
      <c r="A27" s="331" t="s">
        <v>19</v>
      </c>
      <c r="B27" s="332"/>
      <c r="C27" s="333"/>
      <c r="D27" s="334"/>
      <c r="E27" s="335"/>
      <c r="F27" s="336"/>
      <c r="G27" s="15"/>
      <c r="H27" s="16"/>
      <c r="I27" s="16"/>
      <c r="J27" s="16"/>
      <c r="K27" s="16"/>
      <c r="L27" s="16"/>
      <c r="M27" s="15"/>
      <c r="N27" s="16"/>
      <c r="O27" s="17"/>
    </row>
    <row r="28" spans="1:15">
      <c r="A28" s="22"/>
      <c r="B28" s="23"/>
      <c r="C28" s="24"/>
      <c r="D28" s="22"/>
      <c r="E28" s="22"/>
      <c r="F28" s="22"/>
      <c r="G28" s="23"/>
      <c r="H28" s="22"/>
      <c r="I28" s="22"/>
      <c r="J28" s="22"/>
      <c r="K28" s="22"/>
      <c r="L28" s="22"/>
      <c r="M28" s="23"/>
      <c r="N28" s="22"/>
      <c r="O28" s="22"/>
    </row>
  </sheetData>
  <mergeCells count="19">
    <mergeCell ref="O4:O5"/>
    <mergeCell ref="A26:C26"/>
    <mergeCell ref="E26:F26"/>
    <mergeCell ref="A2:F2"/>
    <mergeCell ref="G2:K2"/>
    <mergeCell ref="N2:O2"/>
    <mergeCell ref="N3:O3"/>
    <mergeCell ref="A4:A5"/>
    <mergeCell ref="B4:B5"/>
    <mergeCell ref="C4:C5"/>
    <mergeCell ref="N4:N5"/>
    <mergeCell ref="A27:C27"/>
    <mergeCell ref="D27:F27"/>
    <mergeCell ref="J4:J5"/>
    <mergeCell ref="K4:K5"/>
    <mergeCell ref="L4:L5"/>
    <mergeCell ref="E4:E5"/>
    <mergeCell ref="F4:F5"/>
    <mergeCell ref="I4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4</vt:i4>
      </vt:variant>
    </vt:vector>
  </HeadingPairs>
  <TitlesOfParts>
    <vt:vector size="12" baseType="lpstr">
      <vt:lpstr>Carmela</vt:lpstr>
      <vt:lpstr>OCTOBER SALES .</vt:lpstr>
      <vt:lpstr>NOVEMBER SALES ..</vt:lpstr>
      <vt:lpstr>DECEMBER SALES ...</vt:lpstr>
      <vt:lpstr>재고관리</vt:lpstr>
      <vt:lpstr>입고내역</vt:lpstr>
      <vt:lpstr>TSR01</vt:lpstr>
      <vt:lpstr>업체별내역</vt:lpstr>
      <vt:lpstr>Carmela!Print_Area</vt:lpstr>
      <vt:lpstr>'DECEMBER SALES ...'!Print_Area</vt:lpstr>
      <vt:lpstr>'NOVEMBER SALES ..'!Print_Area</vt:lpstr>
      <vt:lpstr>'OCTOBER SALES .'!Print_Area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louie_Gim</dc:creator>
  <cp:lastModifiedBy>louie_Gim</cp:lastModifiedBy>
  <cp:lastPrinted>2018-10-06T03:12:56Z</cp:lastPrinted>
  <dcterms:created xsi:type="dcterms:W3CDTF">2018-09-14T04:36:24Z</dcterms:created>
  <dcterms:modified xsi:type="dcterms:W3CDTF">2018-10-08T03:23:21Z</dcterms:modified>
</cp:coreProperties>
</file>