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Мій диск\матеріали до уроків\Плани2021-2022\"/>
    </mc:Choice>
  </mc:AlternateContent>
  <bookViews>
    <workbookView xWindow="0" yWindow="0" windowWidth="26760" windowHeight="8880" tabRatio="724"/>
  </bookViews>
  <sheets>
    <sheet name="Налаштування" sheetId="2" r:id="rId1"/>
    <sheet name="Календар" sheetId="3" r:id="rId2"/>
    <sheet name="Шаблон" sheetId="15" r:id="rId3"/>
    <sheet name="Інф5(1)" sheetId="9" r:id="rId4"/>
    <sheet name="Титулка" sheetId="18" r:id="rId5"/>
  </sheets>
  <definedNames>
    <definedName name="_xlnm.Print_Area" localSheetId="3">'Інф5(1)'!$A:$F</definedName>
    <definedName name="_xlnm.Print_Area" localSheetId="1">Календар!$B$1:$AF$36</definedName>
    <definedName name="_xlnm.Print_Area" localSheetId="4">Титулка!$A$1:$N$42</definedName>
    <definedName name="_xlnm.Print_Area" localSheetId="2">Шаблон!$A:$F</definedName>
  </definedNames>
  <calcPr calcId="162913" iterateDelta="1E-4"/>
</workbook>
</file>

<file path=xl/calcChain.xml><?xml version="1.0" encoding="utf-8"?>
<calcChain xmlns="http://schemas.openxmlformats.org/spreadsheetml/2006/main">
  <c r="AA30" i="3" l="1"/>
  <c r="B2" i="2"/>
  <c r="L17" i="18" s="1"/>
  <c r="L14" i="18"/>
  <c r="F14" i="18"/>
  <c r="F17" i="18" l="1"/>
  <c r="H2" i="15"/>
  <c r="H3" i="15" s="1"/>
  <c r="A1" i="15" l="1"/>
  <c r="A179" i="15"/>
  <c r="A178" i="15"/>
  <c r="A177" i="15"/>
  <c r="A176" i="15"/>
  <c r="A175" i="15"/>
  <c r="A174" i="15"/>
  <c r="A173" i="15"/>
  <c r="A172" i="15"/>
  <c r="A171" i="15"/>
  <c r="A170" i="15"/>
  <c r="A169" i="15"/>
  <c r="A168" i="15"/>
  <c r="A167" i="15"/>
  <c r="A180" i="15"/>
  <c r="H178" i="15"/>
  <c r="H176" i="15"/>
  <c r="H174" i="15"/>
  <c r="H172" i="15"/>
  <c r="H170" i="15"/>
  <c r="H168" i="15"/>
  <c r="A166" i="15"/>
  <c r="H177" i="15"/>
  <c r="H175" i="15"/>
  <c r="H173" i="15"/>
  <c r="H171" i="15"/>
  <c r="H169" i="15"/>
  <c r="H167" i="15"/>
  <c r="H166" i="15"/>
  <c r="H165" i="15"/>
  <c r="H164" i="15"/>
  <c r="H163" i="15"/>
  <c r="H162" i="15"/>
  <c r="H161" i="15"/>
  <c r="H160" i="15"/>
  <c r="H159" i="15"/>
  <c r="H158" i="15"/>
  <c r="H157" i="15"/>
  <c r="H156" i="15"/>
  <c r="H155" i="15"/>
  <c r="H154" i="15"/>
  <c r="H153" i="15"/>
  <c r="H152" i="15"/>
  <c r="H151" i="15"/>
  <c r="H150" i="15"/>
  <c r="H149" i="15"/>
  <c r="H148" i="15"/>
  <c r="H147" i="15"/>
  <c r="H146" i="15"/>
  <c r="H145" i="15"/>
  <c r="H144" i="15"/>
  <c r="H143" i="15"/>
  <c r="H142" i="15"/>
  <c r="H141" i="15"/>
  <c r="H140" i="15"/>
  <c r="H139" i="15"/>
  <c r="H138" i="15"/>
  <c r="H137" i="15"/>
  <c r="H136" i="15"/>
  <c r="H135" i="15"/>
  <c r="H134" i="15"/>
  <c r="H133" i="15"/>
  <c r="H132" i="15"/>
  <c r="H131" i="15"/>
  <c r="H130" i="15"/>
  <c r="H129" i="15"/>
  <c r="H128" i="15"/>
  <c r="H127" i="15"/>
  <c r="H126" i="15"/>
  <c r="H125" i="15"/>
  <c r="H124" i="15"/>
  <c r="H123" i="15"/>
  <c r="H122" i="15"/>
  <c r="H121" i="15"/>
  <c r="H120" i="15"/>
  <c r="H119" i="15"/>
  <c r="H118" i="15"/>
  <c r="H117" i="15"/>
  <c r="A164" i="15"/>
  <c r="A162" i="15"/>
  <c r="A160" i="15"/>
  <c r="A158" i="15"/>
  <c r="A156" i="15"/>
  <c r="A154" i="15"/>
  <c r="A152" i="15"/>
  <c r="A150" i="15"/>
  <c r="A148" i="15"/>
  <c r="A146" i="15"/>
  <c r="A144" i="15"/>
  <c r="A142" i="15"/>
  <c r="A140" i="15"/>
  <c r="A138" i="15"/>
  <c r="A136" i="15"/>
  <c r="A134" i="15"/>
  <c r="A132" i="15"/>
  <c r="A130" i="15"/>
  <c r="A128" i="15"/>
  <c r="A126" i="15"/>
  <c r="A124" i="15"/>
  <c r="A122" i="15"/>
  <c r="A120" i="15"/>
  <c r="A118" i="15"/>
  <c r="H116" i="15"/>
  <c r="H115" i="15"/>
  <c r="H114" i="15"/>
  <c r="H113" i="15"/>
  <c r="H112" i="15"/>
  <c r="H111" i="15"/>
  <c r="H110" i="15"/>
  <c r="H109" i="15"/>
  <c r="H108" i="15"/>
  <c r="H107" i="15"/>
  <c r="H106" i="15"/>
  <c r="H105" i="15"/>
  <c r="H104" i="15"/>
  <c r="H103" i="15"/>
  <c r="H102" i="15"/>
  <c r="H101" i="15"/>
  <c r="H100" i="15"/>
  <c r="H99" i="15"/>
  <c r="H98" i="15"/>
  <c r="H97" i="15"/>
  <c r="H96" i="15"/>
  <c r="H95" i="15"/>
  <c r="H94" i="15"/>
  <c r="H93" i="15"/>
  <c r="H92" i="15"/>
  <c r="H91" i="15"/>
  <c r="H90" i="15"/>
  <c r="H89" i="15"/>
  <c r="H88" i="15"/>
  <c r="H87" i="15"/>
  <c r="H86" i="15"/>
  <c r="H85" i="15"/>
  <c r="A165" i="15"/>
  <c r="A163" i="15"/>
  <c r="A161" i="15"/>
  <c r="A159" i="15"/>
  <c r="A157" i="15"/>
  <c r="A155" i="15"/>
  <c r="A153" i="15"/>
  <c r="A151" i="15"/>
  <c r="A149" i="15"/>
  <c r="A147" i="15"/>
  <c r="A145" i="15"/>
  <c r="A143" i="15"/>
  <c r="A141" i="15"/>
  <c r="A139" i="15"/>
  <c r="A137" i="15"/>
  <c r="A135" i="15"/>
  <c r="A133" i="15"/>
  <c r="A131" i="15"/>
  <c r="A129" i="15"/>
  <c r="A127" i="15"/>
  <c r="A125" i="15"/>
  <c r="A123" i="15"/>
  <c r="A121" i="15"/>
  <c r="A119" i="15"/>
  <c r="A117" i="15"/>
  <c r="A116" i="15"/>
  <c r="A115" i="15"/>
  <c r="A114" i="15"/>
  <c r="A113" i="15"/>
  <c r="A112" i="15"/>
  <c r="A111" i="15"/>
  <c r="A110" i="15"/>
  <c r="A109" i="15"/>
  <c r="A108" i="15"/>
  <c r="A107" i="15"/>
  <c r="A106" i="15"/>
  <c r="A105" i="15"/>
  <c r="A104" i="15"/>
  <c r="A103" i="15"/>
  <c r="A101" i="15"/>
  <c r="A99" i="15"/>
  <c r="A97" i="15"/>
  <c r="A95" i="15"/>
  <c r="A93" i="15"/>
  <c r="A91" i="15"/>
  <c r="A89" i="15"/>
  <c r="A87" i="15"/>
  <c r="A85" i="15"/>
  <c r="A84" i="15"/>
  <c r="A83" i="15"/>
  <c r="A82" i="15"/>
  <c r="A81" i="15"/>
  <c r="A80" i="15"/>
  <c r="A79" i="15"/>
  <c r="A78" i="15"/>
  <c r="A77" i="15"/>
  <c r="A76" i="15"/>
  <c r="A75" i="15"/>
  <c r="A74" i="15"/>
  <c r="A73" i="15"/>
  <c r="A72" i="15"/>
  <c r="A71" i="15"/>
  <c r="A70" i="15"/>
  <c r="A69" i="15"/>
  <c r="A67" i="15"/>
  <c r="A65" i="15"/>
  <c r="A63" i="15"/>
  <c r="A61" i="15"/>
  <c r="A59" i="15"/>
  <c r="A57" i="15"/>
  <c r="A55" i="15"/>
  <c r="A53" i="15"/>
  <c r="A51" i="15"/>
  <c r="A49" i="15"/>
  <c r="A47" i="15"/>
  <c r="A45" i="15"/>
  <c r="A43" i="15"/>
  <c r="A41" i="15"/>
  <c r="A39" i="15"/>
  <c r="A37" i="15"/>
  <c r="A35" i="15"/>
  <c r="A33" i="15"/>
  <c r="A31" i="15"/>
  <c r="A102" i="15"/>
  <c r="A100" i="15"/>
  <c r="A98" i="15"/>
  <c r="A96" i="15"/>
  <c r="A94" i="15"/>
  <c r="A92" i="15"/>
  <c r="A90" i="15"/>
  <c r="A88" i="15"/>
  <c r="A86" i="15"/>
  <c r="H84" i="15"/>
  <c r="H83" i="15"/>
  <c r="H82" i="15"/>
  <c r="H81" i="15"/>
  <c r="H80" i="15"/>
  <c r="H79" i="15"/>
  <c r="H78" i="15"/>
  <c r="H77" i="15"/>
  <c r="H76" i="15"/>
  <c r="H75" i="15"/>
  <c r="H74" i="15"/>
  <c r="H73" i="15"/>
  <c r="H72" i="15"/>
  <c r="H71" i="15"/>
  <c r="H70" i="15"/>
  <c r="H69" i="15"/>
  <c r="H68" i="15"/>
  <c r="H67" i="15"/>
  <c r="H66" i="15"/>
  <c r="H65" i="15"/>
  <c r="H64" i="15"/>
  <c r="H63" i="15"/>
  <c r="H62" i="15"/>
  <c r="H61" i="15"/>
  <c r="H60" i="15"/>
  <c r="H59" i="15"/>
  <c r="H58" i="15"/>
  <c r="H57" i="15"/>
  <c r="H56" i="15"/>
  <c r="H55" i="15"/>
  <c r="H54" i="15"/>
  <c r="H53" i="15"/>
  <c r="H52" i="15"/>
  <c r="H51" i="15"/>
  <c r="H50" i="15"/>
  <c r="H49" i="15"/>
  <c r="H48" i="15"/>
  <c r="H47" i="15"/>
  <c r="H46" i="15"/>
  <c r="H45" i="15"/>
  <c r="H44" i="15"/>
  <c r="H43" i="15"/>
  <c r="H42" i="15"/>
  <c r="H41" i="15"/>
  <c r="H40" i="15"/>
  <c r="H39" i="15"/>
  <c r="H38" i="15"/>
  <c r="H37" i="15"/>
  <c r="H36" i="15"/>
  <c r="H35" i="15"/>
  <c r="H34" i="15"/>
  <c r="H33" i="15"/>
  <c r="H32" i="15"/>
  <c r="H31" i="15"/>
  <c r="H30" i="15"/>
  <c r="H29" i="15"/>
  <c r="H28" i="15"/>
  <c r="H27" i="15"/>
  <c r="H26" i="15"/>
  <c r="H25" i="15"/>
  <c r="H24" i="15"/>
  <c r="H23" i="15"/>
  <c r="H22" i="15"/>
  <c r="H21" i="15"/>
  <c r="H20" i="15"/>
  <c r="H19" i="15"/>
  <c r="H18" i="15"/>
  <c r="H17" i="15"/>
  <c r="H16" i="15"/>
  <c r="H15" i="15"/>
  <c r="H14" i="15"/>
  <c r="H13" i="15"/>
  <c r="H12" i="15"/>
  <c r="H11" i="15"/>
  <c r="H10" i="15"/>
  <c r="H9" i="15"/>
  <c r="H8" i="15"/>
  <c r="H7" i="15"/>
  <c r="H6" i="15"/>
  <c r="H5" i="15"/>
  <c r="A4" i="15"/>
  <c r="A68" i="15"/>
  <c r="A66" i="15"/>
  <c r="A64" i="15"/>
  <c r="A62" i="15"/>
  <c r="A60" i="15"/>
  <c r="A58" i="15"/>
  <c r="A56" i="15"/>
  <c r="A54" i="15"/>
  <c r="A52" i="15"/>
  <c r="A50" i="15"/>
  <c r="A48" i="15"/>
  <c r="A46" i="15"/>
  <c r="A44" i="15"/>
  <c r="A42" i="15"/>
  <c r="A40" i="15"/>
  <c r="A38" i="15"/>
  <c r="A36" i="15"/>
  <c r="A34" i="15"/>
  <c r="A32" i="15"/>
  <c r="H4" i="15"/>
  <c r="A5" i="15"/>
  <c r="A6" i="15"/>
  <c r="A7" i="15"/>
  <c r="A8" i="15"/>
  <c r="A9" i="15"/>
  <c r="A10" i="15"/>
  <c r="A11" i="15"/>
  <c r="A12" i="15"/>
  <c r="A13" i="15"/>
  <c r="A14" i="15"/>
  <c r="A15" i="15"/>
  <c r="A16" i="15"/>
  <c r="A17" i="15"/>
  <c r="A18" i="15"/>
  <c r="A19" i="15"/>
  <c r="A20" i="15"/>
  <c r="A22" i="15"/>
  <c r="A24" i="15"/>
  <c r="A26" i="15"/>
  <c r="A28" i="15"/>
  <c r="A30" i="15"/>
  <c r="A21" i="15"/>
  <c r="A23" i="15"/>
  <c r="A25" i="15"/>
  <c r="A27" i="15"/>
  <c r="A29" i="15"/>
  <c r="H2" i="9" l="1"/>
  <c r="H3" i="9" s="1"/>
  <c r="A180" i="9" l="1"/>
  <c r="H178" i="9"/>
  <c r="H177" i="9"/>
  <c r="H176" i="9"/>
  <c r="H175" i="9"/>
  <c r="H174" i="9"/>
  <c r="H173" i="9"/>
  <c r="H172" i="9"/>
  <c r="H171" i="9"/>
  <c r="H170" i="9"/>
  <c r="H169" i="9"/>
  <c r="H168" i="9"/>
  <c r="H167" i="9"/>
  <c r="H166" i="9"/>
  <c r="H165" i="9"/>
  <c r="H164" i="9"/>
  <c r="H163" i="9"/>
  <c r="H162" i="9"/>
  <c r="H161" i="9"/>
  <c r="H160" i="9"/>
  <c r="H159" i="9"/>
  <c r="H158" i="9"/>
  <c r="H157" i="9"/>
  <c r="H156" i="9"/>
  <c r="H155" i="9"/>
  <c r="H154" i="9"/>
  <c r="H153" i="9"/>
  <c r="H152" i="9"/>
  <c r="A179" i="9"/>
  <c r="A177" i="9"/>
  <c r="A175" i="9"/>
  <c r="A173" i="9"/>
  <c r="A171" i="9"/>
  <c r="A169" i="9"/>
  <c r="A167" i="9"/>
  <c r="A165" i="9"/>
  <c r="A163" i="9"/>
  <c r="A161" i="9"/>
  <c r="A159" i="9"/>
  <c r="A157" i="9"/>
  <c r="A155" i="9"/>
  <c r="A153" i="9"/>
  <c r="H151" i="9"/>
  <c r="H150" i="9"/>
  <c r="H149" i="9"/>
  <c r="H148" i="9"/>
  <c r="H147" i="9"/>
  <c r="H146" i="9"/>
  <c r="H145" i="9"/>
  <c r="H144" i="9"/>
  <c r="H143" i="9"/>
  <c r="H142" i="9"/>
  <c r="H141" i="9"/>
  <c r="H140" i="9"/>
  <c r="H139" i="9"/>
  <c r="H138" i="9"/>
  <c r="H137" i="9"/>
  <c r="H136" i="9"/>
  <c r="H135" i="9"/>
  <c r="H134" i="9"/>
  <c r="H133" i="9"/>
  <c r="H132" i="9"/>
  <c r="H131" i="9"/>
  <c r="H130" i="9"/>
  <c r="H129" i="9"/>
  <c r="H128" i="9"/>
  <c r="H127" i="9"/>
  <c r="H126" i="9"/>
  <c r="H125" i="9"/>
  <c r="H124" i="9"/>
  <c r="H123" i="9"/>
  <c r="H122" i="9"/>
  <c r="H121" i="9"/>
  <c r="H120" i="9"/>
  <c r="H119" i="9"/>
  <c r="H118" i="9"/>
  <c r="H117" i="9"/>
  <c r="H116" i="9"/>
  <c r="H115" i="9"/>
  <c r="H114" i="9"/>
  <c r="H113" i="9"/>
  <c r="H112" i="9"/>
  <c r="H111" i="9"/>
  <c r="H110" i="9"/>
  <c r="H109" i="9"/>
  <c r="H108" i="9"/>
  <c r="H107" i="9"/>
  <c r="H106" i="9"/>
  <c r="H105" i="9"/>
  <c r="H104" i="9"/>
  <c r="H103" i="9"/>
  <c r="H102" i="9"/>
  <c r="H101" i="9"/>
  <c r="H100" i="9"/>
  <c r="H99" i="9"/>
  <c r="H98" i="9"/>
  <c r="H97" i="9"/>
  <c r="H96" i="9"/>
  <c r="H95" i="9"/>
  <c r="H94" i="9"/>
  <c r="H93" i="9"/>
  <c r="H92" i="9"/>
  <c r="H91" i="9"/>
  <c r="H90" i="9"/>
  <c r="H89" i="9"/>
  <c r="H88" i="9"/>
  <c r="H87" i="9"/>
  <c r="H86" i="9"/>
  <c r="H85" i="9"/>
  <c r="H84" i="9"/>
  <c r="H83" i="9"/>
  <c r="H82" i="9"/>
  <c r="H81" i="9"/>
  <c r="H80" i="9"/>
  <c r="H79" i="9"/>
  <c r="H78" i="9"/>
  <c r="H77" i="9"/>
  <c r="H76" i="9"/>
  <c r="H75" i="9"/>
  <c r="H74" i="9"/>
  <c r="H73" i="9"/>
  <c r="H72" i="9"/>
  <c r="H71" i="9"/>
  <c r="H70" i="9"/>
  <c r="H69" i="9"/>
  <c r="H68" i="9"/>
  <c r="H67" i="9"/>
  <c r="H66" i="9"/>
  <c r="A178" i="9"/>
  <c r="A174" i="9"/>
  <c r="A170" i="9"/>
  <c r="A166" i="9"/>
  <c r="A162" i="9"/>
  <c r="A158" i="9"/>
  <c r="A154" i="9"/>
  <c r="A150" i="9"/>
  <c r="A148" i="9"/>
  <c r="A146" i="9"/>
  <c r="A144" i="9"/>
  <c r="A142" i="9"/>
  <c r="A140" i="9"/>
  <c r="A138" i="9"/>
  <c r="A136" i="9"/>
  <c r="A134" i="9"/>
  <c r="A132" i="9"/>
  <c r="A130" i="9"/>
  <c r="A128" i="9"/>
  <c r="A126" i="9"/>
  <c r="A124" i="9"/>
  <c r="A122" i="9"/>
  <c r="A120" i="9"/>
  <c r="A118" i="9"/>
  <c r="A116" i="9"/>
  <c r="A114" i="9"/>
  <c r="A112" i="9"/>
  <c r="A110" i="9"/>
  <c r="A108" i="9"/>
  <c r="A106" i="9"/>
  <c r="A104" i="9"/>
  <c r="A102" i="9"/>
  <c r="A100" i="9"/>
  <c r="A98" i="9"/>
  <c r="A96" i="9"/>
  <c r="A94" i="9"/>
  <c r="A92" i="9"/>
  <c r="A90" i="9"/>
  <c r="A88" i="9"/>
  <c r="A86" i="9"/>
  <c r="A84" i="9"/>
  <c r="A82" i="9"/>
  <c r="A80" i="9"/>
  <c r="A78" i="9"/>
  <c r="A76" i="9"/>
  <c r="A74" i="9"/>
  <c r="A72" i="9"/>
  <c r="A70" i="9"/>
  <c r="A68" i="9"/>
  <c r="A66" i="9"/>
  <c r="A65" i="9"/>
  <c r="A64" i="9"/>
  <c r="A63" i="9"/>
  <c r="A62" i="9"/>
  <c r="A61" i="9"/>
  <c r="A60" i="9"/>
  <c r="A59" i="9"/>
  <c r="A58" i="9"/>
  <c r="A57" i="9"/>
  <c r="A56" i="9"/>
  <c r="A55" i="9"/>
  <c r="A54" i="9"/>
  <c r="A53" i="9"/>
  <c r="A52" i="9"/>
  <c r="A51" i="9"/>
  <c r="A50" i="9"/>
  <c r="A49" i="9"/>
  <c r="A48" i="9"/>
  <c r="A47" i="9"/>
  <c r="A46" i="9"/>
  <c r="A45" i="9"/>
  <c r="A44" i="9"/>
  <c r="A43" i="9"/>
  <c r="A42" i="9"/>
  <c r="A41" i="9"/>
  <c r="A40" i="9"/>
  <c r="A39" i="9"/>
  <c r="A38" i="9"/>
  <c r="A37" i="9"/>
  <c r="A36" i="9"/>
  <c r="A35" i="9"/>
  <c r="A34" i="9"/>
  <c r="A33" i="9"/>
  <c r="A32" i="9"/>
  <c r="A31" i="9"/>
  <c r="A30" i="9"/>
  <c r="A29" i="9"/>
  <c r="A28" i="9"/>
  <c r="A27" i="9"/>
  <c r="A26" i="9"/>
  <c r="A25" i="9"/>
  <c r="A24" i="9"/>
  <c r="A23" i="9"/>
  <c r="A22" i="9"/>
  <c r="A21" i="9"/>
  <c r="A20" i="9"/>
  <c r="A19" i="9"/>
  <c r="A18" i="9"/>
  <c r="A17" i="9"/>
  <c r="A16" i="9"/>
  <c r="A15" i="9"/>
  <c r="A14" i="9"/>
  <c r="A13" i="9"/>
  <c r="A12" i="9"/>
  <c r="A11" i="9"/>
  <c r="A10" i="9"/>
  <c r="A9" i="9"/>
  <c r="A8" i="9"/>
  <c r="A7" i="9"/>
  <c r="A6" i="9"/>
  <c r="A5" i="9"/>
  <c r="H4" i="9"/>
  <c r="A176" i="9"/>
  <c r="A172" i="9"/>
  <c r="A168" i="9"/>
  <c r="A164" i="9"/>
  <c r="A160" i="9"/>
  <c r="A156" i="9"/>
  <c r="A152" i="9"/>
  <c r="A151" i="9"/>
  <c r="A149" i="9"/>
  <c r="A147" i="9"/>
  <c r="A145" i="9"/>
  <c r="A143" i="9"/>
  <c r="A141" i="9"/>
  <c r="A139" i="9"/>
  <c r="A137" i="9"/>
  <c r="A135" i="9"/>
  <c r="A133" i="9"/>
  <c r="A131" i="9"/>
  <c r="A129" i="9"/>
  <c r="A125" i="9"/>
  <c r="A123" i="9"/>
  <c r="A121" i="9"/>
  <c r="A119" i="9"/>
  <c r="A115" i="9"/>
  <c r="A109" i="9"/>
  <c r="A105" i="9"/>
  <c r="A103" i="9"/>
  <c r="A99" i="9"/>
  <c r="A95" i="9"/>
  <c r="A91" i="9"/>
  <c r="A87" i="9"/>
  <c r="A83" i="9"/>
  <c r="A79" i="9"/>
  <c r="A75" i="9"/>
  <c r="A71" i="9"/>
  <c r="A67" i="9"/>
  <c r="H65" i="9"/>
  <c r="H64" i="9"/>
  <c r="H63" i="9"/>
  <c r="H62" i="9"/>
  <c r="H61" i="9"/>
  <c r="H60" i="9"/>
  <c r="H59" i="9"/>
  <c r="H58" i="9"/>
  <c r="H57" i="9"/>
  <c r="H56" i="9"/>
  <c r="H55" i="9"/>
  <c r="H54" i="9"/>
  <c r="H53" i="9"/>
  <c r="H52" i="9"/>
  <c r="H51" i="9"/>
  <c r="H50" i="9"/>
  <c r="H49" i="9"/>
  <c r="H48" i="9"/>
  <c r="H47" i="9"/>
  <c r="H46" i="9"/>
  <c r="H45" i="9"/>
  <c r="H44" i="9"/>
  <c r="H43" i="9"/>
  <c r="H42" i="9"/>
  <c r="H41" i="9"/>
  <c r="H40" i="9"/>
  <c r="H39" i="9"/>
  <c r="H38" i="9"/>
  <c r="H37" i="9"/>
  <c r="H36" i="9"/>
  <c r="H35" i="9"/>
  <c r="H34" i="9"/>
  <c r="H33" i="9"/>
  <c r="H32" i="9"/>
  <c r="H31" i="9"/>
  <c r="H30" i="9"/>
  <c r="H29" i="9"/>
  <c r="H28" i="9"/>
  <c r="H27" i="9"/>
  <c r="H26" i="9"/>
  <c r="H25" i="9"/>
  <c r="H24" i="9"/>
  <c r="H23" i="9"/>
  <c r="H22" i="9"/>
  <c r="H21" i="9"/>
  <c r="H20" i="9"/>
  <c r="H19" i="9"/>
  <c r="H17" i="9"/>
  <c r="H15" i="9"/>
  <c r="H13" i="9"/>
  <c r="H11" i="9"/>
  <c r="H9" i="9"/>
  <c r="H7" i="9"/>
  <c r="H5" i="9"/>
  <c r="A127" i="9"/>
  <c r="A117" i="9"/>
  <c r="A113" i="9"/>
  <c r="A111" i="9"/>
  <c r="A107" i="9"/>
  <c r="A101" i="9"/>
  <c r="A97" i="9"/>
  <c r="A93" i="9"/>
  <c r="A89" i="9"/>
  <c r="A85" i="9"/>
  <c r="A81" i="9"/>
  <c r="A77" i="9"/>
  <c r="A73" i="9"/>
  <c r="A69" i="9"/>
  <c r="H18" i="9"/>
  <c r="H16" i="9"/>
  <c r="H14" i="9"/>
  <c r="H12" i="9"/>
  <c r="H10" i="9"/>
  <c r="H8" i="9"/>
  <c r="H6" i="9"/>
  <c r="A4" i="9"/>
  <c r="A1" i="9"/>
  <c r="A1" i="3"/>
  <c r="A2" i="3" l="1"/>
  <c r="B1" i="3" l="1"/>
  <c r="C2" i="2"/>
  <c r="H108" i="2" l="1"/>
  <c r="H366" i="2"/>
  <c r="F366" i="2" s="1"/>
  <c r="H367" i="2"/>
  <c r="F367" i="2" s="1"/>
  <c r="H364" i="2"/>
  <c r="F364" i="2" s="1"/>
  <c r="H365" i="2"/>
  <c r="F365" i="2" s="1"/>
  <c r="H235" i="2"/>
  <c r="H203" i="2"/>
  <c r="H171" i="2"/>
  <c r="H139" i="2"/>
  <c r="H219" i="2"/>
  <c r="H187" i="2"/>
  <c r="H155" i="2"/>
  <c r="H123" i="2"/>
  <c r="H227" i="2"/>
  <c r="H211" i="2"/>
  <c r="H195" i="2"/>
  <c r="H179" i="2"/>
  <c r="H163" i="2"/>
  <c r="H147" i="2"/>
  <c r="H131" i="2"/>
  <c r="H115" i="2"/>
  <c r="H231" i="2"/>
  <c r="H223" i="2"/>
  <c r="H215" i="2"/>
  <c r="H207" i="2"/>
  <c r="H199" i="2"/>
  <c r="H191" i="2"/>
  <c r="H183" i="2"/>
  <c r="H175" i="2"/>
  <c r="H167" i="2"/>
  <c r="H159" i="2"/>
  <c r="H151" i="2"/>
  <c r="H143" i="2"/>
  <c r="H135" i="2"/>
  <c r="H127" i="2"/>
  <c r="H119" i="2"/>
  <c r="H111" i="2"/>
  <c r="H233" i="2"/>
  <c r="H229" i="2"/>
  <c r="H225" i="2"/>
  <c r="H221" i="2"/>
  <c r="H217" i="2"/>
  <c r="H213" i="2"/>
  <c r="H209" i="2"/>
  <c r="H205" i="2"/>
  <c r="H201" i="2"/>
  <c r="H197" i="2"/>
  <c r="H193" i="2"/>
  <c r="H189" i="2"/>
  <c r="H185" i="2"/>
  <c r="H181" i="2"/>
  <c r="H177" i="2"/>
  <c r="H173" i="2"/>
  <c r="H169" i="2"/>
  <c r="H165" i="2"/>
  <c r="H161" i="2"/>
  <c r="H157" i="2"/>
  <c r="H153" i="2"/>
  <c r="H149" i="2"/>
  <c r="H145" i="2"/>
  <c r="H141" i="2"/>
  <c r="H137" i="2"/>
  <c r="H133" i="2"/>
  <c r="H129" i="2"/>
  <c r="H125" i="2"/>
  <c r="H121" i="2"/>
  <c r="H117" i="2"/>
  <c r="H113" i="2"/>
  <c r="H109" i="2"/>
  <c r="H234" i="2"/>
  <c r="H232" i="2"/>
  <c r="H230" i="2"/>
  <c r="H228" i="2"/>
  <c r="H226" i="2"/>
  <c r="H224" i="2"/>
  <c r="H222" i="2"/>
  <c r="H220" i="2"/>
  <c r="H218" i="2"/>
  <c r="H216" i="2"/>
  <c r="H214" i="2"/>
  <c r="H212" i="2"/>
  <c r="H210" i="2"/>
  <c r="H208" i="2"/>
  <c r="H206" i="2"/>
  <c r="H204" i="2"/>
  <c r="H202" i="2"/>
  <c r="H200" i="2"/>
  <c r="H198" i="2"/>
  <c r="H196" i="2"/>
  <c r="H194" i="2"/>
  <c r="H192" i="2"/>
  <c r="H190" i="2"/>
  <c r="H188" i="2"/>
  <c r="H186" i="2"/>
  <c r="H184" i="2"/>
  <c r="H182" i="2"/>
  <c r="H180" i="2"/>
  <c r="H178" i="2"/>
  <c r="H176" i="2"/>
  <c r="H174" i="2"/>
  <c r="H172" i="2"/>
  <c r="H170" i="2"/>
  <c r="H168" i="2"/>
  <c r="H166" i="2"/>
  <c r="H164" i="2"/>
  <c r="H162" i="2"/>
  <c r="H160" i="2"/>
  <c r="H158" i="2"/>
  <c r="H156" i="2"/>
  <c r="H154" i="2"/>
  <c r="H152" i="2"/>
  <c r="H150" i="2"/>
  <c r="H148" i="2"/>
  <c r="H146" i="2"/>
  <c r="H144" i="2"/>
  <c r="H142" i="2"/>
  <c r="H140" i="2"/>
  <c r="H138" i="2"/>
  <c r="H136" i="2"/>
  <c r="H134" i="2"/>
  <c r="H132" i="2"/>
  <c r="H130" i="2"/>
  <c r="H128" i="2"/>
  <c r="H126" i="2"/>
  <c r="H124" i="2"/>
  <c r="H122" i="2"/>
  <c r="H120" i="2"/>
  <c r="H118" i="2"/>
  <c r="H116" i="2"/>
  <c r="H114" i="2"/>
  <c r="H112" i="2"/>
  <c r="H110" i="2"/>
  <c r="H2" i="2"/>
  <c r="H3" i="2"/>
  <c r="H4" i="2"/>
  <c r="H5" i="2"/>
  <c r="H6" i="2"/>
  <c r="H7" i="2"/>
  <c r="H8" i="2"/>
  <c r="H9" i="2"/>
  <c r="H10" i="2"/>
  <c r="H11" i="2"/>
  <c r="F11" i="2" s="1"/>
  <c r="H12" i="2"/>
  <c r="F12" i="2" s="1"/>
  <c r="H13" i="2"/>
  <c r="F13" i="2" s="1"/>
  <c r="H14" i="2"/>
  <c r="F14" i="2" s="1"/>
  <c r="H15" i="2"/>
  <c r="F15" i="2" s="1"/>
  <c r="H16" i="2"/>
  <c r="F16" i="2" s="1"/>
  <c r="H17" i="2"/>
  <c r="F17" i="2" s="1"/>
  <c r="H18" i="2"/>
  <c r="F18" i="2" s="1"/>
  <c r="H19" i="2"/>
  <c r="F19" i="2" s="1"/>
  <c r="H20" i="2"/>
  <c r="F20" i="2" s="1"/>
  <c r="H21" i="2"/>
  <c r="F21" i="2" s="1"/>
  <c r="H22" i="2"/>
  <c r="F22" i="2" s="1"/>
  <c r="H23" i="2"/>
  <c r="F23" i="2" s="1"/>
  <c r="H24" i="2"/>
  <c r="F24" i="2" s="1"/>
  <c r="H25" i="2"/>
  <c r="F25" i="2" s="1"/>
  <c r="H26" i="2"/>
  <c r="F26" i="2" s="1"/>
  <c r="H27" i="2"/>
  <c r="F27" i="2" s="1"/>
  <c r="H28" i="2"/>
  <c r="F28" i="2" s="1"/>
  <c r="H29" i="2"/>
  <c r="F29" i="2" s="1"/>
  <c r="H30" i="2"/>
  <c r="F30" i="2" s="1"/>
  <c r="H31" i="2"/>
  <c r="F31" i="2" s="1"/>
  <c r="H32" i="2"/>
  <c r="F32" i="2" s="1"/>
  <c r="H33" i="2"/>
  <c r="F33" i="2" s="1"/>
  <c r="H34" i="2"/>
  <c r="F34" i="2" s="1"/>
  <c r="H35" i="2"/>
  <c r="F35" i="2" s="1"/>
  <c r="H36" i="2"/>
  <c r="F36" i="2" s="1"/>
  <c r="H37" i="2"/>
  <c r="F37" i="2" s="1"/>
  <c r="H38" i="2"/>
  <c r="F38" i="2" s="1"/>
  <c r="H39" i="2"/>
  <c r="F39" i="2" s="1"/>
  <c r="H40" i="2"/>
  <c r="F40" i="2" s="1"/>
  <c r="H41" i="2"/>
  <c r="F41" i="2" s="1"/>
  <c r="H42" i="2"/>
  <c r="F42" i="2" s="1"/>
  <c r="H43" i="2"/>
  <c r="F43" i="2" s="1"/>
  <c r="H44" i="2"/>
  <c r="F44" i="2" s="1"/>
  <c r="H45" i="2"/>
  <c r="F45" i="2" s="1"/>
  <c r="H46" i="2"/>
  <c r="F46" i="2" s="1"/>
  <c r="H47" i="2"/>
  <c r="F47" i="2" s="1"/>
  <c r="H48" i="2"/>
  <c r="F48" i="2" s="1"/>
  <c r="H49" i="2"/>
  <c r="F49" i="2" s="1"/>
  <c r="H50" i="2"/>
  <c r="F50" i="2" s="1"/>
  <c r="H51" i="2"/>
  <c r="F51" i="2" s="1"/>
  <c r="H52" i="2"/>
  <c r="F52" i="2" s="1"/>
  <c r="H53" i="2"/>
  <c r="F53" i="2" s="1"/>
  <c r="H54" i="2"/>
  <c r="F54" i="2" s="1"/>
  <c r="H55" i="2"/>
  <c r="F55" i="2" s="1"/>
  <c r="H56" i="2"/>
  <c r="F56" i="2" s="1"/>
  <c r="H57" i="2"/>
  <c r="F57" i="2" s="1"/>
  <c r="H58" i="2"/>
  <c r="F58" i="2" s="1"/>
  <c r="H59" i="2"/>
  <c r="F59" i="2" s="1"/>
  <c r="H60" i="2"/>
  <c r="F60" i="2" s="1"/>
  <c r="H61" i="2"/>
  <c r="F61" i="2" s="1"/>
  <c r="H62" i="2"/>
  <c r="F62" i="2" s="1"/>
  <c r="H63" i="2"/>
  <c r="F63" i="2" s="1"/>
  <c r="H64" i="2"/>
  <c r="F64" i="2" s="1"/>
  <c r="H65" i="2"/>
  <c r="F65" i="2" s="1"/>
  <c r="H66" i="2"/>
  <c r="F66" i="2" s="1"/>
  <c r="H67" i="2"/>
  <c r="F67" i="2" s="1"/>
  <c r="H68" i="2"/>
  <c r="F68" i="2" s="1"/>
  <c r="H69" i="2"/>
  <c r="F69" i="2" s="1"/>
  <c r="H70" i="2"/>
  <c r="F70" i="2" s="1"/>
  <c r="H71" i="2"/>
  <c r="F71" i="2" s="1"/>
  <c r="H72" i="2"/>
  <c r="F72" i="2" s="1"/>
  <c r="H73" i="2"/>
  <c r="F73" i="2" s="1"/>
  <c r="H74" i="2"/>
  <c r="F74" i="2" s="1"/>
  <c r="H75" i="2"/>
  <c r="F75" i="2" s="1"/>
  <c r="H76" i="2"/>
  <c r="F76" i="2" s="1"/>
  <c r="H77" i="2"/>
  <c r="F77" i="2" s="1"/>
  <c r="H78" i="2"/>
  <c r="F78" i="2" s="1"/>
  <c r="H79" i="2"/>
  <c r="F79" i="2" s="1"/>
  <c r="H80" i="2"/>
  <c r="F80" i="2" s="1"/>
  <c r="H81" i="2"/>
  <c r="F81" i="2" s="1"/>
  <c r="H82" i="2"/>
  <c r="F82" i="2" s="1"/>
  <c r="H83" i="2"/>
  <c r="F83" i="2" s="1"/>
  <c r="H84" i="2"/>
  <c r="F84" i="2" s="1"/>
  <c r="H85" i="2"/>
  <c r="F85" i="2" s="1"/>
  <c r="H86" i="2"/>
  <c r="F86" i="2" s="1"/>
  <c r="H87" i="2"/>
  <c r="F87" i="2" s="1"/>
  <c r="H88" i="2"/>
  <c r="F88" i="2" s="1"/>
  <c r="H89" i="2"/>
  <c r="F89" i="2" s="1"/>
  <c r="H90" i="2"/>
  <c r="F90" i="2" s="1"/>
  <c r="H91" i="2"/>
  <c r="F91" i="2" s="1"/>
  <c r="H92" i="2"/>
  <c r="F92" i="2" s="1"/>
  <c r="H93" i="2"/>
  <c r="F93" i="2" s="1"/>
  <c r="H94" i="2"/>
  <c r="F94" i="2" s="1"/>
  <c r="H95" i="2"/>
  <c r="F95" i="2" s="1"/>
  <c r="H96" i="2"/>
  <c r="F96" i="2" s="1"/>
  <c r="H97" i="2"/>
  <c r="F97" i="2" s="1"/>
  <c r="H98" i="2"/>
  <c r="F98" i="2" s="1"/>
  <c r="H99" i="2"/>
  <c r="F99" i="2" s="1"/>
  <c r="H100" i="2"/>
  <c r="F100" i="2" s="1"/>
  <c r="H101" i="2"/>
  <c r="F101" i="2" s="1"/>
  <c r="H102" i="2"/>
  <c r="F102" i="2" s="1"/>
  <c r="H103" i="2"/>
  <c r="F103" i="2" s="1"/>
  <c r="H104" i="2"/>
  <c r="F104" i="2" s="1"/>
  <c r="H105" i="2"/>
  <c r="F105" i="2" s="1"/>
  <c r="H106" i="2"/>
  <c r="F106" i="2" s="1"/>
  <c r="H107" i="2"/>
  <c r="F107" i="2" s="1"/>
  <c r="H363" i="2"/>
  <c r="F363" i="2" s="1"/>
  <c r="H362" i="2"/>
  <c r="F362" i="2" s="1"/>
  <c r="H361" i="2"/>
  <c r="F361" i="2" s="1"/>
  <c r="H360" i="2"/>
  <c r="F360" i="2" s="1"/>
  <c r="H359" i="2"/>
  <c r="F359" i="2" s="1"/>
  <c r="H358" i="2"/>
  <c r="F358" i="2" s="1"/>
  <c r="H357" i="2"/>
  <c r="F357" i="2" s="1"/>
  <c r="H356" i="2"/>
  <c r="F356" i="2" s="1"/>
  <c r="H355" i="2"/>
  <c r="F355" i="2" s="1"/>
  <c r="H354" i="2"/>
  <c r="F354" i="2" s="1"/>
  <c r="H353" i="2"/>
  <c r="F353" i="2" s="1"/>
  <c r="H352" i="2"/>
  <c r="F352" i="2" s="1"/>
  <c r="H351" i="2"/>
  <c r="F351" i="2" s="1"/>
  <c r="H350" i="2"/>
  <c r="F350" i="2" s="1"/>
  <c r="H349" i="2"/>
  <c r="F349" i="2" s="1"/>
  <c r="H348" i="2"/>
  <c r="F348" i="2" s="1"/>
  <c r="H347" i="2"/>
  <c r="F347" i="2" s="1"/>
  <c r="H346" i="2"/>
  <c r="F346" i="2" s="1"/>
  <c r="H345" i="2"/>
  <c r="F345" i="2" s="1"/>
  <c r="H344" i="2"/>
  <c r="F344" i="2" s="1"/>
  <c r="H343" i="2"/>
  <c r="F343" i="2" s="1"/>
  <c r="H342" i="2"/>
  <c r="F342" i="2" s="1"/>
  <c r="H341" i="2"/>
  <c r="F341" i="2" s="1"/>
  <c r="H340" i="2"/>
  <c r="F340" i="2" s="1"/>
  <c r="H339" i="2"/>
  <c r="F339" i="2" s="1"/>
  <c r="H338" i="2"/>
  <c r="F338" i="2" s="1"/>
  <c r="H337" i="2"/>
  <c r="F337" i="2" s="1"/>
  <c r="H336" i="2"/>
  <c r="F336" i="2" s="1"/>
  <c r="H335" i="2"/>
  <c r="F335" i="2" s="1"/>
  <c r="H334" i="2"/>
  <c r="F334" i="2" s="1"/>
  <c r="H333" i="2"/>
  <c r="F333" i="2" s="1"/>
  <c r="H332" i="2"/>
  <c r="F332" i="2" s="1"/>
  <c r="H331" i="2"/>
  <c r="F331" i="2" s="1"/>
  <c r="H330" i="2"/>
  <c r="F330" i="2" s="1"/>
  <c r="H329" i="2"/>
  <c r="F329" i="2" s="1"/>
  <c r="H328" i="2"/>
  <c r="F328" i="2" s="1"/>
  <c r="H327" i="2"/>
  <c r="F327" i="2" s="1"/>
  <c r="H326" i="2"/>
  <c r="F326" i="2" s="1"/>
  <c r="H325" i="2"/>
  <c r="F325" i="2" s="1"/>
  <c r="H324" i="2"/>
  <c r="F324" i="2" s="1"/>
  <c r="H323" i="2"/>
  <c r="F323" i="2" s="1"/>
  <c r="H322" i="2"/>
  <c r="F322" i="2" s="1"/>
  <c r="H321" i="2"/>
  <c r="F321" i="2" s="1"/>
  <c r="H320" i="2"/>
  <c r="F320" i="2" s="1"/>
  <c r="H319" i="2"/>
  <c r="F319" i="2" s="1"/>
  <c r="H318" i="2"/>
  <c r="F318" i="2" s="1"/>
  <c r="H317" i="2"/>
  <c r="F317" i="2" s="1"/>
  <c r="H316" i="2"/>
  <c r="F316" i="2" s="1"/>
  <c r="H315" i="2"/>
  <c r="F315" i="2" s="1"/>
  <c r="H314" i="2"/>
  <c r="F314" i="2" s="1"/>
  <c r="H313" i="2"/>
  <c r="F313" i="2" s="1"/>
  <c r="H312" i="2"/>
  <c r="F312" i="2" s="1"/>
  <c r="H311" i="2"/>
  <c r="F311" i="2" s="1"/>
  <c r="H310" i="2"/>
  <c r="F310" i="2" s="1"/>
  <c r="H309" i="2"/>
  <c r="F309" i="2" s="1"/>
  <c r="H308" i="2"/>
  <c r="F308" i="2" s="1"/>
  <c r="H307" i="2"/>
  <c r="F307" i="2" s="1"/>
  <c r="H306" i="2"/>
  <c r="F306" i="2" s="1"/>
  <c r="H305" i="2"/>
  <c r="F305" i="2" s="1"/>
  <c r="H304" i="2"/>
  <c r="F304" i="2" s="1"/>
  <c r="H303" i="2"/>
  <c r="F303" i="2" s="1"/>
  <c r="H302" i="2"/>
  <c r="F302" i="2" s="1"/>
  <c r="H301" i="2"/>
  <c r="F301" i="2" s="1"/>
  <c r="H300" i="2"/>
  <c r="F300" i="2" s="1"/>
  <c r="H299" i="2"/>
  <c r="F299" i="2" s="1"/>
  <c r="H298" i="2"/>
  <c r="F298" i="2" s="1"/>
  <c r="H297" i="2"/>
  <c r="F297" i="2" s="1"/>
  <c r="H296" i="2"/>
  <c r="F296" i="2" s="1"/>
  <c r="H295" i="2"/>
  <c r="F295" i="2" s="1"/>
  <c r="H294" i="2"/>
  <c r="F294" i="2" s="1"/>
  <c r="H293" i="2"/>
  <c r="F293" i="2" s="1"/>
  <c r="H292" i="2"/>
  <c r="F292" i="2" s="1"/>
  <c r="H291" i="2"/>
  <c r="F291" i="2" s="1"/>
  <c r="H290" i="2"/>
  <c r="F290" i="2" s="1"/>
  <c r="H289" i="2"/>
  <c r="F289" i="2" s="1"/>
  <c r="H288" i="2"/>
  <c r="F288" i="2" s="1"/>
  <c r="H287" i="2"/>
  <c r="F287" i="2" s="1"/>
  <c r="H286" i="2"/>
  <c r="F286" i="2" s="1"/>
  <c r="H285" i="2"/>
  <c r="F285" i="2" s="1"/>
  <c r="H284" i="2"/>
  <c r="F284" i="2" s="1"/>
  <c r="H283" i="2"/>
  <c r="F283" i="2" s="1"/>
  <c r="H282" i="2"/>
  <c r="F282" i="2" s="1"/>
  <c r="H281" i="2"/>
  <c r="F281" i="2" s="1"/>
  <c r="H280" i="2"/>
  <c r="F280" i="2" s="1"/>
  <c r="H279" i="2"/>
  <c r="F279" i="2" s="1"/>
  <c r="H278" i="2"/>
  <c r="F278" i="2" s="1"/>
  <c r="H277" i="2"/>
  <c r="F277" i="2" s="1"/>
  <c r="H276" i="2"/>
  <c r="F276" i="2" s="1"/>
  <c r="H275" i="2"/>
  <c r="F275" i="2" s="1"/>
  <c r="H274" i="2"/>
  <c r="F274" i="2" s="1"/>
  <c r="H273" i="2"/>
  <c r="F273" i="2" s="1"/>
  <c r="H272" i="2"/>
  <c r="F272" i="2" s="1"/>
  <c r="H271" i="2"/>
  <c r="F271" i="2" s="1"/>
  <c r="H270" i="2"/>
  <c r="F270" i="2" s="1"/>
  <c r="H269" i="2"/>
  <c r="F269" i="2" s="1"/>
  <c r="H268" i="2"/>
  <c r="F268" i="2" s="1"/>
  <c r="H267" i="2"/>
  <c r="F267" i="2" s="1"/>
  <c r="H266" i="2"/>
  <c r="F266" i="2" s="1"/>
  <c r="H265" i="2"/>
  <c r="F265" i="2" s="1"/>
  <c r="H264" i="2"/>
  <c r="F264" i="2" s="1"/>
  <c r="H263" i="2"/>
  <c r="F263" i="2" s="1"/>
  <c r="H262" i="2"/>
  <c r="F262" i="2" s="1"/>
  <c r="H261" i="2"/>
  <c r="F261" i="2" s="1"/>
  <c r="H260" i="2"/>
  <c r="F260" i="2" s="1"/>
  <c r="H259" i="2"/>
  <c r="F259" i="2" s="1"/>
  <c r="H258" i="2"/>
  <c r="F258" i="2" s="1"/>
  <c r="H257" i="2"/>
  <c r="F257" i="2" s="1"/>
  <c r="H256" i="2"/>
  <c r="F256" i="2" s="1"/>
  <c r="H255" i="2"/>
  <c r="F255" i="2" s="1"/>
  <c r="H254" i="2"/>
  <c r="F254" i="2" s="1"/>
  <c r="H253" i="2"/>
  <c r="F253" i="2" s="1"/>
  <c r="H252" i="2"/>
  <c r="F252" i="2" s="1"/>
  <c r="H251" i="2"/>
  <c r="F251" i="2" s="1"/>
  <c r="H250" i="2"/>
  <c r="F250" i="2" s="1"/>
  <c r="H249" i="2"/>
  <c r="F249" i="2" s="1"/>
  <c r="H248" i="2"/>
  <c r="F248" i="2" s="1"/>
  <c r="H247" i="2"/>
  <c r="F247" i="2" s="1"/>
  <c r="H246" i="2"/>
  <c r="F246" i="2" s="1"/>
  <c r="H245" i="2"/>
  <c r="F245" i="2" s="1"/>
  <c r="H244" i="2"/>
  <c r="F244" i="2" s="1"/>
  <c r="H243" i="2"/>
  <c r="F243" i="2" s="1"/>
  <c r="H242" i="2"/>
  <c r="F242" i="2" s="1"/>
  <c r="H241" i="2"/>
  <c r="F241" i="2" s="1"/>
  <c r="H240" i="2"/>
  <c r="F240" i="2" s="1"/>
  <c r="H239" i="2"/>
  <c r="F239" i="2" s="1"/>
  <c r="H238" i="2"/>
  <c r="F238" i="2" s="1"/>
  <c r="H237" i="2"/>
  <c r="F237" i="2" s="1"/>
  <c r="H236" i="2"/>
  <c r="F236" i="2" s="1"/>
  <c r="AA29" i="3"/>
  <c r="S29" i="3"/>
  <c r="K29" i="3"/>
  <c r="C29" i="3"/>
  <c r="AA18" i="3"/>
  <c r="S18" i="3"/>
  <c r="K18" i="3"/>
  <c r="C18" i="3"/>
  <c r="AA6" i="3"/>
  <c r="S6" i="3"/>
  <c r="K6" i="3"/>
  <c r="C6" i="3"/>
  <c r="G9" i="2" l="1"/>
  <c r="F9" i="2"/>
  <c r="G7" i="2"/>
  <c r="F7" i="2"/>
  <c r="G5" i="2"/>
  <c r="F5" i="2"/>
  <c r="G3" i="2"/>
  <c r="F3" i="2"/>
  <c r="G110" i="2"/>
  <c r="F110" i="2"/>
  <c r="G114" i="2"/>
  <c r="F114" i="2"/>
  <c r="G118" i="2"/>
  <c r="F118" i="2"/>
  <c r="G122" i="2"/>
  <c r="F122" i="2"/>
  <c r="G126" i="2"/>
  <c r="F126" i="2"/>
  <c r="G130" i="2"/>
  <c r="F130" i="2"/>
  <c r="G134" i="2"/>
  <c r="F134" i="2"/>
  <c r="G138" i="2"/>
  <c r="F138" i="2"/>
  <c r="G142" i="2"/>
  <c r="F142" i="2"/>
  <c r="G146" i="2"/>
  <c r="F146" i="2"/>
  <c r="G150" i="2"/>
  <c r="F150" i="2"/>
  <c r="G154" i="2"/>
  <c r="F154" i="2"/>
  <c r="G158" i="2"/>
  <c r="F158" i="2"/>
  <c r="G162" i="2"/>
  <c r="F162" i="2"/>
  <c r="G166" i="2"/>
  <c r="F166" i="2"/>
  <c r="G170" i="2"/>
  <c r="F170" i="2"/>
  <c r="G174" i="2"/>
  <c r="F174" i="2"/>
  <c r="G178" i="2"/>
  <c r="F178" i="2"/>
  <c r="G182" i="2"/>
  <c r="F182" i="2"/>
  <c r="G186" i="2"/>
  <c r="F186" i="2"/>
  <c r="G190" i="2"/>
  <c r="F190" i="2"/>
  <c r="G194" i="2"/>
  <c r="F194" i="2"/>
  <c r="G198" i="2"/>
  <c r="F198" i="2"/>
  <c r="G202" i="2"/>
  <c r="F202" i="2"/>
  <c r="G206" i="2"/>
  <c r="F206" i="2"/>
  <c r="G210" i="2"/>
  <c r="F210" i="2"/>
  <c r="G214" i="2"/>
  <c r="F214" i="2"/>
  <c r="G218" i="2"/>
  <c r="F218" i="2"/>
  <c r="G222" i="2"/>
  <c r="F222" i="2"/>
  <c r="G226" i="2"/>
  <c r="F226" i="2"/>
  <c r="G230" i="2"/>
  <c r="F230" i="2"/>
  <c r="G234" i="2"/>
  <c r="F234" i="2"/>
  <c r="G113" i="2"/>
  <c r="F113" i="2"/>
  <c r="G121" i="2"/>
  <c r="F121" i="2"/>
  <c r="G129" i="2"/>
  <c r="F129" i="2"/>
  <c r="G137" i="2"/>
  <c r="F137" i="2"/>
  <c r="G145" i="2"/>
  <c r="F145" i="2"/>
  <c r="G153" i="2"/>
  <c r="F153" i="2"/>
  <c r="G161" i="2"/>
  <c r="F161" i="2"/>
  <c r="G169" i="2"/>
  <c r="F169" i="2"/>
  <c r="G177" i="2"/>
  <c r="F177" i="2"/>
  <c r="G185" i="2"/>
  <c r="F185" i="2"/>
  <c r="G193" i="2"/>
  <c r="F193" i="2"/>
  <c r="G201" i="2"/>
  <c r="F201" i="2"/>
  <c r="G209" i="2"/>
  <c r="F209" i="2"/>
  <c r="G217" i="2"/>
  <c r="F217" i="2"/>
  <c r="G225" i="2"/>
  <c r="F225" i="2"/>
  <c r="G233" i="2"/>
  <c r="F233" i="2"/>
  <c r="G119" i="2"/>
  <c r="F119" i="2"/>
  <c r="G135" i="2"/>
  <c r="F135" i="2"/>
  <c r="G151" i="2"/>
  <c r="F151" i="2"/>
  <c r="G167" i="2"/>
  <c r="F167" i="2"/>
  <c r="G183" i="2"/>
  <c r="F183" i="2"/>
  <c r="G199" i="2"/>
  <c r="F199" i="2"/>
  <c r="G215" i="2"/>
  <c r="F215" i="2"/>
  <c r="G231" i="2"/>
  <c r="F231" i="2"/>
  <c r="G131" i="2"/>
  <c r="F131" i="2"/>
  <c r="G163" i="2"/>
  <c r="F163" i="2"/>
  <c r="G195" i="2"/>
  <c r="F195" i="2"/>
  <c r="G227" i="2"/>
  <c r="F227" i="2"/>
  <c r="G155" i="2"/>
  <c r="F155" i="2"/>
  <c r="G219" i="2"/>
  <c r="F219" i="2"/>
  <c r="G171" i="2"/>
  <c r="F171" i="2"/>
  <c r="G235" i="2"/>
  <c r="F235" i="2"/>
  <c r="G10" i="2"/>
  <c r="F10" i="2"/>
  <c r="G8" i="2"/>
  <c r="F8" i="2"/>
  <c r="G6" i="2"/>
  <c r="F6" i="2"/>
  <c r="G4" i="2"/>
  <c r="F4" i="2"/>
  <c r="G2" i="2"/>
  <c r="F2" i="2"/>
  <c r="G112" i="2"/>
  <c r="F112" i="2"/>
  <c r="G116" i="2"/>
  <c r="F116" i="2"/>
  <c r="G120" i="2"/>
  <c r="F120" i="2"/>
  <c r="G124" i="2"/>
  <c r="F124" i="2"/>
  <c r="G128" i="2"/>
  <c r="F128" i="2"/>
  <c r="G132" i="2"/>
  <c r="F132" i="2"/>
  <c r="G136" i="2"/>
  <c r="F136" i="2"/>
  <c r="G140" i="2"/>
  <c r="F140" i="2"/>
  <c r="G144" i="2"/>
  <c r="F144" i="2"/>
  <c r="G148" i="2"/>
  <c r="F148" i="2"/>
  <c r="G152" i="2"/>
  <c r="F152" i="2"/>
  <c r="G156" i="2"/>
  <c r="F156" i="2"/>
  <c r="G160" i="2"/>
  <c r="F160" i="2"/>
  <c r="G164" i="2"/>
  <c r="F164" i="2"/>
  <c r="G168" i="2"/>
  <c r="F168" i="2"/>
  <c r="G172" i="2"/>
  <c r="F172" i="2"/>
  <c r="G176" i="2"/>
  <c r="F176" i="2"/>
  <c r="G180" i="2"/>
  <c r="F180" i="2"/>
  <c r="G184" i="2"/>
  <c r="F184" i="2"/>
  <c r="G188" i="2"/>
  <c r="F188" i="2"/>
  <c r="G192" i="2"/>
  <c r="F192" i="2"/>
  <c r="G196" i="2"/>
  <c r="F196" i="2"/>
  <c r="G200" i="2"/>
  <c r="F200" i="2"/>
  <c r="G204" i="2"/>
  <c r="F204" i="2"/>
  <c r="G208" i="2"/>
  <c r="F208" i="2"/>
  <c r="G212" i="2"/>
  <c r="F212" i="2"/>
  <c r="G216" i="2"/>
  <c r="F216" i="2"/>
  <c r="G220" i="2"/>
  <c r="F220" i="2"/>
  <c r="G224" i="2"/>
  <c r="F224" i="2"/>
  <c r="G228" i="2"/>
  <c r="F228" i="2"/>
  <c r="G232" i="2"/>
  <c r="F232" i="2"/>
  <c r="G109" i="2"/>
  <c r="F109" i="2"/>
  <c r="G117" i="2"/>
  <c r="F117" i="2"/>
  <c r="G125" i="2"/>
  <c r="F125" i="2"/>
  <c r="G133" i="2"/>
  <c r="F133" i="2"/>
  <c r="G141" i="2"/>
  <c r="F141" i="2"/>
  <c r="G149" i="2"/>
  <c r="F149" i="2"/>
  <c r="G157" i="2"/>
  <c r="F157" i="2"/>
  <c r="G165" i="2"/>
  <c r="F165" i="2"/>
  <c r="G173" i="2"/>
  <c r="F173" i="2"/>
  <c r="G181" i="2"/>
  <c r="F181" i="2"/>
  <c r="G189" i="2"/>
  <c r="F189" i="2"/>
  <c r="G197" i="2"/>
  <c r="F197" i="2"/>
  <c r="G205" i="2"/>
  <c r="F205" i="2"/>
  <c r="G213" i="2"/>
  <c r="F213" i="2"/>
  <c r="G221" i="2"/>
  <c r="F221" i="2"/>
  <c r="G229" i="2"/>
  <c r="F229" i="2"/>
  <c r="G111" i="2"/>
  <c r="F111" i="2"/>
  <c r="G127" i="2"/>
  <c r="F127" i="2"/>
  <c r="G143" i="2"/>
  <c r="F143" i="2"/>
  <c r="G159" i="2"/>
  <c r="F159" i="2"/>
  <c r="G175" i="2"/>
  <c r="F175" i="2"/>
  <c r="G191" i="2"/>
  <c r="F191" i="2"/>
  <c r="G207" i="2"/>
  <c r="F207" i="2"/>
  <c r="G223" i="2"/>
  <c r="F223" i="2"/>
  <c r="G115" i="2"/>
  <c r="F115" i="2"/>
  <c r="G147" i="2"/>
  <c r="F147" i="2"/>
  <c r="G179" i="2"/>
  <c r="F179" i="2"/>
  <c r="G211" i="2"/>
  <c r="F211" i="2"/>
  <c r="G123" i="2"/>
  <c r="F123" i="2"/>
  <c r="G187" i="2"/>
  <c r="F187" i="2"/>
  <c r="G139" i="2"/>
  <c r="F139" i="2"/>
  <c r="G203" i="2"/>
  <c r="F203" i="2"/>
  <c r="G108" i="2"/>
  <c r="F108" i="2"/>
  <c r="I112" i="9" a="1"/>
  <c r="I112" i="9" s="1"/>
  <c r="I116" i="9" a="1"/>
  <c r="I116" i="9" s="1"/>
  <c r="I120" i="9" a="1"/>
  <c r="I120" i="9" s="1"/>
  <c r="I124" i="15" a="1"/>
  <c r="I124" i="15" s="1"/>
  <c r="I128" i="9" a="1"/>
  <c r="I128" i="9" s="1"/>
  <c r="I132" i="9" a="1"/>
  <c r="I132" i="9" s="1"/>
  <c r="I136" i="9" a="1"/>
  <c r="I136" i="9" s="1"/>
  <c r="I140" i="15" a="1"/>
  <c r="I140" i="15" s="1"/>
  <c r="I140" i="9" a="1"/>
  <c r="I140" i="9" s="1"/>
  <c r="I156" i="15" a="1"/>
  <c r="I156" i="15" s="1"/>
  <c r="I160" i="9" a="1"/>
  <c r="I160" i="9" s="1"/>
  <c r="I164" i="15" a="1"/>
  <c r="I164" i="15" s="1"/>
  <c r="I164" i="9" a="1"/>
  <c r="I164" i="9" s="1"/>
  <c r="I168" i="15" a="1"/>
  <c r="I168" i="15" s="1"/>
  <c r="I168" i="9" a="1"/>
  <c r="I168" i="9" s="1"/>
  <c r="I172" i="15" a="1"/>
  <c r="I172" i="15" s="1"/>
  <c r="I172" i="9" a="1"/>
  <c r="I172" i="9" s="1"/>
  <c r="I176" i="15" a="1"/>
  <c r="I176" i="15" s="1"/>
  <c r="I176" i="9" a="1"/>
  <c r="I176" i="9" s="1"/>
  <c r="I115" i="15" a="1"/>
  <c r="I115" i="15" s="1"/>
  <c r="I115" i="9" a="1"/>
  <c r="I115" i="9" s="1"/>
  <c r="I123" i="15" a="1"/>
  <c r="I123" i="15" s="1"/>
  <c r="I123" i="9" a="1"/>
  <c r="I123" i="9" s="1"/>
  <c r="I131" i="15" a="1"/>
  <c r="I131" i="15" s="1"/>
  <c r="I131" i="9" a="1"/>
  <c r="I131" i="9" s="1"/>
  <c r="I139" i="15" a="1"/>
  <c r="I139" i="15" s="1"/>
  <c r="I139" i="9" a="1"/>
  <c r="I139" i="9" s="1"/>
  <c r="I147" i="15" a="1"/>
  <c r="I147" i="15" s="1"/>
  <c r="I147" i="9" a="1"/>
  <c r="I147" i="9" s="1"/>
  <c r="I155" i="15" a="1"/>
  <c r="I155" i="15" s="1"/>
  <c r="I155" i="9" a="1"/>
  <c r="I155" i="9" s="1"/>
  <c r="I163" i="15" a="1"/>
  <c r="I163" i="15" s="1"/>
  <c r="I163" i="9" a="1"/>
  <c r="I163" i="9" s="1"/>
  <c r="I171" i="15" a="1"/>
  <c r="I171" i="15" s="1"/>
  <c r="I171" i="9" a="1"/>
  <c r="I171" i="9" s="1"/>
  <c r="I121" i="15" a="1"/>
  <c r="I121" i="15" s="1"/>
  <c r="I121" i="9" a="1"/>
  <c r="I121" i="9" s="1"/>
  <c r="I137" i="15" a="1"/>
  <c r="I137" i="15" s="1"/>
  <c r="I137" i="9" a="1"/>
  <c r="I137" i="9" s="1"/>
  <c r="I153" i="15" a="1"/>
  <c r="I153" i="15" s="1"/>
  <c r="I153" i="9" a="1"/>
  <c r="I153" i="9" s="1"/>
  <c r="I169" i="15" a="1"/>
  <c r="I169" i="15" s="1"/>
  <c r="I169" i="9" a="1"/>
  <c r="I169" i="9" s="1"/>
  <c r="I133" i="15" a="1"/>
  <c r="I133" i="15" s="1"/>
  <c r="I133" i="9" a="1"/>
  <c r="I133" i="9" s="1"/>
  <c r="I165" i="15" a="1"/>
  <c r="I165" i="15" s="1"/>
  <c r="I165" i="9" a="1"/>
  <c r="I165" i="9" s="1"/>
  <c r="I157" i="15" a="1"/>
  <c r="I157" i="15" s="1"/>
  <c r="I157" i="9" a="1"/>
  <c r="I157" i="9" s="1"/>
  <c r="I173" i="15" a="1"/>
  <c r="I173" i="15" s="1"/>
  <c r="I173" i="9" a="1"/>
  <c r="I173" i="9" s="1"/>
  <c r="G364" i="2"/>
  <c r="G366" i="2"/>
  <c r="I114" i="15" a="1"/>
  <c r="I114" i="15" s="1"/>
  <c r="I114" i="9" a="1"/>
  <c r="I114" i="9" s="1"/>
  <c r="I118" i="15" a="1"/>
  <c r="I118" i="15" s="1"/>
  <c r="I118" i="9" a="1"/>
  <c r="I118" i="9" s="1"/>
  <c r="I122" i="15" a="1"/>
  <c r="I122" i="15" s="1"/>
  <c r="I122" i="9" a="1"/>
  <c r="I122" i="9" s="1"/>
  <c r="I126" i="15" a="1"/>
  <c r="I126" i="15" s="1"/>
  <c r="I126" i="9" a="1"/>
  <c r="I126" i="9" s="1"/>
  <c r="I130" i="15" a="1"/>
  <c r="I130" i="15" s="1"/>
  <c r="I130" i="9" a="1"/>
  <c r="I130" i="9" s="1"/>
  <c r="I134" i="15" a="1"/>
  <c r="I134" i="15" s="1"/>
  <c r="I134" i="9" a="1"/>
  <c r="I134" i="9" s="1"/>
  <c r="I138" i="15" a="1"/>
  <c r="I138" i="15" s="1"/>
  <c r="I138" i="9" a="1"/>
  <c r="I138" i="9" s="1"/>
  <c r="I142" i="15" a="1"/>
  <c r="I142" i="15" s="1"/>
  <c r="I142" i="9" a="1"/>
  <c r="I142" i="9" s="1"/>
  <c r="I146" i="15" a="1"/>
  <c r="I146" i="15" s="1"/>
  <c r="I146" i="9" a="1"/>
  <c r="I146" i="9" s="1"/>
  <c r="I150" i="15" a="1"/>
  <c r="I150" i="15" s="1"/>
  <c r="I150" i="9" a="1"/>
  <c r="I150" i="9" s="1"/>
  <c r="I154" i="15" a="1"/>
  <c r="I154" i="15" s="1"/>
  <c r="I154" i="9" a="1"/>
  <c r="I154" i="9" s="1"/>
  <c r="I158" i="15" a="1"/>
  <c r="I158" i="15" s="1"/>
  <c r="I158" i="9" a="1"/>
  <c r="I158" i="9" s="1"/>
  <c r="I162" i="15" a="1"/>
  <c r="I162" i="15" s="1"/>
  <c r="I162" i="9" a="1"/>
  <c r="I162" i="9" s="1"/>
  <c r="I166" i="15" a="1"/>
  <c r="I166" i="15" s="1"/>
  <c r="I166" i="9" a="1"/>
  <c r="I166" i="9" s="1"/>
  <c r="I170" i="15" a="1"/>
  <c r="I170" i="15" s="1"/>
  <c r="I170" i="9" a="1"/>
  <c r="I170" i="9" s="1"/>
  <c r="I174" i="15" a="1"/>
  <c r="I174" i="15" s="1"/>
  <c r="I174" i="9" a="1"/>
  <c r="I174" i="9" s="1"/>
  <c r="I178" i="15" a="1"/>
  <c r="I178" i="15" s="1"/>
  <c r="I178" i="9" a="1"/>
  <c r="I178" i="9" s="1"/>
  <c r="I180" i="15" a="1"/>
  <c r="I180" i="15" s="1"/>
  <c r="I180" i="9" a="1"/>
  <c r="I180" i="9" s="1"/>
  <c r="I111" i="15" a="1"/>
  <c r="I111" i="15" s="1"/>
  <c r="I111" i="9" a="1"/>
  <c r="I111" i="9" s="1"/>
  <c r="I119" i="15" a="1"/>
  <c r="I119" i="15" s="1"/>
  <c r="I119" i="9" a="1"/>
  <c r="I119" i="9" s="1"/>
  <c r="I127" i="15" a="1"/>
  <c r="I127" i="15" s="1"/>
  <c r="I127" i="9" a="1"/>
  <c r="I127" i="9" s="1"/>
  <c r="I135" i="15" a="1"/>
  <c r="I135" i="15" s="1"/>
  <c r="I135" i="9" a="1"/>
  <c r="I135" i="9" s="1"/>
  <c r="I143" i="15" a="1"/>
  <c r="I143" i="15" s="1"/>
  <c r="I143" i="9" a="1"/>
  <c r="I143" i="9" s="1"/>
  <c r="I151" i="15" a="1"/>
  <c r="I151" i="15" s="1"/>
  <c r="I151" i="9" a="1"/>
  <c r="I151" i="9" s="1"/>
  <c r="I159" i="15" a="1"/>
  <c r="I159" i="15" s="1"/>
  <c r="I159" i="9" a="1"/>
  <c r="I159" i="9" s="1"/>
  <c r="I167" i="15" a="1"/>
  <c r="I167" i="15" s="1"/>
  <c r="I167" i="9" a="1"/>
  <c r="I167" i="9" s="1"/>
  <c r="I175" i="15" a="1"/>
  <c r="I175" i="15" s="1"/>
  <c r="I175" i="9" a="1"/>
  <c r="I175" i="9" s="1"/>
  <c r="I113" i="15" a="1"/>
  <c r="I113" i="15" s="1"/>
  <c r="I113" i="9" a="1"/>
  <c r="I113" i="9" s="1"/>
  <c r="I129" i="15" a="1"/>
  <c r="I129" i="15" s="1"/>
  <c r="I129" i="9" a="1"/>
  <c r="I129" i="9" s="1"/>
  <c r="I145" i="15" a="1"/>
  <c r="I145" i="15" s="1"/>
  <c r="I145" i="9" a="1"/>
  <c r="I145" i="9" s="1"/>
  <c r="I161" i="15" a="1"/>
  <c r="I161" i="15" s="1"/>
  <c r="I161" i="9" a="1"/>
  <c r="I161" i="9" s="1"/>
  <c r="I177" i="15" a="1"/>
  <c r="I177" i="15" s="1"/>
  <c r="I177" i="9" a="1"/>
  <c r="I177" i="9" s="1"/>
  <c r="I117" i="15" a="1"/>
  <c r="I117" i="15" s="1"/>
  <c r="I117" i="9" a="1"/>
  <c r="I117" i="9" s="1"/>
  <c r="I149" i="15" a="1"/>
  <c r="I149" i="15" s="1"/>
  <c r="I149" i="9" a="1"/>
  <c r="I149" i="9" s="1"/>
  <c r="I179" i="15" a="1"/>
  <c r="I179" i="15" s="1"/>
  <c r="I179" i="9" a="1"/>
  <c r="I179" i="9" s="1"/>
  <c r="I125" i="15" a="1"/>
  <c r="I125" i="15" s="1"/>
  <c r="I125" i="9" a="1"/>
  <c r="I125" i="9" s="1"/>
  <c r="I141" i="15" a="1"/>
  <c r="I141" i="15" s="1"/>
  <c r="I141" i="9" a="1"/>
  <c r="I141" i="9" s="1"/>
  <c r="G365" i="2"/>
  <c r="G367" i="2"/>
  <c r="I110" i="15" a="1"/>
  <c r="I110" i="15" s="1"/>
  <c r="I110" i="9" a="1"/>
  <c r="I110" i="9" s="1"/>
  <c r="G236" i="2"/>
  <c r="G238" i="2"/>
  <c r="G240" i="2"/>
  <c r="G242" i="2"/>
  <c r="G244" i="2"/>
  <c r="G246" i="2"/>
  <c r="G248" i="2"/>
  <c r="G250" i="2"/>
  <c r="G252" i="2"/>
  <c r="G254" i="2"/>
  <c r="G256" i="2"/>
  <c r="G258" i="2"/>
  <c r="G260" i="2"/>
  <c r="G262" i="2"/>
  <c r="G264" i="2"/>
  <c r="G266" i="2"/>
  <c r="G268" i="2"/>
  <c r="G270" i="2"/>
  <c r="G272" i="2"/>
  <c r="G274" i="2"/>
  <c r="G276" i="2"/>
  <c r="G278" i="2"/>
  <c r="G280" i="2"/>
  <c r="G282" i="2"/>
  <c r="G284" i="2"/>
  <c r="G286" i="2"/>
  <c r="G288" i="2"/>
  <c r="G290" i="2"/>
  <c r="G292" i="2"/>
  <c r="G294" i="2"/>
  <c r="G296" i="2"/>
  <c r="G298" i="2"/>
  <c r="G300" i="2"/>
  <c r="G302" i="2"/>
  <c r="G304" i="2"/>
  <c r="G306" i="2"/>
  <c r="G308" i="2"/>
  <c r="G310" i="2"/>
  <c r="G312" i="2"/>
  <c r="G314" i="2"/>
  <c r="G316" i="2"/>
  <c r="G318" i="2"/>
  <c r="G320" i="2"/>
  <c r="G322" i="2"/>
  <c r="G324" i="2"/>
  <c r="G326" i="2"/>
  <c r="G328" i="2"/>
  <c r="G330" i="2"/>
  <c r="G332" i="2"/>
  <c r="G334" i="2"/>
  <c r="G336" i="2"/>
  <c r="G338" i="2"/>
  <c r="G340" i="2"/>
  <c r="G342" i="2"/>
  <c r="G344" i="2"/>
  <c r="G346" i="2"/>
  <c r="G348" i="2"/>
  <c r="G350" i="2"/>
  <c r="G352" i="2"/>
  <c r="G354" i="2"/>
  <c r="G356" i="2"/>
  <c r="G358" i="2"/>
  <c r="G360" i="2"/>
  <c r="G362" i="2"/>
  <c r="G107" i="2"/>
  <c r="G105" i="2"/>
  <c r="G103" i="2"/>
  <c r="G101" i="2"/>
  <c r="G99" i="2"/>
  <c r="G97" i="2"/>
  <c r="G95" i="2"/>
  <c r="G93" i="2"/>
  <c r="G91" i="2"/>
  <c r="G89" i="2"/>
  <c r="G87" i="2"/>
  <c r="G85" i="2"/>
  <c r="G83" i="2"/>
  <c r="G81" i="2"/>
  <c r="G79" i="2"/>
  <c r="G77" i="2"/>
  <c r="G75" i="2"/>
  <c r="G73" i="2"/>
  <c r="G71" i="2"/>
  <c r="G69" i="2"/>
  <c r="G67" i="2"/>
  <c r="G65" i="2"/>
  <c r="G63" i="2"/>
  <c r="G61" i="2"/>
  <c r="G59" i="2"/>
  <c r="G57" i="2"/>
  <c r="G55" i="2"/>
  <c r="G53" i="2"/>
  <c r="G51" i="2"/>
  <c r="G49" i="2"/>
  <c r="G47" i="2"/>
  <c r="G45" i="2"/>
  <c r="G43" i="2"/>
  <c r="G41" i="2"/>
  <c r="G39" i="2"/>
  <c r="G37" i="2"/>
  <c r="G35" i="2"/>
  <c r="G33" i="2"/>
  <c r="G31" i="2"/>
  <c r="G29" i="2"/>
  <c r="G27" i="2"/>
  <c r="G25" i="2"/>
  <c r="G23" i="2"/>
  <c r="G21" i="2"/>
  <c r="G19" i="2"/>
  <c r="G17" i="2"/>
  <c r="G15" i="2"/>
  <c r="G13" i="2"/>
  <c r="G11" i="2"/>
  <c r="G237" i="2"/>
  <c r="G239" i="2"/>
  <c r="G241" i="2"/>
  <c r="G243" i="2"/>
  <c r="G245" i="2"/>
  <c r="G247" i="2"/>
  <c r="G249" i="2"/>
  <c r="G251" i="2"/>
  <c r="G253" i="2"/>
  <c r="G255" i="2"/>
  <c r="G257" i="2"/>
  <c r="G259" i="2"/>
  <c r="G261" i="2"/>
  <c r="G263" i="2"/>
  <c r="G265" i="2"/>
  <c r="G267" i="2"/>
  <c r="G269" i="2"/>
  <c r="G271" i="2"/>
  <c r="G273" i="2"/>
  <c r="G275" i="2"/>
  <c r="G277" i="2"/>
  <c r="G279" i="2"/>
  <c r="G281" i="2"/>
  <c r="G283" i="2"/>
  <c r="G285" i="2"/>
  <c r="G287" i="2"/>
  <c r="G289" i="2"/>
  <c r="G291" i="2"/>
  <c r="G293" i="2"/>
  <c r="G295" i="2"/>
  <c r="G297" i="2"/>
  <c r="G299" i="2"/>
  <c r="G301" i="2"/>
  <c r="G303" i="2"/>
  <c r="G305" i="2"/>
  <c r="G307" i="2"/>
  <c r="G309" i="2"/>
  <c r="G311" i="2"/>
  <c r="G313" i="2"/>
  <c r="G315" i="2"/>
  <c r="G317" i="2"/>
  <c r="G319" i="2"/>
  <c r="G321" i="2"/>
  <c r="G323" i="2"/>
  <c r="G325" i="2"/>
  <c r="G327" i="2"/>
  <c r="G329" i="2"/>
  <c r="G331" i="2"/>
  <c r="G333" i="2"/>
  <c r="G335" i="2"/>
  <c r="G337" i="2"/>
  <c r="G339" i="2"/>
  <c r="G341" i="2"/>
  <c r="G343" i="2"/>
  <c r="G345" i="2"/>
  <c r="G347" i="2"/>
  <c r="G349" i="2"/>
  <c r="G351" i="2"/>
  <c r="G353" i="2"/>
  <c r="G355" i="2"/>
  <c r="G357" i="2"/>
  <c r="G359" i="2"/>
  <c r="G361" i="2"/>
  <c r="G363" i="2"/>
  <c r="G106" i="2"/>
  <c r="G104" i="2"/>
  <c r="G102" i="2"/>
  <c r="G100" i="2"/>
  <c r="G98" i="2"/>
  <c r="G96" i="2"/>
  <c r="G94" i="2"/>
  <c r="G92" i="2"/>
  <c r="G90" i="2"/>
  <c r="G88" i="2"/>
  <c r="G86" i="2"/>
  <c r="G84" i="2"/>
  <c r="G82" i="2"/>
  <c r="G80" i="2"/>
  <c r="G78" i="2"/>
  <c r="G76" i="2"/>
  <c r="G74" i="2"/>
  <c r="G72" i="2"/>
  <c r="G70" i="2"/>
  <c r="G68" i="2"/>
  <c r="G66" i="2"/>
  <c r="G64" i="2"/>
  <c r="G62" i="2"/>
  <c r="G60" i="2"/>
  <c r="G58" i="2"/>
  <c r="G56" i="2"/>
  <c r="G54" i="2"/>
  <c r="G52" i="2"/>
  <c r="G50" i="2"/>
  <c r="G48" i="2"/>
  <c r="G46" i="2"/>
  <c r="G44" i="2"/>
  <c r="G42" i="2"/>
  <c r="G40" i="2"/>
  <c r="G38" i="2"/>
  <c r="G36" i="2"/>
  <c r="G34" i="2"/>
  <c r="G32" i="2"/>
  <c r="G30" i="2"/>
  <c r="G28" i="2"/>
  <c r="G26" i="2"/>
  <c r="G24" i="2"/>
  <c r="G22" i="2"/>
  <c r="G20" i="2"/>
  <c r="G18" i="2"/>
  <c r="G16" i="2"/>
  <c r="G14" i="2"/>
  <c r="G12" i="2"/>
  <c r="AF36" i="3" l="1"/>
  <c r="AD36" i="3"/>
  <c r="AB36" i="3"/>
  <c r="AF35" i="3"/>
  <c r="AD35" i="3"/>
  <c r="AB35" i="3"/>
  <c r="AF34" i="3"/>
  <c r="AD34" i="3"/>
  <c r="AB34" i="3"/>
  <c r="AF33" i="3"/>
  <c r="AD33" i="3"/>
  <c r="AB33" i="3"/>
  <c r="AF32" i="3"/>
  <c r="AD32" i="3"/>
  <c r="AB32" i="3"/>
  <c r="AF31" i="3"/>
  <c r="AD31" i="3"/>
  <c r="AB31" i="3"/>
  <c r="AF30" i="3"/>
  <c r="AD30" i="3"/>
  <c r="AB30" i="3"/>
  <c r="X36" i="3"/>
  <c r="V36" i="3"/>
  <c r="T36" i="3"/>
  <c r="X35" i="3"/>
  <c r="V35" i="3"/>
  <c r="T35" i="3"/>
  <c r="X34" i="3"/>
  <c r="V34" i="3"/>
  <c r="T34" i="3"/>
  <c r="X33" i="3"/>
  <c r="V33" i="3"/>
  <c r="T33" i="3"/>
  <c r="X32" i="3"/>
  <c r="V32" i="3"/>
  <c r="T32" i="3"/>
  <c r="X31" i="3"/>
  <c r="V31" i="3"/>
  <c r="T31" i="3"/>
  <c r="X30" i="3"/>
  <c r="V30" i="3"/>
  <c r="T30" i="3"/>
  <c r="P36" i="3"/>
  <c r="N36" i="3"/>
  <c r="L36" i="3"/>
  <c r="P35" i="3"/>
  <c r="N35" i="3"/>
  <c r="L35" i="3"/>
  <c r="P34" i="3"/>
  <c r="N34" i="3"/>
  <c r="L34" i="3"/>
  <c r="P33" i="3"/>
  <c r="N33" i="3"/>
  <c r="L33" i="3"/>
  <c r="P32" i="3"/>
  <c r="N32" i="3"/>
  <c r="L32" i="3"/>
  <c r="P31" i="3"/>
  <c r="N31" i="3"/>
  <c r="L31" i="3"/>
  <c r="P30" i="3"/>
  <c r="N30" i="3"/>
  <c r="L30" i="3"/>
  <c r="C31" i="3"/>
  <c r="E31" i="3"/>
  <c r="G31" i="3"/>
  <c r="C32" i="3"/>
  <c r="E32" i="3"/>
  <c r="G32" i="3"/>
  <c r="C33" i="3"/>
  <c r="E33" i="3"/>
  <c r="G33" i="3"/>
  <c r="C34" i="3"/>
  <c r="E34" i="3"/>
  <c r="G34" i="3"/>
  <c r="C35" i="3"/>
  <c r="E35" i="3"/>
  <c r="G35" i="3"/>
  <c r="C36" i="3"/>
  <c r="E36" i="3"/>
  <c r="G36" i="3"/>
  <c r="D30" i="3"/>
  <c r="F30" i="3"/>
  <c r="H30" i="3"/>
  <c r="AF25" i="3"/>
  <c r="AE36" i="3"/>
  <c r="AA36" i="3"/>
  <c r="AC35" i="3"/>
  <c r="AE34" i="3"/>
  <c r="AA34" i="3"/>
  <c r="AC33" i="3"/>
  <c r="AE32" i="3"/>
  <c r="AA32" i="3"/>
  <c r="AC31" i="3"/>
  <c r="AE30" i="3"/>
  <c r="U36" i="3"/>
  <c r="W35" i="3"/>
  <c r="S35" i="3"/>
  <c r="U34" i="3"/>
  <c r="W33" i="3"/>
  <c r="S33" i="3"/>
  <c r="U32" i="3"/>
  <c r="W31" i="3"/>
  <c r="S31" i="3"/>
  <c r="U30" i="3"/>
  <c r="O36" i="3"/>
  <c r="K36" i="3"/>
  <c r="M35" i="3"/>
  <c r="O34" i="3"/>
  <c r="K34" i="3"/>
  <c r="M33" i="3"/>
  <c r="O32" i="3"/>
  <c r="K32" i="3"/>
  <c r="M31" i="3"/>
  <c r="O30" i="3"/>
  <c r="K30" i="3"/>
  <c r="F31" i="3"/>
  <c r="D32" i="3"/>
  <c r="H32" i="3"/>
  <c r="F33" i="3"/>
  <c r="D34" i="3"/>
  <c r="H34" i="3"/>
  <c r="F35" i="3"/>
  <c r="D36" i="3"/>
  <c r="H36" i="3"/>
  <c r="G30" i="3"/>
  <c r="AE25" i="3"/>
  <c r="AC25" i="3"/>
  <c r="AA25" i="3"/>
  <c r="AE24" i="3"/>
  <c r="AC24" i="3"/>
  <c r="AA24" i="3"/>
  <c r="AE23" i="3"/>
  <c r="AC23" i="3"/>
  <c r="AA23" i="3"/>
  <c r="AE22" i="3"/>
  <c r="AC22" i="3"/>
  <c r="AA22" i="3"/>
  <c r="AE21" i="3"/>
  <c r="AC21" i="3"/>
  <c r="AA21" i="3"/>
  <c r="AE20" i="3"/>
  <c r="AC20" i="3"/>
  <c r="AA20" i="3"/>
  <c r="AE19" i="3"/>
  <c r="AC19" i="3"/>
  <c r="AA19" i="3"/>
  <c r="W25" i="3"/>
  <c r="U25" i="3"/>
  <c r="S25" i="3"/>
  <c r="W24" i="3"/>
  <c r="U24" i="3"/>
  <c r="S24" i="3"/>
  <c r="W23" i="3"/>
  <c r="U23" i="3"/>
  <c r="S23" i="3"/>
  <c r="W22" i="3"/>
  <c r="U22" i="3"/>
  <c r="S22" i="3"/>
  <c r="W21" i="3"/>
  <c r="U21" i="3"/>
  <c r="S21" i="3"/>
  <c r="W20" i="3"/>
  <c r="U20" i="3"/>
  <c r="S20" i="3"/>
  <c r="W19" i="3"/>
  <c r="U19" i="3"/>
  <c r="S19" i="3"/>
  <c r="O25" i="3"/>
  <c r="M25" i="3"/>
  <c r="K25" i="3"/>
  <c r="O24" i="3"/>
  <c r="M24" i="3"/>
  <c r="K24" i="3"/>
  <c r="O23" i="3"/>
  <c r="M23" i="3"/>
  <c r="K23" i="3"/>
  <c r="O22" i="3"/>
  <c r="M22" i="3"/>
  <c r="K22" i="3"/>
  <c r="O21" i="3"/>
  <c r="M21" i="3"/>
  <c r="K21" i="3"/>
  <c r="O20" i="3"/>
  <c r="M20" i="3"/>
  <c r="K20" i="3"/>
  <c r="O19" i="3"/>
  <c r="M19" i="3"/>
  <c r="K19" i="3"/>
  <c r="D20" i="3"/>
  <c r="F20" i="3"/>
  <c r="H20" i="3"/>
  <c r="D21" i="3"/>
  <c r="F21" i="3"/>
  <c r="H21" i="3"/>
  <c r="D22" i="3"/>
  <c r="F22" i="3"/>
  <c r="H22" i="3"/>
  <c r="D23" i="3"/>
  <c r="F23" i="3"/>
  <c r="H23" i="3"/>
  <c r="D24" i="3"/>
  <c r="F24" i="3"/>
  <c r="H24" i="3"/>
  <c r="D25" i="3"/>
  <c r="F25" i="3"/>
  <c r="H25" i="3"/>
  <c r="E19" i="3"/>
  <c r="G19" i="3"/>
  <c r="C19" i="3"/>
  <c r="AE13" i="3"/>
  <c r="AC13" i="3"/>
  <c r="AA13" i="3"/>
  <c r="AE12" i="3"/>
  <c r="AC12" i="3"/>
  <c r="AA12" i="3"/>
  <c r="AE11" i="3"/>
  <c r="AC11" i="3"/>
  <c r="AA11" i="3"/>
  <c r="AE10" i="3"/>
  <c r="AC10" i="3"/>
  <c r="AA10" i="3"/>
  <c r="AE9" i="3"/>
  <c r="AC9" i="3"/>
  <c r="AA9" i="3"/>
  <c r="AE8" i="3"/>
  <c r="AC8" i="3"/>
  <c r="AA8" i="3"/>
  <c r="AE7" i="3"/>
  <c r="AC7" i="3"/>
  <c r="AA7" i="3"/>
  <c r="W13" i="3"/>
  <c r="U13" i="3"/>
  <c r="S13" i="3"/>
  <c r="W12" i="3"/>
  <c r="U12" i="3"/>
  <c r="S12" i="3"/>
  <c r="W11" i="3"/>
  <c r="U11" i="3"/>
  <c r="S11" i="3"/>
  <c r="W10" i="3"/>
  <c r="U10" i="3"/>
  <c r="S10" i="3"/>
  <c r="W9" i="3"/>
  <c r="U9" i="3"/>
  <c r="S9" i="3"/>
  <c r="W8" i="3"/>
  <c r="U8" i="3"/>
  <c r="S8" i="3"/>
  <c r="W7" i="3"/>
  <c r="U7" i="3"/>
  <c r="S7" i="3"/>
  <c r="O13" i="3"/>
  <c r="M13" i="3"/>
  <c r="AC36" i="3"/>
  <c r="AA35" i="3"/>
  <c r="AE33" i="3"/>
  <c r="AC32" i="3"/>
  <c r="AA31" i="3"/>
  <c r="W36" i="3"/>
  <c r="U35" i="3"/>
  <c r="S34" i="3"/>
  <c r="W32" i="3"/>
  <c r="U31" i="3"/>
  <c r="S30" i="3"/>
  <c r="O35" i="3"/>
  <c r="M34" i="3"/>
  <c r="K33" i="3"/>
  <c r="O31" i="3"/>
  <c r="M30" i="3"/>
  <c r="H31" i="3"/>
  <c r="D33" i="3"/>
  <c r="F34" i="3"/>
  <c r="H35" i="3"/>
  <c r="E30" i="3"/>
  <c r="AD25" i="3"/>
  <c r="AF24" i="3"/>
  <c r="AB24" i="3"/>
  <c r="AD23" i="3"/>
  <c r="AF22" i="3"/>
  <c r="AB22" i="3"/>
  <c r="AD21" i="3"/>
  <c r="AF20" i="3"/>
  <c r="AB20" i="3"/>
  <c r="AD19" i="3"/>
  <c r="X25" i="3"/>
  <c r="T25" i="3"/>
  <c r="V24" i="3"/>
  <c r="X23" i="3"/>
  <c r="T23" i="3"/>
  <c r="V22" i="3"/>
  <c r="X21" i="3"/>
  <c r="T21" i="3"/>
  <c r="V20" i="3"/>
  <c r="X19" i="3"/>
  <c r="T19" i="3"/>
  <c r="N25" i="3"/>
  <c r="P24" i="3"/>
  <c r="L24" i="3"/>
  <c r="N23" i="3"/>
  <c r="P22" i="3"/>
  <c r="L22" i="3"/>
  <c r="N21" i="3"/>
  <c r="P20" i="3"/>
  <c r="L20" i="3"/>
  <c r="N19" i="3"/>
  <c r="C20" i="3"/>
  <c r="G20" i="3"/>
  <c r="E21" i="3"/>
  <c r="C22" i="3"/>
  <c r="G22" i="3"/>
  <c r="E23" i="3"/>
  <c r="C24" i="3"/>
  <c r="G24" i="3"/>
  <c r="E25" i="3"/>
  <c r="D19" i="3"/>
  <c r="H19" i="3"/>
  <c r="AD13" i="3"/>
  <c r="AF12" i="3"/>
  <c r="AB12" i="3"/>
  <c r="AD11" i="3"/>
  <c r="AF10" i="3"/>
  <c r="AB10" i="3"/>
  <c r="AD9" i="3"/>
  <c r="AF8" i="3"/>
  <c r="AB8" i="3"/>
  <c r="AD7" i="3"/>
  <c r="X13" i="3"/>
  <c r="T13" i="3"/>
  <c r="V12" i="3"/>
  <c r="X11" i="3"/>
  <c r="T11" i="3"/>
  <c r="V10" i="3"/>
  <c r="X9" i="3"/>
  <c r="T9" i="3"/>
  <c r="V8" i="3"/>
  <c r="X7" i="3"/>
  <c r="T7" i="3"/>
  <c r="N13" i="3"/>
  <c r="K13" i="3"/>
  <c r="O12" i="3"/>
  <c r="M12" i="3"/>
  <c r="K12" i="3"/>
  <c r="O11" i="3"/>
  <c r="M11" i="3"/>
  <c r="K11" i="3"/>
  <c r="O10" i="3"/>
  <c r="M10" i="3"/>
  <c r="K10" i="3"/>
  <c r="O9" i="3"/>
  <c r="M9" i="3"/>
  <c r="K9" i="3"/>
  <c r="O8" i="3"/>
  <c r="M8" i="3"/>
  <c r="K8" i="3"/>
  <c r="O7" i="3"/>
  <c r="M7" i="3"/>
  <c r="K7" i="3"/>
  <c r="D8" i="3"/>
  <c r="F8" i="3"/>
  <c r="H8" i="3"/>
  <c r="D9" i="3"/>
  <c r="F9" i="3"/>
  <c r="H9" i="3"/>
  <c r="D10" i="3"/>
  <c r="F10" i="3"/>
  <c r="H10" i="3"/>
  <c r="D11" i="3"/>
  <c r="F11" i="3"/>
  <c r="H11" i="3"/>
  <c r="D12" i="3"/>
  <c r="F12" i="3"/>
  <c r="H12" i="3"/>
  <c r="D13" i="3"/>
  <c r="F13" i="3"/>
  <c r="H13" i="3"/>
  <c r="E7" i="3"/>
  <c r="G7" i="3"/>
  <c r="C7" i="3"/>
  <c r="AE35" i="3"/>
  <c r="AC34" i="3"/>
  <c r="AA33" i="3"/>
  <c r="AE31" i="3"/>
  <c r="AC30" i="3"/>
  <c r="S36" i="3"/>
  <c r="W34" i="3"/>
  <c r="U33" i="3"/>
  <c r="S32" i="3"/>
  <c r="W30" i="3"/>
  <c r="M36" i="3"/>
  <c r="K35" i="3"/>
  <c r="O33" i="3"/>
  <c r="M32" i="3"/>
  <c r="K31" i="3"/>
  <c r="D31" i="3"/>
  <c r="F32" i="3"/>
  <c r="H33" i="3"/>
  <c r="D35" i="3"/>
  <c r="F36" i="3"/>
  <c r="C30" i="3"/>
  <c r="AB25" i="3"/>
  <c r="AD24" i="3"/>
  <c r="AF23" i="3"/>
  <c r="AB23" i="3"/>
  <c r="AD22" i="3"/>
  <c r="AF21" i="3"/>
  <c r="AB21" i="3"/>
  <c r="AD20" i="3"/>
  <c r="AF19" i="3"/>
  <c r="AB19" i="3"/>
  <c r="V25" i="3"/>
  <c r="X24" i="3"/>
  <c r="T24" i="3"/>
  <c r="V23" i="3"/>
  <c r="X22" i="3"/>
  <c r="T22" i="3"/>
  <c r="V21" i="3"/>
  <c r="X20" i="3"/>
  <c r="T20" i="3"/>
  <c r="V19" i="3"/>
  <c r="P25" i="3"/>
  <c r="L25" i="3"/>
  <c r="N24" i="3"/>
  <c r="P23" i="3"/>
  <c r="L23" i="3"/>
  <c r="N22" i="3"/>
  <c r="P21" i="3"/>
  <c r="L21" i="3"/>
  <c r="N20" i="3"/>
  <c r="P19" i="3"/>
  <c r="L19" i="3"/>
  <c r="E20" i="3"/>
  <c r="C21" i="3"/>
  <c r="G21" i="3"/>
  <c r="E22" i="3"/>
  <c r="C23" i="3"/>
  <c r="G23" i="3"/>
  <c r="E24" i="3"/>
  <c r="C25" i="3"/>
  <c r="G25" i="3"/>
  <c r="F19" i="3"/>
  <c r="AF13" i="3"/>
  <c r="AB13" i="3"/>
  <c r="AD12" i="3"/>
  <c r="AF11" i="3"/>
  <c r="AB11" i="3"/>
  <c r="AD10" i="3"/>
  <c r="AF9" i="3"/>
  <c r="AB9" i="3"/>
  <c r="AD8" i="3"/>
  <c r="AF7" i="3"/>
  <c r="AB7" i="3"/>
  <c r="V13" i="3"/>
  <c r="X12" i="3"/>
  <c r="T12" i="3"/>
  <c r="V11" i="3"/>
  <c r="X10" i="3"/>
  <c r="T10" i="3"/>
  <c r="V9" i="3"/>
  <c r="X8" i="3"/>
  <c r="T8" i="3"/>
  <c r="V7" i="3"/>
  <c r="P13" i="3"/>
  <c r="L13" i="3"/>
  <c r="P12" i="3"/>
  <c r="N12" i="3"/>
  <c r="L12" i="3"/>
  <c r="P11" i="3"/>
  <c r="N11" i="3"/>
  <c r="L11" i="3"/>
  <c r="P10" i="3"/>
  <c r="N10" i="3"/>
  <c r="L10" i="3"/>
  <c r="P9" i="3"/>
  <c r="N9" i="3"/>
  <c r="L9" i="3"/>
  <c r="P8" i="3"/>
  <c r="N8" i="3"/>
  <c r="L8" i="3"/>
  <c r="P7" i="3"/>
  <c r="N7" i="3"/>
  <c r="L7" i="3"/>
  <c r="C8" i="3"/>
  <c r="E8" i="3"/>
  <c r="G8" i="3"/>
  <c r="C9" i="3"/>
  <c r="E9" i="3"/>
  <c r="G9" i="3"/>
  <c r="C10" i="3"/>
  <c r="E10" i="3"/>
  <c r="G10" i="3"/>
  <c r="C11" i="3"/>
  <c r="E11" i="3"/>
  <c r="G11" i="3"/>
  <c r="C12" i="3"/>
  <c r="E12" i="3"/>
  <c r="G12" i="3"/>
  <c r="C13" i="3"/>
  <c r="E13" i="3"/>
  <c r="G13" i="3"/>
  <c r="D7" i="3"/>
  <c r="F7" i="3"/>
  <c r="H7" i="3"/>
  <c r="I160" i="15" a="1"/>
  <c r="I160" i="15" s="1"/>
  <c r="I156" i="9" a="1"/>
  <c r="I156" i="9" s="1"/>
  <c r="I152" i="15" a="1"/>
  <c r="I152" i="15" s="1"/>
  <c r="I152" i="9" a="1"/>
  <c r="I152" i="9" s="1"/>
  <c r="I148" i="15" a="1"/>
  <c r="I148" i="15" s="1"/>
  <c r="I148" i="9" a="1"/>
  <c r="I148" i="9" s="1"/>
  <c r="I144" i="15" a="1"/>
  <c r="I144" i="15" s="1"/>
  <c r="I144" i="9" a="1"/>
  <c r="I144" i="9" s="1"/>
  <c r="I136" i="15" a="1"/>
  <c r="I136" i="15" s="1"/>
  <c r="I132" i="15" a="1"/>
  <c r="I132" i="15" s="1"/>
  <c r="I128" i="15" a="1"/>
  <c r="I128" i="15" s="1"/>
  <c r="I124" i="9" a="1"/>
  <c r="I124" i="9" s="1"/>
  <c r="I120" i="15" a="1"/>
  <c r="I120" i="15" s="1"/>
  <c r="I116" i="15" a="1"/>
  <c r="I116" i="15" s="1"/>
  <c r="I112" i="15" a="1"/>
  <c r="I112" i="15" s="1"/>
  <c r="J2" i="2"/>
  <c r="J6" i="2"/>
  <c r="J12" i="2"/>
  <c r="J16" i="2"/>
  <c r="J20" i="2"/>
  <c r="J24" i="2"/>
  <c r="J7" i="2"/>
  <c r="J10" i="2"/>
  <c r="J14" i="2"/>
  <c r="J18" i="2"/>
  <c r="J22" i="2"/>
  <c r="J3" i="2"/>
  <c r="J4" i="2"/>
  <c r="J8" i="2"/>
  <c r="J5" i="2"/>
  <c r="J9" i="2"/>
  <c r="J11" i="2"/>
  <c r="J13" i="2"/>
  <c r="J15" i="2"/>
  <c r="J17" i="2"/>
  <c r="J19" i="2"/>
  <c r="J21" i="2"/>
  <c r="J23" i="2"/>
  <c r="J25" i="2"/>
  <c r="I4" i="15"/>
  <c r="I4" i="9"/>
  <c r="I6" i="15" a="1"/>
  <c r="I6" i="15" s="1"/>
  <c r="I6" i="9" a="1"/>
  <c r="I6" i="9" s="1"/>
  <c r="I8" i="15" a="1"/>
  <c r="I8" i="15" s="1"/>
  <c r="I8" i="9" a="1"/>
  <c r="I8" i="9" s="1"/>
  <c r="I10" i="15" a="1"/>
  <c r="I10" i="15" s="1"/>
  <c r="I10" i="9" a="1"/>
  <c r="I10" i="9" s="1"/>
  <c r="I12" i="15" a="1"/>
  <c r="I12" i="15" s="1"/>
  <c r="I12" i="9" a="1"/>
  <c r="I12" i="9" s="1"/>
  <c r="I14" i="15" a="1"/>
  <c r="I14" i="15" s="1"/>
  <c r="I14" i="9" a="1"/>
  <c r="I14" i="9" s="1"/>
  <c r="I16" i="15" a="1"/>
  <c r="I16" i="15" s="1"/>
  <c r="I16" i="9" a="1"/>
  <c r="I16" i="9" s="1"/>
  <c r="I18" i="15" a="1"/>
  <c r="I18" i="15" s="1"/>
  <c r="I18" i="9" a="1"/>
  <c r="I18" i="9" s="1"/>
  <c r="I20" i="15" a="1"/>
  <c r="I20" i="15" s="1"/>
  <c r="I20" i="9" a="1"/>
  <c r="I20" i="9" s="1"/>
  <c r="I22" i="15" a="1"/>
  <c r="I22" i="15" s="1"/>
  <c r="I22" i="9" a="1"/>
  <c r="I22" i="9" s="1"/>
  <c r="I24" i="15" a="1"/>
  <c r="I24" i="15" s="1"/>
  <c r="I24" i="9" a="1"/>
  <c r="I24" i="9" s="1"/>
  <c r="I26" i="15" a="1"/>
  <c r="I26" i="15" s="1"/>
  <c r="I26" i="9" a="1"/>
  <c r="I26" i="9" s="1"/>
  <c r="I28" i="15" a="1"/>
  <c r="I28" i="15" s="1"/>
  <c r="I28" i="9" a="1"/>
  <c r="I28" i="9" s="1"/>
  <c r="I30" i="15" a="1"/>
  <c r="I30" i="15" s="1"/>
  <c r="I30" i="9" a="1"/>
  <c r="I30" i="9" s="1"/>
  <c r="I32" i="15" a="1"/>
  <c r="I32" i="15" s="1"/>
  <c r="I32" i="9" a="1"/>
  <c r="I32" i="9" s="1"/>
  <c r="I34" i="15" a="1"/>
  <c r="I34" i="15" s="1"/>
  <c r="I34" i="9" a="1"/>
  <c r="I34" i="9" s="1"/>
  <c r="I36" i="15" a="1"/>
  <c r="I36" i="15" s="1"/>
  <c r="I36" i="9" a="1"/>
  <c r="I36" i="9" s="1"/>
  <c r="I38" i="15" a="1"/>
  <c r="I38" i="15" s="1"/>
  <c r="I38" i="9" a="1"/>
  <c r="I38" i="9" s="1"/>
  <c r="I40" i="15" a="1"/>
  <c r="I40" i="15" s="1"/>
  <c r="I40" i="9" a="1"/>
  <c r="I40" i="9" s="1"/>
  <c r="I42" i="15" a="1"/>
  <c r="I42" i="15" s="1"/>
  <c r="I42" i="9" a="1"/>
  <c r="I42" i="9" s="1"/>
  <c r="I44" i="15" a="1"/>
  <c r="I44" i="15" s="1"/>
  <c r="I44" i="9" a="1"/>
  <c r="I44" i="9" s="1"/>
  <c r="I46" i="15" a="1"/>
  <c r="I46" i="15" s="1"/>
  <c r="I46" i="9" a="1"/>
  <c r="I46" i="9" s="1"/>
  <c r="I303" i="15" a="1"/>
  <c r="I303" i="15" s="1"/>
  <c r="I303" i="9" a="1"/>
  <c r="I303" i="9" s="1"/>
  <c r="I301" i="15" a="1"/>
  <c r="I301" i="15" s="1"/>
  <c r="I301" i="9" a="1"/>
  <c r="I301" i="9" s="1"/>
  <c r="I299" i="15" a="1"/>
  <c r="I299" i="15" s="1"/>
  <c r="I299" i="9" a="1"/>
  <c r="I299" i="9" s="1"/>
  <c r="I297" i="15" a="1"/>
  <c r="I297" i="15" s="1"/>
  <c r="I297" i="9" a="1"/>
  <c r="I297" i="9" s="1"/>
  <c r="I295" i="15" a="1"/>
  <c r="I295" i="15" s="1"/>
  <c r="I295" i="9" a="1"/>
  <c r="I295" i="9" s="1"/>
  <c r="I293" i="15" a="1"/>
  <c r="I293" i="15" s="1"/>
  <c r="I293" i="9" a="1"/>
  <c r="I293" i="9" s="1"/>
  <c r="I291" i="15" a="1"/>
  <c r="I291" i="15" s="1"/>
  <c r="I291" i="9" a="1"/>
  <c r="I291" i="9" s="1"/>
  <c r="I289" i="15" a="1"/>
  <c r="I289" i="15" s="1"/>
  <c r="I289" i="9" a="1"/>
  <c r="I289" i="9" s="1"/>
  <c r="I287" i="15" a="1"/>
  <c r="I287" i="15" s="1"/>
  <c r="I287" i="9" a="1"/>
  <c r="I287" i="9" s="1"/>
  <c r="I285" i="15" a="1"/>
  <c r="I285" i="15" s="1"/>
  <c r="I285" i="9" a="1"/>
  <c r="I285" i="9" s="1"/>
  <c r="I283" i="15" a="1"/>
  <c r="I283" i="15" s="1"/>
  <c r="I283" i="9" a="1"/>
  <c r="I283" i="9" s="1"/>
  <c r="I281" i="15" a="1"/>
  <c r="I281" i="15" s="1"/>
  <c r="I281" i="9" a="1"/>
  <c r="I281" i="9" s="1"/>
  <c r="I279" i="15" a="1"/>
  <c r="I279" i="15" s="1"/>
  <c r="I279" i="9" a="1"/>
  <c r="I279" i="9" s="1"/>
  <c r="I277" i="15" a="1"/>
  <c r="I277" i="15" s="1"/>
  <c r="I277" i="9" a="1"/>
  <c r="I277" i="9" s="1"/>
  <c r="I275" i="15" a="1"/>
  <c r="I275" i="15" s="1"/>
  <c r="I275" i="9" a="1"/>
  <c r="I275" i="9" s="1"/>
  <c r="I273" i="15" a="1"/>
  <c r="I273" i="15" s="1"/>
  <c r="I273" i="9" a="1"/>
  <c r="I273" i="9" s="1"/>
  <c r="I271" i="15" a="1"/>
  <c r="I271" i="15" s="1"/>
  <c r="I271" i="9" a="1"/>
  <c r="I271" i="9" s="1"/>
  <c r="I269" i="15" a="1"/>
  <c r="I269" i="15" s="1"/>
  <c r="I269" i="9" a="1"/>
  <c r="I269" i="9" s="1"/>
  <c r="I267" i="15" a="1"/>
  <c r="I267" i="15" s="1"/>
  <c r="I267" i="9" a="1"/>
  <c r="I267" i="9" s="1"/>
  <c r="I265" i="15" a="1"/>
  <c r="I265" i="15" s="1"/>
  <c r="I265" i="9" a="1"/>
  <c r="I265" i="9" s="1"/>
  <c r="I263" i="15" a="1"/>
  <c r="I263" i="15" s="1"/>
  <c r="I263" i="9" a="1"/>
  <c r="I263" i="9" s="1"/>
  <c r="I261" i="15" a="1"/>
  <c r="I261" i="15" s="1"/>
  <c r="I261" i="9" a="1"/>
  <c r="I261" i="9" s="1"/>
  <c r="I259" i="15" a="1"/>
  <c r="I259" i="15" s="1"/>
  <c r="I259" i="9" a="1"/>
  <c r="I259" i="9" s="1"/>
  <c r="I257" i="15" a="1"/>
  <c r="I257" i="15" s="1"/>
  <c r="I257" i="9" a="1"/>
  <c r="I257" i="9" s="1"/>
  <c r="I255" i="15" a="1"/>
  <c r="I255" i="15" s="1"/>
  <c r="I255" i="9" a="1"/>
  <c r="I255" i="9" s="1"/>
  <c r="I253" i="15" a="1"/>
  <c r="I253" i="15" s="1"/>
  <c r="I253" i="9" a="1"/>
  <c r="I253" i="9" s="1"/>
  <c r="I251" i="15" a="1"/>
  <c r="I251" i="15" s="1"/>
  <c r="I251" i="9" a="1"/>
  <c r="I251" i="9" s="1"/>
  <c r="I249" i="15" a="1"/>
  <c r="I249" i="15" s="1"/>
  <c r="I249" i="9" a="1"/>
  <c r="I249" i="9" s="1"/>
  <c r="I247" i="15" a="1"/>
  <c r="I247" i="15" s="1"/>
  <c r="I247" i="9" a="1"/>
  <c r="I247" i="9" s="1"/>
  <c r="I245" i="15" a="1"/>
  <c r="I245" i="15" s="1"/>
  <c r="I245" i="9" a="1"/>
  <c r="I245" i="9" s="1"/>
  <c r="I243" i="15" a="1"/>
  <c r="I243" i="15" s="1"/>
  <c r="I243" i="9" a="1"/>
  <c r="I243" i="9" s="1"/>
  <c r="I241" i="15" a="1"/>
  <c r="I241" i="15" s="1"/>
  <c r="I241" i="9" a="1"/>
  <c r="I241" i="9" s="1"/>
  <c r="I239" i="15" a="1"/>
  <c r="I239" i="15" s="1"/>
  <c r="I239" i="9" a="1"/>
  <c r="I239" i="9" s="1"/>
  <c r="I237" i="15" a="1"/>
  <c r="I237" i="15" s="1"/>
  <c r="I237" i="9" a="1"/>
  <c r="I237" i="9" s="1"/>
  <c r="I235" i="15" a="1"/>
  <c r="I235" i="15" s="1"/>
  <c r="I235" i="9" a="1"/>
  <c r="I235" i="9" s="1"/>
  <c r="I233" i="15" a="1"/>
  <c r="I233" i="15" s="1"/>
  <c r="I233" i="9" a="1"/>
  <c r="I233" i="9" s="1"/>
  <c r="I231" i="15" a="1"/>
  <c r="I231" i="15" s="1"/>
  <c r="I231" i="9" a="1"/>
  <c r="I231" i="9" s="1"/>
  <c r="I229" i="15" a="1"/>
  <c r="I229" i="15" s="1"/>
  <c r="I229" i="9" a="1"/>
  <c r="I229" i="9" s="1"/>
  <c r="I227" i="15" a="1"/>
  <c r="I227" i="15" s="1"/>
  <c r="I227" i="9" a="1"/>
  <c r="I227" i="9" s="1"/>
  <c r="I225" i="15" a="1"/>
  <c r="I225" i="15" s="1"/>
  <c r="I225" i="9" a="1"/>
  <c r="I225" i="9" s="1"/>
  <c r="I223" i="15" a="1"/>
  <c r="I223" i="15" s="1"/>
  <c r="I223" i="9" a="1"/>
  <c r="I223" i="9" s="1"/>
  <c r="I221" i="15" a="1"/>
  <c r="I221" i="15" s="1"/>
  <c r="I221" i="9" a="1"/>
  <c r="I221" i="9" s="1"/>
  <c r="I219" i="15" a="1"/>
  <c r="I219" i="15" s="1"/>
  <c r="I219" i="9" a="1"/>
  <c r="I219" i="9" s="1"/>
  <c r="I217" i="15" a="1"/>
  <c r="I217" i="15" s="1"/>
  <c r="I217" i="9" a="1"/>
  <c r="I217" i="9" s="1"/>
  <c r="I215" i="15" a="1"/>
  <c r="I215" i="15" s="1"/>
  <c r="I215" i="9" a="1"/>
  <c r="I215" i="9" s="1"/>
  <c r="I213" i="15" a="1"/>
  <c r="I213" i="15" s="1"/>
  <c r="I213" i="9" a="1"/>
  <c r="I213" i="9" s="1"/>
  <c r="I211" i="15" a="1"/>
  <c r="I211" i="15" s="1"/>
  <c r="I211" i="9" a="1"/>
  <c r="I211" i="9" s="1"/>
  <c r="I209" i="15" a="1"/>
  <c r="I209" i="15" s="1"/>
  <c r="I209" i="9" a="1"/>
  <c r="I209" i="9" s="1"/>
  <c r="I207" i="15" a="1"/>
  <c r="I207" i="15" s="1"/>
  <c r="I207" i="9" a="1"/>
  <c r="I207" i="9" s="1"/>
  <c r="I205" i="15" a="1"/>
  <c r="I205" i="15" s="1"/>
  <c r="I205" i="9" a="1"/>
  <c r="I205" i="9" s="1"/>
  <c r="I203" i="15" a="1"/>
  <c r="I203" i="15" s="1"/>
  <c r="I203" i="9" a="1"/>
  <c r="I203" i="9" s="1"/>
  <c r="I201" i="15" a="1"/>
  <c r="I201" i="15" s="1"/>
  <c r="I201" i="9" a="1"/>
  <c r="I201" i="9" s="1"/>
  <c r="I199" i="15" a="1"/>
  <c r="I199" i="15" s="1"/>
  <c r="I199" i="9" a="1"/>
  <c r="I199" i="9" s="1"/>
  <c r="I197" i="15" a="1"/>
  <c r="I197" i="15" s="1"/>
  <c r="I197" i="9" a="1"/>
  <c r="I197" i="9" s="1"/>
  <c r="I195" i="15" a="1"/>
  <c r="I195" i="15" s="1"/>
  <c r="I195" i="9" a="1"/>
  <c r="I195" i="9" s="1"/>
  <c r="I193" i="15" a="1"/>
  <c r="I193" i="15" s="1"/>
  <c r="I193" i="9" a="1"/>
  <c r="I193" i="9" s="1"/>
  <c r="I191" i="15" a="1"/>
  <c r="I191" i="15" s="1"/>
  <c r="I191" i="9" a="1"/>
  <c r="I191" i="9" s="1"/>
  <c r="I189" i="15" a="1"/>
  <c r="I189" i="15" s="1"/>
  <c r="I189" i="9" a="1"/>
  <c r="I189" i="9" s="1"/>
  <c r="I187" i="15" a="1"/>
  <c r="I187" i="15" s="1"/>
  <c r="I187" i="9" a="1"/>
  <c r="I187" i="9" s="1"/>
  <c r="I185" i="15" a="1"/>
  <c r="I185" i="15" s="1"/>
  <c r="I185" i="9" a="1"/>
  <c r="I185" i="9" s="1"/>
  <c r="I183" i="15" a="1"/>
  <c r="I183" i="15" s="1"/>
  <c r="I183" i="9" a="1"/>
  <c r="I183" i="9" s="1"/>
  <c r="I181" i="15" a="1"/>
  <c r="I181" i="15" s="1"/>
  <c r="I181" i="9" a="1"/>
  <c r="I181" i="9" s="1"/>
  <c r="I5" i="15" a="1"/>
  <c r="I5" i="15" s="1"/>
  <c r="I5" i="9" a="1"/>
  <c r="I5" i="9" s="1"/>
  <c r="I7" i="15" a="1"/>
  <c r="I7" i="15" s="1"/>
  <c r="I7" i="9" a="1"/>
  <c r="I7" i="9" s="1"/>
  <c r="I9" i="15" a="1"/>
  <c r="I9" i="15" s="1"/>
  <c r="I9" i="9" a="1"/>
  <c r="I9" i="9" s="1"/>
  <c r="I11" i="15" a="1"/>
  <c r="I11" i="15" s="1"/>
  <c r="I11" i="9" a="1"/>
  <c r="I11" i="9" s="1"/>
  <c r="I13" i="15" a="1"/>
  <c r="I13" i="15" s="1"/>
  <c r="I13" i="9" a="1"/>
  <c r="I13" i="9" s="1"/>
  <c r="I15" i="15" a="1"/>
  <c r="I15" i="15" s="1"/>
  <c r="I15" i="9" a="1"/>
  <c r="I15" i="9" s="1"/>
  <c r="I17" i="15" a="1"/>
  <c r="I17" i="15" s="1"/>
  <c r="I17" i="9" a="1"/>
  <c r="I17" i="9" s="1"/>
  <c r="I19" i="15" a="1"/>
  <c r="I19" i="15" s="1"/>
  <c r="I19" i="9" a="1"/>
  <c r="I19" i="9" s="1"/>
  <c r="I21" i="15" a="1"/>
  <c r="I21" i="15" s="1"/>
  <c r="I21" i="9" a="1"/>
  <c r="I21" i="9" s="1"/>
  <c r="I23" i="15" a="1"/>
  <c r="I23" i="15" s="1"/>
  <c r="I23" i="9" a="1"/>
  <c r="I23" i="9" s="1"/>
  <c r="I25" i="15" a="1"/>
  <c r="I25" i="15" s="1"/>
  <c r="I25" i="9" a="1"/>
  <c r="I25" i="9" s="1"/>
  <c r="I27" i="15" a="1"/>
  <c r="I27" i="15" s="1"/>
  <c r="I27" i="9" a="1"/>
  <c r="I27" i="9" s="1"/>
  <c r="I29" i="15" a="1"/>
  <c r="I29" i="15" s="1"/>
  <c r="I29" i="9" a="1"/>
  <c r="I29" i="9" s="1"/>
  <c r="I31" i="15" a="1"/>
  <c r="I31" i="15" s="1"/>
  <c r="I31" i="9" a="1"/>
  <c r="I31" i="9" s="1"/>
  <c r="I33" i="15" a="1"/>
  <c r="I33" i="15" s="1"/>
  <c r="I33" i="9" a="1"/>
  <c r="I33" i="9" s="1"/>
  <c r="I35" i="15" a="1"/>
  <c r="I35" i="15" s="1"/>
  <c r="I35" i="9" a="1"/>
  <c r="I35" i="9" s="1"/>
  <c r="I37" i="15" a="1"/>
  <c r="I37" i="15" s="1"/>
  <c r="I37" i="9" a="1"/>
  <c r="I37" i="9" s="1"/>
  <c r="I39" i="15" a="1"/>
  <c r="I39" i="15" s="1"/>
  <c r="I39" i="9" a="1"/>
  <c r="I39" i="9" s="1"/>
  <c r="I41" i="15" a="1"/>
  <c r="I41" i="15" s="1"/>
  <c r="I41" i="9" a="1"/>
  <c r="I41" i="9" s="1"/>
  <c r="I43" i="15" a="1"/>
  <c r="I43" i="15" s="1"/>
  <c r="I43" i="9" a="1"/>
  <c r="I43" i="9" s="1"/>
  <c r="I45" i="15" a="1"/>
  <c r="I45" i="15" s="1"/>
  <c r="I45" i="9" a="1"/>
  <c r="I45" i="9" s="1"/>
  <c r="I302" i="15" a="1"/>
  <c r="I302" i="15" s="1"/>
  <c r="I302" i="9" a="1"/>
  <c r="I302" i="9" s="1"/>
  <c r="I300" i="15" a="1"/>
  <c r="I300" i="15" s="1"/>
  <c r="I300" i="9" a="1"/>
  <c r="I300" i="9" s="1"/>
  <c r="I298" i="15" a="1"/>
  <c r="I298" i="15" s="1"/>
  <c r="I298" i="9" a="1"/>
  <c r="I298" i="9" s="1"/>
  <c r="I296" i="15" a="1"/>
  <c r="I296" i="15" s="1"/>
  <c r="I296" i="9" a="1"/>
  <c r="I296" i="9" s="1"/>
  <c r="I294" i="15" a="1"/>
  <c r="I294" i="15" s="1"/>
  <c r="I294" i="9" a="1"/>
  <c r="I294" i="9" s="1"/>
  <c r="I292" i="15" a="1"/>
  <c r="I292" i="15" s="1"/>
  <c r="I292" i="9" a="1"/>
  <c r="I292" i="9" s="1"/>
  <c r="I290" i="15" a="1"/>
  <c r="I290" i="15" s="1"/>
  <c r="I290" i="9" a="1"/>
  <c r="I290" i="9" s="1"/>
  <c r="I288" i="15" a="1"/>
  <c r="I288" i="15" s="1"/>
  <c r="I288" i="9" a="1"/>
  <c r="I288" i="9" s="1"/>
  <c r="I286" i="15" a="1"/>
  <c r="I286" i="15" s="1"/>
  <c r="I286" i="9" a="1"/>
  <c r="I286" i="9" s="1"/>
  <c r="I284" i="15" a="1"/>
  <c r="I284" i="15" s="1"/>
  <c r="I284" i="9" a="1"/>
  <c r="I284" i="9" s="1"/>
  <c r="I282" i="15" a="1"/>
  <c r="I282" i="15" s="1"/>
  <c r="I282" i="9" a="1"/>
  <c r="I282" i="9" s="1"/>
  <c r="I280" i="15" a="1"/>
  <c r="I280" i="15" s="1"/>
  <c r="I280" i="9" a="1"/>
  <c r="I280" i="9" s="1"/>
  <c r="I278" i="15" a="1"/>
  <c r="I278" i="15" s="1"/>
  <c r="I278" i="9" a="1"/>
  <c r="I278" i="9" s="1"/>
  <c r="I276" i="15" a="1"/>
  <c r="I276" i="15" s="1"/>
  <c r="I276" i="9" a="1"/>
  <c r="I276" i="9" s="1"/>
  <c r="I274" i="15" a="1"/>
  <c r="I274" i="15" s="1"/>
  <c r="I274" i="9" a="1"/>
  <c r="I274" i="9" s="1"/>
  <c r="I272" i="15" a="1"/>
  <c r="I272" i="15" s="1"/>
  <c r="I272" i="9" a="1"/>
  <c r="I272" i="9" s="1"/>
  <c r="I270" i="15" a="1"/>
  <c r="I270" i="15" s="1"/>
  <c r="I270" i="9" a="1"/>
  <c r="I270" i="9" s="1"/>
  <c r="I268" i="15" a="1"/>
  <c r="I268" i="15" s="1"/>
  <c r="I268" i="9" a="1"/>
  <c r="I268" i="9" s="1"/>
  <c r="I266" i="15" a="1"/>
  <c r="I266" i="15" s="1"/>
  <c r="I266" i="9" a="1"/>
  <c r="I266" i="9" s="1"/>
  <c r="I264" i="15" a="1"/>
  <c r="I264" i="15" s="1"/>
  <c r="I264" i="9" a="1"/>
  <c r="I264" i="9" s="1"/>
  <c r="I262" i="15" a="1"/>
  <c r="I262" i="15" s="1"/>
  <c r="I262" i="9" a="1"/>
  <c r="I262" i="9" s="1"/>
  <c r="I260" i="15" a="1"/>
  <c r="I260" i="15" s="1"/>
  <c r="I260" i="9" a="1"/>
  <c r="I260" i="9" s="1"/>
  <c r="I258" i="15" a="1"/>
  <c r="I258" i="15" s="1"/>
  <c r="I258" i="9" a="1"/>
  <c r="I258" i="9" s="1"/>
  <c r="I256" i="15" a="1"/>
  <c r="I256" i="15" s="1"/>
  <c r="I256" i="9" a="1"/>
  <c r="I256" i="9" s="1"/>
  <c r="I254" i="15" a="1"/>
  <c r="I254" i="15" s="1"/>
  <c r="I254" i="9" a="1"/>
  <c r="I254" i="9" s="1"/>
  <c r="I252" i="15" a="1"/>
  <c r="I252" i="15" s="1"/>
  <c r="I252" i="9" a="1"/>
  <c r="I252" i="9" s="1"/>
  <c r="I250" i="15" a="1"/>
  <c r="I250" i="15" s="1"/>
  <c r="I250" i="9" a="1"/>
  <c r="I250" i="9" s="1"/>
  <c r="I248" i="15" a="1"/>
  <c r="I248" i="15" s="1"/>
  <c r="I248" i="9" a="1"/>
  <c r="I248" i="9" s="1"/>
  <c r="I246" i="15" a="1"/>
  <c r="I246" i="15" s="1"/>
  <c r="I246" i="9" a="1"/>
  <c r="I246" i="9" s="1"/>
  <c r="I244" i="15" a="1"/>
  <c r="I244" i="15" s="1"/>
  <c r="I244" i="9" a="1"/>
  <c r="I244" i="9" s="1"/>
  <c r="I242" i="15" a="1"/>
  <c r="I242" i="15" s="1"/>
  <c r="I242" i="9" a="1"/>
  <c r="I242" i="9" s="1"/>
  <c r="I240" i="15" a="1"/>
  <c r="I240" i="15" s="1"/>
  <c r="I240" i="9" a="1"/>
  <c r="I240" i="9" s="1"/>
  <c r="I238" i="15" a="1"/>
  <c r="I238" i="15" s="1"/>
  <c r="I238" i="9" a="1"/>
  <c r="I238" i="9" s="1"/>
  <c r="I236" i="15" a="1"/>
  <c r="I236" i="15" s="1"/>
  <c r="I236" i="9" a="1"/>
  <c r="I236" i="9" s="1"/>
  <c r="I234" i="15" a="1"/>
  <c r="I234" i="15" s="1"/>
  <c r="I234" i="9" a="1"/>
  <c r="I234" i="9" s="1"/>
  <c r="I232" i="15" a="1"/>
  <c r="I232" i="15" s="1"/>
  <c r="I232" i="9" a="1"/>
  <c r="I232" i="9" s="1"/>
  <c r="I230" i="15" a="1"/>
  <c r="I230" i="15" s="1"/>
  <c r="I230" i="9" a="1"/>
  <c r="I230" i="9" s="1"/>
  <c r="I228" i="15" a="1"/>
  <c r="I228" i="15" s="1"/>
  <c r="I228" i="9" a="1"/>
  <c r="I228" i="9" s="1"/>
  <c r="I226" i="15" a="1"/>
  <c r="I226" i="15" s="1"/>
  <c r="I226" i="9" a="1"/>
  <c r="I226" i="9" s="1"/>
  <c r="I224" i="15" a="1"/>
  <c r="I224" i="15" s="1"/>
  <c r="I224" i="9" a="1"/>
  <c r="I224" i="9" s="1"/>
  <c r="I222" i="15" a="1"/>
  <c r="I222" i="15" s="1"/>
  <c r="I222" i="9" a="1"/>
  <c r="I222" i="9" s="1"/>
  <c r="I220" i="15" a="1"/>
  <c r="I220" i="15" s="1"/>
  <c r="I220" i="9" a="1"/>
  <c r="I220" i="9" s="1"/>
  <c r="I218" i="15" a="1"/>
  <c r="I218" i="15" s="1"/>
  <c r="I218" i="9" a="1"/>
  <c r="I218" i="9" s="1"/>
  <c r="I216" i="15" a="1"/>
  <c r="I216" i="15" s="1"/>
  <c r="I216" i="9" a="1"/>
  <c r="I216" i="9" s="1"/>
  <c r="I214" i="15" a="1"/>
  <c r="I214" i="15" s="1"/>
  <c r="I214" i="9" a="1"/>
  <c r="I214" i="9" s="1"/>
  <c r="I212" i="15" a="1"/>
  <c r="I212" i="15" s="1"/>
  <c r="I212" i="9" a="1"/>
  <c r="I212" i="9" s="1"/>
  <c r="I210" i="15" a="1"/>
  <c r="I210" i="15" s="1"/>
  <c r="I210" i="9" a="1"/>
  <c r="I210" i="9" s="1"/>
  <c r="I208" i="15" a="1"/>
  <c r="I208" i="15" s="1"/>
  <c r="I208" i="9" a="1"/>
  <c r="I208" i="9" s="1"/>
  <c r="I206" i="15" a="1"/>
  <c r="I206" i="15" s="1"/>
  <c r="I206" i="9" a="1"/>
  <c r="I206" i="9" s="1"/>
  <c r="I204" i="15" a="1"/>
  <c r="I204" i="15" s="1"/>
  <c r="I204" i="9" a="1"/>
  <c r="I204" i="9" s="1"/>
  <c r="I202" i="15" a="1"/>
  <c r="I202" i="15" s="1"/>
  <c r="I202" i="9" a="1"/>
  <c r="I202" i="9" s="1"/>
  <c r="I200" i="15" a="1"/>
  <c r="I200" i="15" s="1"/>
  <c r="I200" i="9" a="1"/>
  <c r="I200" i="9" s="1"/>
  <c r="I198" i="15" a="1"/>
  <c r="I198" i="15" s="1"/>
  <c r="I198" i="9" a="1"/>
  <c r="I198" i="9" s="1"/>
  <c r="I196" i="15" a="1"/>
  <c r="I196" i="15" s="1"/>
  <c r="I196" i="9" a="1"/>
  <c r="I196" i="9" s="1"/>
  <c r="I194" i="15" a="1"/>
  <c r="I194" i="15" s="1"/>
  <c r="I194" i="9" a="1"/>
  <c r="I194" i="9" s="1"/>
  <c r="I192" i="15" a="1"/>
  <c r="I192" i="15" s="1"/>
  <c r="I192" i="9" a="1"/>
  <c r="I192" i="9" s="1"/>
  <c r="I190" i="15" a="1"/>
  <c r="I190" i="15" s="1"/>
  <c r="I190" i="9" a="1"/>
  <c r="I190" i="9" s="1"/>
  <c r="I188" i="15" a="1"/>
  <c r="I188" i="15" s="1"/>
  <c r="I188" i="9" a="1"/>
  <c r="I188" i="9" s="1"/>
  <c r="I186" i="15" a="1"/>
  <c r="I186" i="15" s="1"/>
  <c r="I186" i="9" a="1"/>
  <c r="I186" i="9" s="1"/>
  <c r="I184" i="15" a="1"/>
  <c r="I184" i="15" s="1"/>
  <c r="I184" i="9" a="1"/>
  <c r="I184" i="9" s="1"/>
  <c r="I182" i="15" a="1"/>
  <c r="I182" i="15" s="1"/>
  <c r="I182" i="9" a="1"/>
  <c r="I182" i="9" s="1"/>
  <c r="I307" i="15" a="1"/>
  <c r="I307" i="15" s="1"/>
  <c r="I307" i="9" a="1"/>
  <c r="I307" i="9" s="1"/>
  <c r="I305" i="15" a="1"/>
  <c r="I305" i="15" s="1"/>
  <c r="I305" i="9" a="1"/>
  <c r="I305" i="9" s="1"/>
  <c r="I306" i="15" a="1"/>
  <c r="I306" i="15" s="1"/>
  <c r="I306" i="9" a="1"/>
  <c r="I306" i="9" s="1"/>
  <c r="I304" i="15" a="1"/>
  <c r="I304" i="15" s="1"/>
  <c r="I304" i="9" a="1"/>
  <c r="I304" i="9" s="1"/>
  <c r="I48" i="15" a="1"/>
  <c r="I48" i="15" s="1"/>
  <c r="I48" i="9" a="1"/>
  <c r="I48" i="9" s="1"/>
  <c r="I50" i="15" a="1"/>
  <c r="I50" i="15" s="1"/>
  <c r="I50" i="9" a="1"/>
  <c r="I50" i="9" s="1"/>
  <c r="I52" i="15" a="1"/>
  <c r="I52" i="15" s="1"/>
  <c r="I52" i="9" a="1"/>
  <c r="I52" i="9" s="1"/>
  <c r="I54" i="15" a="1"/>
  <c r="I54" i="15" s="1"/>
  <c r="I54" i="9" a="1"/>
  <c r="I54" i="9" s="1"/>
  <c r="I56" i="15" a="1"/>
  <c r="I56" i="15" s="1"/>
  <c r="I56" i="9" a="1"/>
  <c r="I56" i="9" s="1"/>
  <c r="I58" i="15" a="1"/>
  <c r="I58" i="15" s="1"/>
  <c r="I58" i="9" a="1"/>
  <c r="I58" i="9" s="1"/>
  <c r="I60" i="15" a="1"/>
  <c r="I60" i="15" s="1"/>
  <c r="I60" i="9" a="1"/>
  <c r="I60" i="9" s="1"/>
  <c r="I62" i="15" a="1"/>
  <c r="I62" i="15" s="1"/>
  <c r="I62" i="9" a="1"/>
  <c r="I62" i="9" s="1"/>
  <c r="I64" i="15" a="1"/>
  <c r="I64" i="15" s="1"/>
  <c r="I64" i="9" a="1"/>
  <c r="I64" i="9" s="1"/>
  <c r="I66" i="15" a="1"/>
  <c r="I66" i="15" s="1"/>
  <c r="I66" i="9" a="1"/>
  <c r="I66" i="9" s="1"/>
  <c r="I68" i="15" a="1"/>
  <c r="I68" i="15" s="1"/>
  <c r="I68" i="9" a="1"/>
  <c r="I68" i="9" s="1"/>
  <c r="I70" i="15" a="1"/>
  <c r="I70" i="15" s="1"/>
  <c r="I70" i="9" a="1"/>
  <c r="I70" i="9" s="1"/>
  <c r="I72" i="15" a="1"/>
  <c r="I72" i="15" s="1"/>
  <c r="I72" i="9" a="1"/>
  <c r="I72" i="9" s="1"/>
  <c r="I74" i="15" a="1"/>
  <c r="I74" i="15" s="1"/>
  <c r="I74" i="9" a="1"/>
  <c r="I74" i="9" s="1"/>
  <c r="I76" i="15" a="1"/>
  <c r="I76" i="15" s="1"/>
  <c r="I76" i="9" a="1"/>
  <c r="I76" i="9" s="1"/>
  <c r="I78" i="15" a="1"/>
  <c r="I78" i="15" s="1"/>
  <c r="I78" i="9" a="1"/>
  <c r="I78" i="9" s="1"/>
  <c r="I80" i="15" a="1"/>
  <c r="I80" i="15" s="1"/>
  <c r="I80" i="9" a="1"/>
  <c r="I80" i="9" s="1"/>
  <c r="I82" i="15" a="1"/>
  <c r="I82" i="15" s="1"/>
  <c r="I82" i="9" a="1"/>
  <c r="I82" i="9" s="1"/>
  <c r="I84" i="15" a="1"/>
  <c r="I84" i="15" s="1"/>
  <c r="I84" i="9" a="1"/>
  <c r="I84" i="9" s="1"/>
  <c r="I86" i="15" a="1"/>
  <c r="I86" i="15" s="1"/>
  <c r="I86" i="9" a="1"/>
  <c r="I86" i="9" s="1"/>
  <c r="I88" i="15" a="1"/>
  <c r="I88" i="15" s="1"/>
  <c r="I88" i="9" a="1"/>
  <c r="I88" i="9" s="1"/>
  <c r="I90" i="15" a="1"/>
  <c r="I90" i="15" s="1"/>
  <c r="I90" i="9" a="1"/>
  <c r="I90" i="9" s="1"/>
  <c r="I92" i="15" a="1"/>
  <c r="I92" i="15" s="1"/>
  <c r="I92" i="9" a="1"/>
  <c r="I92" i="9" s="1"/>
  <c r="I94" i="15" a="1"/>
  <c r="I94" i="15" s="1"/>
  <c r="I94" i="9" a="1"/>
  <c r="I94" i="9" s="1"/>
  <c r="I96" i="15" a="1"/>
  <c r="I96" i="15" s="1"/>
  <c r="I96" i="9" a="1"/>
  <c r="I96" i="9" s="1"/>
  <c r="I98" i="15" a="1"/>
  <c r="I98" i="15" s="1"/>
  <c r="I98" i="9" a="1"/>
  <c r="I98" i="9" s="1"/>
  <c r="I100" i="15" a="1"/>
  <c r="I100" i="15" s="1"/>
  <c r="I100" i="9" a="1"/>
  <c r="I100" i="9" s="1"/>
  <c r="I102" i="15" a="1"/>
  <c r="I102" i="15" s="1"/>
  <c r="I102" i="9" a="1"/>
  <c r="I102" i="9" s="1"/>
  <c r="I104" i="15" a="1"/>
  <c r="I104" i="15" s="1"/>
  <c r="I104" i="9" a="1"/>
  <c r="I104" i="9" s="1"/>
  <c r="I106" i="15" a="1"/>
  <c r="I106" i="15" s="1"/>
  <c r="I106" i="9" a="1"/>
  <c r="I106" i="9" s="1"/>
  <c r="I108" i="15" a="1"/>
  <c r="I108" i="15" s="1"/>
  <c r="I108" i="9" a="1"/>
  <c r="I108" i="9" s="1"/>
  <c r="I47" i="15" a="1"/>
  <c r="I47" i="15" s="1"/>
  <c r="I47" i="9" a="1"/>
  <c r="I47" i="9" s="1"/>
  <c r="I49" i="15" a="1"/>
  <c r="I49" i="15" s="1"/>
  <c r="I49" i="9" a="1"/>
  <c r="I49" i="9" s="1"/>
  <c r="I51" i="15" a="1"/>
  <c r="I51" i="15" s="1"/>
  <c r="I51" i="9" a="1"/>
  <c r="I51" i="9" s="1"/>
  <c r="I53" i="15" a="1"/>
  <c r="I53" i="15" s="1"/>
  <c r="I53" i="9" a="1"/>
  <c r="I53" i="9" s="1"/>
  <c r="I55" i="15" a="1"/>
  <c r="I55" i="15" s="1"/>
  <c r="I55" i="9" a="1"/>
  <c r="I55" i="9" s="1"/>
  <c r="I57" i="15" a="1"/>
  <c r="I57" i="15" s="1"/>
  <c r="I57" i="9" a="1"/>
  <c r="I57" i="9" s="1"/>
  <c r="I59" i="15" a="1"/>
  <c r="I59" i="15" s="1"/>
  <c r="I59" i="9" a="1"/>
  <c r="I59" i="9" s="1"/>
  <c r="I61" i="15" a="1"/>
  <c r="I61" i="15" s="1"/>
  <c r="I61" i="9" a="1"/>
  <c r="I61" i="9" s="1"/>
  <c r="I63" i="15" a="1"/>
  <c r="I63" i="15" s="1"/>
  <c r="I63" i="9" a="1"/>
  <c r="I63" i="9" s="1"/>
  <c r="I65" i="15" a="1"/>
  <c r="I65" i="15" s="1"/>
  <c r="I65" i="9" a="1"/>
  <c r="I65" i="9" s="1"/>
  <c r="I67" i="15" a="1"/>
  <c r="I67" i="15" s="1"/>
  <c r="I67" i="9" a="1"/>
  <c r="I67" i="9" s="1"/>
  <c r="I69" i="15" a="1"/>
  <c r="I69" i="15" s="1"/>
  <c r="I69" i="9" a="1"/>
  <c r="I69" i="9" s="1"/>
  <c r="I71" i="15" a="1"/>
  <c r="I71" i="15" s="1"/>
  <c r="I71" i="9" a="1"/>
  <c r="I71" i="9" s="1"/>
  <c r="I73" i="15" a="1"/>
  <c r="I73" i="15" s="1"/>
  <c r="I73" i="9" a="1"/>
  <c r="I73" i="9" s="1"/>
  <c r="I75" i="15" a="1"/>
  <c r="I75" i="15" s="1"/>
  <c r="I75" i="9" a="1"/>
  <c r="I75" i="9" s="1"/>
  <c r="I77" i="15" a="1"/>
  <c r="I77" i="15" s="1"/>
  <c r="I77" i="9" a="1"/>
  <c r="I77" i="9" s="1"/>
  <c r="I79" i="15" a="1"/>
  <c r="I79" i="15" s="1"/>
  <c r="I79" i="9" a="1"/>
  <c r="I79" i="9" s="1"/>
  <c r="I81" i="15" a="1"/>
  <c r="I81" i="15" s="1"/>
  <c r="I81" i="9" a="1"/>
  <c r="I81" i="9" s="1"/>
  <c r="I83" i="15" a="1"/>
  <c r="I83" i="15" s="1"/>
  <c r="I83" i="9" a="1"/>
  <c r="I83" i="9" s="1"/>
  <c r="I85" i="15" a="1"/>
  <c r="I85" i="15" s="1"/>
  <c r="I85" i="9" a="1"/>
  <c r="I85" i="9" s="1"/>
  <c r="I87" i="15" a="1"/>
  <c r="I87" i="15" s="1"/>
  <c r="I87" i="9" a="1"/>
  <c r="I87" i="9" s="1"/>
  <c r="I89" i="15" a="1"/>
  <c r="I89" i="15" s="1"/>
  <c r="I89" i="9" a="1"/>
  <c r="I89" i="9" s="1"/>
  <c r="I91" i="15" a="1"/>
  <c r="I91" i="15" s="1"/>
  <c r="I91" i="9" a="1"/>
  <c r="I91" i="9" s="1"/>
  <c r="I93" i="15" a="1"/>
  <c r="I93" i="15" s="1"/>
  <c r="I93" i="9" a="1"/>
  <c r="I93" i="9" s="1"/>
  <c r="I95" i="15" a="1"/>
  <c r="I95" i="15" s="1"/>
  <c r="I95" i="9" a="1"/>
  <c r="I95" i="9" s="1"/>
  <c r="I97" i="15" a="1"/>
  <c r="I97" i="15" s="1"/>
  <c r="I97" i="9" a="1"/>
  <c r="I97" i="9" s="1"/>
  <c r="I99" i="15" a="1"/>
  <c r="I99" i="15" s="1"/>
  <c r="I99" i="9" a="1"/>
  <c r="I99" i="9" s="1"/>
  <c r="I101" i="15" a="1"/>
  <c r="I101" i="15" s="1"/>
  <c r="I101" i="9" a="1"/>
  <c r="I101" i="9" s="1"/>
  <c r="I103" i="15" a="1"/>
  <c r="I103" i="15" s="1"/>
  <c r="I103" i="9" a="1"/>
  <c r="I103" i="9" s="1"/>
  <c r="I105" i="15" a="1"/>
  <c r="I105" i="15" s="1"/>
  <c r="I105" i="9" a="1"/>
  <c r="I105" i="9" s="1"/>
  <c r="I107" i="15" a="1"/>
  <c r="I107" i="15" s="1"/>
  <c r="I107" i="9" a="1"/>
  <c r="I107" i="9" s="1"/>
  <c r="I109" i="15" a="1"/>
  <c r="I109" i="15" s="1"/>
  <c r="I109" i="9" a="1"/>
  <c r="I109" i="9" s="1"/>
  <c r="J177" i="9" l="1" a="1"/>
  <c r="J177" i="9" s="1"/>
  <c r="J173" i="9" a="1"/>
  <c r="J173" i="9" s="1"/>
  <c r="J169" i="9" a="1"/>
  <c r="J169" i="9" s="1"/>
  <c r="J165" i="9" a="1"/>
  <c r="J165" i="9" s="1"/>
  <c r="J161" i="9" a="1"/>
  <c r="J161" i="9" s="1"/>
  <c r="J157" i="9" a="1"/>
  <c r="J157" i="9" s="1"/>
  <c r="J153" i="9" a="1"/>
  <c r="J153" i="9" s="1"/>
  <c r="J176" i="9" a="1"/>
  <c r="J176" i="9" s="1"/>
  <c r="J168" i="9" a="1"/>
  <c r="J168" i="9" s="1"/>
  <c r="J160" i="9" a="1"/>
  <c r="J160" i="9" s="1"/>
  <c r="J152" i="9" a="1"/>
  <c r="J152" i="9" s="1"/>
  <c r="J148" i="9" a="1"/>
  <c r="J148" i="9" s="1"/>
  <c r="J144" i="9" a="1"/>
  <c r="J144" i="9" s="1"/>
  <c r="J140" i="9" a="1"/>
  <c r="J140" i="9" s="1"/>
  <c r="J136" i="9" a="1"/>
  <c r="J136" i="9" s="1"/>
  <c r="J132" i="9" a="1"/>
  <c r="J132" i="9" s="1"/>
  <c r="J128" i="9" a="1"/>
  <c r="J128" i="9" s="1"/>
  <c r="J124" i="9" a="1"/>
  <c r="J124" i="9" s="1"/>
  <c r="J120" i="9" a="1"/>
  <c r="J120" i="9" s="1"/>
  <c r="J116" i="9" a="1"/>
  <c r="J116" i="9" s="1"/>
  <c r="J112" i="9" a="1"/>
  <c r="J112" i="9" s="1"/>
  <c r="J108" i="9" a="1"/>
  <c r="J108" i="9" s="1"/>
  <c r="J104" i="9" a="1"/>
  <c r="J104" i="9" s="1"/>
  <c r="J100" i="9" a="1"/>
  <c r="J100" i="9" s="1"/>
  <c r="J96" i="9" a="1"/>
  <c r="J96" i="9" s="1"/>
  <c r="J92" i="9" a="1"/>
  <c r="J92" i="9" s="1"/>
  <c r="J88" i="9" a="1"/>
  <c r="J88" i="9" s="1"/>
  <c r="J84" i="9" a="1"/>
  <c r="J84" i="9" s="1"/>
  <c r="J80" i="9" a="1"/>
  <c r="J80" i="9" s="1"/>
  <c r="J76" i="9" a="1"/>
  <c r="J76" i="9" s="1"/>
  <c r="J72" i="9" a="1"/>
  <c r="J72" i="9" s="1"/>
  <c r="J68" i="9" a="1"/>
  <c r="J68" i="9" s="1"/>
  <c r="J65" i="9" a="1"/>
  <c r="J65" i="9" s="1"/>
  <c r="J63" i="9" a="1"/>
  <c r="J63" i="9" s="1"/>
  <c r="J61" i="9" a="1"/>
  <c r="J61" i="9" s="1"/>
  <c r="J59" i="9" a="1"/>
  <c r="J59" i="9" s="1"/>
  <c r="J57" i="9" a="1"/>
  <c r="J57" i="9" s="1"/>
  <c r="J55" i="9" a="1"/>
  <c r="J55" i="9" s="1"/>
  <c r="J53" i="9" a="1"/>
  <c r="J53" i="9" s="1"/>
  <c r="J51" i="9" a="1"/>
  <c r="J51" i="9" s="1"/>
  <c r="J49" i="9" a="1"/>
  <c r="J49" i="9" s="1"/>
  <c r="J47" i="9" a="1"/>
  <c r="J47" i="9" s="1"/>
  <c r="J45" i="9" a="1"/>
  <c r="J45" i="9" s="1"/>
  <c r="J43" i="9" a="1"/>
  <c r="J43" i="9" s="1"/>
  <c r="J41" i="9" a="1"/>
  <c r="J41" i="9" s="1"/>
  <c r="J39" i="9" a="1"/>
  <c r="J39" i="9" s="1"/>
  <c r="J37" i="9" a="1"/>
  <c r="J37" i="9" s="1"/>
  <c r="J35" i="9" a="1"/>
  <c r="J35" i="9" s="1"/>
  <c r="J33" i="9" a="1"/>
  <c r="J33" i="9" s="1"/>
  <c r="J31" i="9" a="1"/>
  <c r="J31" i="9" s="1"/>
  <c r="J29" i="9" a="1"/>
  <c r="J29" i="9" s="1"/>
  <c r="J27" i="9" a="1"/>
  <c r="J27" i="9" s="1"/>
  <c r="J25" i="9" a="1"/>
  <c r="J25" i="9" s="1"/>
  <c r="J23" i="9" a="1"/>
  <c r="J23" i="9" s="1"/>
  <c r="J21" i="9" a="1"/>
  <c r="J21" i="9" s="1"/>
  <c r="J19" i="9" a="1"/>
  <c r="J19" i="9" s="1"/>
  <c r="J17" i="9" a="1"/>
  <c r="J17" i="9" s="1"/>
  <c r="J15" i="9" a="1"/>
  <c r="J15" i="9" s="1"/>
  <c r="J13" i="9" a="1"/>
  <c r="J13" i="9" s="1"/>
  <c r="J11" i="9" a="1"/>
  <c r="J11" i="9" s="1"/>
  <c r="J9" i="9" a="1"/>
  <c r="J9" i="9" s="1"/>
  <c r="J7" i="9" a="1"/>
  <c r="J7" i="9" s="1"/>
  <c r="J5" i="9" a="1"/>
  <c r="J5" i="9" s="1"/>
  <c r="C4" i="9" a="1"/>
  <c r="C4" i="9" s="1"/>
  <c r="J174" i="9" a="1"/>
  <c r="J174" i="9" s="1"/>
  <c r="J166" i="9" a="1"/>
  <c r="J166" i="9" s="1"/>
  <c r="J158" i="9" a="1"/>
  <c r="J158" i="9" s="1"/>
  <c r="J149" i="9" a="1"/>
  <c r="J149" i="9" s="1"/>
  <c r="J145" i="9" a="1"/>
  <c r="J145" i="9" s="1"/>
  <c r="J141" i="9" a="1"/>
  <c r="J141" i="9" s="1"/>
  <c r="J137" i="9" a="1"/>
  <c r="J137" i="9" s="1"/>
  <c r="J133" i="9" a="1"/>
  <c r="J133" i="9" s="1"/>
  <c r="J129" i="9" a="1"/>
  <c r="J129" i="9" s="1"/>
  <c r="J125" i="9" a="1"/>
  <c r="J125" i="9" s="1"/>
  <c r="J117" i="9" a="1"/>
  <c r="J117" i="9" s="1"/>
  <c r="J111" i="9" a="1"/>
  <c r="J111" i="9" s="1"/>
  <c r="J101" i="9" a="1"/>
  <c r="J101" i="9" s="1"/>
  <c r="J93" i="9" a="1"/>
  <c r="J93" i="9" s="1"/>
  <c r="J85" i="9" a="1"/>
  <c r="J85" i="9" s="1"/>
  <c r="J77" i="9" a="1"/>
  <c r="J77" i="9" s="1"/>
  <c r="J69" i="9" a="1"/>
  <c r="J69" i="9" s="1"/>
  <c r="C17" i="9" a="1"/>
  <c r="C17" i="9" s="1"/>
  <c r="C13" i="9" a="1"/>
  <c r="C13" i="9" s="1"/>
  <c r="C9" i="9" a="1"/>
  <c r="C9" i="9" s="1"/>
  <c r="C5" i="9" a="1"/>
  <c r="C5" i="9" s="1"/>
  <c r="J119" i="9" a="1"/>
  <c r="J119" i="9" s="1"/>
  <c r="J109" i="9" a="1"/>
  <c r="J109" i="9" s="1"/>
  <c r="J103" i="9" a="1"/>
  <c r="J103" i="9" s="1"/>
  <c r="J95" i="9" a="1"/>
  <c r="J95" i="9" s="1"/>
  <c r="J87" i="9" a="1"/>
  <c r="J87" i="9" s="1"/>
  <c r="J79" i="9" a="1"/>
  <c r="J79" i="9" s="1"/>
  <c r="J71" i="9" a="1"/>
  <c r="J71" i="9" s="1"/>
  <c r="C18" i="9" a="1"/>
  <c r="C18" i="9" s="1"/>
  <c r="C14" i="9" a="1"/>
  <c r="C14" i="9" s="1"/>
  <c r="C10" i="9" a="1"/>
  <c r="C10" i="9" s="1"/>
  <c r="C6" i="9" a="1"/>
  <c r="C6" i="9" s="1"/>
  <c r="J131" i="9" a="1"/>
  <c r="J131" i="9" s="1"/>
  <c r="J113" i="9" a="1"/>
  <c r="J113" i="9" s="1"/>
  <c r="J97" i="9" a="1"/>
  <c r="J97" i="9" s="1"/>
  <c r="J81" i="9" a="1"/>
  <c r="J81" i="9" s="1"/>
  <c r="C19" i="9" a="1"/>
  <c r="C19" i="9" s="1"/>
  <c r="C11" i="9" a="1"/>
  <c r="C11" i="9" s="1"/>
  <c r="J123" i="9" a="1"/>
  <c r="J123" i="9" s="1"/>
  <c r="J105" i="9" a="1"/>
  <c r="J105" i="9" s="1"/>
  <c r="J91" i="9" a="1"/>
  <c r="J91" i="9" s="1"/>
  <c r="J75" i="9" a="1"/>
  <c r="J75" i="9" s="1"/>
  <c r="C16" i="9" a="1"/>
  <c r="C16" i="9" s="1"/>
  <c r="C8" i="9" a="1"/>
  <c r="C8" i="9" s="1"/>
  <c r="J175" i="9" a="1"/>
  <c r="J175" i="9" s="1"/>
  <c r="J171" i="9" a="1"/>
  <c r="J171" i="9" s="1"/>
  <c r="J167" i="9" a="1"/>
  <c r="J167" i="9" s="1"/>
  <c r="J163" i="9" a="1"/>
  <c r="J163" i="9" s="1"/>
  <c r="J159" i="9" a="1"/>
  <c r="J159" i="9" s="1"/>
  <c r="J155" i="9" a="1"/>
  <c r="J155" i="9" s="1"/>
  <c r="J151" i="9" a="1"/>
  <c r="J151" i="9" s="1"/>
  <c r="J172" i="9" a="1"/>
  <c r="J172" i="9" s="1"/>
  <c r="J164" i="9" a="1"/>
  <c r="J164" i="9" s="1"/>
  <c r="J156" i="9" a="1"/>
  <c r="J156" i="9" s="1"/>
  <c r="J150" i="9" a="1"/>
  <c r="J150" i="9" s="1"/>
  <c r="J146" i="9" a="1"/>
  <c r="J146" i="9" s="1"/>
  <c r="J142" i="9" a="1"/>
  <c r="J142" i="9" s="1"/>
  <c r="J138" i="9" a="1"/>
  <c r="J138" i="9" s="1"/>
  <c r="J134" i="9" a="1"/>
  <c r="J134" i="9" s="1"/>
  <c r="J130" i="9" a="1"/>
  <c r="J130" i="9" s="1"/>
  <c r="J126" i="9" a="1"/>
  <c r="J126" i="9" s="1"/>
  <c r="J122" i="9" a="1"/>
  <c r="J122" i="9" s="1"/>
  <c r="J118" i="9" a="1"/>
  <c r="J118" i="9" s="1"/>
  <c r="J114" i="9" a="1"/>
  <c r="J114" i="9" s="1"/>
  <c r="J110" i="9" a="1"/>
  <c r="J110" i="9" s="1"/>
  <c r="J106" i="9" a="1"/>
  <c r="J106" i="9" s="1"/>
  <c r="J102" i="9" a="1"/>
  <c r="J102" i="9" s="1"/>
  <c r="J98" i="9" a="1"/>
  <c r="J98" i="9" s="1"/>
  <c r="J94" i="9" a="1"/>
  <c r="J94" i="9" s="1"/>
  <c r="J90" i="9" a="1"/>
  <c r="J90" i="9" s="1"/>
  <c r="J86" i="9" a="1"/>
  <c r="J86" i="9" s="1"/>
  <c r="J82" i="9" a="1"/>
  <c r="J82" i="9" s="1"/>
  <c r="J78" i="9" a="1"/>
  <c r="J78" i="9" s="1"/>
  <c r="J74" i="9" a="1"/>
  <c r="J74" i="9" s="1"/>
  <c r="J70" i="9" a="1"/>
  <c r="J70" i="9" s="1"/>
  <c r="J66" i="9" a="1"/>
  <c r="J66" i="9" s="1"/>
  <c r="J64" i="9" a="1"/>
  <c r="J64" i="9" s="1"/>
  <c r="J62" i="9" a="1"/>
  <c r="J62" i="9" s="1"/>
  <c r="J60" i="9" a="1"/>
  <c r="J60" i="9" s="1"/>
  <c r="J58" i="9" a="1"/>
  <c r="J58" i="9" s="1"/>
  <c r="J56" i="9" a="1"/>
  <c r="J56" i="9" s="1"/>
  <c r="J54" i="9" a="1"/>
  <c r="J54" i="9" s="1"/>
  <c r="J52" i="9" a="1"/>
  <c r="J52" i="9" s="1"/>
  <c r="J50" i="9" a="1"/>
  <c r="J50" i="9" s="1"/>
  <c r="J48" i="9" a="1"/>
  <c r="J48" i="9" s="1"/>
  <c r="J46" i="9" a="1"/>
  <c r="J46" i="9" s="1"/>
  <c r="J44" i="9" a="1"/>
  <c r="J44" i="9" s="1"/>
  <c r="J42" i="9" a="1"/>
  <c r="J42" i="9" s="1"/>
  <c r="J40" i="9" a="1"/>
  <c r="J40" i="9" s="1"/>
  <c r="J38" i="9" a="1"/>
  <c r="J38" i="9" s="1"/>
  <c r="J36" i="9" a="1"/>
  <c r="J36" i="9" s="1"/>
  <c r="J34" i="9" a="1"/>
  <c r="J34" i="9" s="1"/>
  <c r="J32" i="9" a="1"/>
  <c r="J32" i="9" s="1"/>
  <c r="J30" i="9" a="1"/>
  <c r="J30" i="9" s="1"/>
  <c r="J28" i="9" a="1"/>
  <c r="J28" i="9" s="1"/>
  <c r="J26" i="9" a="1"/>
  <c r="J26" i="9" s="1"/>
  <c r="J24" i="9" a="1"/>
  <c r="J24" i="9" s="1"/>
  <c r="J22" i="9" a="1"/>
  <c r="J22" i="9" s="1"/>
  <c r="J20" i="9" a="1"/>
  <c r="J20" i="9" s="1"/>
  <c r="J18" i="9" a="1"/>
  <c r="J18" i="9" s="1"/>
  <c r="J16" i="9" a="1"/>
  <c r="J16" i="9" s="1"/>
  <c r="J14" i="9" a="1"/>
  <c r="J14" i="9" s="1"/>
  <c r="J12" i="9" a="1"/>
  <c r="J12" i="9" s="1"/>
  <c r="J10" i="9" a="1"/>
  <c r="J10" i="9" s="1"/>
  <c r="J8" i="9" a="1"/>
  <c r="J8" i="9" s="1"/>
  <c r="J6" i="9" a="1"/>
  <c r="J6" i="9" s="1"/>
  <c r="J4" i="9" a="1"/>
  <c r="J4" i="9" s="1"/>
  <c r="J178" i="9" a="1"/>
  <c r="J178" i="9" s="1"/>
  <c r="J170" i="9" a="1"/>
  <c r="J170" i="9" s="1"/>
  <c r="J162" i="9" a="1"/>
  <c r="J162" i="9" s="1"/>
  <c r="J154" i="9" a="1"/>
  <c r="J154" i="9" s="1"/>
  <c r="J147" i="9" a="1"/>
  <c r="J147" i="9" s="1"/>
  <c r="J143" i="9" a="1"/>
  <c r="J143" i="9" s="1"/>
  <c r="J139" i="9" a="1"/>
  <c r="J139" i="9" s="1"/>
  <c r="J135" i="9" a="1"/>
  <c r="J135" i="9" s="1"/>
  <c r="J127" i="9" a="1"/>
  <c r="J127" i="9" s="1"/>
  <c r="J121" i="9" a="1"/>
  <c r="J121" i="9" s="1"/>
  <c r="J107" i="9" a="1"/>
  <c r="J107" i="9" s="1"/>
  <c r="J89" i="9" a="1"/>
  <c r="J89" i="9" s="1"/>
  <c r="J73" i="9" a="1"/>
  <c r="J73" i="9" s="1"/>
  <c r="C15" i="9" a="1"/>
  <c r="C15" i="9" s="1"/>
  <c r="C7" i="9" a="1"/>
  <c r="C7" i="9" s="1"/>
  <c r="J115" i="9" a="1"/>
  <c r="J115" i="9" s="1"/>
  <c r="J99" i="9" a="1"/>
  <c r="J99" i="9" s="1"/>
  <c r="J83" i="9" a="1"/>
  <c r="J83" i="9" s="1"/>
  <c r="J67" i="9" a="1"/>
  <c r="J67" i="9" s="1"/>
  <c r="C12" i="9" a="1"/>
  <c r="C12" i="9" s="1"/>
  <c r="J178" i="15" a="1"/>
  <c r="J178" i="15" s="1"/>
  <c r="J176" i="15" a="1"/>
  <c r="J176" i="15" s="1"/>
  <c r="J174" i="15" a="1"/>
  <c r="J174" i="15" s="1"/>
  <c r="J172" i="15" a="1"/>
  <c r="J172" i="15" s="1"/>
  <c r="J170" i="15" a="1"/>
  <c r="J170" i="15" s="1"/>
  <c r="J168" i="15" a="1"/>
  <c r="J168" i="15" s="1"/>
  <c r="J166" i="15" a="1"/>
  <c r="J166" i="15" s="1"/>
  <c r="J164" i="15" a="1"/>
  <c r="J164" i="15" s="1"/>
  <c r="J160" i="15" a="1"/>
  <c r="J160" i="15" s="1"/>
  <c r="J156" i="15" a="1"/>
  <c r="J156" i="15" s="1"/>
  <c r="J152" i="15" a="1"/>
  <c r="J152" i="15" s="1"/>
  <c r="J148" i="15" a="1"/>
  <c r="J148" i="15" s="1"/>
  <c r="J144" i="15" a="1"/>
  <c r="J144" i="15" s="1"/>
  <c r="J140" i="15" a="1"/>
  <c r="J140" i="15" s="1"/>
  <c r="J136" i="15" a="1"/>
  <c r="J136" i="15" s="1"/>
  <c r="J132" i="15" a="1"/>
  <c r="J132" i="15" s="1"/>
  <c r="J128" i="15" a="1"/>
  <c r="J128" i="15" s="1"/>
  <c r="J124" i="15" a="1"/>
  <c r="J124" i="15" s="1"/>
  <c r="J120" i="15" a="1"/>
  <c r="J120" i="15" s="1"/>
  <c r="J116" i="15" a="1"/>
  <c r="J116" i="15" s="1"/>
  <c r="J161" i="15" a="1"/>
  <c r="J161" i="15" s="1"/>
  <c r="J157" i="15" a="1"/>
  <c r="J157" i="15" s="1"/>
  <c r="J153" i="15" a="1"/>
  <c r="J153" i="15" s="1"/>
  <c r="J149" i="15" a="1"/>
  <c r="J149" i="15" s="1"/>
  <c r="J145" i="15" a="1"/>
  <c r="J145" i="15" s="1"/>
  <c r="J141" i="15" a="1"/>
  <c r="J141" i="15" s="1"/>
  <c r="J137" i="15" a="1"/>
  <c r="J137" i="15" s="1"/>
  <c r="J133" i="15" a="1"/>
  <c r="J133" i="15" s="1"/>
  <c r="J129" i="15" a="1"/>
  <c r="J129" i="15" s="1"/>
  <c r="J125" i="15" a="1"/>
  <c r="J125" i="15" s="1"/>
  <c r="J121" i="15" a="1"/>
  <c r="J121" i="15" s="1"/>
  <c r="J117" i="15" a="1"/>
  <c r="J117" i="15" s="1"/>
  <c r="J114" i="15" a="1"/>
  <c r="J114" i="15" s="1"/>
  <c r="J112" i="15" a="1"/>
  <c r="J112" i="15" s="1"/>
  <c r="J110" i="15" a="1"/>
  <c r="J110" i="15" s="1"/>
  <c r="J108" i="15" a="1"/>
  <c r="J108" i="15" s="1"/>
  <c r="J106" i="15" a="1"/>
  <c r="J106" i="15" s="1"/>
  <c r="J104" i="15" a="1"/>
  <c r="J104" i="15" s="1"/>
  <c r="J102" i="15" a="1"/>
  <c r="J102" i="15" s="1"/>
  <c r="J99" i="15" a="1"/>
  <c r="J99" i="15" s="1"/>
  <c r="J95" i="15" a="1"/>
  <c r="J95" i="15" s="1"/>
  <c r="J91" i="15" a="1"/>
  <c r="J91" i="15" s="1"/>
  <c r="J87" i="15" a="1"/>
  <c r="J87" i="15" s="1"/>
  <c r="J83" i="15" a="1"/>
  <c r="J83" i="15" s="1"/>
  <c r="J81" i="15" a="1"/>
  <c r="J81" i="15" s="1"/>
  <c r="J79" i="15" a="1"/>
  <c r="J79" i="15" s="1"/>
  <c r="J77" i="15" a="1"/>
  <c r="J77" i="15" s="1"/>
  <c r="J75" i="15" a="1"/>
  <c r="J75" i="15" s="1"/>
  <c r="J73" i="15" a="1"/>
  <c r="J73" i="15" s="1"/>
  <c r="J71" i="15" a="1"/>
  <c r="J71" i="15" s="1"/>
  <c r="J69" i="15" a="1"/>
  <c r="J69" i="15" s="1"/>
  <c r="J66" i="15" a="1"/>
  <c r="J66" i="15" s="1"/>
  <c r="J62" i="15" a="1"/>
  <c r="J62" i="15" s="1"/>
  <c r="J58" i="15" a="1"/>
  <c r="J58" i="15" s="1"/>
  <c r="J54" i="15" a="1"/>
  <c r="J54" i="15" s="1"/>
  <c r="J50" i="15" a="1"/>
  <c r="J50" i="15" s="1"/>
  <c r="J46" i="15" a="1"/>
  <c r="J46" i="15" s="1"/>
  <c r="J42" i="15" a="1"/>
  <c r="J42" i="15" s="1"/>
  <c r="J38" i="15" a="1"/>
  <c r="J38" i="15" s="1"/>
  <c r="J34" i="15" a="1"/>
  <c r="J34" i="15" s="1"/>
  <c r="J30" i="15" a="1"/>
  <c r="J30" i="15" s="1"/>
  <c r="J98" i="15" a="1"/>
  <c r="J98" i="15" s="1"/>
  <c r="J94" i="15" a="1"/>
  <c r="J94" i="15" s="1"/>
  <c r="J90" i="15" a="1"/>
  <c r="J90" i="15" s="1"/>
  <c r="J86" i="15" a="1"/>
  <c r="J86" i="15" s="1"/>
  <c r="C19" i="15" a="1"/>
  <c r="C19" i="15" s="1"/>
  <c r="C17" i="15" a="1"/>
  <c r="C17" i="15" s="1"/>
  <c r="C15" i="15" a="1"/>
  <c r="C15" i="15" s="1"/>
  <c r="C13" i="15" a="1"/>
  <c r="C13" i="15" s="1"/>
  <c r="C11" i="15" a="1"/>
  <c r="C11" i="15" s="1"/>
  <c r="C9" i="15" a="1"/>
  <c r="C9" i="15" s="1"/>
  <c r="C7" i="15" a="1"/>
  <c r="C7" i="15" s="1"/>
  <c r="C5" i="15" a="1"/>
  <c r="C5" i="15" s="1"/>
  <c r="J65" i="15" a="1"/>
  <c r="J65" i="15" s="1"/>
  <c r="J61" i="15" a="1"/>
  <c r="J61" i="15" s="1"/>
  <c r="J57" i="15" a="1"/>
  <c r="J57" i="15" s="1"/>
  <c r="J53" i="15" a="1"/>
  <c r="J53" i="15" s="1"/>
  <c r="J49" i="15" a="1"/>
  <c r="J49" i="15" s="1"/>
  <c r="J45" i="15" a="1"/>
  <c r="J45" i="15" s="1"/>
  <c r="J41" i="15" a="1"/>
  <c r="J41" i="15" s="1"/>
  <c r="J37" i="15" a="1"/>
  <c r="J37" i="15" s="1"/>
  <c r="J29" i="15" a="1"/>
  <c r="J29" i="15" s="1"/>
  <c r="J25" i="15" a="1"/>
  <c r="J25" i="15" s="1"/>
  <c r="J18" i="15" a="1"/>
  <c r="J18" i="15" s="1"/>
  <c r="J10" i="15" a="1"/>
  <c r="J10" i="15" s="1"/>
  <c r="C4" i="15" a="1"/>
  <c r="C4" i="15" s="1"/>
  <c r="J177" i="15" a="1"/>
  <c r="J177" i="15" s="1"/>
  <c r="J175" i="15" a="1"/>
  <c r="J175" i="15" s="1"/>
  <c r="J173" i="15" a="1"/>
  <c r="J173" i="15" s="1"/>
  <c r="J171" i="15" a="1"/>
  <c r="J171" i="15" s="1"/>
  <c r="J169" i="15" a="1"/>
  <c r="J169" i="15" s="1"/>
  <c r="J167" i="15" a="1"/>
  <c r="J167" i="15" s="1"/>
  <c r="J165" i="15" a="1"/>
  <c r="J165" i="15" s="1"/>
  <c r="J162" i="15" a="1"/>
  <c r="J162" i="15" s="1"/>
  <c r="J158" i="15" a="1"/>
  <c r="J158" i="15" s="1"/>
  <c r="J154" i="15" a="1"/>
  <c r="J154" i="15" s="1"/>
  <c r="J150" i="15" a="1"/>
  <c r="J150" i="15" s="1"/>
  <c r="J146" i="15" a="1"/>
  <c r="J146" i="15" s="1"/>
  <c r="J142" i="15" a="1"/>
  <c r="J142" i="15" s="1"/>
  <c r="J138" i="15" a="1"/>
  <c r="J138" i="15" s="1"/>
  <c r="J134" i="15" a="1"/>
  <c r="J134" i="15" s="1"/>
  <c r="J130" i="15" a="1"/>
  <c r="J130" i="15" s="1"/>
  <c r="J126" i="15" a="1"/>
  <c r="J126" i="15" s="1"/>
  <c r="J122" i="15" a="1"/>
  <c r="J122" i="15" s="1"/>
  <c r="J118" i="15" a="1"/>
  <c r="J118" i="15" s="1"/>
  <c r="J163" i="15" a="1"/>
  <c r="J163" i="15" s="1"/>
  <c r="J159" i="15" a="1"/>
  <c r="J159" i="15" s="1"/>
  <c r="J155" i="15" a="1"/>
  <c r="J155" i="15" s="1"/>
  <c r="J151" i="15" a="1"/>
  <c r="J151" i="15" s="1"/>
  <c r="J147" i="15" a="1"/>
  <c r="J147" i="15" s="1"/>
  <c r="J143" i="15" a="1"/>
  <c r="J143" i="15" s="1"/>
  <c r="J139" i="15" a="1"/>
  <c r="J139" i="15" s="1"/>
  <c r="J135" i="15" a="1"/>
  <c r="J135" i="15" s="1"/>
  <c r="J131" i="15" a="1"/>
  <c r="J131" i="15" s="1"/>
  <c r="J127" i="15" a="1"/>
  <c r="J127" i="15" s="1"/>
  <c r="J123" i="15" a="1"/>
  <c r="J123" i="15" s="1"/>
  <c r="J119" i="15" a="1"/>
  <c r="J119" i="15" s="1"/>
  <c r="J115" i="15" a="1"/>
  <c r="J115" i="15" s="1"/>
  <c r="J113" i="15" a="1"/>
  <c r="J113" i="15" s="1"/>
  <c r="J111" i="15" a="1"/>
  <c r="J111" i="15" s="1"/>
  <c r="J109" i="15" a="1"/>
  <c r="J109" i="15" s="1"/>
  <c r="J107" i="15" a="1"/>
  <c r="J107" i="15" s="1"/>
  <c r="J105" i="15" a="1"/>
  <c r="J105" i="15" s="1"/>
  <c r="J103" i="15" a="1"/>
  <c r="J103" i="15" s="1"/>
  <c r="J101" i="15" a="1"/>
  <c r="J101" i="15" s="1"/>
  <c r="J97" i="15" a="1"/>
  <c r="J97" i="15" s="1"/>
  <c r="J93" i="15" a="1"/>
  <c r="J93" i="15" s="1"/>
  <c r="J89" i="15" a="1"/>
  <c r="J89" i="15" s="1"/>
  <c r="J85" i="15" a="1"/>
  <c r="J85" i="15" s="1"/>
  <c r="J82" i="15" a="1"/>
  <c r="J82" i="15" s="1"/>
  <c r="J80" i="15" a="1"/>
  <c r="J80" i="15" s="1"/>
  <c r="J78" i="15" a="1"/>
  <c r="J78" i="15" s="1"/>
  <c r="J76" i="15" a="1"/>
  <c r="J76" i="15" s="1"/>
  <c r="J74" i="15" a="1"/>
  <c r="J74" i="15" s="1"/>
  <c r="J72" i="15" a="1"/>
  <c r="J72" i="15" s="1"/>
  <c r="J70" i="15" a="1"/>
  <c r="J70" i="15" s="1"/>
  <c r="J68" i="15" a="1"/>
  <c r="J68" i="15" s="1"/>
  <c r="J64" i="15" a="1"/>
  <c r="J64" i="15" s="1"/>
  <c r="J60" i="15" a="1"/>
  <c r="J60" i="15" s="1"/>
  <c r="J56" i="15" a="1"/>
  <c r="J56" i="15" s="1"/>
  <c r="J52" i="15" a="1"/>
  <c r="J52" i="15" s="1"/>
  <c r="J48" i="15" a="1"/>
  <c r="J48" i="15" s="1"/>
  <c r="J44" i="15" a="1"/>
  <c r="J44" i="15" s="1"/>
  <c r="J40" i="15" a="1"/>
  <c r="J40" i="15" s="1"/>
  <c r="J36" i="15" a="1"/>
  <c r="J36" i="15" s="1"/>
  <c r="J32" i="15" a="1"/>
  <c r="J32" i="15" s="1"/>
  <c r="J100" i="15" a="1"/>
  <c r="J100" i="15" s="1"/>
  <c r="J96" i="15" a="1"/>
  <c r="J96" i="15" s="1"/>
  <c r="J92" i="15" a="1"/>
  <c r="J92" i="15" s="1"/>
  <c r="J88" i="15" a="1"/>
  <c r="J88" i="15" s="1"/>
  <c r="J84" i="15" a="1"/>
  <c r="J84" i="15" s="1"/>
  <c r="C18" i="15" a="1"/>
  <c r="C18" i="15" s="1"/>
  <c r="C16" i="15" a="1"/>
  <c r="C16" i="15" s="1"/>
  <c r="C14" i="15" a="1"/>
  <c r="C14" i="15" s="1"/>
  <c r="C12" i="15" a="1"/>
  <c r="C12" i="15" s="1"/>
  <c r="C10" i="15" a="1"/>
  <c r="C10" i="15" s="1"/>
  <c r="C8" i="15" a="1"/>
  <c r="C8" i="15" s="1"/>
  <c r="C6" i="15" a="1"/>
  <c r="C6" i="15" s="1"/>
  <c r="J67" i="15" a="1"/>
  <c r="J67" i="15" s="1"/>
  <c r="J63" i="15" a="1"/>
  <c r="J63" i="15" s="1"/>
  <c r="J59" i="15" a="1"/>
  <c r="J59" i="15" s="1"/>
  <c r="J55" i="15" a="1"/>
  <c r="J55" i="15" s="1"/>
  <c r="J51" i="15" a="1"/>
  <c r="J51" i="15" s="1"/>
  <c r="J47" i="15" a="1"/>
  <c r="J47" i="15" s="1"/>
  <c r="J43" i="15" a="1"/>
  <c r="J43" i="15" s="1"/>
  <c r="J39" i="15" a="1"/>
  <c r="J39" i="15" s="1"/>
  <c r="J35" i="15" a="1"/>
  <c r="J35" i="15" s="1"/>
  <c r="J31" i="15" a="1"/>
  <c r="J31" i="15" s="1"/>
  <c r="J27" i="15" a="1"/>
  <c r="J27" i="15" s="1"/>
  <c r="J23" i="15" a="1"/>
  <c r="J23" i="15" s="1"/>
  <c r="J19" i="15" a="1"/>
  <c r="J19" i="15" s="1"/>
  <c r="J16" i="15" a="1"/>
  <c r="J16" i="15" s="1"/>
  <c r="J12" i="15" a="1"/>
  <c r="J12" i="15" s="1"/>
  <c r="J8" i="15" a="1"/>
  <c r="J8" i="15" s="1"/>
  <c r="J4" i="15" a="1"/>
  <c r="J4" i="15" s="1"/>
  <c r="J26" i="15" a="1"/>
  <c r="J26" i="15" s="1"/>
  <c r="J22" i="15" a="1"/>
  <c r="J22" i="15" s="1"/>
  <c r="J17" i="15" a="1"/>
  <c r="J17" i="15" s="1"/>
  <c r="J13" i="15" a="1"/>
  <c r="J13" i="15" s="1"/>
  <c r="J9" i="15" a="1"/>
  <c r="J9" i="15" s="1"/>
  <c r="J5" i="15" a="1"/>
  <c r="J5" i="15" s="1"/>
  <c r="J33" i="15" a="1"/>
  <c r="J33" i="15" s="1"/>
  <c r="J21" i="15" a="1"/>
  <c r="J21" i="15" s="1"/>
  <c r="J14" i="15" a="1"/>
  <c r="J14" i="15" s="1"/>
  <c r="J6" i="15" a="1"/>
  <c r="J6" i="15" s="1"/>
  <c r="J28" i="15" a="1"/>
  <c r="J28" i="15" s="1"/>
  <c r="J24" i="15" a="1"/>
  <c r="J24" i="15" s="1"/>
  <c r="J20" i="15" a="1"/>
  <c r="J20" i="15" s="1"/>
  <c r="J15" i="15" a="1"/>
  <c r="J15" i="15" s="1"/>
  <c r="J11" i="15" a="1"/>
  <c r="J11" i="15" s="1"/>
  <c r="J7" i="15" a="1"/>
  <c r="J7" i="15" s="1"/>
</calcChain>
</file>

<file path=xl/sharedStrings.xml><?xml version="1.0" encoding="utf-8"?>
<sst xmlns="http://schemas.openxmlformats.org/spreadsheetml/2006/main" count="272" uniqueCount="143">
  <si>
    <t>Примітки</t>
  </si>
  <si>
    <t>опр. §1.1</t>
  </si>
  <si>
    <t>Алгоритми та програми</t>
  </si>
  <si>
    <t>№ уроку</t>
  </si>
  <si>
    <t>Дата</t>
  </si>
  <si>
    <t>Назва теми</t>
  </si>
  <si>
    <t>Домашне завдання</t>
  </si>
  <si>
    <t>Навчальний рік</t>
  </si>
  <si>
    <t>Нд</t>
  </si>
  <si>
    <t>Сб</t>
  </si>
  <si>
    <t>Пт</t>
  </si>
  <si>
    <t>Чт</t>
  </si>
  <si>
    <t>Ср</t>
  </si>
  <si>
    <t>Вт</t>
  </si>
  <si>
    <t>Пн</t>
  </si>
  <si>
    <t>Серпень</t>
  </si>
  <si>
    <t>Липень</t>
  </si>
  <si>
    <t>Червень</t>
  </si>
  <si>
    <t>Травень</t>
  </si>
  <si>
    <t>Робота</t>
  </si>
  <si>
    <t>Відпустка</t>
  </si>
  <si>
    <t>ДПА/ЗНО/Звіти</t>
  </si>
  <si>
    <t>ІV чверть</t>
  </si>
  <si>
    <t>Квітень</t>
  </si>
  <si>
    <t>Березень</t>
  </si>
  <si>
    <t>Лютий</t>
  </si>
  <si>
    <t>Січень</t>
  </si>
  <si>
    <t>ІІІ чверть</t>
  </si>
  <si>
    <t>ІІ семестр</t>
  </si>
  <si>
    <t>Грудень</t>
  </si>
  <si>
    <t>Листопад</t>
  </si>
  <si>
    <t>Жовтень</t>
  </si>
  <si>
    <t>Вересень</t>
  </si>
  <si>
    <t>ІІ чверть</t>
  </si>
  <si>
    <t>І чверть</t>
  </si>
  <si>
    <t>І семестр</t>
  </si>
  <si>
    <t>День тижня</t>
  </si>
  <si>
    <t>Початок семестру</t>
  </si>
  <si>
    <t>Назви місяців</t>
  </si>
  <si>
    <t>вихідний</t>
  </si>
  <si>
    <t>канікули</t>
  </si>
  <si>
    <t>Є уроки?</t>
  </si>
  <si>
    <t>за Пн</t>
  </si>
  <si>
    <t>за Вт</t>
  </si>
  <si>
    <t>за Ср</t>
  </si>
  <si>
    <t>за Чт</t>
  </si>
  <si>
    <t>за Пт</t>
  </si>
  <si>
    <t>за Сб</t>
  </si>
  <si>
    <t>Дні тижня (1,2,3,4,5)</t>
  </si>
  <si>
    <t>Можливі дати уроків</t>
  </si>
  <si>
    <t>№</t>
  </si>
  <si>
    <t>№ Тиждень</t>
  </si>
  <si>
    <t>Позначка вихідний, канікули чи робочий</t>
  </si>
  <si>
    <t>Предмет</t>
  </si>
  <si>
    <t>Інформатика</t>
  </si>
  <si>
    <t>Клас</t>
  </si>
  <si>
    <t>за підручником</t>
  </si>
  <si>
    <r>
      <t>Назва теми уроку</t>
    </r>
    <r>
      <rPr>
        <b/>
        <sz val="12"/>
        <color rgb="FFCE181E"/>
        <rFont val="Times New Roman"/>
        <family val="1"/>
        <charset val="204"/>
      </rPr>
      <t>*</t>
    </r>
  </si>
  <si>
    <t>Правила поведінки і безпеки життєдіяльності (БЖ) в комп’ютерному класі. Повідомлення, інформація. Інформаційні процеси. Дані.</t>
  </si>
  <si>
    <t>Інформаційні системи. Роль інформаційних технологій у житті сучасної людини. Комп'ютери та їх різновиди.</t>
  </si>
  <si>
    <t>Складові комп'ютерів та їх призначення.</t>
  </si>
  <si>
    <t>Операційна система та її інтерфейс. Файли, папки та ярлики, операції над ними.</t>
  </si>
  <si>
    <r>
      <t>Практична робота № 1.</t>
    </r>
    <r>
      <rPr>
        <i/>
        <sz val="12"/>
        <rFont val="Times New Roman"/>
        <family val="1"/>
        <charset val="204"/>
      </rPr>
      <t xml:space="preserve"> "Операції над папками, файлами, ярликами".</t>
    </r>
  </si>
  <si>
    <t>Тематичне оцінювання.</t>
  </si>
  <si>
    <t>Об’єкти та їхні властивості. Об'єкти текстового документа Програмне забезпечення для опрацювання текстів.</t>
  </si>
  <si>
    <t>Створення та редагування текстового документу. Операції з фрагментами тексту.</t>
  </si>
  <si>
    <r>
      <rPr>
        <b/>
        <i/>
        <sz val="12"/>
        <rFont val="Times New Roman"/>
        <family val="1"/>
        <charset val="204"/>
      </rPr>
      <t xml:space="preserve">Практична робота 4.  </t>
    </r>
    <r>
      <rPr>
        <sz val="12"/>
        <rFont val="Times New Roman"/>
        <family val="1"/>
        <charset val="204"/>
      </rPr>
      <t>Форматування символів і абзаців.</t>
    </r>
  </si>
  <si>
    <t>Однорівневі списки.</t>
  </si>
  <si>
    <r>
      <t xml:space="preserve">Практична робота 5. </t>
    </r>
    <r>
      <rPr>
        <sz val="12"/>
        <color rgb="FF000000"/>
        <rFont val="Times New Roman"/>
        <family val="1"/>
        <charset val="204"/>
      </rPr>
      <t>Додавання зображень із файлу та їх форматування.</t>
    </r>
  </si>
  <si>
    <t>Таблиці в текстовому процесорі</t>
  </si>
  <si>
    <r>
      <t>Практична робота 6.</t>
    </r>
    <r>
      <rPr>
        <sz val="12"/>
        <color rgb="FF000000"/>
        <rFont val="Times New Roman"/>
        <family val="1"/>
        <charset val="204"/>
      </rPr>
      <t xml:space="preserve"> Додавання, редагування та форматування таблиць. </t>
    </r>
  </si>
  <si>
    <t>Сторінки документа та їх форматування. Друк документа</t>
  </si>
  <si>
    <t>Локальна мережа. Використання мережевих папок.</t>
  </si>
  <si>
    <t>Глобальна мережа Інтернет. Пошук інформації в Інтернеті.</t>
  </si>
  <si>
    <t>Безпечне користування Інтернетом.</t>
  </si>
  <si>
    <t>Використання мережі Інтернет для навчання. Авторське право.</t>
  </si>
  <si>
    <r>
      <t xml:space="preserve">Практична робота 2. </t>
    </r>
    <r>
      <rPr>
        <i/>
        <sz val="12"/>
        <rFont val="Times New Roman"/>
        <family val="1"/>
        <charset val="204"/>
      </rPr>
      <t>Пошук матеріалів в Інтернеті та їх оцінювання</t>
    </r>
    <r>
      <rPr>
        <sz val="12"/>
        <rFont val="Times New Roman"/>
        <family val="1"/>
        <charset val="204"/>
      </rPr>
      <t xml:space="preserve">. </t>
    </r>
  </si>
  <si>
    <t>Виконавці алгоритмів та їхні системи команд. Способи опису алгоритму.</t>
  </si>
  <si>
    <t>Алгоритми. Середовище опису й виконання алгоритмів.</t>
  </si>
  <si>
    <t>Типи алгоритмів. Лінійні алгоритми.</t>
  </si>
  <si>
    <r>
      <t xml:space="preserve">Практична робота 8: </t>
    </r>
    <r>
      <rPr>
        <sz val="12"/>
        <rFont val="Times New Roman"/>
        <family val="1"/>
        <charset val="204"/>
      </rPr>
      <t>Лінійні алгоритми.</t>
    </r>
  </si>
  <si>
    <t>Використання різних образів виконавця і різних виконавців у проектах</t>
  </si>
  <si>
    <t>Цикли з лічильником.</t>
  </si>
  <si>
    <r>
      <t xml:space="preserve">Практична робота 9: </t>
    </r>
    <r>
      <rPr>
        <sz val="12"/>
        <rFont val="Times New Roman"/>
        <family val="1"/>
        <charset val="204"/>
      </rPr>
      <t>Цикли з лічильником.</t>
    </r>
  </si>
  <si>
    <t>Алгоритми з розгалуженнями.</t>
  </si>
  <si>
    <r>
      <t xml:space="preserve">Практична робота 11: </t>
    </r>
    <r>
      <rPr>
        <sz val="12"/>
        <color rgb="FF000000"/>
        <rFont val="Times New Roman"/>
        <family val="1"/>
        <charset val="204"/>
      </rPr>
      <t>Реалізація алгоритмів з розгалуженнями.</t>
    </r>
  </si>
  <si>
    <t>Цикли з умовою. Умовні оператори.</t>
  </si>
  <si>
    <r>
      <t xml:space="preserve">Практична робота 10: </t>
    </r>
    <r>
      <rPr>
        <sz val="12"/>
        <rFont val="Times New Roman"/>
        <family val="1"/>
        <charset val="204"/>
      </rPr>
      <t>Цикли з умовою.</t>
    </r>
  </si>
  <si>
    <t>Повторення теми: "Опрацювання текстових даних"</t>
  </si>
  <si>
    <t>Повторення теми: "Мережеві технології"</t>
  </si>
  <si>
    <t>Інформаційні процеси та системи</t>
  </si>
  <si>
    <t>Опрацювання текстових даних</t>
  </si>
  <si>
    <t>Мережеві технології</t>
  </si>
  <si>
    <t>Повторення</t>
  </si>
  <si>
    <t>опр. §1.2-1.3</t>
  </si>
  <si>
    <t>опр. §1.4</t>
  </si>
  <si>
    <t>опр. §1.5</t>
  </si>
  <si>
    <t>опр. §1.6</t>
  </si>
  <si>
    <t>повт. розділ 1</t>
  </si>
  <si>
    <t>опр. §3.1</t>
  </si>
  <si>
    <t>опр. §3.2</t>
  </si>
  <si>
    <t>опр. §3.3</t>
  </si>
  <si>
    <t>опр. §3.4</t>
  </si>
  <si>
    <t>опр. §3.5</t>
  </si>
  <si>
    <t>опр. §3.6</t>
  </si>
  <si>
    <r>
      <t>повт.</t>
    </r>
    <r>
      <rPr>
        <sz val="10"/>
        <color rgb="FF000000"/>
        <rFont val="Times New Roman"/>
        <family val="1"/>
        <charset val="204"/>
      </rPr>
      <t xml:space="preserve"> §3.6</t>
    </r>
    <r>
      <rPr>
        <sz val="8"/>
        <color rgb="FF000000"/>
        <rFont val="Microsoft Sans Serif"/>
        <family val="2"/>
        <charset val="204"/>
      </rPr>
      <t xml:space="preserve"> </t>
    </r>
  </si>
  <si>
    <t>опр. §3.7</t>
  </si>
  <si>
    <t>повт. розділ 3</t>
  </si>
  <si>
    <r>
      <t>опр. §</t>
    </r>
    <r>
      <rPr>
        <sz val="8"/>
        <color rgb="FF000000"/>
        <rFont val="Microsoft Sans Serif"/>
        <family val="2"/>
        <charset val="204"/>
      </rPr>
      <t>2.1</t>
    </r>
  </si>
  <si>
    <t>опр. §2.2</t>
  </si>
  <si>
    <t>опр. §2.3</t>
  </si>
  <si>
    <t>опр. §2.4</t>
  </si>
  <si>
    <r>
      <t xml:space="preserve">повт. </t>
    </r>
    <r>
      <rPr>
        <sz val="10"/>
        <color rgb="FF000000"/>
        <rFont val="Times New Roman"/>
        <family val="1"/>
        <charset val="204"/>
      </rPr>
      <t>§2.3-§2.4</t>
    </r>
  </si>
  <si>
    <t>повт. розділ 2</t>
  </si>
  <si>
    <t>повт. 4 клас</t>
  </si>
  <si>
    <t>опр. §4.1</t>
  </si>
  <si>
    <t>опр. §4.2</t>
  </si>
  <si>
    <t xml:space="preserve">повт. §4.2 </t>
  </si>
  <si>
    <t>опр. §4.3</t>
  </si>
  <si>
    <t>опр. §4.4</t>
  </si>
  <si>
    <t>повт. §4.4</t>
  </si>
  <si>
    <t>опр. §4.5</t>
  </si>
  <si>
    <t>повт. §4.5</t>
  </si>
  <si>
    <t>опр. §4.6</t>
  </si>
  <si>
    <t>повт. §4.6</t>
  </si>
  <si>
    <t>повт. розділ 4</t>
  </si>
  <si>
    <r>
      <rPr>
        <sz val="12"/>
        <rFont val="Times New Roman"/>
        <family val="1"/>
        <charset val="204"/>
      </rPr>
      <t>Сліпий десятипальцевий метод введення тексту.</t>
    </r>
    <r>
      <rPr>
        <b/>
        <i/>
        <sz val="12"/>
        <rFont val="Times New Roman"/>
        <family val="1"/>
        <charset val="204"/>
      </rPr>
      <t xml:space="preserve"> Тематичне оцінювання.</t>
    </r>
  </si>
  <si>
    <t>Назва теми уроку</t>
  </si>
  <si>
    <t>Позначки стовчика I:I</t>
  </si>
  <si>
    <t xml:space="preserve">Погоджено </t>
  </si>
  <si>
    <t xml:space="preserve">                                        Затверджую</t>
  </si>
  <si>
    <t xml:space="preserve">                   </t>
  </si>
  <si>
    <t>Календарно-тематичне планування</t>
  </si>
  <si>
    <t>«</t>
  </si>
  <si>
    <t>»</t>
  </si>
  <si>
    <t>р.</t>
  </si>
  <si>
    <t xml:space="preserve">з </t>
  </si>
  <si>
    <t>Вчитель:</t>
  </si>
  <si>
    <t>І семестр:</t>
  </si>
  <si>
    <t>ІІ семестр:</t>
  </si>
  <si>
    <t>Зберіг формулу обрахунку дня</t>
  </si>
  <si>
    <t>для</t>
  </si>
  <si>
    <t>класів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</si>
</sst>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7">
    <font>
      <sz val="10"/>
      <name val="Arial"/>
      <family val="2"/>
      <charset val="1"/>
    </font>
    <font>
      <b/>
      <sz val="12"/>
      <color rgb="FF000000"/>
      <name val="Arial"/>
      <family val="2"/>
      <charset val="204"/>
    </font>
    <font>
      <sz val="12"/>
      <name val="Arial"/>
      <family val="2"/>
      <charset val="204"/>
    </font>
    <font>
      <sz val="11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11"/>
      <name val="Arial Cyr"/>
      <charset val="204"/>
    </font>
    <font>
      <sz val="8"/>
      <name val="Arial Cyr"/>
      <charset val="204"/>
    </font>
    <font>
      <b/>
      <sz val="11"/>
      <name val="Arial Cyr"/>
      <charset val="204"/>
    </font>
    <font>
      <b/>
      <sz val="11"/>
      <name val="Arial"/>
      <family val="2"/>
      <charset val="204"/>
    </font>
    <font>
      <b/>
      <sz val="8"/>
      <color theme="0" tint="-0.499984740745262"/>
      <name val="Arial Cyr"/>
      <charset val="204"/>
    </font>
    <font>
      <sz val="8"/>
      <color theme="1"/>
      <name val="Calibri"/>
      <family val="2"/>
      <scheme val="minor"/>
    </font>
    <font>
      <b/>
      <sz val="8"/>
      <name val="Arial Cyr"/>
      <charset val="204"/>
    </font>
    <font>
      <b/>
      <sz val="12"/>
      <color theme="1"/>
      <name val="Calibri"/>
      <family val="2"/>
      <scheme val="minor"/>
    </font>
    <font>
      <b/>
      <sz val="20"/>
      <color theme="0"/>
      <name val="Calibri"/>
      <family val="2"/>
      <charset val="204"/>
      <scheme val="minor"/>
    </font>
    <font>
      <sz val="10"/>
      <color theme="2"/>
      <name val="Arial"/>
      <family val="2"/>
      <charset val="1"/>
    </font>
    <font>
      <sz val="10"/>
      <color theme="2" tint="-0.249977111117893"/>
      <name val="Arial"/>
      <family val="2"/>
      <charset val="1"/>
    </font>
    <font>
      <sz val="10"/>
      <color theme="2" tint="-0.249977111117893"/>
      <name val="Calibri"/>
      <family val="2"/>
      <scheme val="minor"/>
    </font>
    <font>
      <sz val="10"/>
      <color theme="2" tint="-0.499984740745262"/>
      <name val="Arial"/>
      <family val="2"/>
      <charset val="1"/>
    </font>
    <font>
      <sz val="10"/>
      <color theme="2" tint="-0.749992370372631"/>
      <name val="Arial"/>
      <family val="2"/>
      <charset val="1"/>
    </font>
    <font>
      <sz val="20"/>
      <color rgb="FFFF0000"/>
      <name val="Arial"/>
      <family val="2"/>
      <charset val="1"/>
    </font>
    <font>
      <sz val="11"/>
      <color theme="2"/>
      <name val="Calibri"/>
      <family val="2"/>
      <scheme val="minor"/>
    </font>
    <font>
      <sz val="12"/>
      <color theme="2" tint="-0.749992370372631"/>
      <name val="Arial"/>
      <family val="2"/>
      <charset val="204"/>
    </font>
    <font>
      <sz val="12"/>
      <color theme="0"/>
      <name val="Arial"/>
      <family val="2"/>
      <charset val="204"/>
    </font>
    <font>
      <b/>
      <sz val="12"/>
      <color rgb="FF000000"/>
      <name val="Times New Roman"/>
      <family val="1"/>
      <charset val="204"/>
    </font>
    <font>
      <b/>
      <sz val="12"/>
      <color rgb="FFCE181E"/>
      <name val="Times New Roman"/>
      <family val="1"/>
      <charset val="204"/>
    </font>
    <font>
      <sz val="12"/>
      <name val="Times New Roman"/>
      <family val="1"/>
      <charset val="204"/>
    </font>
    <font>
      <b/>
      <sz val="14"/>
      <color rgb="FF000000"/>
      <name val="Times New Roman"/>
      <family val="1"/>
      <charset val="204"/>
    </font>
    <font>
      <b/>
      <sz val="8"/>
      <color theme="0"/>
      <name val="Calibri"/>
      <family val="2"/>
      <scheme val="minor"/>
    </font>
    <font>
      <sz val="13"/>
      <color theme="0"/>
      <name val="Calibri"/>
      <family val="2"/>
      <scheme val="minor"/>
    </font>
    <font>
      <sz val="8"/>
      <color theme="0"/>
      <name val="Calibri"/>
      <family val="2"/>
      <scheme val="minor"/>
    </font>
    <font>
      <sz val="10"/>
      <color theme="0"/>
      <name val="Arial"/>
      <family val="2"/>
      <charset val="1"/>
    </font>
    <font>
      <i/>
      <sz val="12"/>
      <name val="Times New Roman"/>
      <family val="1"/>
      <charset val="204"/>
    </font>
    <font>
      <b/>
      <sz val="12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b/>
      <i/>
      <sz val="12"/>
      <name val="Times New Roman"/>
      <family val="1"/>
      <charset val="204"/>
    </font>
    <font>
      <b/>
      <i/>
      <sz val="12"/>
      <color rgb="FF000000"/>
      <name val="Times New Roman"/>
      <family val="1"/>
      <charset val="204"/>
    </font>
    <font>
      <sz val="10"/>
      <color rgb="FF000000"/>
      <name val="Times New Roman"/>
      <family val="1"/>
      <charset val="204"/>
    </font>
    <font>
      <sz val="8"/>
      <color rgb="FF000000"/>
      <name val="Microsoft Sans Serif"/>
      <family val="2"/>
      <charset val="204"/>
    </font>
    <font>
      <b/>
      <sz val="16"/>
      <name val="VodevileC"/>
    </font>
    <font>
      <sz val="16"/>
      <name val="VodevileC"/>
    </font>
    <font>
      <sz val="14"/>
      <name val="Times New Roman"/>
      <family val="1"/>
      <charset val="204"/>
    </font>
    <font>
      <b/>
      <sz val="22"/>
      <name val="VodevileC"/>
    </font>
    <font>
      <sz val="14"/>
      <name val="VodevileC"/>
    </font>
    <font>
      <b/>
      <sz val="36"/>
      <name val="VodevileC"/>
    </font>
    <font>
      <sz val="11"/>
      <name val="Calibri"/>
      <family val="2"/>
      <scheme val="minor"/>
    </font>
    <font>
      <b/>
      <sz val="14"/>
      <name val="VodevileC"/>
    </font>
    <font>
      <b/>
      <sz val="22"/>
      <name val="VodevileC"/>
      <charset val="204"/>
    </font>
  </fonts>
  <fills count="18">
    <fill>
      <patternFill patternType="none"/>
    </fill>
    <fill>
      <patternFill patternType="gray125"/>
    </fill>
    <fill>
      <patternFill patternType="solid">
        <fgColor rgb="FFE0EFD4"/>
        <bgColor rgb="FFFFFBCC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rgb="FFCCFF66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41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auto="1"/>
      </left>
      <right style="medium">
        <color auto="1"/>
      </right>
      <top/>
      <bottom style="medium">
        <color indexed="64"/>
      </bottom>
      <diagonal/>
    </border>
    <border>
      <left style="medium">
        <color indexed="64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double">
        <color auto="1"/>
      </left>
      <right style="double">
        <color auto="1"/>
      </right>
      <top/>
      <bottom style="double">
        <color auto="1"/>
      </bottom>
      <diagonal/>
    </border>
    <border>
      <left style="medium">
        <color indexed="64"/>
      </left>
      <right style="double">
        <color auto="1"/>
      </right>
      <top/>
      <bottom style="double">
        <color auto="1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auto="1"/>
      </right>
      <top style="medium">
        <color indexed="64"/>
      </top>
      <bottom/>
      <diagonal/>
    </border>
    <border>
      <left/>
      <right style="medium">
        <color indexed="64"/>
      </right>
      <top/>
      <bottom style="thick">
        <color indexed="64"/>
      </bottom>
      <diagonal/>
    </border>
    <border>
      <left/>
      <right/>
      <top/>
      <bottom style="thick">
        <color auto="1"/>
      </bottom>
      <diagonal/>
    </border>
    <border>
      <left style="medium">
        <color auto="1"/>
      </left>
      <right/>
      <top/>
      <bottom style="thick">
        <color auto="1"/>
      </bottom>
      <diagonal/>
    </border>
    <border>
      <left/>
      <right style="medium">
        <color indexed="64"/>
      </right>
      <top style="thick">
        <color auto="1"/>
      </top>
      <bottom style="medium">
        <color indexed="64"/>
      </bottom>
      <diagonal/>
    </border>
    <border>
      <left/>
      <right/>
      <top style="thick">
        <color auto="1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ck">
        <color auto="1"/>
      </top>
      <bottom style="medium">
        <color indexed="64"/>
      </bottom>
      <diagonal/>
    </border>
    <border>
      <left style="medium">
        <color indexed="64"/>
      </left>
      <right style="double">
        <color auto="1"/>
      </right>
      <top style="double">
        <color auto="1"/>
      </top>
      <bottom style="thick">
        <color indexed="64"/>
      </bottom>
      <diagonal/>
    </border>
    <border>
      <left style="medium">
        <color auto="1"/>
      </left>
      <right style="medium">
        <color auto="1"/>
      </right>
      <top/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indexed="64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 style="thick">
        <color auto="1"/>
      </top>
      <bottom/>
      <diagonal/>
    </border>
    <border>
      <left style="medium">
        <color indexed="64"/>
      </left>
      <right/>
      <top style="thick">
        <color auto="1"/>
      </top>
      <bottom/>
      <diagonal/>
    </border>
    <border>
      <left/>
      <right style="medium">
        <color indexed="64"/>
      </right>
      <top style="medium">
        <color indexed="64"/>
      </top>
      <bottom style="thick">
        <color auto="1"/>
      </bottom>
      <diagonal/>
    </border>
    <border>
      <left/>
      <right/>
      <top style="medium">
        <color indexed="64"/>
      </top>
      <bottom style="thick">
        <color auto="1"/>
      </bottom>
      <diagonal/>
    </border>
    <border>
      <left style="medium">
        <color indexed="64"/>
      </left>
      <right/>
      <top style="medium">
        <color indexed="64"/>
      </top>
      <bottom style="thick">
        <color auto="1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medium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double">
        <color auto="1"/>
      </right>
      <top style="double">
        <color auto="1"/>
      </top>
      <bottom/>
      <diagonal/>
    </border>
  </borders>
  <cellStyleXfs count="2">
    <xf numFmtId="0" fontId="0" fillId="0" borderId="0" applyNumberFormat="0" applyFill="0"/>
    <xf numFmtId="0" fontId="3" fillId="0" borderId="0"/>
  </cellStyleXfs>
  <cellXfs count="168">
    <xf numFmtId="0" fontId="0" fillId="0" borderId="0" xfId="0"/>
    <xf numFmtId="0" fontId="1" fillId="0" borderId="0" xfId="0" applyFont="1" applyBorder="1" applyAlignment="1" applyProtection="1">
      <alignment horizontal="center" vertical="center" wrapText="1"/>
      <protection locked="0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2" fillId="0" borderId="0" xfId="0" applyFont="1" applyBorder="1" applyAlignment="1" applyProtection="1">
      <alignment vertical="center" wrapText="1"/>
      <protection locked="0"/>
    </xf>
    <xf numFmtId="0" fontId="4" fillId="0" borderId="0" xfId="1" applyFont="1"/>
    <xf numFmtId="0" fontId="3" fillId="0" borderId="0" xfId="1"/>
    <xf numFmtId="0" fontId="6" fillId="0" borderId="0" xfId="1" applyFont="1"/>
    <xf numFmtId="0" fontId="7" fillId="3" borderId="3" xfId="1" applyFont="1" applyFill="1" applyBorder="1" applyAlignment="1">
      <alignment horizontal="center" vertical="center"/>
    </xf>
    <xf numFmtId="1" fontId="5" fillId="0" borderId="6" xfId="1" applyNumberFormat="1" applyFont="1" applyBorder="1" applyAlignment="1">
      <alignment horizontal="center" vertical="center"/>
    </xf>
    <xf numFmtId="0" fontId="7" fillId="0" borderId="3" xfId="1" applyFont="1" applyBorder="1" applyAlignment="1">
      <alignment horizontal="center" vertical="center"/>
    </xf>
    <xf numFmtId="0" fontId="7" fillId="0" borderId="7" xfId="1" applyFont="1" applyBorder="1" applyAlignment="1">
      <alignment horizontal="center" vertical="center"/>
    </xf>
    <xf numFmtId="0" fontId="9" fillId="0" borderId="8" xfId="1" applyFont="1" applyBorder="1" applyAlignment="1">
      <alignment horizontal="center" vertical="center"/>
    </xf>
    <xf numFmtId="0" fontId="10" fillId="0" borderId="0" xfId="1" applyFont="1" applyAlignment="1">
      <alignment horizontal="center"/>
    </xf>
    <xf numFmtId="0" fontId="11" fillId="4" borderId="10" xfId="1" applyFont="1" applyFill="1" applyBorder="1" applyAlignment="1">
      <alignment horizontal="center"/>
    </xf>
    <xf numFmtId="0" fontId="11" fillId="4" borderId="11" xfId="1" applyFont="1" applyFill="1" applyBorder="1" applyAlignment="1">
      <alignment horizontal="center"/>
    </xf>
    <xf numFmtId="0" fontId="11" fillId="4" borderId="12" xfId="1" applyFont="1" applyFill="1" applyBorder="1" applyAlignment="1">
      <alignment horizontal="center"/>
    </xf>
    <xf numFmtId="0" fontId="7" fillId="3" borderId="19" xfId="1" applyFont="1" applyFill="1" applyBorder="1" applyAlignment="1">
      <alignment horizontal="center" vertical="center"/>
    </xf>
    <xf numFmtId="0" fontId="11" fillId="4" borderId="0" xfId="1" applyFont="1" applyFill="1" applyBorder="1" applyAlignment="1">
      <alignment horizontal="center"/>
    </xf>
    <xf numFmtId="0" fontId="11" fillId="4" borderId="4" xfId="1" applyFont="1" applyFill="1" applyBorder="1" applyAlignment="1">
      <alignment horizontal="center"/>
    </xf>
    <xf numFmtId="0" fontId="11" fillId="4" borderId="32" xfId="1" applyFont="1" applyFill="1" applyBorder="1" applyAlignment="1"/>
    <xf numFmtId="0" fontId="11" fillId="4" borderId="33" xfId="1" applyFont="1" applyFill="1" applyBorder="1" applyAlignment="1"/>
    <xf numFmtId="0" fontId="3" fillId="0" borderId="0" xfId="1" applyFont="1" applyAlignment="1">
      <alignment horizontal="center" vertical="center"/>
    </xf>
    <xf numFmtId="0" fontId="5" fillId="0" borderId="22" xfId="1" applyFont="1" applyBorder="1" applyAlignment="1">
      <alignment vertical="center"/>
    </xf>
    <xf numFmtId="0" fontId="5" fillId="0" borderId="4" xfId="1" applyFont="1" applyBorder="1" applyAlignment="1">
      <alignment vertical="center"/>
    </xf>
    <xf numFmtId="0" fontId="5" fillId="0" borderId="10" xfId="1" applyFont="1" applyBorder="1" applyAlignment="1">
      <alignment vertical="center"/>
    </xf>
    <xf numFmtId="1" fontId="3" fillId="0" borderId="0" xfId="1" applyNumberFormat="1" applyFont="1" applyAlignment="1">
      <alignment horizontal="center" vertical="center"/>
    </xf>
    <xf numFmtId="14" fontId="3" fillId="0" borderId="0" xfId="1" applyNumberFormat="1" applyFont="1" applyAlignment="1">
      <alignment horizontal="center" vertical="center"/>
    </xf>
    <xf numFmtId="14" fontId="3" fillId="0" borderId="0" xfId="1" applyNumberFormat="1" applyFont="1" applyAlignment="1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2" fillId="0" borderId="34" xfId="0" applyFont="1" applyBorder="1" applyAlignment="1">
      <alignment vertical="center" wrapText="1"/>
    </xf>
    <xf numFmtId="0" fontId="16" fillId="0" borderId="0" xfId="1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5" fillId="0" borderId="0" xfId="0" applyFont="1"/>
    <xf numFmtId="0" fontId="18" fillId="9" borderId="0" xfId="0" applyFont="1" applyFill="1" applyAlignment="1">
      <alignment horizontal="center" vertical="center" wrapText="1"/>
    </xf>
    <xf numFmtId="0" fontId="19" fillId="3" borderId="0" xfId="0" applyFont="1" applyFill="1" applyAlignment="1">
      <alignment horizontal="center" vertical="center"/>
    </xf>
    <xf numFmtId="0" fontId="20" fillId="14" borderId="0" xfId="1" applyFont="1" applyFill="1" applyAlignment="1">
      <alignment horizontal="center" vertical="center" wrapText="1"/>
    </xf>
    <xf numFmtId="0" fontId="2" fillId="11" borderId="34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1" fillId="16" borderId="0" xfId="0" applyFont="1" applyFill="1" applyAlignment="1">
      <alignment horizontal="center" vertical="center" wrapText="1"/>
    </xf>
    <xf numFmtId="0" fontId="21" fillId="16" borderId="34" xfId="0" applyFont="1" applyFill="1" applyBorder="1" applyAlignment="1">
      <alignment horizontal="center" vertical="center" wrapText="1"/>
    </xf>
    <xf numFmtId="0" fontId="2" fillId="11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  <xf numFmtId="0" fontId="22" fillId="0" borderId="0" xfId="0" applyFont="1" applyAlignment="1">
      <alignment horizontal="center" vertical="center" wrapText="1"/>
    </xf>
    <xf numFmtId="14" fontId="2" fillId="0" borderId="0" xfId="0" applyNumberFormat="1" applyFont="1" applyAlignment="1">
      <alignment horizontal="center" vertical="center" wrapText="1"/>
    </xf>
    <xf numFmtId="0" fontId="17" fillId="17" borderId="0" xfId="0" applyFont="1" applyFill="1" applyAlignment="1">
      <alignment horizontal="center" vertical="center"/>
    </xf>
    <xf numFmtId="0" fontId="23" fillId="2" borderId="34" xfId="0" applyFont="1" applyFill="1" applyBorder="1" applyAlignment="1" applyProtection="1">
      <alignment horizontal="center" vertical="center" wrapText="1"/>
      <protection locked="0"/>
    </xf>
    <xf numFmtId="0" fontId="23" fillId="2" borderId="34" xfId="0" applyFont="1" applyFill="1" applyBorder="1" applyAlignment="1" applyProtection="1">
      <alignment horizontal="center" vertical="center" wrapText="1"/>
    </xf>
    <xf numFmtId="0" fontId="25" fillId="0" borderId="34" xfId="0" applyFont="1" applyBorder="1" applyAlignment="1">
      <alignment vertical="center" wrapText="1"/>
    </xf>
    <xf numFmtId="14" fontId="25" fillId="0" borderId="34" xfId="0" applyNumberFormat="1" applyFont="1" applyBorder="1" applyAlignment="1">
      <alignment horizontal="center" vertical="center" wrapText="1"/>
    </xf>
    <xf numFmtId="0" fontId="25" fillId="0" borderId="34" xfId="0" applyFont="1" applyBorder="1" applyAlignment="1">
      <alignment wrapText="1"/>
    </xf>
    <xf numFmtId="14" fontId="2" fillId="0" borderId="34" xfId="0" applyNumberFormat="1" applyFont="1" applyBorder="1" applyAlignment="1">
      <alignment horizontal="center" vertical="center" wrapText="1"/>
    </xf>
    <xf numFmtId="0" fontId="25" fillId="0" borderId="34" xfId="0" applyFont="1" applyBorder="1" applyAlignment="1">
      <alignment horizontal="center" vertical="center" wrapText="1"/>
    </xf>
    <xf numFmtId="0" fontId="25" fillId="0" borderId="0" xfId="0" applyFont="1" applyAlignment="1">
      <alignment horizontal="center" vertical="center" wrapText="1"/>
    </xf>
    <xf numFmtId="0" fontId="27" fillId="0" borderId="0" xfId="1" applyFont="1" applyAlignment="1">
      <alignment horizontal="center"/>
    </xf>
    <xf numFmtId="0" fontId="28" fillId="0" borderId="0" xfId="1" applyFont="1"/>
    <xf numFmtId="0" fontId="29" fillId="0" borderId="0" xfId="1" applyFont="1" applyAlignment="1">
      <alignment horizontal="center"/>
    </xf>
    <xf numFmtId="0" fontId="30" fillId="0" borderId="0" xfId="0" applyFont="1"/>
    <xf numFmtId="14" fontId="0" fillId="0" borderId="34" xfId="0" applyNumberFormat="1" applyBorder="1" applyAlignment="1">
      <alignment horizontal="center"/>
    </xf>
    <xf numFmtId="0" fontId="23" fillId="2" borderId="35" xfId="0" applyFont="1" applyFill="1" applyBorder="1" applyAlignment="1" applyProtection="1">
      <alignment horizontal="center" vertical="center" wrapText="1"/>
      <protection locked="0"/>
    </xf>
    <xf numFmtId="0" fontId="23" fillId="2" borderId="35" xfId="0" applyFont="1" applyFill="1" applyBorder="1" applyAlignment="1" applyProtection="1">
      <alignment horizontal="center" vertical="center" wrapText="1"/>
    </xf>
    <xf numFmtId="0" fontId="2" fillId="0" borderId="36" xfId="0" applyFont="1" applyBorder="1" applyAlignment="1">
      <alignment vertical="center" wrapText="1"/>
    </xf>
    <xf numFmtId="14" fontId="2" fillId="0" borderId="36" xfId="0" applyNumberFormat="1" applyFont="1" applyBorder="1" applyAlignment="1">
      <alignment horizontal="center" vertical="center" wrapText="1"/>
    </xf>
    <xf numFmtId="0" fontId="36" fillId="0" borderId="34" xfId="0" applyFont="1" applyBorder="1" applyAlignment="1">
      <alignment horizontal="center" vertical="center" wrapText="1"/>
    </xf>
    <xf numFmtId="0" fontId="34" fillId="0" borderId="34" xfId="0" applyFont="1" applyBorder="1" applyAlignment="1">
      <alignment vertical="center" wrapText="1"/>
    </xf>
    <xf numFmtId="0" fontId="33" fillId="0" borderId="34" xfId="0" applyFont="1" applyBorder="1" applyAlignment="1">
      <alignment vertical="center" wrapText="1"/>
    </xf>
    <xf numFmtId="0" fontId="25" fillId="0" borderId="34" xfId="0" applyFont="1" applyBorder="1" applyAlignment="1">
      <alignment horizontal="justify" vertical="center" wrapText="1"/>
    </xf>
    <xf numFmtId="0" fontId="35" fillId="0" borderId="34" xfId="0" applyFont="1" applyBorder="1" applyAlignment="1">
      <alignment vertical="center" wrapText="1"/>
    </xf>
    <xf numFmtId="0" fontId="37" fillId="0" borderId="34" xfId="0" applyFont="1" applyBorder="1" applyAlignment="1">
      <alignment horizontal="center" vertical="center" wrapText="1"/>
    </xf>
    <xf numFmtId="0" fontId="32" fillId="0" borderId="34" xfId="0" applyFont="1" applyBorder="1" applyAlignment="1">
      <alignment horizontal="justify" vertical="center" wrapText="1"/>
    </xf>
    <xf numFmtId="0" fontId="34" fillId="0" borderId="34" xfId="0" applyFont="1" applyBorder="1" applyAlignment="1">
      <alignment horizontal="justify" vertical="center" wrapText="1"/>
    </xf>
    <xf numFmtId="0" fontId="36" fillId="0" borderId="34" xfId="0" applyFont="1" applyBorder="1" applyAlignment="1">
      <alignment horizontal="center"/>
    </xf>
    <xf numFmtId="14" fontId="0" fillId="0" borderId="34" xfId="0" applyNumberFormat="1" applyBorder="1" applyAlignment="1">
      <alignment horizontal="center" vertical="center"/>
    </xf>
    <xf numFmtId="0" fontId="7" fillId="3" borderId="40" xfId="1" applyFont="1" applyFill="1" applyBorder="1" applyAlignment="1">
      <alignment horizontal="center" vertical="center"/>
    </xf>
    <xf numFmtId="0" fontId="38" fillId="0" borderId="0" xfId="0" applyFont="1" applyAlignment="1">
      <alignment vertical="center"/>
    </xf>
    <xf numFmtId="0" fontId="39" fillId="0" borderId="0" xfId="0" applyFont="1" applyAlignment="1">
      <alignment vertical="center"/>
    </xf>
    <xf numFmtId="0" fontId="40" fillId="0" borderId="0" xfId="0" applyFont="1" applyAlignment="1">
      <alignment vertical="center"/>
    </xf>
    <xf numFmtId="0" fontId="42" fillId="0" borderId="0" xfId="0" applyFont="1" applyAlignment="1">
      <alignment horizontal="center" vertical="center"/>
    </xf>
    <xf numFmtId="0" fontId="39" fillId="0" borderId="0" xfId="0" applyFont="1" applyAlignment="1">
      <alignment horizontal="right" vertical="center"/>
    </xf>
    <xf numFmtId="0" fontId="39" fillId="0" borderId="39" xfId="0" applyFont="1" applyBorder="1" applyAlignment="1">
      <alignment vertical="center"/>
    </xf>
    <xf numFmtId="0" fontId="39" fillId="0" borderId="0" xfId="0" applyFont="1" applyAlignment="1">
      <alignment horizontal="center" vertical="center"/>
    </xf>
    <xf numFmtId="0" fontId="43" fillId="0" borderId="0" xfId="0" applyFont="1" applyAlignment="1">
      <alignment horizontal="center" vertical="center" wrapText="1"/>
    </xf>
    <xf numFmtId="14" fontId="0" fillId="0" borderId="0" xfId="0" applyNumberFormat="1" applyFont="1" applyAlignment="1">
      <alignment horizontal="center" vertical="center" wrapText="1"/>
    </xf>
    <xf numFmtId="14" fontId="44" fillId="0" borderId="0" xfId="1" applyNumberFormat="1" applyFont="1" applyFill="1" applyAlignment="1">
      <alignment horizontal="center" vertical="center"/>
    </xf>
    <xf numFmtId="0" fontId="0" fillId="0" borderId="0" xfId="0" applyFont="1"/>
    <xf numFmtId="0" fontId="42" fillId="0" borderId="0" xfId="0" applyFont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4" xfId="0" applyBorder="1"/>
    <xf numFmtId="0" fontId="0" fillId="0" borderId="34" xfId="0" applyBorder="1" applyAlignment="1">
      <alignment horizontal="center"/>
    </xf>
    <xf numFmtId="0" fontId="26" fillId="0" borderId="0" xfId="0" applyFont="1" applyBorder="1" applyAlignment="1" applyProtection="1">
      <alignment horizontal="center" vertical="center" wrapText="1"/>
      <protection locked="0"/>
    </xf>
    <xf numFmtId="0" fontId="14" fillId="15" borderId="0" xfId="0" applyFont="1" applyFill="1" applyAlignment="1">
      <alignment horizontal="center" vertical="center" wrapText="1"/>
    </xf>
    <xf numFmtId="0" fontId="15" fillId="0" borderId="0" xfId="0" applyFont="1" applyAlignment="1">
      <alignment horizontal="center" vertical="center"/>
    </xf>
    <xf numFmtId="0" fontId="6" fillId="0" borderId="22" xfId="1" applyFont="1" applyBorder="1" applyAlignment="1">
      <alignment horizontal="center" vertical="center"/>
    </xf>
    <xf numFmtId="0" fontId="6" fillId="0" borderId="4" xfId="1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/>
    </xf>
    <xf numFmtId="0" fontId="5" fillId="0" borderId="22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21" xfId="1" applyFont="1" applyBorder="1" applyAlignment="1">
      <alignment horizontal="center" vertical="center"/>
    </xf>
    <xf numFmtId="0" fontId="5" fillId="0" borderId="5" xfId="1" applyFont="1" applyBorder="1" applyAlignment="1">
      <alignment horizontal="center" vertical="center"/>
    </xf>
    <xf numFmtId="0" fontId="8" fillId="0" borderId="18" xfId="1" applyFont="1" applyBorder="1" applyAlignment="1">
      <alignment horizontal="center" vertical="center"/>
    </xf>
    <xf numFmtId="0" fontId="8" fillId="0" borderId="14" xfId="1" applyFont="1" applyBorder="1" applyAlignment="1">
      <alignment horizontal="center" vertical="center"/>
    </xf>
    <xf numFmtId="0" fontId="8" fillId="0" borderId="13" xfId="1" applyFont="1" applyBorder="1" applyAlignment="1">
      <alignment horizontal="center" vertical="center"/>
    </xf>
    <xf numFmtId="0" fontId="3" fillId="0" borderId="5" xfId="1" applyBorder="1" applyAlignment="1">
      <alignment horizontal="center"/>
    </xf>
    <xf numFmtId="0" fontId="3" fillId="0" borderId="4" xfId="1" applyBorder="1" applyAlignment="1">
      <alignment horizontal="center"/>
    </xf>
    <xf numFmtId="0" fontId="3" fillId="0" borderId="2" xfId="1" applyBorder="1" applyAlignment="1">
      <alignment horizontal="center"/>
    </xf>
    <xf numFmtId="0" fontId="7" fillId="7" borderId="17" xfId="1" applyFont="1" applyFill="1" applyBorder="1" applyAlignment="1">
      <alignment horizontal="center"/>
    </xf>
    <xf numFmtId="0" fontId="7" fillId="7" borderId="16" xfId="1" applyFont="1" applyFill="1" applyBorder="1" applyAlignment="1">
      <alignment horizontal="center"/>
    </xf>
    <xf numFmtId="0" fontId="7" fillId="7" borderId="15" xfId="1" applyFont="1" applyFill="1" applyBorder="1" applyAlignment="1">
      <alignment horizontal="center"/>
    </xf>
    <xf numFmtId="0" fontId="7" fillId="6" borderId="16" xfId="1" applyFont="1" applyFill="1" applyBorder="1" applyAlignment="1">
      <alignment horizontal="center"/>
    </xf>
    <xf numFmtId="0" fontId="7" fillId="6" borderId="15" xfId="1" applyFont="1" applyFill="1" applyBorder="1" applyAlignment="1">
      <alignment horizontal="center"/>
    </xf>
    <xf numFmtId="0" fontId="8" fillId="0" borderId="9" xfId="1" applyFont="1" applyBorder="1" applyAlignment="1">
      <alignment horizontal="center" vertical="center"/>
    </xf>
    <xf numFmtId="0" fontId="8" fillId="0" borderId="4" xfId="1" applyFont="1" applyBorder="1" applyAlignment="1">
      <alignment horizontal="center" vertical="center"/>
    </xf>
    <xf numFmtId="0" fontId="7" fillId="5" borderId="39" xfId="1" applyFont="1" applyFill="1" applyBorder="1" applyAlignment="1">
      <alignment horizontal="center"/>
    </xf>
    <xf numFmtId="0" fontId="7" fillId="5" borderId="14" xfId="1" applyFont="1" applyFill="1" applyBorder="1" applyAlignment="1">
      <alignment horizontal="center"/>
    </xf>
    <xf numFmtId="0" fontId="7" fillId="5" borderId="13" xfId="1" applyFont="1" applyFill="1" applyBorder="1" applyAlignment="1">
      <alignment horizontal="center"/>
    </xf>
    <xf numFmtId="0" fontId="8" fillId="0" borderId="1" xfId="1" applyFont="1" applyBorder="1" applyAlignment="1">
      <alignment horizontal="center" vertical="center"/>
    </xf>
    <xf numFmtId="0" fontId="7" fillId="8" borderId="17" xfId="1" applyFont="1" applyFill="1" applyBorder="1" applyAlignment="1">
      <alignment horizontal="center"/>
    </xf>
    <xf numFmtId="0" fontId="7" fillId="8" borderId="16" xfId="1" applyFont="1" applyFill="1" applyBorder="1" applyAlignment="1">
      <alignment horizontal="center"/>
    </xf>
    <xf numFmtId="0" fontId="7" fillId="8" borderId="15" xfId="1" applyFont="1" applyFill="1" applyBorder="1" applyAlignment="1">
      <alignment horizontal="center"/>
    </xf>
    <xf numFmtId="0" fontId="8" fillId="0" borderId="22" xfId="1" applyFont="1" applyBorder="1" applyAlignment="1">
      <alignment horizontal="center" vertical="center"/>
    </xf>
    <xf numFmtId="0" fontId="8" fillId="0" borderId="10" xfId="1" applyFont="1" applyBorder="1" applyAlignment="1">
      <alignment horizontal="center" vertical="center"/>
    </xf>
    <xf numFmtId="0" fontId="12" fillId="11" borderId="25" xfId="1" applyFont="1" applyFill="1" applyBorder="1" applyAlignment="1">
      <alignment horizontal="center"/>
    </xf>
    <xf numFmtId="0" fontId="12" fillId="11" borderId="0" xfId="1" applyFont="1" applyFill="1" applyBorder="1" applyAlignment="1">
      <alignment horizontal="center"/>
    </xf>
    <xf numFmtId="0" fontId="12" fillId="11" borderId="23" xfId="1" applyFont="1" applyFill="1" applyBorder="1" applyAlignment="1">
      <alignment horizontal="center"/>
    </xf>
    <xf numFmtId="0" fontId="12" fillId="11" borderId="11" xfId="1" applyFont="1" applyFill="1" applyBorder="1" applyAlignment="1">
      <alignment horizontal="center"/>
    </xf>
    <xf numFmtId="0" fontId="12" fillId="11" borderId="10" xfId="1" applyFont="1" applyFill="1" applyBorder="1" applyAlignment="1">
      <alignment horizontal="center"/>
    </xf>
    <xf numFmtId="0" fontId="13" fillId="13" borderId="30" xfId="1" applyFont="1" applyFill="1" applyBorder="1" applyAlignment="1">
      <alignment horizontal="center"/>
    </xf>
    <xf numFmtId="0" fontId="13" fillId="13" borderId="29" xfId="1" applyFont="1" applyFill="1" applyBorder="1" applyAlignment="1">
      <alignment horizontal="center"/>
    </xf>
    <xf numFmtId="0" fontId="13" fillId="13" borderId="28" xfId="1" applyFont="1" applyFill="1" applyBorder="1" applyAlignment="1">
      <alignment horizontal="center"/>
    </xf>
    <xf numFmtId="0" fontId="12" fillId="11" borderId="27" xfId="1" applyFont="1" applyFill="1" applyBorder="1" applyAlignment="1">
      <alignment horizontal="center"/>
    </xf>
    <xf numFmtId="0" fontId="12" fillId="11" borderId="22" xfId="1" applyFont="1" applyFill="1" applyBorder="1" applyAlignment="1">
      <alignment horizontal="center"/>
    </xf>
    <xf numFmtId="0" fontId="7" fillId="9" borderId="17" xfId="1" applyFont="1" applyFill="1" applyBorder="1" applyAlignment="1">
      <alignment horizontal="center"/>
    </xf>
    <xf numFmtId="0" fontId="7" fillId="9" borderId="16" xfId="1" applyFont="1" applyFill="1" applyBorder="1" applyAlignment="1">
      <alignment horizontal="center"/>
    </xf>
    <xf numFmtId="0" fontId="7" fillId="9" borderId="15" xfId="1" applyFont="1" applyFill="1" applyBorder="1" applyAlignment="1">
      <alignment horizontal="center"/>
    </xf>
    <xf numFmtId="0" fontId="7" fillId="12" borderId="17" xfId="1" applyFont="1" applyFill="1" applyBorder="1" applyAlignment="1">
      <alignment horizontal="center"/>
    </xf>
    <xf numFmtId="0" fontId="7" fillId="12" borderId="16" xfId="1" applyFont="1" applyFill="1" applyBorder="1" applyAlignment="1">
      <alignment horizontal="center"/>
    </xf>
    <xf numFmtId="0" fontId="7" fillId="12" borderId="15" xfId="1" applyFont="1" applyFill="1" applyBorder="1" applyAlignment="1">
      <alignment horizontal="center"/>
    </xf>
    <xf numFmtId="49" fontId="8" fillId="0" borderId="26" xfId="1" applyNumberFormat="1" applyFont="1" applyBorder="1" applyAlignment="1">
      <alignment horizontal="center" vertical="center"/>
    </xf>
    <xf numFmtId="49" fontId="8" fillId="0" borderId="5" xfId="1" applyNumberFormat="1" applyFont="1" applyBorder="1" applyAlignment="1">
      <alignment horizontal="center" vertical="center"/>
    </xf>
    <xf numFmtId="49" fontId="8" fillId="0" borderId="20" xfId="1" applyNumberFormat="1" applyFont="1" applyBorder="1" applyAlignment="1">
      <alignment horizontal="center" vertical="center"/>
    </xf>
    <xf numFmtId="0" fontId="7" fillId="10" borderId="27" xfId="1" applyFont="1" applyFill="1" applyBorder="1" applyAlignment="1">
      <alignment horizontal="center"/>
    </xf>
    <xf numFmtId="0" fontId="7" fillId="10" borderId="23" xfId="1" applyFont="1" applyFill="1" applyBorder="1" applyAlignment="1">
      <alignment horizontal="center"/>
    </xf>
    <xf numFmtId="0" fontId="7" fillId="10" borderId="31" xfId="1" applyFont="1" applyFill="1" applyBorder="1" applyAlignment="1">
      <alignment horizontal="center"/>
    </xf>
    <xf numFmtId="0" fontId="7" fillId="8" borderId="24" xfId="1" applyFont="1" applyFill="1" applyBorder="1" applyAlignment="1">
      <alignment horizontal="center"/>
    </xf>
    <xf numFmtId="0" fontId="7" fillId="8" borderId="23" xfId="1" applyFont="1" applyFill="1" applyBorder="1" applyAlignment="1">
      <alignment horizontal="center"/>
    </xf>
    <xf numFmtId="0" fontId="7" fillId="8" borderId="22" xfId="1" applyFont="1" applyFill="1" applyBorder="1" applyAlignment="1">
      <alignment horizontal="center"/>
    </xf>
    <xf numFmtId="0" fontId="38" fillId="0" borderId="0" xfId="0" applyFont="1" applyAlignment="1">
      <alignment horizontal="center" vertical="center"/>
    </xf>
    <xf numFmtId="0" fontId="38" fillId="0" borderId="0" xfId="0" applyFont="1" applyBorder="1" applyAlignment="1">
      <alignment horizontal="center" vertical="center"/>
    </xf>
    <xf numFmtId="0" fontId="45" fillId="0" borderId="39" xfId="0" applyFont="1" applyBorder="1" applyAlignment="1">
      <alignment horizontal="center" vertical="center"/>
    </xf>
    <xf numFmtId="0" fontId="38" fillId="0" borderId="0" xfId="0" applyFont="1" applyAlignment="1">
      <alignment horizontal="left" vertical="top"/>
    </xf>
    <xf numFmtId="0" fontId="39" fillId="0" borderId="0" xfId="0" applyFont="1" applyAlignment="1">
      <alignment horizontal="right" vertical="center"/>
    </xf>
    <xf numFmtId="0" fontId="0" fillId="0" borderId="39" xfId="0" applyBorder="1" applyAlignment="1">
      <alignment horizontal="left"/>
    </xf>
    <xf numFmtId="0" fontId="38" fillId="0" borderId="0" xfId="0" applyFont="1" applyAlignment="1">
      <alignment horizontal="left" vertical="center"/>
    </xf>
    <xf numFmtId="0" fontId="42" fillId="0" borderId="0" xfId="0" applyFont="1" applyAlignment="1">
      <alignment horizontal="center" vertical="center"/>
    </xf>
    <xf numFmtId="0" fontId="43" fillId="0" borderId="0" xfId="0" applyFont="1" applyAlignment="1">
      <alignment horizontal="center" vertical="center" wrapText="1"/>
    </xf>
    <xf numFmtId="0" fontId="46" fillId="0" borderId="0" xfId="0" applyFont="1" applyAlignment="1">
      <alignment horizontal="center" vertical="center"/>
    </xf>
    <xf numFmtId="0" fontId="41" fillId="0" borderId="0" xfId="0" applyFont="1" applyAlignment="1">
      <alignment horizontal="right" vertical="center"/>
    </xf>
    <xf numFmtId="0" fontId="42" fillId="0" borderId="39" xfId="0" applyFont="1" applyBorder="1" applyAlignment="1">
      <alignment horizontal="center" vertical="center"/>
    </xf>
    <xf numFmtId="0" fontId="46" fillId="0" borderId="0" xfId="0" applyFont="1" applyAlignment="1">
      <alignment horizontal="left" vertical="center"/>
    </xf>
    <xf numFmtId="0" fontId="0" fillId="0" borderId="39" xfId="0" applyBorder="1" applyAlignment="1">
      <alignment horizontal="center"/>
    </xf>
    <xf numFmtId="0" fontId="25" fillId="0" borderId="35" xfId="0" applyFont="1" applyBorder="1" applyAlignment="1">
      <alignment horizontal="center" vertical="center" wrapText="1"/>
    </xf>
    <xf numFmtId="0" fontId="25" fillId="0" borderId="37" xfId="0" applyFont="1" applyBorder="1" applyAlignment="1">
      <alignment horizontal="center" vertical="center" wrapText="1"/>
    </xf>
    <xf numFmtId="0" fontId="25" fillId="0" borderId="36" xfId="0" applyFont="1" applyBorder="1" applyAlignment="1">
      <alignment horizontal="center" vertical="center" wrapText="1"/>
    </xf>
    <xf numFmtId="0" fontId="23" fillId="0" borderId="38" xfId="0" applyFont="1" applyBorder="1" applyAlignment="1" applyProtection="1">
      <alignment horizontal="right" vertical="center" wrapText="1"/>
      <protection locked="0"/>
    </xf>
    <xf numFmtId="0" fontId="23" fillId="0" borderId="38" xfId="0" applyFont="1" applyBorder="1" applyAlignment="1" applyProtection="1">
      <alignment horizontal="left" vertical="center" wrapText="1"/>
      <protection locked="0"/>
    </xf>
  </cellXfs>
  <cellStyles count="2">
    <cellStyle name="Звичайний" xfId="0" builtinId="0"/>
    <cellStyle name="Звичайний 2" xfId="1"/>
  </cellStyles>
  <dxfs count="2">
    <dxf>
      <fill>
        <patternFill>
          <bgColor theme="7" tint="0.79998168889431442"/>
        </patternFill>
      </fill>
    </dxf>
    <dxf>
      <fill>
        <patternFill>
          <bgColor theme="5" tint="0.39994506668294322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B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0EFD4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E181E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7"/>
  <sheetViews>
    <sheetView tabSelected="1" zoomScaleNormal="100" workbookViewId="0">
      <selection activeCell="I46" sqref="I46"/>
    </sheetView>
  </sheetViews>
  <sheetFormatPr defaultRowHeight="12.75"/>
  <cols>
    <col min="1" max="1" width="10.85546875" style="29" customWidth="1"/>
    <col min="2" max="2" width="11.42578125" style="29" customWidth="1"/>
    <col min="3" max="3" width="12" style="29" customWidth="1"/>
    <col min="4" max="4" width="4.5703125" customWidth="1"/>
    <col min="5" max="5" width="5.28515625" customWidth="1"/>
    <col min="6" max="7" width="9.42578125" bestFit="1" customWidth="1"/>
    <col min="8" max="8" width="10.140625" bestFit="1" customWidth="1"/>
    <col min="9" max="9" width="20.28515625" customWidth="1"/>
    <col min="10" max="10" width="13.42578125" style="87" customWidth="1"/>
  </cols>
  <sheetData>
    <row r="1" spans="1:10" ht="45" customHeight="1">
      <c r="A1" s="93" t="s">
        <v>7</v>
      </c>
      <c r="B1" s="93"/>
      <c r="C1" s="37" t="s">
        <v>37</v>
      </c>
      <c r="E1" s="39" t="s">
        <v>50</v>
      </c>
      <c r="F1" s="39" t="s">
        <v>51</v>
      </c>
      <c r="G1" s="39" t="s">
        <v>36</v>
      </c>
      <c r="H1" s="39" t="s">
        <v>4</v>
      </c>
      <c r="I1" s="39" t="s">
        <v>52</v>
      </c>
      <c r="J1" s="85" t="s">
        <v>140</v>
      </c>
    </row>
    <row r="2" spans="1:10" ht="30" customHeight="1">
      <c r="A2" s="38">
        <v>2021</v>
      </c>
      <c r="B2" s="38">
        <f>A2+1</f>
        <v>2022</v>
      </c>
      <c r="C2" s="30" t="str">
        <f>CONCATENATE("01.09.",A2)</f>
        <v>01.09.2021</v>
      </c>
      <c r="E2" s="22">
        <v>1</v>
      </c>
      <c r="F2" s="26">
        <f>WEEKNUM(H2,2)</f>
        <v>36</v>
      </c>
      <c r="G2" s="22">
        <f t="shared" ref="G2:G65" si="0">WEEKDAY(H2,2)</f>
        <v>3</v>
      </c>
      <c r="H2" s="27">
        <f>Налаштування!$C$2+E2-1</f>
        <v>44440</v>
      </c>
      <c r="I2" s="28"/>
      <c r="J2" s="86">
        <f>DATE(IF(F2&lt;$F$2,Налаштування!$A$2,Налаштування!$A$2-1),12,31)+G2-WEEKDAY(DATE(IF(F2&lt;$F$2,Налаштування!$A$2,Налаштування!$A$2-1),12,31),2)+(F2-1)*7</f>
        <v>44440</v>
      </c>
    </row>
    <row r="3" spans="1:10" ht="15">
      <c r="E3" s="22">
        <v>2</v>
      </c>
      <c r="F3" s="26">
        <f t="shared" ref="F3:F66" si="1">WEEKNUM(H3,2)</f>
        <v>36</v>
      </c>
      <c r="G3" s="22">
        <f t="shared" si="0"/>
        <v>4</v>
      </c>
      <c r="H3" s="27">
        <f>Налаштування!$C$2+E3-1</f>
        <v>44441</v>
      </c>
      <c r="I3" s="28"/>
      <c r="J3" s="86">
        <f>DATE(IF(F3&lt;$F$2,Налаштування!$A$2,Налаштування!$A$2-1),12,31)+G3-WEEKDAY(DATE(IF(F3&lt;$F$2,Налаштування!$A$2,Налаштування!$A$2-1),12,31),2)+(F3-1)*7</f>
        <v>44441</v>
      </c>
    </row>
    <row r="4" spans="1:10" ht="15" customHeight="1">
      <c r="A4" s="94" t="s">
        <v>38</v>
      </c>
      <c r="B4" s="94"/>
      <c r="E4" s="22">
        <v>3</v>
      </c>
      <c r="F4" s="26">
        <f t="shared" si="1"/>
        <v>36</v>
      </c>
      <c r="G4" s="22">
        <f t="shared" si="0"/>
        <v>5</v>
      </c>
      <c r="H4" s="27">
        <f>Налаштування!$C$2+E4-1</f>
        <v>44442</v>
      </c>
      <c r="I4" s="28"/>
      <c r="J4" s="86">
        <f>DATE(IF(F4&lt;$F$2,Налаштування!$A$2,Налаштування!$A$2-1),12,31)+G4-WEEKDAY(DATE(IF(F4&lt;$F$2,Налаштування!$A$2,Налаштування!$A$2-1),12,31),2)+(F4-1)*7</f>
        <v>44442</v>
      </c>
    </row>
    <row r="5" spans="1:10" ht="15">
      <c r="A5" s="34">
        <v>1</v>
      </c>
      <c r="B5" s="34" t="s">
        <v>26</v>
      </c>
      <c r="E5" s="22">
        <v>4</v>
      </c>
      <c r="F5" s="26">
        <f t="shared" si="1"/>
        <v>36</v>
      </c>
      <c r="G5" s="22">
        <f t="shared" si="0"/>
        <v>6</v>
      </c>
      <c r="H5" s="27">
        <f>Налаштування!$C$2+E5-1</f>
        <v>44443</v>
      </c>
      <c r="I5" s="28"/>
      <c r="J5" s="86">
        <f>DATE(IF(F5&lt;$F$2,Налаштування!$A$2,Налаштування!$A$2-1),12,31)+G5-WEEKDAY(DATE(IF(F5&lt;$F$2,Налаштування!$A$2,Налаштування!$A$2-1),12,31),2)+(F5-1)*7</f>
        <v>44443</v>
      </c>
    </row>
    <row r="6" spans="1:10" ht="15">
      <c r="A6" s="34">
        <v>2</v>
      </c>
      <c r="B6" s="34" t="s">
        <v>25</v>
      </c>
      <c r="E6" s="22">
        <v>5</v>
      </c>
      <c r="F6" s="26">
        <f t="shared" si="1"/>
        <v>36</v>
      </c>
      <c r="G6" s="22">
        <f t="shared" si="0"/>
        <v>7</v>
      </c>
      <c r="H6" s="27">
        <f>Налаштування!$C$2+E6-1</f>
        <v>44444</v>
      </c>
      <c r="I6" s="28"/>
      <c r="J6" s="86">
        <f>DATE(IF(F6&lt;$F$2,Налаштування!$A$2,Налаштування!$A$2-1),12,31)+G6-WEEKDAY(DATE(IF(F6&lt;$F$2,Налаштування!$A$2,Налаштування!$A$2-1),12,31),2)+(F6-1)*7</f>
        <v>44444</v>
      </c>
    </row>
    <row r="7" spans="1:10" ht="15">
      <c r="A7" s="34">
        <v>3</v>
      </c>
      <c r="B7" s="34" t="s">
        <v>24</v>
      </c>
      <c r="E7" s="22">
        <v>6</v>
      </c>
      <c r="F7" s="26">
        <f t="shared" si="1"/>
        <v>37</v>
      </c>
      <c r="G7" s="22">
        <f t="shared" si="0"/>
        <v>1</v>
      </c>
      <c r="H7" s="27">
        <f>Налаштування!$C$2+E7-1</f>
        <v>44445</v>
      </c>
      <c r="I7" s="28"/>
      <c r="J7" s="86">
        <f>DATE(IF(F7&lt;$F$2,Налаштування!$A$2,Налаштування!$A$2-1),12,31)+G7-WEEKDAY(DATE(IF(F7&lt;$F$2,Налаштування!$A$2,Налаштування!$A$2-1),12,31),2)+(F7-1)*7</f>
        <v>44445</v>
      </c>
    </row>
    <row r="8" spans="1:10" ht="15">
      <c r="A8" s="34">
        <v>4</v>
      </c>
      <c r="B8" s="34" t="s">
        <v>23</v>
      </c>
      <c r="E8" s="22">
        <v>7</v>
      </c>
      <c r="F8" s="26">
        <f t="shared" si="1"/>
        <v>37</v>
      </c>
      <c r="G8" s="22">
        <f t="shared" si="0"/>
        <v>2</v>
      </c>
      <c r="H8" s="27">
        <f>Налаштування!$C$2+E8-1</f>
        <v>44446</v>
      </c>
      <c r="I8" s="28"/>
      <c r="J8" s="86">
        <f>DATE(IF(F8&lt;$F$2,Налаштування!$A$2,Налаштування!$A$2-1),12,31)+G8-WEEKDAY(DATE(IF(F8&lt;$F$2,Налаштування!$A$2,Налаштування!$A$2-1),12,31),2)+(F8-1)*7</f>
        <v>44446</v>
      </c>
    </row>
    <row r="9" spans="1:10" ht="15">
      <c r="A9" s="34">
        <v>5</v>
      </c>
      <c r="B9" s="34" t="s">
        <v>18</v>
      </c>
      <c r="E9" s="22">
        <v>8</v>
      </c>
      <c r="F9" s="26">
        <f t="shared" si="1"/>
        <v>37</v>
      </c>
      <c r="G9" s="22">
        <f t="shared" si="0"/>
        <v>3</v>
      </c>
      <c r="H9" s="27">
        <f>Налаштування!$C$2+E9-1</f>
        <v>44447</v>
      </c>
      <c r="I9" s="28"/>
      <c r="J9" s="86">
        <f>DATE(IF(F9&lt;$F$2,Налаштування!$A$2,Налаштування!$A$2-1),12,31)+G9-WEEKDAY(DATE(IF(F9&lt;$F$2,Налаштування!$A$2,Налаштування!$A$2-1),12,31),2)+(F9-1)*7</f>
        <v>44447</v>
      </c>
    </row>
    <row r="10" spans="1:10" ht="15">
      <c r="A10" s="34">
        <v>6</v>
      </c>
      <c r="B10" s="34" t="s">
        <v>17</v>
      </c>
      <c r="E10" s="22">
        <v>9</v>
      </c>
      <c r="F10" s="26">
        <f t="shared" si="1"/>
        <v>37</v>
      </c>
      <c r="G10" s="22">
        <f t="shared" si="0"/>
        <v>4</v>
      </c>
      <c r="H10" s="27">
        <f>Налаштування!$C$2+E10-1</f>
        <v>44448</v>
      </c>
      <c r="I10" s="28"/>
      <c r="J10" s="86">
        <f>DATE(IF(F10&lt;$F$2,Налаштування!$A$2,Налаштування!$A$2-1),12,31)+G10-WEEKDAY(DATE(IF(F10&lt;$F$2,Налаштування!$A$2,Налаштування!$A$2-1),12,31),2)+(F10-1)*7</f>
        <v>44448</v>
      </c>
    </row>
    <row r="11" spans="1:10" ht="15">
      <c r="A11" s="34">
        <v>7</v>
      </c>
      <c r="B11" s="34" t="s">
        <v>16</v>
      </c>
      <c r="E11" s="22">
        <v>10</v>
      </c>
      <c r="F11" s="26">
        <f t="shared" si="1"/>
        <v>37</v>
      </c>
      <c r="G11" s="22">
        <f t="shared" si="0"/>
        <v>5</v>
      </c>
      <c r="H11" s="27">
        <f>Налаштування!$C$2+E11-1</f>
        <v>44449</v>
      </c>
      <c r="I11" s="28"/>
      <c r="J11" s="86">
        <f>DATE(IF(F11&lt;$F$2,Налаштування!$A$2,Налаштування!$A$2-1),12,31)+G11-WEEKDAY(DATE(IF(F11&lt;$F$2,Налаштування!$A$2,Налаштування!$A$2-1),12,31),2)+(F11-1)*7</f>
        <v>44449</v>
      </c>
    </row>
    <row r="12" spans="1:10" ht="15">
      <c r="A12" s="34">
        <v>8</v>
      </c>
      <c r="B12" s="34" t="s">
        <v>15</v>
      </c>
      <c r="E12" s="22">
        <v>11</v>
      </c>
      <c r="F12" s="26">
        <f t="shared" si="1"/>
        <v>37</v>
      </c>
      <c r="G12" s="22">
        <f t="shared" si="0"/>
        <v>6</v>
      </c>
      <c r="H12" s="27">
        <f>Налаштування!$C$2+E12-1</f>
        <v>44450</v>
      </c>
      <c r="I12" s="28"/>
      <c r="J12" s="86">
        <f>DATE(IF(F12&lt;$F$2,Налаштування!$A$2,Налаштування!$A$2-1),12,31)+G12-WEEKDAY(DATE(IF(F12&lt;$F$2,Налаштування!$A$2,Налаштування!$A$2-1),12,31),2)+(F12-1)*7</f>
        <v>44450</v>
      </c>
    </row>
    <row r="13" spans="1:10" ht="15">
      <c r="A13" s="34">
        <v>9</v>
      </c>
      <c r="B13" s="34" t="s">
        <v>32</v>
      </c>
      <c r="E13" s="22">
        <v>12</v>
      </c>
      <c r="F13" s="26">
        <f t="shared" si="1"/>
        <v>37</v>
      </c>
      <c r="G13" s="22">
        <f t="shared" si="0"/>
        <v>7</v>
      </c>
      <c r="H13" s="27">
        <f>Налаштування!$C$2+E13-1</f>
        <v>44451</v>
      </c>
      <c r="I13" s="28"/>
      <c r="J13" s="86">
        <f>DATE(IF(F13&lt;$F$2,Налаштування!$A$2,Налаштування!$A$2-1),12,31)+G13-WEEKDAY(DATE(IF(F13&lt;$F$2,Налаштування!$A$2,Налаштування!$A$2-1),12,31),2)+(F13-1)*7</f>
        <v>44451</v>
      </c>
    </row>
    <row r="14" spans="1:10" ht="15">
      <c r="A14" s="34">
        <v>10</v>
      </c>
      <c r="B14" s="34" t="s">
        <v>31</v>
      </c>
      <c r="E14" s="22">
        <v>13</v>
      </c>
      <c r="F14" s="26">
        <f t="shared" si="1"/>
        <v>38</v>
      </c>
      <c r="G14" s="22">
        <f t="shared" si="0"/>
        <v>1</v>
      </c>
      <c r="H14" s="27">
        <f>Налаштування!$C$2+E14-1</f>
        <v>44452</v>
      </c>
      <c r="I14" s="28"/>
      <c r="J14" s="86">
        <f>DATE(IF(F14&lt;$F$2,Налаштування!$A$2,Налаштування!$A$2-1),12,31)+G14-WEEKDAY(DATE(IF(F14&lt;$F$2,Налаштування!$A$2,Налаштування!$A$2-1),12,31),2)+(F14-1)*7</f>
        <v>44452</v>
      </c>
    </row>
    <row r="15" spans="1:10" ht="15">
      <c r="A15" s="34">
        <v>11</v>
      </c>
      <c r="B15" s="34" t="s">
        <v>30</v>
      </c>
      <c r="E15" s="22">
        <v>14</v>
      </c>
      <c r="F15" s="26">
        <f t="shared" si="1"/>
        <v>38</v>
      </c>
      <c r="G15" s="22">
        <f t="shared" si="0"/>
        <v>2</v>
      </c>
      <c r="H15" s="27">
        <f>Налаштування!$C$2+E15-1</f>
        <v>44453</v>
      </c>
      <c r="I15" s="28"/>
      <c r="J15" s="86">
        <f>DATE(IF(F15&lt;$F$2,Налаштування!$A$2,Налаштування!$A$2-1),12,31)+G15-WEEKDAY(DATE(IF(F15&lt;$F$2,Налаштування!$A$2,Налаштування!$A$2-1),12,31),2)+(F15-1)*7</f>
        <v>44453</v>
      </c>
    </row>
    <row r="16" spans="1:10" ht="15">
      <c r="A16" s="34">
        <v>12</v>
      </c>
      <c r="B16" s="34" t="s">
        <v>29</v>
      </c>
      <c r="E16" s="22">
        <v>15</v>
      </c>
      <c r="F16" s="26">
        <f t="shared" si="1"/>
        <v>38</v>
      </c>
      <c r="G16" s="22">
        <f t="shared" si="0"/>
        <v>3</v>
      </c>
      <c r="H16" s="27">
        <f>Налаштування!$C$2+E16-1</f>
        <v>44454</v>
      </c>
      <c r="I16" s="28"/>
      <c r="J16" s="86">
        <f>DATE(IF(F16&lt;$F$2,Налаштування!$A$2,Налаштування!$A$2-1),12,31)+G16-WEEKDAY(DATE(IF(F16&lt;$F$2,Налаштування!$A$2,Налаштування!$A$2-1),12,31),2)+(F16-1)*7</f>
        <v>44454</v>
      </c>
    </row>
    <row r="17" spans="1:10" ht="15">
      <c r="E17" s="22">
        <v>16</v>
      </c>
      <c r="F17" s="26">
        <f t="shared" si="1"/>
        <v>38</v>
      </c>
      <c r="G17" s="22">
        <f t="shared" si="0"/>
        <v>4</v>
      </c>
      <c r="H17" s="27">
        <f>Налаштування!$C$2+E17-1</f>
        <v>44455</v>
      </c>
      <c r="I17" s="28"/>
      <c r="J17" s="86">
        <f>DATE(IF(F17&lt;$F$2,Налаштування!$A$2,Налаштування!$A$2-1),12,31)+G17-WEEKDAY(DATE(IF(F17&lt;$F$2,Налаштування!$A$2,Налаштування!$A$2-1),12,31),2)+(F17-1)*7</f>
        <v>44455</v>
      </c>
    </row>
    <row r="18" spans="1:10" ht="15">
      <c r="E18" s="22">
        <v>17</v>
      </c>
      <c r="F18" s="26">
        <f t="shared" si="1"/>
        <v>38</v>
      </c>
      <c r="G18" s="22">
        <f t="shared" si="0"/>
        <v>5</v>
      </c>
      <c r="H18" s="27">
        <f>Налаштування!$C$2+E18-1</f>
        <v>44456</v>
      </c>
      <c r="I18" s="28"/>
      <c r="J18" s="86">
        <f>DATE(IF(F18&lt;$F$2,Налаштування!$A$2,Налаштування!$A$2-1),12,31)+G18-WEEKDAY(DATE(IF(F18&lt;$F$2,Налаштування!$A$2,Налаштування!$A$2-1),12,31),2)+(F18-1)*7</f>
        <v>44456</v>
      </c>
    </row>
    <row r="19" spans="1:10" ht="15">
      <c r="A19" s="94" t="s">
        <v>128</v>
      </c>
      <c r="B19" s="94"/>
      <c r="E19" s="22">
        <v>18</v>
      </c>
      <c r="F19" s="26">
        <f t="shared" si="1"/>
        <v>38</v>
      </c>
      <c r="G19" s="22">
        <f t="shared" si="0"/>
        <v>6</v>
      </c>
      <c r="H19" s="27">
        <f>Налаштування!$C$2+E19-1</f>
        <v>44457</v>
      </c>
      <c r="I19" s="28"/>
      <c r="J19" s="86">
        <f>DATE(IF(F19&lt;$F$2,Налаштування!$A$2,Налаштування!$A$2-1),12,31)+G19-WEEKDAY(DATE(IF(F19&lt;$F$2,Налаштування!$A$2,Налаштування!$A$2-1),12,31),2)+(F19-1)*7</f>
        <v>44457</v>
      </c>
    </row>
    <row r="20" spans="1:10" ht="15">
      <c r="A20" s="35" t="s">
        <v>39</v>
      </c>
      <c r="B20" s="36">
        <v>0</v>
      </c>
      <c r="E20" s="22">
        <v>19</v>
      </c>
      <c r="F20" s="26">
        <f t="shared" si="1"/>
        <v>38</v>
      </c>
      <c r="G20" s="22">
        <f t="shared" si="0"/>
        <v>7</v>
      </c>
      <c r="H20" s="27">
        <f>Налаштування!$C$2+E20-1</f>
        <v>44458</v>
      </c>
      <c r="I20" s="28"/>
      <c r="J20" s="86">
        <f>DATE(IF(F20&lt;$F$2,Налаштування!$A$2,Налаштування!$A$2-1),12,31)+G20-WEEKDAY(DATE(IF(F20&lt;$F$2,Налаштування!$A$2,Налаштування!$A$2-1),12,31),2)+(F20-1)*7</f>
        <v>44458</v>
      </c>
    </row>
    <row r="21" spans="1:10" ht="15">
      <c r="A21" s="35" t="s">
        <v>40</v>
      </c>
      <c r="B21" s="36">
        <v>0</v>
      </c>
      <c r="E21" s="22">
        <v>20</v>
      </c>
      <c r="F21" s="26">
        <f t="shared" si="1"/>
        <v>39</v>
      </c>
      <c r="G21" s="22">
        <f t="shared" si="0"/>
        <v>1</v>
      </c>
      <c r="H21" s="27">
        <f>Налаштування!$C$2+E21-1</f>
        <v>44459</v>
      </c>
      <c r="I21" s="28"/>
      <c r="J21" s="86">
        <f>DATE(IF(F21&lt;$F$2,Налаштування!$A$2,Налаштування!$A$2-1),12,31)+G21-WEEKDAY(DATE(IF(F21&lt;$F$2,Налаштування!$A$2,Налаштування!$A$2-1),12,31),2)+(F21-1)*7</f>
        <v>44459</v>
      </c>
    </row>
    <row r="22" spans="1:10" ht="15">
      <c r="A22" s="35" t="s">
        <v>42</v>
      </c>
      <c r="B22" s="36">
        <v>1</v>
      </c>
      <c r="E22" s="22">
        <v>21</v>
      </c>
      <c r="F22" s="26">
        <f t="shared" si="1"/>
        <v>39</v>
      </c>
      <c r="G22" s="22">
        <f t="shared" si="0"/>
        <v>2</v>
      </c>
      <c r="H22" s="27">
        <f>Налаштування!$C$2+E22-1</f>
        <v>44460</v>
      </c>
      <c r="I22" s="28"/>
      <c r="J22" s="86">
        <f>DATE(IF(F22&lt;$F$2,Налаштування!$A$2,Налаштування!$A$2-1),12,31)+G22-WEEKDAY(DATE(IF(F22&lt;$F$2,Налаштування!$A$2,Налаштування!$A$2-1),12,31),2)+(F22-1)*7</f>
        <v>44460</v>
      </c>
    </row>
    <row r="23" spans="1:10" ht="15">
      <c r="A23" s="35" t="s">
        <v>43</v>
      </c>
      <c r="B23" s="36">
        <v>2</v>
      </c>
      <c r="E23" s="22">
        <v>22</v>
      </c>
      <c r="F23" s="26">
        <f t="shared" si="1"/>
        <v>39</v>
      </c>
      <c r="G23" s="22">
        <f t="shared" si="0"/>
        <v>3</v>
      </c>
      <c r="H23" s="27">
        <f>Налаштування!$C$2+E23-1</f>
        <v>44461</v>
      </c>
      <c r="I23" s="28"/>
      <c r="J23" s="86">
        <f>DATE(IF(F23&lt;$F$2,Налаштування!$A$2,Налаштування!$A$2-1),12,31)+G23-WEEKDAY(DATE(IF(F23&lt;$F$2,Налаштування!$A$2,Налаштування!$A$2-1),12,31),2)+(F23-1)*7</f>
        <v>44461</v>
      </c>
    </row>
    <row r="24" spans="1:10" ht="15">
      <c r="A24" s="35" t="s">
        <v>44</v>
      </c>
      <c r="B24" s="36">
        <v>3</v>
      </c>
      <c r="E24" s="22">
        <v>23</v>
      </c>
      <c r="F24" s="26">
        <f t="shared" si="1"/>
        <v>39</v>
      </c>
      <c r="G24" s="22">
        <f t="shared" si="0"/>
        <v>4</v>
      </c>
      <c r="H24" s="27">
        <f>Налаштування!$C$2+E24-1</f>
        <v>44462</v>
      </c>
      <c r="I24" s="28"/>
      <c r="J24" s="86">
        <f>DATE(IF(F24&lt;$F$2,Налаштування!$A$2,Налаштування!$A$2-1),12,31)+G24-WEEKDAY(DATE(IF(F24&lt;$F$2,Налаштування!$A$2,Налаштування!$A$2-1),12,31),2)+(F24-1)*7</f>
        <v>44462</v>
      </c>
    </row>
    <row r="25" spans="1:10" ht="15">
      <c r="A25" s="35" t="s">
        <v>45</v>
      </c>
      <c r="B25" s="36">
        <v>4</v>
      </c>
      <c r="E25" s="22">
        <v>24</v>
      </c>
      <c r="F25" s="26">
        <f t="shared" si="1"/>
        <v>39</v>
      </c>
      <c r="G25" s="22">
        <f t="shared" si="0"/>
        <v>5</v>
      </c>
      <c r="H25" s="27">
        <f>Налаштування!$C$2+E25-1</f>
        <v>44463</v>
      </c>
      <c r="I25" s="28"/>
      <c r="J25" s="86">
        <f>DATE(IF(F25&lt;$F$2,Налаштування!$A$2,Налаштування!$A$2-1),12,31)+G25-WEEKDAY(DATE(IF(F25&lt;$F$2,Налаштування!$A$2,Налаштування!$A$2-1),12,31),2)+(F25-1)*7</f>
        <v>44463</v>
      </c>
    </row>
    <row r="26" spans="1:10" ht="15">
      <c r="A26" s="35" t="s">
        <v>46</v>
      </c>
      <c r="B26" s="36">
        <v>5</v>
      </c>
      <c r="E26" s="22">
        <v>25</v>
      </c>
      <c r="F26" s="26">
        <f t="shared" si="1"/>
        <v>39</v>
      </c>
      <c r="G26" s="22">
        <f t="shared" si="0"/>
        <v>6</v>
      </c>
      <c r="H26" s="27">
        <f>Налаштування!$C$2+E26-1</f>
        <v>44464</v>
      </c>
      <c r="I26" s="28"/>
      <c r="J26" s="86"/>
    </row>
    <row r="27" spans="1:10" ht="15">
      <c r="A27" s="35" t="s">
        <v>47</v>
      </c>
      <c r="B27" s="36">
        <v>6</v>
      </c>
      <c r="E27" s="22">
        <v>26</v>
      </c>
      <c r="F27" s="26">
        <f t="shared" si="1"/>
        <v>39</v>
      </c>
      <c r="G27" s="22">
        <f t="shared" si="0"/>
        <v>7</v>
      </c>
      <c r="H27" s="27">
        <f>Налаштування!$C$2+E27-1</f>
        <v>44465</v>
      </c>
      <c r="I27" s="28"/>
      <c r="J27" s="86"/>
    </row>
    <row r="28" spans="1:10" ht="15">
      <c r="A28" s="30"/>
      <c r="E28" s="22">
        <v>27</v>
      </c>
      <c r="F28" s="26">
        <f t="shared" si="1"/>
        <v>40</v>
      </c>
      <c r="G28" s="22">
        <f t="shared" si="0"/>
        <v>1</v>
      </c>
      <c r="H28" s="27">
        <f>Налаштування!$C$2+E28-1</f>
        <v>44466</v>
      </c>
      <c r="I28" s="28"/>
      <c r="J28" s="86"/>
    </row>
    <row r="29" spans="1:10" ht="15">
      <c r="E29" s="22">
        <v>28</v>
      </c>
      <c r="F29" s="26">
        <f t="shared" si="1"/>
        <v>40</v>
      </c>
      <c r="G29" s="22">
        <f t="shared" si="0"/>
        <v>2</v>
      </c>
      <c r="H29" s="27">
        <f>Налаштування!$C$2+E29-1</f>
        <v>44467</v>
      </c>
      <c r="I29" s="28"/>
      <c r="J29" s="86"/>
    </row>
    <row r="30" spans="1:10" ht="15">
      <c r="E30" s="22">
        <v>29</v>
      </c>
      <c r="F30" s="26">
        <f t="shared" si="1"/>
        <v>40</v>
      </c>
      <c r="G30" s="22">
        <f t="shared" si="0"/>
        <v>3</v>
      </c>
      <c r="H30" s="27">
        <f>Налаштування!$C$2+E30-1</f>
        <v>44468</v>
      </c>
      <c r="I30" s="28"/>
      <c r="J30" s="86"/>
    </row>
    <row r="31" spans="1:10" ht="15">
      <c r="E31" s="22">
        <v>30</v>
      </c>
      <c r="F31" s="26">
        <f t="shared" si="1"/>
        <v>40</v>
      </c>
      <c r="G31" s="22">
        <f t="shared" si="0"/>
        <v>4</v>
      </c>
      <c r="H31" s="27">
        <f>Налаштування!$C$2+E31-1</f>
        <v>44469</v>
      </c>
      <c r="I31" s="28"/>
      <c r="J31" s="86"/>
    </row>
    <row r="32" spans="1:10" ht="15">
      <c r="E32" s="22">
        <v>31</v>
      </c>
      <c r="F32" s="26">
        <f t="shared" si="1"/>
        <v>40</v>
      </c>
      <c r="G32" s="22">
        <f t="shared" si="0"/>
        <v>5</v>
      </c>
      <c r="H32" s="27">
        <f>Налаштування!$C$2+E32-1</f>
        <v>44470</v>
      </c>
      <c r="I32" s="28"/>
      <c r="J32" s="86"/>
    </row>
    <row r="33" spans="5:10" ht="15">
      <c r="E33" s="22">
        <v>32</v>
      </c>
      <c r="F33" s="26">
        <f t="shared" si="1"/>
        <v>40</v>
      </c>
      <c r="G33" s="22">
        <f t="shared" si="0"/>
        <v>6</v>
      </c>
      <c r="H33" s="27">
        <f>Налаштування!$C$2+E33-1</f>
        <v>44471</v>
      </c>
      <c r="I33" s="28"/>
      <c r="J33" s="86"/>
    </row>
    <row r="34" spans="5:10" ht="15">
      <c r="E34" s="22">
        <v>33</v>
      </c>
      <c r="F34" s="26">
        <f t="shared" si="1"/>
        <v>40</v>
      </c>
      <c r="G34" s="22">
        <f t="shared" si="0"/>
        <v>7</v>
      </c>
      <c r="H34" s="27">
        <f>Налаштування!$C$2+E34-1</f>
        <v>44472</v>
      </c>
      <c r="I34" s="28"/>
      <c r="J34" s="86"/>
    </row>
    <row r="35" spans="5:10" ht="15">
      <c r="E35" s="22">
        <v>34</v>
      </c>
      <c r="F35" s="26">
        <f t="shared" si="1"/>
        <v>41</v>
      </c>
      <c r="G35" s="22">
        <f t="shared" si="0"/>
        <v>1</v>
      </c>
      <c r="H35" s="27">
        <f>Налаштування!$C$2+E35-1</f>
        <v>44473</v>
      </c>
      <c r="I35" s="28"/>
      <c r="J35" s="86"/>
    </row>
    <row r="36" spans="5:10" ht="15">
      <c r="E36" s="22">
        <v>35</v>
      </c>
      <c r="F36" s="26">
        <f t="shared" si="1"/>
        <v>41</v>
      </c>
      <c r="G36" s="22">
        <f t="shared" si="0"/>
        <v>2</v>
      </c>
      <c r="H36" s="27">
        <f>Налаштування!$C$2+E36-1</f>
        <v>44474</v>
      </c>
      <c r="I36" s="28"/>
      <c r="J36" s="86"/>
    </row>
    <row r="37" spans="5:10" ht="15">
      <c r="E37" s="22">
        <v>36</v>
      </c>
      <c r="F37" s="26">
        <f t="shared" si="1"/>
        <v>41</v>
      </c>
      <c r="G37" s="22">
        <f t="shared" si="0"/>
        <v>3</v>
      </c>
      <c r="H37" s="27">
        <f>Налаштування!$C$2+E37-1</f>
        <v>44475</v>
      </c>
      <c r="I37" s="28"/>
      <c r="J37" s="86"/>
    </row>
    <row r="38" spans="5:10" ht="15">
      <c r="E38" s="22">
        <v>37</v>
      </c>
      <c r="F38" s="26">
        <f t="shared" si="1"/>
        <v>41</v>
      </c>
      <c r="G38" s="22">
        <f t="shared" si="0"/>
        <v>4</v>
      </c>
      <c r="H38" s="27">
        <f>Налаштування!$C$2+E38-1</f>
        <v>44476</v>
      </c>
      <c r="I38" s="28"/>
      <c r="J38" s="86"/>
    </row>
    <row r="39" spans="5:10" ht="15">
      <c r="E39" s="22">
        <v>38</v>
      </c>
      <c r="F39" s="26">
        <f t="shared" si="1"/>
        <v>41</v>
      </c>
      <c r="G39" s="22">
        <f t="shared" si="0"/>
        <v>5</v>
      </c>
      <c r="H39" s="27">
        <f>Налаштування!$C$2+E39-1</f>
        <v>44477</v>
      </c>
      <c r="I39" s="28"/>
      <c r="J39" s="86"/>
    </row>
    <row r="40" spans="5:10" ht="15">
      <c r="E40" s="22">
        <v>39</v>
      </c>
      <c r="F40" s="26">
        <f t="shared" si="1"/>
        <v>41</v>
      </c>
      <c r="G40" s="22">
        <f t="shared" si="0"/>
        <v>6</v>
      </c>
      <c r="H40" s="27">
        <f>Налаштування!$C$2+E40-1</f>
        <v>44478</v>
      </c>
      <c r="I40" s="28"/>
      <c r="J40" s="86"/>
    </row>
    <row r="41" spans="5:10" ht="15">
      <c r="E41" s="22">
        <v>40</v>
      </c>
      <c r="F41" s="26">
        <f t="shared" si="1"/>
        <v>41</v>
      </c>
      <c r="G41" s="22">
        <f t="shared" si="0"/>
        <v>7</v>
      </c>
      <c r="H41" s="27">
        <f>Налаштування!$C$2+E41-1</f>
        <v>44479</v>
      </c>
      <c r="I41" s="28"/>
      <c r="J41" s="86"/>
    </row>
    <row r="42" spans="5:10" ht="15">
      <c r="E42" s="22">
        <v>41</v>
      </c>
      <c r="F42" s="26">
        <f t="shared" si="1"/>
        <v>42</v>
      </c>
      <c r="G42" s="22">
        <f t="shared" si="0"/>
        <v>1</v>
      </c>
      <c r="H42" s="27">
        <f>Налаштування!$C$2+E42-1</f>
        <v>44480</v>
      </c>
      <c r="I42" s="28"/>
      <c r="J42" s="86"/>
    </row>
    <row r="43" spans="5:10" ht="15">
      <c r="E43" s="22">
        <v>42</v>
      </c>
      <c r="F43" s="26">
        <f t="shared" si="1"/>
        <v>42</v>
      </c>
      <c r="G43" s="22">
        <f t="shared" si="0"/>
        <v>2</v>
      </c>
      <c r="H43" s="27">
        <f>Налаштування!$C$2+E43-1</f>
        <v>44481</v>
      </c>
      <c r="I43" s="28"/>
      <c r="J43" s="86"/>
    </row>
    <row r="44" spans="5:10" ht="15">
      <c r="E44" s="22">
        <v>43</v>
      </c>
      <c r="F44" s="26">
        <f t="shared" si="1"/>
        <v>42</v>
      </c>
      <c r="G44" s="22">
        <f t="shared" si="0"/>
        <v>3</v>
      </c>
      <c r="H44" s="27">
        <f>Налаштування!$C$2+E44-1</f>
        <v>44482</v>
      </c>
      <c r="I44" s="28"/>
      <c r="J44" s="86"/>
    </row>
    <row r="45" spans="5:10" ht="15">
      <c r="E45" s="22">
        <v>44</v>
      </c>
      <c r="F45" s="26">
        <f t="shared" si="1"/>
        <v>42</v>
      </c>
      <c r="G45" s="22">
        <f t="shared" si="0"/>
        <v>4</v>
      </c>
      <c r="H45" s="27">
        <f>Налаштування!$C$2+E45-1</f>
        <v>44483</v>
      </c>
      <c r="I45" s="28" t="s">
        <v>39</v>
      </c>
      <c r="J45" s="86"/>
    </row>
    <row r="46" spans="5:10" ht="15">
      <c r="E46" s="22">
        <v>45</v>
      </c>
      <c r="F46" s="26">
        <f t="shared" si="1"/>
        <v>42</v>
      </c>
      <c r="G46" s="22">
        <f t="shared" si="0"/>
        <v>5</v>
      </c>
      <c r="H46" s="27">
        <f>Налаштування!$C$2+E46-1</f>
        <v>44484</v>
      </c>
      <c r="I46" s="28"/>
      <c r="J46" s="86"/>
    </row>
    <row r="47" spans="5:10" ht="15">
      <c r="E47" s="22">
        <v>46</v>
      </c>
      <c r="F47" s="26">
        <f t="shared" si="1"/>
        <v>42</v>
      </c>
      <c r="G47" s="22">
        <f t="shared" si="0"/>
        <v>6</v>
      </c>
      <c r="H47" s="27">
        <f>Налаштування!$C$2+E47-1</f>
        <v>44485</v>
      </c>
      <c r="I47" s="28"/>
      <c r="J47" s="86"/>
    </row>
    <row r="48" spans="5:10" ht="15">
      <c r="E48" s="22">
        <v>47</v>
      </c>
      <c r="F48" s="26">
        <f t="shared" si="1"/>
        <v>42</v>
      </c>
      <c r="G48" s="22">
        <f t="shared" si="0"/>
        <v>7</v>
      </c>
      <c r="H48" s="27">
        <f>Налаштування!$C$2+E48-1</f>
        <v>44486</v>
      </c>
      <c r="I48" s="28"/>
      <c r="J48" s="86"/>
    </row>
    <row r="49" spans="5:10" ht="15">
      <c r="E49" s="22">
        <v>48</v>
      </c>
      <c r="F49" s="26">
        <f t="shared" si="1"/>
        <v>43</v>
      </c>
      <c r="G49" s="22">
        <f t="shared" si="0"/>
        <v>1</v>
      </c>
      <c r="H49" s="27">
        <f>Налаштування!$C$2+E49-1</f>
        <v>44487</v>
      </c>
      <c r="I49" s="28" t="s">
        <v>40</v>
      </c>
      <c r="J49" s="86"/>
    </row>
    <row r="50" spans="5:10" ht="15">
      <c r="E50" s="22">
        <v>49</v>
      </c>
      <c r="F50" s="26">
        <f t="shared" si="1"/>
        <v>43</v>
      </c>
      <c r="G50" s="22">
        <f t="shared" si="0"/>
        <v>2</v>
      </c>
      <c r="H50" s="27">
        <f>Налаштування!$C$2+E50-1</f>
        <v>44488</v>
      </c>
      <c r="I50" s="28" t="s">
        <v>40</v>
      </c>
      <c r="J50" s="86"/>
    </row>
    <row r="51" spans="5:10" ht="15">
      <c r="E51" s="22">
        <v>50</v>
      </c>
      <c r="F51" s="26">
        <f t="shared" si="1"/>
        <v>43</v>
      </c>
      <c r="G51" s="22">
        <f t="shared" si="0"/>
        <v>3</v>
      </c>
      <c r="H51" s="27">
        <f>Налаштування!$C$2+E51-1</f>
        <v>44489</v>
      </c>
      <c r="I51" s="28" t="s">
        <v>40</v>
      </c>
      <c r="J51" s="86"/>
    </row>
    <row r="52" spans="5:10" ht="15">
      <c r="E52" s="22">
        <v>51</v>
      </c>
      <c r="F52" s="26">
        <f t="shared" si="1"/>
        <v>43</v>
      </c>
      <c r="G52" s="22">
        <f t="shared" si="0"/>
        <v>4</v>
      </c>
      <c r="H52" s="27">
        <f>Налаштування!$C$2+E52-1</f>
        <v>44490</v>
      </c>
      <c r="I52" s="28" t="s">
        <v>40</v>
      </c>
      <c r="J52" s="86"/>
    </row>
    <row r="53" spans="5:10" ht="15">
      <c r="E53" s="22">
        <v>52</v>
      </c>
      <c r="F53" s="26">
        <f t="shared" si="1"/>
        <v>43</v>
      </c>
      <c r="G53" s="22">
        <f t="shared" si="0"/>
        <v>5</v>
      </c>
      <c r="H53" s="27">
        <f>Налаштування!$C$2+E53-1</f>
        <v>44491</v>
      </c>
      <c r="I53" s="28" t="s">
        <v>40</v>
      </c>
      <c r="J53" s="86"/>
    </row>
    <row r="54" spans="5:10" ht="15">
      <c r="E54" s="22">
        <v>53</v>
      </c>
      <c r="F54" s="26">
        <f t="shared" si="1"/>
        <v>43</v>
      </c>
      <c r="G54" s="22">
        <f t="shared" si="0"/>
        <v>6</v>
      </c>
      <c r="H54" s="27">
        <f>Налаштування!$C$2+E54-1</f>
        <v>44492</v>
      </c>
      <c r="I54" s="28" t="s">
        <v>46</v>
      </c>
      <c r="J54" s="86"/>
    </row>
    <row r="55" spans="5:10" ht="15">
      <c r="E55" s="22">
        <v>54</v>
      </c>
      <c r="F55" s="26">
        <f t="shared" si="1"/>
        <v>43</v>
      </c>
      <c r="G55" s="22">
        <f t="shared" si="0"/>
        <v>7</v>
      </c>
      <c r="H55" s="27">
        <f>Налаштування!$C$2+E55-1</f>
        <v>44493</v>
      </c>
      <c r="I55" s="28" t="s">
        <v>40</v>
      </c>
      <c r="J55" s="86"/>
    </row>
    <row r="56" spans="5:10" ht="15">
      <c r="E56" s="22">
        <v>55</v>
      </c>
      <c r="F56" s="26">
        <f t="shared" si="1"/>
        <v>44</v>
      </c>
      <c r="G56" s="22">
        <f t="shared" si="0"/>
        <v>1</v>
      </c>
      <c r="H56" s="27">
        <f>Налаштування!$C$2+E56-1</f>
        <v>44494</v>
      </c>
      <c r="I56" s="28"/>
      <c r="J56" s="86"/>
    </row>
    <row r="57" spans="5:10" ht="15">
      <c r="E57" s="22">
        <v>56</v>
      </c>
      <c r="F57" s="26">
        <f t="shared" si="1"/>
        <v>44</v>
      </c>
      <c r="G57" s="22">
        <f t="shared" si="0"/>
        <v>2</v>
      </c>
      <c r="H57" s="27">
        <f>Налаштування!$C$2+E57-1</f>
        <v>44495</v>
      </c>
      <c r="I57" s="28"/>
      <c r="J57" s="86"/>
    </row>
    <row r="58" spans="5:10" ht="15">
      <c r="E58" s="22">
        <v>57</v>
      </c>
      <c r="F58" s="26">
        <f t="shared" si="1"/>
        <v>44</v>
      </c>
      <c r="G58" s="22">
        <f t="shared" si="0"/>
        <v>3</v>
      </c>
      <c r="H58" s="27">
        <f>Налаштування!$C$2+E58-1</f>
        <v>44496</v>
      </c>
      <c r="I58" s="28"/>
      <c r="J58" s="86"/>
    </row>
    <row r="59" spans="5:10" ht="15">
      <c r="E59" s="22">
        <v>58</v>
      </c>
      <c r="F59" s="26">
        <f t="shared" si="1"/>
        <v>44</v>
      </c>
      <c r="G59" s="22">
        <f t="shared" si="0"/>
        <v>4</v>
      </c>
      <c r="H59" s="27">
        <f>Налаштування!$C$2+E59-1</f>
        <v>44497</v>
      </c>
      <c r="I59" s="28"/>
      <c r="J59" s="86"/>
    </row>
    <row r="60" spans="5:10" ht="15">
      <c r="E60" s="22">
        <v>59</v>
      </c>
      <c r="F60" s="26">
        <f t="shared" si="1"/>
        <v>44</v>
      </c>
      <c r="G60" s="22">
        <f t="shared" si="0"/>
        <v>5</v>
      </c>
      <c r="H60" s="27">
        <f>Налаштування!$C$2+E60-1</f>
        <v>44498</v>
      </c>
      <c r="I60" s="28"/>
      <c r="J60" s="86"/>
    </row>
    <row r="61" spans="5:10" ht="15">
      <c r="E61" s="22">
        <v>60</v>
      </c>
      <c r="F61" s="26">
        <f t="shared" si="1"/>
        <v>44</v>
      </c>
      <c r="G61" s="22">
        <f t="shared" si="0"/>
        <v>6</v>
      </c>
      <c r="H61" s="27">
        <f>Налаштування!$C$2+E61-1</f>
        <v>44499</v>
      </c>
      <c r="I61" s="28"/>
      <c r="J61" s="86"/>
    </row>
    <row r="62" spans="5:10" ht="15">
      <c r="E62" s="22">
        <v>61</v>
      </c>
      <c r="F62" s="26">
        <f t="shared" si="1"/>
        <v>44</v>
      </c>
      <c r="G62" s="22">
        <f t="shared" si="0"/>
        <v>7</v>
      </c>
      <c r="H62" s="27">
        <f>Налаштування!$C$2+E62-1</f>
        <v>44500</v>
      </c>
      <c r="I62" s="28"/>
      <c r="J62" s="86"/>
    </row>
    <row r="63" spans="5:10" ht="15">
      <c r="E63" s="22">
        <v>62</v>
      </c>
      <c r="F63" s="26">
        <f t="shared" si="1"/>
        <v>45</v>
      </c>
      <c r="G63" s="22">
        <f t="shared" si="0"/>
        <v>1</v>
      </c>
      <c r="H63" s="27">
        <f>Налаштування!$C$2+E63-1</f>
        <v>44501</v>
      </c>
      <c r="I63" s="28"/>
      <c r="J63" s="86"/>
    </row>
    <row r="64" spans="5:10" ht="15">
      <c r="E64" s="22">
        <v>63</v>
      </c>
      <c r="F64" s="26">
        <f t="shared" si="1"/>
        <v>45</v>
      </c>
      <c r="G64" s="22">
        <f t="shared" si="0"/>
        <v>2</v>
      </c>
      <c r="H64" s="27">
        <f>Налаштування!$C$2+E64-1</f>
        <v>44502</v>
      </c>
      <c r="I64" s="28"/>
      <c r="J64" s="86"/>
    </row>
    <row r="65" spans="5:10" ht="15">
      <c r="E65" s="22">
        <v>64</v>
      </c>
      <c r="F65" s="26">
        <f t="shared" si="1"/>
        <v>45</v>
      </c>
      <c r="G65" s="22">
        <f t="shared" si="0"/>
        <v>3</v>
      </c>
      <c r="H65" s="27">
        <f>Налаштування!$C$2+E65-1</f>
        <v>44503</v>
      </c>
      <c r="I65" s="28"/>
      <c r="J65" s="86"/>
    </row>
    <row r="66" spans="5:10" ht="15">
      <c r="E66" s="22">
        <v>65</v>
      </c>
      <c r="F66" s="26">
        <f t="shared" si="1"/>
        <v>45</v>
      </c>
      <c r="G66" s="22">
        <f t="shared" ref="G66:G129" si="2">WEEKDAY(H66,2)</f>
        <v>4</v>
      </c>
      <c r="H66" s="27">
        <f>Налаштування!$C$2+E66-1</f>
        <v>44504</v>
      </c>
      <c r="I66" s="28"/>
      <c r="J66" s="86"/>
    </row>
    <row r="67" spans="5:10" ht="15">
      <c r="E67" s="22">
        <v>66</v>
      </c>
      <c r="F67" s="26">
        <f t="shared" ref="F67:F130" si="3">WEEKNUM(H67,2)</f>
        <v>45</v>
      </c>
      <c r="G67" s="22">
        <f t="shared" si="2"/>
        <v>5</v>
      </c>
      <c r="H67" s="27">
        <f>Налаштування!$C$2+E67-1</f>
        <v>44505</v>
      </c>
      <c r="I67" s="28"/>
      <c r="J67" s="86"/>
    </row>
    <row r="68" spans="5:10" ht="15">
      <c r="E68" s="22">
        <v>67</v>
      </c>
      <c r="F68" s="26">
        <f t="shared" si="3"/>
        <v>45</v>
      </c>
      <c r="G68" s="22">
        <f t="shared" si="2"/>
        <v>6</v>
      </c>
      <c r="H68" s="27">
        <f>Налаштування!$C$2+E68-1</f>
        <v>44506</v>
      </c>
      <c r="I68" s="28"/>
      <c r="J68" s="86"/>
    </row>
    <row r="69" spans="5:10" ht="15">
      <c r="E69" s="22">
        <v>68</v>
      </c>
      <c r="F69" s="26">
        <f t="shared" si="3"/>
        <v>45</v>
      </c>
      <c r="G69" s="22">
        <f t="shared" si="2"/>
        <v>7</v>
      </c>
      <c r="H69" s="27">
        <f>Налаштування!$C$2+E69-1</f>
        <v>44507</v>
      </c>
      <c r="I69" s="28"/>
      <c r="J69" s="86"/>
    </row>
    <row r="70" spans="5:10" ht="15">
      <c r="E70" s="22">
        <v>69</v>
      </c>
      <c r="F70" s="26">
        <f t="shared" si="3"/>
        <v>46</v>
      </c>
      <c r="G70" s="22">
        <f t="shared" si="2"/>
        <v>1</v>
      </c>
      <c r="H70" s="27">
        <f>Налаштування!$C$2+E70-1</f>
        <v>44508</v>
      </c>
      <c r="I70" s="28"/>
      <c r="J70" s="86"/>
    </row>
    <row r="71" spans="5:10" ht="15">
      <c r="E71" s="22">
        <v>70</v>
      </c>
      <c r="F71" s="26">
        <f t="shared" si="3"/>
        <v>46</v>
      </c>
      <c r="G71" s="22">
        <f t="shared" si="2"/>
        <v>2</v>
      </c>
      <c r="H71" s="27">
        <f>Налаштування!$C$2+E71-1</f>
        <v>44509</v>
      </c>
      <c r="I71" s="28"/>
      <c r="J71" s="86"/>
    </row>
    <row r="72" spans="5:10" ht="15">
      <c r="E72" s="22">
        <v>71</v>
      </c>
      <c r="F72" s="26">
        <f t="shared" si="3"/>
        <v>46</v>
      </c>
      <c r="G72" s="22">
        <f t="shared" si="2"/>
        <v>3</v>
      </c>
      <c r="H72" s="27">
        <f>Налаштування!$C$2+E72-1</f>
        <v>44510</v>
      </c>
      <c r="I72" s="28"/>
      <c r="J72" s="86"/>
    </row>
    <row r="73" spans="5:10" ht="15">
      <c r="E73" s="22">
        <v>72</v>
      </c>
      <c r="F73" s="26">
        <f t="shared" si="3"/>
        <v>46</v>
      </c>
      <c r="G73" s="22">
        <f t="shared" si="2"/>
        <v>4</v>
      </c>
      <c r="H73" s="27">
        <f>Налаштування!$C$2+E73-1</f>
        <v>44511</v>
      </c>
      <c r="I73" s="28"/>
      <c r="J73" s="86"/>
    </row>
    <row r="74" spans="5:10" ht="15">
      <c r="E74" s="22">
        <v>73</v>
      </c>
      <c r="F74" s="26">
        <f t="shared" si="3"/>
        <v>46</v>
      </c>
      <c r="G74" s="22">
        <f t="shared" si="2"/>
        <v>5</v>
      </c>
      <c r="H74" s="27">
        <f>Налаштування!$C$2+E74-1</f>
        <v>44512</v>
      </c>
      <c r="I74" s="28"/>
      <c r="J74" s="86"/>
    </row>
    <row r="75" spans="5:10" ht="15">
      <c r="E75" s="22">
        <v>74</v>
      </c>
      <c r="F75" s="26">
        <f t="shared" si="3"/>
        <v>46</v>
      </c>
      <c r="G75" s="22">
        <f t="shared" si="2"/>
        <v>6</v>
      </c>
      <c r="H75" s="27">
        <f>Налаштування!$C$2+E75-1</f>
        <v>44513</v>
      </c>
      <c r="I75" s="28"/>
      <c r="J75" s="86"/>
    </row>
    <row r="76" spans="5:10" ht="15">
      <c r="E76" s="22">
        <v>75</v>
      </c>
      <c r="F76" s="26">
        <f t="shared" si="3"/>
        <v>46</v>
      </c>
      <c r="G76" s="22">
        <f t="shared" si="2"/>
        <v>7</v>
      </c>
      <c r="H76" s="27">
        <f>Налаштування!$C$2+E76-1</f>
        <v>44514</v>
      </c>
      <c r="I76" s="28"/>
      <c r="J76" s="86"/>
    </row>
    <row r="77" spans="5:10" ht="15">
      <c r="E77" s="22">
        <v>76</v>
      </c>
      <c r="F77" s="26">
        <f t="shared" si="3"/>
        <v>47</v>
      </c>
      <c r="G77" s="22">
        <f t="shared" si="2"/>
        <v>1</v>
      </c>
      <c r="H77" s="27">
        <f>Налаштування!$C$2+E77-1</f>
        <v>44515</v>
      </c>
      <c r="I77" s="28"/>
      <c r="J77" s="86"/>
    </row>
    <row r="78" spans="5:10" ht="15">
      <c r="E78" s="22">
        <v>77</v>
      </c>
      <c r="F78" s="26">
        <f t="shared" si="3"/>
        <v>47</v>
      </c>
      <c r="G78" s="22">
        <f t="shared" si="2"/>
        <v>2</v>
      </c>
      <c r="H78" s="27">
        <f>Налаштування!$C$2+E78-1</f>
        <v>44516</v>
      </c>
      <c r="I78" s="28"/>
      <c r="J78" s="86"/>
    </row>
    <row r="79" spans="5:10" ht="15">
      <c r="E79" s="22">
        <v>78</v>
      </c>
      <c r="F79" s="26">
        <f t="shared" si="3"/>
        <v>47</v>
      </c>
      <c r="G79" s="22">
        <f t="shared" si="2"/>
        <v>3</v>
      </c>
      <c r="H79" s="27">
        <f>Налаштування!$C$2+E79-1</f>
        <v>44517</v>
      </c>
      <c r="I79" s="28"/>
      <c r="J79" s="86"/>
    </row>
    <row r="80" spans="5:10" ht="15">
      <c r="E80" s="22">
        <v>79</v>
      </c>
      <c r="F80" s="26">
        <f t="shared" si="3"/>
        <v>47</v>
      </c>
      <c r="G80" s="22">
        <f t="shared" si="2"/>
        <v>4</v>
      </c>
      <c r="H80" s="27">
        <f>Налаштування!$C$2+E80-1</f>
        <v>44518</v>
      </c>
      <c r="I80" s="28"/>
      <c r="J80" s="86"/>
    </row>
    <row r="81" spans="5:10" ht="15">
      <c r="E81" s="22">
        <v>80</v>
      </c>
      <c r="F81" s="26">
        <f t="shared" si="3"/>
        <v>47</v>
      </c>
      <c r="G81" s="22">
        <f t="shared" si="2"/>
        <v>5</v>
      </c>
      <c r="H81" s="27">
        <f>Налаштування!$C$2+E81-1</f>
        <v>44519</v>
      </c>
      <c r="I81" s="28"/>
      <c r="J81" s="86"/>
    </row>
    <row r="82" spans="5:10" ht="15">
      <c r="E82" s="22">
        <v>81</v>
      </c>
      <c r="F82" s="26">
        <f t="shared" si="3"/>
        <v>47</v>
      </c>
      <c r="G82" s="22">
        <f t="shared" si="2"/>
        <v>6</v>
      </c>
      <c r="H82" s="27">
        <f>Налаштування!$C$2+E82-1</f>
        <v>44520</v>
      </c>
      <c r="I82" s="28"/>
      <c r="J82" s="86"/>
    </row>
    <row r="83" spans="5:10" ht="15">
      <c r="E83" s="22">
        <v>82</v>
      </c>
      <c r="F83" s="26">
        <f t="shared" si="3"/>
        <v>47</v>
      </c>
      <c r="G83" s="22">
        <f t="shared" si="2"/>
        <v>7</v>
      </c>
      <c r="H83" s="27">
        <f>Налаштування!$C$2+E83-1</f>
        <v>44521</v>
      </c>
      <c r="I83" s="28"/>
      <c r="J83" s="86"/>
    </row>
    <row r="84" spans="5:10" ht="15">
      <c r="E84" s="22">
        <v>83</v>
      </c>
      <c r="F84" s="26">
        <f t="shared" si="3"/>
        <v>48</v>
      </c>
      <c r="G84" s="22">
        <f t="shared" si="2"/>
        <v>1</v>
      </c>
      <c r="H84" s="27">
        <f>Налаштування!$C$2+E84-1</f>
        <v>44522</v>
      </c>
      <c r="I84" s="28"/>
      <c r="J84" s="86"/>
    </row>
    <row r="85" spans="5:10" ht="15">
      <c r="E85" s="22">
        <v>84</v>
      </c>
      <c r="F85" s="26">
        <f t="shared" si="3"/>
        <v>48</v>
      </c>
      <c r="G85" s="22">
        <f t="shared" si="2"/>
        <v>2</v>
      </c>
      <c r="H85" s="27">
        <f>Налаштування!$C$2+E85-1</f>
        <v>44523</v>
      </c>
      <c r="I85" s="28"/>
      <c r="J85" s="86"/>
    </row>
    <row r="86" spans="5:10" ht="15">
      <c r="E86" s="22">
        <v>85</v>
      </c>
      <c r="F86" s="26">
        <f t="shared" si="3"/>
        <v>48</v>
      </c>
      <c r="G86" s="22">
        <f t="shared" si="2"/>
        <v>3</v>
      </c>
      <c r="H86" s="27">
        <f>Налаштування!$C$2+E86-1</f>
        <v>44524</v>
      </c>
      <c r="I86" s="28"/>
      <c r="J86" s="86"/>
    </row>
    <row r="87" spans="5:10" ht="15">
      <c r="E87" s="22">
        <v>86</v>
      </c>
      <c r="F87" s="26">
        <f t="shared" si="3"/>
        <v>48</v>
      </c>
      <c r="G87" s="22">
        <f t="shared" si="2"/>
        <v>4</v>
      </c>
      <c r="H87" s="27">
        <f>Налаштування!$C$2+E87-1</f>
        <v>44525</v>
      </c>
      <c r="I87" s="28"/>
      <c r="J87" s="86"/>
    </row>
    <row r="88" spans="5:10" ht="15">
      <c r="E88" s="22">
        <v>87</v>
      </c>
      <c r="F88" s="26">
        <f t="shared" si="3"/>
        <v>48</v>
      </c>
      <c r="G88" s="22">
        <f t="shared" si="2"/>
        <v>5</v>
      </c>
      <c r="H88" s="27">
        <f>Налаштування!$C$2+E88-1</f>
        <v>44526</v>
      </c>
      <c r="I88" s="28"/>
      <c r="J88" s="86"/>
    </row>
    <row r="89" spans="5:10" ht="15">
      <c r="E89" s="22">
        <v>88</v>
      </c>
      <c r="F89" s="26">
        <f t="shared" si="3"/>
        <v>48</v>
      </c>
      <c r="G89" s="22">
        <f t="shared" si="2"/>
        <v>6</v>
      </c>
      <c r="H89" s="27">
        <f>Налаштування!$C$2+E89-1</f>
        <v>44527</v>
      </c>
      <c r="I89" s="28"/>
      <c r="J89" s="86"/>
    </row>
    <row r="90" spans="5:10" ht="15">
      <c r="E90" s="22">
        <v>89</v>
      </c>
      <c r="F90" s="26">
        <f t="shared" si="3"/>
        <v>48</v>
      </c>
      <c r="G90" s="22">
        <f t="shared" si="2"/>
        <v>7</v>
      </c>
      <c r="H90" s="27">
        <f>Налаштування!$C$2+E90-1</f>
        <v>44528</v>
      </c>
      <c r="I90" s="28"/>
      <c r="J90" s="86"/>
    </row>
    <row r="91" spans="5:10" ht="15">
      <c r="E91" s="22">
        <v>90</v>
      </c>
      <c r="F91" s="26">
        <f t="shared" si="3"/>
        <v>49</v>
      </c>
      <c r="G91" s="22">
        <f t="shared" si="2"/>
        <v>1</v>
      </c>
      <c r="H91" s="27">
        <f>Налаштування!$C$2+E91-1</f>
        <v>44529</v>
      </c>
      <c r="I91" s="28"/>
      <c r="J91" s="86"/>
    </row>
    <row r="92" spans="5:10" ht="15">
      <c r="E92" s="22">
        <v>91</v>
      </c>
      <c r="F92" s="26">
        <f t="shared" si="3"/>
        <v>49</v>
      </c>
      <c r="G92" s="22">
        <f t="shared" si="2"/>
        <v>2</v>
      </c>
      <c r="H92" s="27">
        <f>Налаштування!$C$2+E92-1</f>
        <v>44530</v>
      </c>
      <c r="I92" s="28"/>
      <c r="J92" s="86"/>
    </row>
    <row r="93" spans="5:10" ht="15">
      <c r="E93" s="22">
        <v>92</v>
      </c>
      <c r="F93" s="26">
        <f t="shared" si="3"/>
        <v>49</v>
      </c>
      <c r="G93" s="22">
        <f t="shared" si="2"/>
        <v>3</v>
      </c>
      <c r="H93" s="27">
        <f>Налаштування!$C$2+E93-1</f>
        <v>44531</v>
      </c>
      <c r="I93" s="28"/>
      <c r="J93" s="86"/>
    </row>
    <row r="94" spans="5:10" ht="15">
      <c r="E94" s="22">
        <v>93</v>
      </c>
      <c r="F94" s="26">
        <f t="shared" si="3"/>
        <v>49</v>
      </c>
      <c r="G94" s="22">
        <f t="shared" si="2"/>
        <v>4</v>
      </c>
      <c r="H94" s="27">
        <f>Налаштування!$C$2+E94-1</f>
        <v>44532</v>
      </c>
      <c r="I94" s="28"/>
      <c r="J94" s="86"/>
    </row>
    <row r="95" spans="5:10" ht="15">
      <c r="E95" s="22">
        <v>94</v>
      </c>
      <c r="F95" s="26">
        <f t="shared" si="3"/>
        <v>49</v>
      </c>
      <c r="G95" s="22">
        <f t="shared" si="2"/>
        <v>5</v>
      </c>
      <c r="H95" s="27">
        <f>Налаштування!$C$2+E95-1</f>
        <v>44533</v>
      </c>
      <c r="I95" s="28"/>
      <c r="J95" s="86"/>
    </row>
    <row r="96" spans="5:10" ht="15">
      <c r="E96" s="22">
        <v>95</v>
      </c>
      <c r="F96" s="26">
        <f t="shared" si="3"/>
        <v>49</v>
      </c>
      <c r="G96" s="22">
        <f t="shared" si="2"/>
        <v>6</v>
      </c>
      <c r="H96" s="27">
        <f>Налаштування!$C$2+E96-1</f>
        <v>44534</v>
      </c>
      <c r="I96" s="28"/>
      <c r="J96" s="86"/>
    </row>
    <row r="97" spans="5:10" ht="15">
      <c r="E97" s="22">
        <v>96</v>
      </c>
      <c r="F97" s="26">
        <f t="shared" si="3"/>
        <v>49</v>
      </c>
      <c r="G97" s="22">
        <f t="shared" si="2"/>
        <v>7</v>
      </c>
      <c r="H97" s="27">
        <f>Налаштування!$C$2+E97-1</f>
        <v>44535</v>
      </c>
      <c r="I97" s="28"/>
      <c r="J97" s="86"/>
    </row>
    <row r="98" spans="5:10" ht="15">
      <c r="E98" s="22">
        <v>97</v>
      </c>
      <c r="F98" s="26">
        <f t="shared" si="3"/>
        <v>50</v>
      </c>
      <c r="G98" s="22">
        <f t="shared" si="2"/>
        <v>1</v>
      </c>
      <c r="H98" s="27">
        <f>Налаштування!$C$2+E98-1</f>
        <v>44536</v>
      </c>
      <c r="I98" s="28"/>
      <c r="J98" s="86"/>
    </row>
    <row r="99" spans="5:10" ht="15">
      <c r="E99" s="22">
        <v>98</v>
      </c>
      <c r="F99" s="26">
        <f t="shared" si="3"/>
        <v>50</v>
      </c>
      <c r="G99" s="22">
        <f t="shared" si="2"/>
        <v>2</v>
      </c>
      <c r="H99" s="27">
        <f>Налаштування!$C$2+E99-1</f>
        <v>44537</v>
      </c>
      <c r="I99" s="28"/>
      <c r="J99" s="86"/>
    </row>
    <row r="100" spans="5:10" ht="15">
      <c r="E100" s="22">
        <v>99</v>
      </c>
      <c r="F100" s="26">
        <f t="shared" si="3"/>
        <v>50</v>
      </c>
      <c r="G100" s="22">
        <f t="shared" si="2"/>
        <v>3</v>
      </c>
      <c r="H100" s="27">
        <f>Налаштування!$C$2+E100-1</f>
        <v>44538</v>
      </c>
      <c r="I100" s="28"/>
      <c r="J100" s="86"/>
    </row>
    <row r="101" spans="5:10" ht="15">
      <c r="E101" s="22">
        <v>100</v>
      </c>
      <c r="F101" s="26">
        <f t="shared" si="3"/>
        <v>50</v>
      </c>
      <c r="G101" s="22">
        <f t="shared" si="2"/>
        <v>4</v>
      </c>
      <c r="H101" s="27">
        <f>Налаштування!$C$2+E101-1</f>
        <v>44539</v>
      </c>
      <c r="I101" s="28"/>
      <c r="J101" s="86"/>
    </row>
    <row r="102" spans="5:10" ht="15">
      <c r="E102" s="22">
        <v>101</v>
      </c>
      <c r="F102" s="26">
        <f t="shared" si="3"/>
        <v>50</v>
      </c>
      <c r="G102" s="22">
        <f t="shared" si="2"/>
        <v>5</v>
      </c>
      <c r="H102" s="27">
        <f>Налаштування!$C$2+E102-1</f>
        <v>44540</v>
      </c>
      <c r="I102" s="28"/>
      <c r="J102" s="86"/>
    </row>
    <row r="103" spans="5:10" ht="15">
      <c r="E103" s="22">
        <v>102</v>
      </c>
      <c r="F103" s="26">
        <f t="shared" si="3"/>
        <v>50</v>
      </c>
      <c r="G103" s="22">
        <f t="shared" si="2"/>
        <v>6</v>
      </c>
      <c r="H103" s="27">
        <f>Налаштування!$C$2+E103-1</f>
        <v>44541</v>
      </c>
      <c r="I103" s="28"/>
      <c r="J103" s="86"/>
    </row>
    <row r="104" spans="5:10" ht="15">
      <c r="E104" s="22">
        <v>103</v>
      </c>
      <c r="F104" s="26">
        <f t="shared" si="3"/>
        <v>50</v>
      </c>
      <c r="G104" s="22">
        <f t="shared" si="2"/>
        <v>7</v>
      </c>
      <c r="H104" s="27">
        <f>Налаштування!$C$2+E104-1</f>
        <v>44542</v>
      </c>
      <c r="I104" s="28"/>
      <c r="J104" s="86"/>
    </row>
    <row r="105" spans="5:10" ht="15">
      <c r="E105" s="22">
        <v>104</v>
      </c>
      <c r="F105" s="26">
        <f t="shared" si="3"/>
        <v>51</v>
      </c>
      <c r="G105" s="22">
        <f t="shared" si="2"/>
        <v>1</v>
      </c>
      <c r="H105" s="27">
        <f>Налаштування!$C$2+E105-1</f>
        <v>44543</v>
      </c>
      <c r="I105" s="28"/>
      <c r="J105" s="86"/>
    </row>
    <row r="106" spans="5:10" ht="15">
      <c r="E106" s="22">
        <v>105</v>
      </c>
      <c r="F106" s="26">
        <f t="shared" si="3"/>
        <v>51</v>
      </c>
      <c r="G106" s="22">
        <f t="shared" si="2"/>
        <v>2</v>
      </c>
      <c r="H106" s="27">
        <f>Налаштування!$C$2+E106-1</f>
        <v>44544</v>
      </c>
      <c r="I106" s="28"/>
      <c r="J106" s="86"/>
    </row>
    <row r="107" spans="5:10" ht="15">
      <c r="E107" s="22">
        <v>106</v>
      </c>
      <c r="F107" s="26">
        <f t="shared" si="3"/>
        <v>51</v>
      </c>
      <c r="G107" s="22">
        <f t="shared" si="2"/>
        <v>3</v>
      </c>
      <c r="H107" s="27">
        <f>Налаштування!$C$2+E107-1</f>
        <v>44545</v>
      </c>
      <c r="I107" s="28"/>
      <c r="J107" s="86"/>
    </row>
    <row r="108" spans="5:10" ht="15">
      <c r="E108" s="22">
        <v>107</v>
      </c>
      <c r="F108" s="26">
        <f t="shared" si="3"/>
        <v>51</v>
      </c>
      <c r="G108" s="22">
        <f t="shared" si="2"/>
        <v>4</v>
      </c>
      <c r="H108" s="27">
        <f>Налаштування!$C$2+E108-1</f>
        <v>44546</v>
      </c>
      <c r="I108" s="28"/>
      <c r="J108" s="86"/>
    </row>
    <row r="109" spans="5:10" ht="15">
      <c r="E109" s="22">
        <v>108</v>
      </c>
      <c r="F109" s="26">
        <f t="shared" si="3"/>
        <v>51</v>
      </c>
      <c r="G109" s="22">
        <f t="shared" si="2"/>
        <v>5</v>
      </c>
      <c r="H109" s="27">
        <f>Налаштування!$C$2+E109-1</f>
        <v>44547</v>
      </c>
      <c r="I109" s="28"/>
      <c r="J109" s="86"/>
    </row>
    <row r="110" spans="5:10" ht="15">
      <c r="E110" s="22">
        <v>109</v>
      </c>
      <c r="F110" s="26">
        <f t="shared" si="3"/>
        <v>51</v>
      </c>
      <c r="G110" s="22">
        <f t="shared" si="2"/>
        <v>6</v>
      </c>
      <c r="H110" s="27">
        <f>Налаштування!$C$2+E110-1</f>
        <v>44548</v>
      </c>
      <c r="I110" s="28"/>
      <c r="J110" s="86"/>
    </row>
    <row r="111" spans="5:10" ht="15">
      <c r="E111" s="22">
        <v>110</v>
      </c>
      <c r="F111" s="26">
        <f t="shared" si="3"/>
        <v>51</v>
      </c>
      <c r="G111" s="22">
        <f t="shared" si="2"/>
        <v>7</v>
      </c>
      <c r="H111" s="27">
        <f>Налаштування!$C$2+E111-1</f>
        <v>44549</v>
      </c>
      <c r="I111" s="28"/>
      <c r="J111" s="86"/>
    </row>
    <row r="112" spans="5:10" ht="15">
      <c r="E112" s="22">
        <v>111</v>
      </c>
      <c r="F112" s="26">
        <f t="shared" si="3"/>
        <v>52</v>
      </c>
      <c r="G112" s="22">
        <f t="shared" si="2"/>
        <v>1</v>
      </c>
      <c r="H112" s="27">
        <f>Налаштування!$C$2+E112-1</f>
        <v>44550</v>
      </c>
      <c r="I112" s="28"/>
      <c r="J112" s="86"/>
    </row>
    <row r="113" spans="5:10" ht="15">
      <c r="E113" s="22">
        <v>112</v>
      </c>
      <c r="F113" s="26">
        <f t="shared" si="3"/>
        <v>52</v>
      </c>
      <c r="G113" s="22">
        <f t="shared" si="2"/>
        <v>2</v>
      </c>
      <c r="H113" s="27">
        <f>Налаштування!$C$2+E113-1</f>
        <v>44551</v>
      </c>
      <c r="I113" s="28"/>
      <c r="J113" s="86"/>
    </row>
    <row r="114" spans="5:10" ht="15">
      <c r="E114" s="22">
        <v>113</v>
      </c>
      <c r="F114" s="26">
        <f t="shared" si="3"/>
        <v>52</v>
      </c>
      <c r="G114" s="22">
        <f t="shared" si="2"/>
        <v>3</v>
      </c>
      <c r="H114" s="27">
        <f>Налаштування!$C$2+E114-1</f>
        <v>44552</v>
      </c>
      <c r="I114" s="28"/>
      <c r="J114" s="86"/>
    </row>
    <row r="115" spans="5:10" ht="15">
      <c r="E115" s="22">
        <v>114</v>
      </c>
      <c r="F115" s="26">
        <f t="shared" si="3"/>
        <v>52</v>
      </c>
      <c r="G115" s="22">
        <f t="shared" si="2"/>
        <v>4</v>
      </c>
      <c r="H115" s="27">
        <f>Налаштування!$C$2+E115-1</f>
        <v>44553</v>
      </c>
      <c r="I115" s="28"/>
      <c r="J115" s="86"/>
    </row>
    <row r="116" spans="5:10" ht="15">
      <c r="E116" s="22">
        <v>115</v>
      </c>
      <c r="F116" s="26">
        <f t="shared" si="3"/>
        <v>52</v>
      </c>
      <c r="G116" s="22">
        <f t="shared" si="2"/>
        <v>5</v>
      </c>
      <c r="H116" s="27">
        <f>Налаштування!$C$2+E116-1</f>
        <v>44554</v>
      </c>
      <c r="I116" s="28"/>
      <c r="J116" s="86"/>
    </row>
    <row r="117" spans="5:10" ht="15">
      <c r="E117" s="22">
        <v>116</v>
      </c>
      <c r="F117" s="26">
        <f t="shared" si="3"/>
        <v>52</v>
      </c>
      <c r="G117" s="22">
        <f t="shared" si="2"/>
        <v>6</v>
      </c>
      <c r="H117" s="27">
        <f>Налаштування!$C$2+E117-1</f>
        <v>44555</v>
      </c>
      <c r="I117" s="28"/>
      <c r="J117" s="86"/>
    </row>
    <row r="118" spans="5:10" ht="15">
      <c r="E118" s="22">
        <v>117</v>
      </c>
      <c r="F118" s="26">
        <f t="shared" si="3"/>
        <v>52</v>
      </c>
      <c r="G118" s="22">
        <f t="shared" si="2"/>
        <v>7</v>
      </c>
      <c r="H118" s="27">
        <f>Налаштування!$C$2+E118-1</f>
        <v>44556</v>
      </c>
      <c r="I118" s="28"/>
      <c r="J118" s="86"/>
    </row>
    <row r="119" spans="5:10" ht="15">
      <c r="E119" s="22">
        <v>118</v>
      </c>
      <c r="F119" s="26">
        <f t="shared" si="3"/>
        <v>53</v>
      </c>
      <c r="G119" s="22">
        <f t="shared" si="2"/>
        <v>1</v>
      </c>
      <c r="H119" s="27">
        <f>Налаштування!$C$2+E119-1</f>
        <v>44557</v>
      </c>
      <c r="I119" s="28" t="s">
        <v>39</v>
      </c>
      <c r="J119" s="86"/>
    </row>
    <row r="120" spans="5:10" ht="15">
      <c r="E120" s="22">
        <v>119</v>
      </c>
      <c r="F120" s="26">
        <f t="shared" si="3"/>
        <v>53</v>
      </c>
      <c r="G120" s="22">
        <f t="shared" si="2"/>
        <v>2</v>
      </c>
      <c r="H120" s="27">
        <f>Налаштування!$C$2+E120-1</f>
        <v>44558</v>
      </c>
      <c r="I120" s="28"/>
      <c r="J120" s="86"/>
    </row>
    <row r="121" spans="5:10" ht="15">
      <c r="E121" s="22">
        <v>120</v>
      </c>
      <c r="F121" s="26">
        <f t="shared" si="3"/>
        <v>53</v>
      </c>
      <c r="G121" s="22">
        <f t="shared" si="2"/>
        <v>3</v>
      </c>
      <c r="H121" s="27">
        <f>Налаштування!$C$2+E121-1</f>
        <v>44559</v>
      </c>
      <c r="I121" s="28"/>
      <c r="J121" s="86"/>
    </row>
    <row r="122" spans="5:10" ht="15">
      <c r="E122" s="22">
        <v>121</v>
      </c>
      <c r="F122" s="26">
        <f t="shared" si="3"/>
        <v>53</v>
      </c>
      <c r="G122" s="22">
        <f t="shared" si="2"/>
        <v>4</v>
      </c>
      <c r="H122" s="27">
        <f>Налаштування!$C$2+E122-1</f>
        <v>44560</v>
      </c>
      <c r="I122" s="28"/>
      <c r="J122" s="86"/>
    </row>
    <row r="123" spans="5:10" ht="15">
      <c r="E123" s="22">
        <v>122</v>
      </c>
      <c r="F123" s="26">
        <f t="shared" si="3"/>
        <v>53</v>
      </c>
      <c r="G123" s="22">
        <f t="shared" si="2"/>
        <v>5</v>
      </c>
      <c r="H123" s="27">
        <f>Налаштування!$C$2+E123-1</f>
        <v>44561</v>
      </c>
      <c r="I123" s="28" t="s">
        <v>40</v>
      </c>
      <c r="J123" s="86"/>
    </row>
    <row r="124" spans="5:10" ht="15">
      <c r="E124" s="22">
        <v>123</v>
      </c>
      <c r="F124" s="26">
        <f t="shared" si="3"/>
        <v>1</v>
      </c>
      <c r="G124" s="22">
        <f t="shared" si="2"/>
        <v>6</v>
      </c>
      <c r="H124" s="27">
        <f>Налаштування!$C$2+E124-1</f>
        <v>44562</v>
      </c>
      <c r="I124" s="28" t="s">
        <v>40</v>
      </c>
      <c r="J124" s="86"/>
    </row>
    <row r="125" spans="5:10" ht="15">
      <c r="E125" s="22">
        <v>124</v>
      </c>
      <c r="F125" s="26">
        <f t="shared" si="3"/>
        <v>1</v>
      </c>
      <c r="G125" s="22">
        <f t="shared" si="2"/>
        <v>7</v>
      </c>
      <c r="H125" s="27">
        <f>Налаштування!$C$2+E125-1</f>
        <v>44563</v>
      </c>
      <c r="I125" s="28" t="s">
        <v>40</v>
      </c>
      <c r="J125" s="86"/>
    </row>
    <row r="126" spans="5:10" ht="15">
      <c r="E126" s="22">
        <v>125</v>
      </c>
      <c r="F126" s="26">
        <f t="shared" si="3"/>
        <v>2</v>
      </c>
      <c r="G126" s="22">
        <f t="shared" si="2"/>
        <v>1</v>
      </c>
      <c r="H126" s="27">
        <f>Налаштування!$C$2+E126-1</f>
        <v>44564</v>
      </c>
      <c r="I126" s="28" t="s">
        <v>40</v>
      </c>
      <c r="J126" s="86"/>
    </row>
    <row r="127" spans="5:10" ht="15">
      <c r="E127" s="22">
        <v>126</v>
      </c>
      <c r="F127" s="26">
        <f t="shared" si="3"/>
        <v>2</v>
      </c>
      <c r="G127" s="22">
        <f t="shared" si="2"/>
        <v>2</v>
      </c>
      <c r="H127" s="27">
        <f>Налаштування!$C$2+E127-1</f>
        <v>44565</v>
      </c>
      <c r="I127" s="28" t="s">
        <v>40</v>
      </c>
      <c r="J127" s="86"/>
    </row>
    <row r="128" spans="5:10" ht="15">
      <c r="E128" s="22">
        <v>127</v>
      </c>
      <c r="F128" s="26">
        <f t="shared" si="3"/>
        <v>2</v>
      </c>
      <c r="G128" s="22">
        <f t="shared" si="2"/>
        <v>3</v>
      </c>
      <c r="H128" s="27">
        <f>Налаштування!$C$2+E128-1</f>
        <v>44566</v>
      </c>
      <c r="I128" s="28" t="s">
        <v>40</v>
      </c>
      <c r="J128" s="86"/>
    </row>
    <row r="129" spans="5:10" ht="15">
      <c r="E129" s="22">
        <v>128</v>
      </c>
      <c r="F129" s="26">
        <f t="shared" si="3"/>
        <v>2</v>
      </c>
      <c r="G129" s="22">
        <f t="shared" si="2"/>
        <v>4</v>
      </c>
      <c r="H129" s="27">
        <f>Налаштування!$C$2+E129-1</f>
        <v>44567</v>
      </c>
      <c r="I129" s="28" t="s">
        <v>40</v>
      </c>
      <c r="J129" s="86"/>
    </row>
    <row r="130" spans="5:10" ht="15">
      <c r="E130" s="22">
        <v>129</v>
      </c>
      <c r="F130" s="26">
        <f t="shared" si="3"/>
        <v>2</v>
      </c>
      <c r="G130" s="22">
        <f t="shared" ref="G130:G193" si="4">WEEKDAY(H130,2)</f>
        <v>5</v>
      </c>
      <c r="H130" s="27">
        <f>Налаштування!$C$2+E130-1</f>
        <v>44568</v>
      </c>
      <c r="I130" s="28" t="s">
        <v>40</v>
      </c>
      <c r="J130" s="86"/>
    </row>
    <row r="131" spans="5:10" ht="15">
      <c r="E131" s="22">
        <v>130</v>
      </c>
      <c r="F131" s="26">
        <f t="shared" ref="F131:F194" si="5">WEEKNUM(H131,2)</f>
        <v>2</v>
      </c>
      <c r="G131" s="22">
        <f t="shared" si="4"/>
        <v>6</v>
      </c>
      <c r="H131" s="27">
        <f>Налаштування!$C$2+E131-1</f>
        <v>44569</v>
      </c>
      <c r="I131" s="28" t="s">
        <v>40</v>
      </c>
      <c r="J131" s="86"/>
    </row>
    <row r="132" spans="5:10" ht="15">
      <c r="E132" s="22">
        <v>131</v>
      </c>
      <c r="F132" s="26">
        <f t="shared" si="5"/>
        <v>2</v>
      </c>
      <c r="G132" s="22">
        <f t="shared" si="4"/>
        <v>7</v>
      </c>
      <c r="H132" s="27">
        <f>Налаштування!$C$2+E132-1</f>
        <v>44570</v>
      </c>
      <c r="I132" s="28" t="s">
        <v>40</v>
      </c>
      <c r="J132" s="86"/>
    </row>
    <row r="133" spans="5:10" ht="15">
      <c r="E133" s="22">
        <v>132</v>
      </c>
      <c r="F133" s="26">
        <f t="shared" si="5"/>
        <v>3</v>
      </c>
      <c r="G133" s="22">
        <f t="shared" si="4"/>
        <v>1</v>
      </c>
      <c r="H133" s="27">
        <f>Налаштування!$C$2+E133-1</f>
        <v>44571</v>
      </c>
      <c r="I133" s="28" t="s">
        <v>40</v>
      </c>
      <c r="J133" s="86"/>
    </row>
    <row r="134" spans="5:10" ht="15">
      <c r="E134" s="22">
        <v>133</v>
      </c>
      <c r="F134" s="26">
        <f t="shared" si="5"/>
        <v>3</v>
      </c>
      <c r="G134" s="22">
        <f t="shared" si="4"/>
        <v>2</v>
      </c>
      <c r="H134" s="27">
        <f>Налаштування!$C$2+E134-1</f>
        <v>44572</v>
      </c>
      <c r="I134" s="28" t="s">
        <v>40</v>
      </c>
      <c r="J134" s="86"/>
    </row>
    <row r="135" spans="5:10" ht="15">
      <c r="E135" s="22">
        <v>134</v>
      </c>
      <c r="F135" s="26">
        <f t="shared" si="5"/>
        <v>3</v>
      </c>
      <c r="G135" s="22">
        <f t="shared" si="4"/>
        <v>3</v>
      </c>
      <c r="H135" s="27">
        <f>Налаштування!$C$2+E135-1</f>
        <v>44573</v>
      </c>
      <c r="I135" s="28" t="s">
        <v>40</v>
      </c>
      <c r="J135" s="86"/>
    </row>
    <row r="136" spans="5:10" ht="15">
      <c r="E136" s="22">
        <v>135</v>
      </c>
      <c r="F136" s="26">
        <f t="shared" si="5"/>
        <v>3</v>
      </c>
      <c r="G136" s="22">
        <f t="shared" si="4"/>
        <v>4</v>
      </c>
      <c r="H136" s="27">
        <f>Налаштування!$C$2+E136-1</f>
        <v>44574</v>
      </c>
      <c r="I136" s="28" t="s">
        <v>40</v>
      </c>
      <c r="J136" s="86"/>
    </row>
    <row r="137" spans="5:10" ht="15">
      <c r="E137" s="22">
        <v>136</v>
      </c>
      <c r="F137" s="26">
        <f t="shared" si="5"/>
        <v>3</v>
      </c>
      <c r="G137" s="22">
        <f t="shared" si="4"/>
        <v>5</v>
      </c>
      <c r="H137" s="27">
        <f>Налаштування!$C$2+E137-1</f>
        <v>44575</v>
      </c>
      <c r="I137" s="28" t="s">
        <v>40</v>
      </c>
      <c r="J137" s="86"/>
    </row>
    <row r="138" spans="5:10" ht="15">
      <c r="E138" s="22">
        <v>137</v>
      </c>
      <c r="F138" s="26">
        <f t="shared" si="5"/>
        <v>3</v>
      </c>
      <c r="G138" s="22">
        <f t="shared" si="4"/>
        <v>6</v>
      </c>
      <c r="H138" s="27">
        <f>Налаштування!$C$2+E138-1</f>
        <v>44576</v>
      </c>
      <c r="I138" s="28"/>
      <c r="J138" s="86"/>
    </row>
    <row r="139" spans="5:10" ht="15">
      <c r="E139" s="22">
        <v>138</v>
      </c>
      <c r="F139" s="26">
        <f t="shared" si="5"/>
        <v>3</v>
      </c>
      <c r="G139" s="22">
        <f t="shared" si="4"/>
        <v>7</v>
      </c>
      <c r="H139" s="27">
        <f>Налаштування!$C$2+E139-1</f>
        <v>44577</v>
      </c>
      <c r="I139" s="28"/>
      <c r="J139" s="86"/>
    </row>
    <row r="140" spans="5:10" ht="15">
      <c r="E140" s="22">
        <v>139</v>
      </c>
      <c r="F140" s="26">
        <f t="shared" si="5"/>
        <v>4</v>
      </c>
      <c r="G140" s="22">
        <f t="shared" si="4"/>
        <v>1</v>
      </c>
      <c r="H140" s="27">
        <f>Налаштування!$C$2+E140-1</f>
        <v>44578</v>
      </c>
      <c r="I140" s="28"/>
      <c r="J140" s="86"/>
    </row>
    <row r="141" spans="5:10" ht="15">
      <c r="E141" s="22">
        <v>140</v>
      </c>
      <c r="F141" s="26">
        <f t="shared" si="5"/>
        <v>4</v>
      </c>
      <c r="G141" s="22">
        <f t="shared" si="4"/>
        <v>2</v>
      </c>
      <c r="H141" s="27">
        <f>Налаштування!$C$2+E141-1</f>
        <v>44579</v>
      </c>
      <c r="I141" s="28"/>
      <c r="J141" s="86"/>
    </row>
    <row r="142" spans="5:10" ht="15">
      <c r="E142" s="22">
        <v>141</v>
      </c>
      <c r="F142" s="26">
        <f t="shared" si="5"/>
        <v>4</v>
      </c>
      <c r="G142" s="22">
        <f t="shared" si="4"/>
        <v>3</v>
      </c>
      <c r="H142" s="27">
        <f>Налаштування!$C$2+E142-1</f>
        <v>44580</v>
      </c>
      <c r="I142" s="28"/>
      <c r="J142" s="86"/>
    </row>
    <row r="143" spans="5:10" ht="15">
      <c r="E143" s="22">
        <v>142</v>
      </c>
      <c r="F143" s="26">
        <f t="shared" si="5"/>
        <v>4</v>
      </c>
      <c r="G143" s="22">
        <f t="shared" si="4"/>
        <v>4</v>
      </c>
      <c r="H143" s="27">
        <f>Налаштування!$C$2+E143-1</f>
        <v>44581</v>
      </c>
      <c r="I143" s="28"/>
      <c r="J143" s="86"/>
    </row>
    <row r="144" spans="5:10" ht="15">
      <c r="E144" s="22">
        <v>143</v>
      </c>
      <c r="F144" s="26">
        <f t="shared" si="5"/>
        <v>4</v>
      </c>
      <c r="G144" s="22">
        <f t="shared" si="4"/>
        <v>5</v>
      </c>
      <c r="H144" s="27">
        <f>Налаштування!$C$2+E144-1</f>
        <v>44582</v>
      </c>
      <c r="I144" s="28"/>
      <c r="J144" s="86"/>
    </row>
    <row r="145" spans="5:10" ht="15">
      <c r="E145" s="22">
        <v>144</v>
      </c>
      <c r="F145" s="26">
        <f t="shared" si="5"/>
        <v>4</v>
      </c>
      <c r="G145" s="22">
        <f t="shared" si="4"/>
        <v>6</v>
      </c>
      <c r="H145" s="27">
        <f>Налаштування!$C$2+E145-1</f>
        <v>44583</v>
      </c>
      <c r="I145" s="28"/>
      <c r="J145" s="86"/>
    </row>
    <row r="146" spans="5:10" ht="15">
      <c r="E146" s="22">
        <v>145</v>
      </c>
      <c r="F146" s="26">
        <f t="shared" si="5"/>
        <v>4</v>
      </c>
      <c r="G146" s="22">
        <f t="shared" si="4"/>
        <v>7</v>
      </c>
      <c r="H146" s="27">
        <f>Налаштування!$C$2+E146-1</f>
        <v>44584</v>
      </c>
      <c r="I146" s="28"/>
      <c r="J146" s="86"/>
    </row>
    <row r="147" spans="5:10" ht="15">
      <c r="E147" s="22">
        <v>146</v>
      </c>
      <c r="F147" s="26">
        <f t="shared" si="5"/>
        <v>5</v>
      </c>
      <c r="G147" s="22">
        <f t="shared" si="4"/>
        <v>1</v>
      </c>
      <c r="H147" s="27">
        <f>Налаштування!$C$2+E147-1</f>
        <v>44585</v>
      </c>
      <c r="I147" s="28"/>
      <c r="J147" s="86"/>
    </row>
    <row r="148" spans="5:10" ht="15">
      <c r="E148" s="22">
        <v>147</v>
      </c>
      <c r="F148" s="26">
        <f t="shared" si="5"/>
        <v>5</v>
      </c>
      <c r="G148" s="22">
        <f t="shared" si="4"/>
        <v>2</v>
      </c>
      <c r="H148" s="27">
        <f>Налаштування!$C$2+E148-1</f>
        <v>44586</v>
      </c>
      <c r="I148" s="28"/>
      <c r="J148" s="86"/>
    </row>
    <row r="149" spans="5:10" ht="15">
      <c r="E149" s="22">
        <v>148</v>
      </c>
      <c r="F149" s="26">
        <f t="shared" si="5"/>
        <v>5</v>
      </c>
      <c r="G149" s="22">
        <f t="shared" si="4"/>
        <v>3</v>
      </c>
      <c r="H149" s="27">
        <f>Налаштування!$C$2+E149-1</f>
        <v>44587</v>
      </c>
      <c r="I149" s="28"/>
      <c r="J149" s="86"/>
    </row>
    <row r="150" spans="5:10" ht="15">
      <c r="E150" s="22">
        <v>149</v>
      </c>
      <c r="F150" s="26">
        <f t="shared" si="5"/>
        <v>5</v>
      </c>
      <c r="G150" s="22">
        <f t="shared" si="4"/>
        <v>4</v>
      </c>
      <c r="H150" s="27">
        <f>Налаштування!$C$2+E150-1</f>
        <v>44588</v>
      </c>
      <c r="I150" s="28"/>
      <c r="J150" s="86"/>
    </row>
    <row r="151" spans="5:10" ht="15">
      <c r="E151" s="22">
        <v>150</v>
      </c>
      <c r="F151" s="26">
        <f t="shared" si="5"/>
        <v>5</v>
      </c>
      <c r="G151" s="22">
        <f t="shared" si="4"/>
        <v>5</v>
      </c>
      <c r="H151" s="27">
        <f>Налаштування!$C$2+E151-1</f>
        <v>44589</v>
      </c>
      <c r="I151" s="28"/>
      <c r="J151" s="86"/>
    </row>
    <row r="152" spans="5:10" ht="15">
      <c r="E152" s="22">
        <v>151</v>
      </c>
      <c r="F152" s="26">
        <f t="shared" si="5"/>
        <v>5</v>
      </c>
      <c r="G152" s="22">
        <f t="shared" si="4"/>
        <v>6</v>
      </c>
      <c r="H152" s="27">
        <f>Налаштування!$C$2+E152-1</f>
        <v>44590</v>
      </c>
      <c r="I152" s="28"/>
      <c r="J152" s="86"/>
    </row>
    <row r="153" spans="5:10" ht="15">
      <c r="E153" s="22">
        <v>152</v>
      </c>
      <c r="F153" s="26">
        <f t="shared" si="5"/>
        <v>5</v>
      </c>
      <c r="G153" s="22">
        <f t="shared" si="4"/>
        <v>7</v>
      </c>
      <c r="H153" s="27">
        <f>Налаштування!$C$2+E153-1</f>
        <v>44591</v>
      </c>
      <c r="I153" s="28"/>
      <c r="J153" s="86"/>
    </row>
    <row r="154" spans="5:10" ht="15">
      <c r="E154" s="22">
        <v>153</v>
      </c>
      <c r="F154" s="26">
        <f t="shared" si="5"/>
        <v>6</v>
      </c>
      <c r="G154" s="22">
        <f t="shared" si="4"/>
        <v>1</v>
      </c>
      <c r="H154" s="27">
        <f>Налаштування!$C$2+E154-1</f>
        <v>44592</v>
      </c>
      <c r="I154" s="28"/>
      <c r="J154" s="86"/>
    </row>
    <row r="155" spans="5:10" ht="15">
      <c r="E155" s="22">
        <v>154</v>
      </c>
      <c r="F155" s="26">
        <f t="shared" si="5"/>
        <v>6</v>
      </c>
      <c r="G155" s="22">
        <f t="shared" si="4"/>
        <v>2</v>
      </c>
      <c r="H155" s="27">
        <f>Налаштування!$C$2+E155-1</f>
        <v>44593</v>
      </c>
      <c r="I155" s="28"/>
      <c r="J155" s="86"/>
    </row>
    <row r="156" spans="5:10" ht="15">
      <c r="E156" s="22">
        <v>155</v>
      </c>
      <c r="F156" s="26">
        <f t="shared" si="5"/>
        <v>6</v>
      </c>
      <c r="G156" s="22">
        <f t="shared" si="4"/>
        <v>3</v>
      </c>
      <c r="H156" s="27">
        <f>Налаштування!$C$2+E156-1</f>
        <v>44594</v>
      </c>
      <c r="I156" s="28"/>
      <c r="J156" s="86"/>
    </row>
    <row r="157" spans="5:10" ht="15">
      <c r="E157" s="22">
        <v>156</v>
      </c>
      <c r="F157" s="26">
        <f t="shared" si="5"/>
        <v>6</v>
      </c>
      <c r="G157" s="22">
        <f t="shared" si="4"/>
        <v>4</v>
      </c>
      <c r="H157" s="27">
        <f>Налаштування!$C$2+E157-1</f>
        <v>44595</v>
      </c>
      <c r="I157" s="28"/>
      <c r="J157" s="86"/>
    </row>
    <row r="158" spans="5:10" ht="15">
      <c r="E158" s="22">
        <v>157</v>
      </c>
      <c r="F158" s="26">
        <f t="shared" si="5"/>
        <v>6</v>
      </c>
      <c r="G158" s="22">
        <f t="shared" si="4"/>
        <v>5</v>
      </c>
      <c r="H158" s="27">
        <f>Налаштування!$C$2+E158-1</f>
        <v>44596</v>
      </c>
      <c r="I158" s="28"/>
      <c r="J158" s="86"/>
    </row>
    <row r="159" spans="5:10" ht="15">
      <c r="E159" s="22">
        <v>158</v>
      </c>
      <c r="F159" s="26">
        <f t="shared" si="5"/>
        <v>6</v>
      </c>
      <c r="G159" s="22">
        <f t="shared" si="4"/>
        <v>6</v>
      </c>
      <c r="H159" s="27">
        <f>Налаштування!$C$2+E159-1</f>
        <v>44597</v>
      </c>
      <c r="I159" s="28"/>
      <c r="J159" s="86"/>
    </row>
    <row r="160" spans="5:10" ht="15">
      <c r="E160" s="22">
        <v>159</v>
      </c>
      <c r="F160" s="26">
        <f t="shared" si="5"/>
        <v>6</v>
      </c>
      <c r="G160" s="22">
        <f t="shared" si="4"/>
        <v>7</v>
      </c>
      <c r="H160" s="27">
        <f>Налаштування!$C$2+E160-1</f>
        <v>44598</v>
      </c>
      <c r="I160" s="28"/>
      <c r="J160" s="86"/>
    </row>
    <row r="161" spans="5:10" ht="15">
      <c r="E161" s="22">
        <v>160</v>
      </c>
      <c r="F161" s="26">
        <f t="shared" si="5"/>
        <v>7</v>
      </c>
      <c r="G161" s="22">
        <f t="shared" si="4"/>
        <v>1</v>
      </c>
      <c r="H161" s="27">
        <f>Налаштування!$C$2+E161-1</f>
        <v>44599</v>
      </c>
      <c r="I161" s="28"/>
      <c r="J161" s="86"/>
    </row>
    <row r="162" spans="5:10" ht="15">
      <c r="E162" s="22">
        <v>161</v>
      </c>
      <c r="F162" s="26">
        <f t="shared" si="5"/>
        <v>7</v>
      </c>
      <c r="G162" s="22">
        <f t="shared" si="4"/>
        <v>2</v>
      </c>
      <c r="H162" s="27">
        <f>Налаштування!$C$2+E162-1</f>
        <v>44600</v>
      </c>
      <c r="I162" s="28"/>
      <c r="J162" s="86"/>
    </row>
    <row r="163" spans="5:10" ht="15">
      <c r="E163" s="22">
        <v>162</v>
      </c>
      <c r="F163" s="26">
        <f t="shared" si="5"/>
        <v>7</v>
      </c>
      <c r="G163" s="22">
        <f t="shared" si="4"/>
        <v>3</v>
      </c>
      <c r="H163" s="27">
        <f>Налаштування!$C$2+E163-1</f>
        <v>44601</v>
      </c>
      <c r="I163" s="28"/>
      <c r="J163" s="86"/>
    </row>
    <row r="164" spans="5:10" ht="15">
      <c r="E164" s="22">
        <v>163</v>
      </c>
      <c r="F164" s="26">
        <f t="shared" si="5"/>
        <v>7</v>
      </c>
      <c r="G164" s="22">
        <f t="shared" si="4"/>
        <v>4</v>
      </c>
      <c r="H164" s="27">
        <f>Налаштування!$C$2+E164-1</f>
        <v>44602</v>
      </c>
      <c r="I164" s="28"/>
      <c r="J164" s="86"/>
    </row>
    <row r="165" spans="5:10" ht="15">
      <c r="E165" s="22">
        <v>164</v>
      </c>
      <c r="F165" s="26">
        <f t="shared" si="5"/>
        <v>7</v>
      </c>
      <c r="G165" s="22">
        <f t="shared" si="4"/>
        <v>5</v>
      </c>
      <c r="H165" s="27">
        <f>Налаштування!$C$2+E165-1</f>
        <v>44603</v>
      </c>
      <c r="I165" s="28"/>
      <c r="J165" s="86"/>
    </row>
    <row r="166" spans="5:10" ht="15">
      <c r="E166" s="22">
        <v>165</v>
      </c>
      <c r="F166" s="26">
        <f t="shared" si="5"/>
        <v>7</v>
      </c>
      <c r="G166" s="22">
        <f t="shared" si="4"/>
        <v>6</v>
      </c>
      <c r="H166" s="27">
        <f>Налаштування!$C$2+E166-1</f>
        <v>44604</v>
      </c>
      <c r="I166" s="28"/>
      <c r="J166" s="86"/>
    </row>
    <row r="167" spans="5:10" ht="15">
      <c r="E167" s="22">
        <v>166</v>
      </c>
      <c r="F167" s="26">
        <f t="shared" si="5"/>
        <v>7</v>
      </c>
      <c r="G167" s="22">
        <f t="shared" si="4"/>
        <v>7</v>
      </c>
      <c r="H167" s="27">
        <f>Налаштування!$C$2+E167-1</f>
        <v>44605</v>
      </c>
      <c r="I167" s="28"/>
      <c r="J167" s="86"/>
    </row>
    <row r="168" spans="5:10" ht="15">
      <c r="E168" s="22">
        <v>167</v>
      </c>
      <c r="F168" s="26">
        <f t="shared" si="5"/>
        <v>8</v>
      </c>
      <c r="G168" s="22">
        <f t="shared" si="4"/>
        <v>1</v>
      </c>
      <c r="H168" s="27">
        <f>Налаштування!$C$2+E168-1</f>
        <v>44606</v>
      </c>
      <c r="I168" s="28"/>
      <c r="J168" s="86"/>
    </row>
    <row r="169" spans="5:10" ht="15">
      <c r="E169" s="22">
        <v>168</v>
      </c>
      <c r="F169" s="26">
        <f t="shared" si="5"/>
        <v>8</v>
      </c>
      <c r="G169" s="22">
        <f t="shared" si="4"/>
        <v>2</v>
      </c>
      <c r="H169" s="27">
        <f>Налаштування!$C$2+E169-1</f>
        <v>44607</v>
      </c>
      <c r="I169" s="28"/>
      <c r="J169" s="86"/>
    </row>
    <row r="170" spans="5:10" ht="15">
      <c r="E170" s="22">
        <v>169</v>
      </c>
      <c r="F170" s="26">
        <f t="shared" si="5"/>
        <v>8</v>
      </c>
      <c r="G170" s="22">
        <f t="shared" si="4"/>
        <v>3</v>
      </c>
      <c r="H170" s="27">
        <f>Налаштування!$C$2+E170-1</f>
        <v>44608</v>
      </c>
      <c r="I170" s="28"/>
      <c r="J170" s="86"/>
    </row>
    <row r="171" spans="5:10" ht="15">
      <c r="E171" s="22">
        <v>170</v>
      </c>
      <c r="F171" s="26">
        <f t="shared" si="5"/>
        <v>8</v>
      </c>
      <c r="G171" s="22">
        <f t="shared" si="4"/>
        <v>4</v>
      </c>
      <c r="H171" s="27">
        <f>Налаштування!$C$2+E171-1</f>
        <v>44609</v>
      </c>
      <c r="I171" s="28"/>
      <c r="J171" s="86"/>
    </row>
    <row r="172" spans="5:10" ht="15">
      <c r="E172" s="22">
        <v>171</v>
      </c>
      <c r="F172" s="26">
        <f t="shared" si="5"/>
        <v>8</v>
      </c>
      <c r="G172" s="22">
        <f t="shared" si="4"/>
        <v>5</v>
      </c>
      <c r="H172" s="27">
        <f>Налаштування!$C$2+E172-1</f>
        <v>44610</v>
      </c>
      <c r="I172" s="28"/>
      <c r="J172" s="86"/>
    </row>
    <row r="173" spans="5:10" ht="15">
      <c r="E173" s="22">
        <v>172</v>
      </c>
      <c r="F173" s="26">
        <f t="shared" si="5"/>
        <v>8</v>
      </c>
      <c r="G173" s="22">
        <f t="shared" si="4"/>
        <v>6</v>
      </c>
      <c r="H173" s="27">
        <f>Налаштування!$C$2+E173-1</f>
        <v>44611</v>
      </c>
      <c r="I173" s="28"/>
      <c r="J173" s="86"/>
    </row>
    <row r="174" spans="5:10" ht="15">
      <c r="E174" s="22">
        <v>173</v>
      </c>
      <c r="F174" s="26">
        <f t="shared" si="5"/>
        <v>8</v>
      </c>
      <c r="G174" s="22">
        <f t="shared" si="4"/>
        <v>7</v>
      </c>
      <c r="H174" s="27">
        <f>Налаштування!$C$2+E174-1</f>
        <v>44612</v>
      </c>
      <c r="I174" s="28"/>
      <c r="J174" s="86"/>
    </row>
    <row r="175" spans="5:10" ht="15">
      <c r="E175" s="22">
        <v>174</v>
      </c>
      <c r="F175" s="26">
        <f t="shared" si="5"/>
        <v>9</v>
      </c>
      <c r="G175" s="22">
        <f t="shared" si="4"/>
        <v>1</v>
      </c>
      <c r="H175" s="27">
        <f>Налаштування!$C$2+E175-1</f>
        <v>44613</v>
      </c>
      <c r="I175" s="28"/>
      <c r="J175" s="86"/>
    </row>
    <row r="176" spans="5:10" ht="15">
      <c r="E176" s="22">
        <v>175</v>
      </c>
      <c r="F176" s="26">
        <f t="shared" si="5"/>
        <v>9</v>
      </c>
      <c r="G176" s="22">
        <f t="shared" si="4"/>
        <v>2</v>
      </c>
      <c r="H176" s="27">
        <f>Налаштування!$C$2+E176-1</f>
        <v>44614</v>
      </c>
      <c r="I176" s="28"/>
      <c r="J176" s="86"/>
    </row>
    <row r="177" spans="5:10" ht="15">
      <c r="E177" s="22">
        <v>176</v>
      </c>
      <c r="F177" s="26">
        <f t="shared" si="5"/>
        <v>9</v>
      </c>
      <c r="G177" s="22">
        <f t="shared" si="4"/>
        <v>3</v>
      </c>
      <c r="H177" s="27">
        <f>Налаштування!$C$2+E177-1</f>
        <v>44615</v>
      </c>
      <c r="I177" s="28"/>
      <c r="J177" s="86"/>
    </row>
    <row r="178" spans="5:10" ht="15">
      <c r="E178" s="22">
        <v>177</v>
      </c>
      <c r="F178" s="26">
        <f t="shared" si="5"/>
        <v>9</v>
      </c>
      <c r="G178" s="22">
        <f t="shared" si="4"/>
        <v>4</v>
      </c>
      <c r="H178" s="27">
        <f>Налаштування!$C$2+E178-1</f>
        <v>44616</v>
      </c>
      <c r="I178" s="28"/>
      <c r="J178" s="86"/>
    </row>
    <row r="179" spans="5:10" ht="15">
      <c r="E179" s="22">
        <v>178</v>
      </c>
      <c r="F179" s="26">
        <f t="shared" si="5"/>
        <v>9</v>
      </c>
      <c r="G179" s="22">
        <f t="shared" si="4"/>
        <v>5</v>
      </c>
      <c r="H179" s="27">
        <f>Налаштування!$C$2+E179-1</f>
        <v>44617</v>
      </c>
      <c r="I179" s="28"/>
      <c r="J179" s="86"/>
    </row>
    <row r="180" spans="5:10" ht="15">
      <c r="E180" s="22">
        <v>179</v>
      </c>
      <c r="F180" s="26">
        <f t="shared" si="5"/>
        <v>9</v>
      </c>
      <c r="G180" s="22">
        <f t="shared" si="4"/>
        <v>6</v>
      </c>
      <c r="H180" s="27">
        <f>Налаштування!$C$2+E180-1</f>
        <v>44618</v>
      </c>
      <c r="I180" s="28"/>
      <c r="J180" s="86"/>
    </row>
    <row r="181" spans="5:10" ht="15">
      <c r="E181" s="22">
        <v>180</v>
      </c>
      <c r="F181" s="26">
        <f t="shared" si="5"/>
        <v>9</v>
      </c>
      <c r="G181" s="22">
        <f t="shared" si="4"/>
        <v>7</v>
      </c>
      <c r="H181" s="27">
        <f>Налаштування!$C$2+E181-1</f>
        <v>44619</v>
      </c>
      <c r="I181" s="28"/>
      <c r="J181" s="86"/>
    </row>
    <row r="182" spans="5:10" ht="15">
      <c r="E182" s="22">
        <v>181</v>
      </c>
      <c r="F182" s="26">
        <f t="shared" si="5"/>
        <v>10</v>
      </c>
      <c r="G182" s="22">
        <f t="shared" si="4"/>
        <v>1</v>
      </c>
      <c r="H182" s="27">
        <f>Налаштування!$C$2+E182-1</f>
        <v>44620</v>
      </c>
      <c r="I182" s="28"/>
      <c r="J182" s="86"/>
    </row>
    <row r="183" spans="5:10" ht="15">
      <c r="E183" s="22">
        <v>182</v>
      </c>
      <c r="F183" s="26">
        <f t="shared" si="5"/>
        <v>10</v>
      </c>
      <c r="G183" s="22">
        <f t="shared" si="4"/>
        <v>2</v>
      </c>
      <c r="H183" s="27">
        <f>Налаштування!$C$2+E183-1</f>
        <v>44621</v>
      </c>
      <c r="I183" s="28"/>
      <c r="J183" s="86"/>
    </row>
    <row r="184" spans="5:10" ht="15">
      <c r="E184" s="22">
        <v>183</v>
      </c>
      <c r="F184" s="26">
        <f t="shared" si="5"/>
        <v>10</v>
      </c>
      <c r="G184" s="22">
        <f t="shared" si="4"/>
        <v>3</v>
      </c>
      <c r="H184" s="27">
        <f>Налаштування!$C$2+E184-1</f>
        <v>44622</v>
      </c>
      <c r="I184" s="28"/>
      <c r="J184" s="86"/>
    </row>
    <row r="185" spans="5:10" ht="15">
      <c r="E185" s="22">
        <v>184</v>
      </c>
      <c r="F185" s="26">
        <f t="shared" si="5"/>
        <v>10</v>
      </c>
      <c r="G185" s="22">
        <f t="shared" si="4"/>
        <v>4</v>
      </c>
      <c r="H185" s="27">
        <f>Налаштування!$C$2+E185-1</f>
        <v>44623</v>
      </c>
      <c r="I185" s="28"/>
      <c r="J185" s="86"/>
    </row>
    <row r="186" spans="5:10" ht="15">
      <c r="E186" s="22">
        <v>185</v>
      </c>
      <c r="F186" s="26">
        <f t="shared" si="5"/>
        <v>10</v>
      </c>
      <c r="G186" s="22">
        <f t="shared" si="4"/>
        <v>5</v>
      </c>
      <c r="H186" s="27">
        <f>Налаштування!$C$2+E186-1</f>
        <v>44624</v>
      </c>
      <c r="I186" s="28"/>
      <c r="J186" s="86"/>
    </row>
    <row r="187" spans="5:10" ht="15">
      <c r="E187" s="22">
        <v>186</v>
      </c>
      <c r="F187" s="26">
        <f t="shared" si="5"/>
        <v>10</v>
      </c>
      <c r="G187" s="22">
        <f t="shared" si="4"/>
        <v>6</v>
      </c>
      <c r="H187" s="27">
        <f>Налаштування!$C$2+E187-1</f>
        <v>44625</v>
      </c>
      <c r="I187" s="28"/>
      <c r="J187" s="86"/>
    </row>
    <row r="188" spans="5:10" ht="15">
      <c r="E188" s="22">
        <v>187</v>
      </c>
      <c r="F188" s="26">
        <f t="shared" si="5"/>
        <v>10</v>
      </c>
      <c r="G188" s="22">
        <f t="shared" si="4"/>
        <v>7</v>
      </c>
      <c r="H188" s="27">
        <f>Налаштування!$C$2+E188-1</f>
        <v>44626</v>
      </c>
      <c r="I188" s="28"/>
      <c r="J188" s="86"/>
    </row>
    <row r="189" spans="5:10" ht="15">
      <c r="E189" s="22">
        <v>188</v>
      </c>
      <c r="F189" s="26">
        <f t="shared" si="5"/>
        <v>11</v>
      </c>
      <c r="G189" s="22">
        <f t="shared" si="4"/>
        <v>1</v>
      </c>
      <c r="H189" s="27">
        <f>Налаштування!$C$2+E189-1</f>
        <v>44627</v>
      </c>
      <c r="I189" s="28"/>
      <c r="J189" s="86"/>
    </row>
    <row r="190" spans="5:10" ht="15">
      <c r="E190" s="22">
        <v>189</v>
      </c>
      <c r="F190" s="26">
        <f t="shared" si="5"/>
        <v>11</v>
      </c>
      <c r="G190" s="22">
        <f t="shared" si="4"/>
        <v>2</v>
      </c>
      <c r="H190" s="27">
        <f>Налаштування!$C$2+E190-1</f>
        <v>44628</v>
      </c>
      <c r="I190" s="28"/>
      <c r="J190" s="86"/>
    </row>
    <row r="191" spans="5:10" ht="15">
      <c r="E191" s="22">
        <v>190</v>
      </c>
      <c r="F191" s="26">
        <f t="shared" si="5"/>
        <v>11</v>
      </c>
      <c r="G191" s="22">
        <f t="shared" si="4"/>
        <v>3</v>
      </c>
      <c r="H191" s="27">
        <f>Налаштування!$C$2+E191-1</f>
        <v>44629</v>
      </c>
      <c r="I191" s="28"/>
      <c r="J191" s="86"/>
    </row>
    <row r="192" spans="5:10" ht="15">
      <c r="E192" s="22">
        <v>191</v>
      </c>
      <c r="F192" s="26">
        <f t="shared" si="5"/>
        <v>11</v>
      </c>
      <c r="G192" s="22">
        <f t="shared" si="4"/>
        <v>4</v>
      </c>
      <c r="H192" s="27">
        <f>Налаштування!$C$2+E192-1</f>
        <v>44630</v>
      </c>
      <c r="I192" s="28"/>
      <c r="J192" s="86"/>
    </row>
    <row r="193" spans="5:10" ht="15">
      <c r="E193" s="22">
        <v>192</v>
      </c>
      <c r="F193" s="26">
        <f t="shared" si="5"/>
        <v>11</v>
      </c>
      <c r="G193" s="22">
        <f t="shared" si="4"/>
        <v>5</v>
      </c>
      <c r="H193" s="27">
        <f>Налаштування!$C$2+E193-1</f>
        <v>44631</v>
      </c>
      <c r="I193" s="28"/>
      <c r="J193" s="86"/>
    </row>
    <row r="194" spans="5:10" ht="15">
      <c r="E194" s="22">
        <v>193</v>
      </c>
      <c r="F194" s="26">
        <f t="shared" si="5"/>
        <v>11</v>
      </c>
      <c r="G194" s="22">
        <f t="shared" ref="G194:G257" si="6">WEEKDAY(H194,2)</f>
        <v>6</v>
      </c>
      <c r="H194" s="27">
        <f>Налаштування!$C$2+E194-1</f>
        <v>44632</v>
      </c>
      <c r="I194" s="28"/>
      <c r="J194" s="86"/>
    </row>
    <row r="195" spans="5:10" ht="15">
      <c r="E195" s="22">
        <v>194</v>
      </c>
      <c r="F195" s="26">
        <f t="shared" ref="F195:F258" si="7">WEEKNUM(H195,2)</f>
        <v>11</v>
      </c>
      <c r="G195" s="22">
        <f t="shared" si="6"/>
        <v>7</v>
      </c>
      <c r="H195" s="27">
        <f>Налаштування!$C$2+E195-1</f>
        <v>44633</v>
      </c>
      <c r="I195" s="28"/>
      <c r="J195" s="86"/>
    </row>
    <row r="196" spans="5:10" ht="15">
      <c r="E196" s="22">
        <v>195</v>
      </c>
      <c r="F196" s="26">
        <f t="shared" si="7"/>
        <v>12</v>
      </c>
      <c r="G196" s="22">
        <f t="shared" si="6"/>
        <v>1</v>
      </c>
      <c r="H196" s="27">
        <f>Налаштування!$C$2+E196-1</f>
        <v>44634</v>
      </c>
      <c r="I196" s="28"/>
      <c r="J196" s="86"/>
    </row>
    <row r="197" spans="5:10" ht="15">
      <c r="E197" s="22">
        <v>196</v>
      </c>
      <c r="F197" s="26">
        <f t="shared" si="7"/>
        <v>12</v>
      </c>
      <c r="G197" s="22">
        <f t="shared" si="6"/>
        <v>2</v>
      </c>
      <c r="H197" s="27">
        <f>Налаштування!$C$2+E197-1</f>
        <v>44635</v>
      </c>
      <c r="I197" s="28"/>
      <c r="J197" s="86"/>
    </row>
    <row r="198" spans="5:10" ht="15">
      <c r="E198" s="22">
        <v>197</v>
      </c>
      <c r="F198" s="26">
        <f t="shared" si="7"/>
        <v>12</v>
      </c>
      <c r="G198" s="22">
        <f t="shared" si="6"/>
        <v>3</v>
      </c>
      <c r="H198" s="27">
        <f>Налаштування!$C$2+E198-1</f>
        <v>44636</v>
      </c>
      <c r="I198" s="28"/>
      <c r="J198" s="86"/>
    </row>
    <row r="199" spans="5:10" ht="15">
      <c r="E199" s="22">
        <v>198</v>
      </c>
      <c r="F199" s="26">
        <f t="shared" si="7"/>
        <v>12</v>
      </c>
      <c r="G199" s="22">
        <f t="shared" si="6"/>
        <v>4</v>
      </c>
      <c r="H199" s="27">
        <f>Налаштування!$C$2+E199-1</f>
        <v>44637</v>
      </c>
      <c r="I199" s="28"/>
      <c r="J199" s="86"/>
    </row>
    <row r="200" spans="5:10" ht="15">
      <c r="E200" s="22">
        <v>199</v>
      </c>
      <c r="F200" s="26">
        <f t="shared" si="7"/>
        <v>12</v>
      </c>
      <c r="G200" s="22">
        <f t="shared" si="6"/>
        <v>5</v>
      </c>
      <c r="H200" s="27">
        <f>Налаштування!$C$2+E200-1</f>
        <v>44638</v>
      </c>
      <c r="I200" s="28"/>
      <c r="J200" s="86"/>
    </row>
    <row r="201" spans="5:10" ht="15">
      <c r="E201" s="22">
        <v>200</v>
      </c>
      <c r="F201" s="26">
        <f t="shared" si="7"/>
        <v>12</v>
      </c>
      <c r="G201" s="22">
        <f t="shared" si="6"/>
        <v>6</v>
      </c>
      <c r="H201" s="27">
        <f>Налаштування!$C$2+E201-1</f>
        <v>44639</v>
      </c>
      <c r="I201" s="28"/>
      <c r="J201" s="86"/>
    </row>
    <row r="202" spans="5:10" ht="15">
      <c r="E202" s="22">
        <v>201</v>
      </c>
      <c r="F202" s="26">
        <f t="shared" si="7"/>
        <v>12</v>
      </c>
      <c r="G202" s="22">
        <f t="shared" si="6"/>
        <v>7</v>
      </c>
      <c r="H202" s="27">
        <f>Налаштування!$C$2+E202-1</f>
        <v>44640</v>
      </c>
      <c r="I202" s="28"/>
      <c r="J202" s="86"/>
    </row>
    <row r="203" spans="5:10" ht="15">
      <c r="E203" s="22">
        <v>202</v>
      </c>
      <c r="F203" s="26">
        <f t="shared" si="7"/>
        <v>13</v>
      </c>
      <c r="G203" s="22">
        <f t="shared" si="6"/>
        <v>1</v>
      </c>
      <c r="H203" s="27">
        <f>Налаштування!$C$2+E203-1</f>
        <v>44641</v>
      </c>
      <c r="I203" s="28"/>
      <c r="J203" s="86"/>
    </row>
    <row r="204" spans="5:10" ht="15">
      <c r="E204" s="22">
        <v>203</v>
      </c>
      <c r="F204" s="26">
        <f t="shared" si="7"/>
        <v>13</v>
      </c>
      <c r="G204" s="22">
        <f t="shared" si="6"/>
        <v>2</v>
      </c>
      <c r="H204" s="27">
        <f>Налаштування!$C$2+E204-1</f>
        <v>44642</v>
      </c>
      <c r="I204" s="28"/>
      <c r="J204" s="86"/>
    </row>
    <row r="205" spans="5:10" ht="15">
      <c r="E205" s="22">
        <v>204</v>
      </c>
      <c r="F205" s="26">
        <f t="shared" si="7"/>
        <v>13</v>
      </c>
      <c r="G205" s="22">
        <f t="shared" si="6"/>
        <v>3</v>
      </c>
      <c r="H205" s="27">
        <f>Налаштування!$C$2+E205-1</f>
        <v>44643</v>
      </c>
      <c r="I205" s="28"/>
      <c r="J205" s="86"/>
    </row>
    <row r="206" spans="5:10" ht="15">
      <c r="E206" s="22">
        <v>205</v>
      </c>
      <c r="F206" s="26">
        <f t="shared" si="7"/>
        <v>13</v>
      </c>
      <c r="G206" s="22">
        <f t="shared" si="6"/>
        <v>4</v>
      </c>
      <c r="H206" s="27">
        <f>Налаштування!$C$2+E206-1</f>
        <v>44644</v>
      </c>
      <c r="I206" s="28"/>
      <c r="J206" s="86"/>
    </row>
    <row r="207" spans="5:10" ht="15">
      <c r="E207" s="22">
        <v>206</v>
      </c>
      <c r="F207" s="26">
        <f t="shared" si="7"/>
        <v>13</v>
      </c>
      <c r="G207" s="22">
        <f t="shared" si="6"/>
        <v>5</v>
      </c>
      <c r="H207" s="27">
        <f>Налаштування!$C$2+E207-1</f>
        <v>44645</v>
      </c>
      <c r="I207" s="28"/>
      <c r="J207" s="86"/>
    </row>
    <row r="208" spans="5:10" ht="15">
      <c r="E208" s="22">
        <v>207</v>
      </c>
      <c r="F208" s="26">
        <f t="shared" si="7"/>
        <v>13</v>
      </c>
      <c r="G208" s="22">
        <f t="shared" si="6"/>
        <v>6</v>
      </c>
      <c r="H208" s="27">
        <f>Налаштування!$C$2+E208-1</f>
        <v>44646</v>
      </c>
      <c r="I208" s="28"/>
      <c r="J208" s="86"/>
    </row>
    <row r="209" spans="5:10" ht="15">
      <c r="E209" s="22">
        <v>208</v>
      </c>
      <c r="F209" s="26">
        <f t="shared" si="7"/>
        <v>13</v>
      </c>
      <c r="G209" s="22">
        <f t="shared" si="6"/>
        <v>7</v>
      </c>
      <c r="H209" s="27">
        <f>Налаштування!$C$2+E209-1</f>
        <v>44647</v>
      </c>
      <c r="I209" s="28"/>
      <c r="J209" s="86"/>
    </row>
    <row r="210" spans="5:10" ht="15">
      <c r="E210" s="22">
        <v>209</v>
      </c>
      <c r="F210" s="26">
        <f t="shared" si="7"/>
        <v>14</v>
      </c>
      <c r="G210" s="22">
        <f t="shared" si="6"/>
        <v>1</v>
      </c>
      <c r="H210" s="27">
        <f>Налаштування!$C$2+E210-1</f>
        <v>44648</v>
      </c>
      <c r="I210" s="28"/>
      <c r="J210" s="86"/>
    </row>
    <row r="211" spans="5:10" ht="15">
      <c r="E211" s="22">
        <v>210</v>
      </c>
      <c r="F211" s="26">
        <f t="shared" si="7"/>
        <v>14</v>
      </c>
      <c r="G211" s="22">
        <f t="shared" si="6"/>
        <v>2</v>
      </c>
      <c r="H211" s="27">
        <f>Налаштування!$C$2+E211-1</f>
        <v>44649</v>
      </c>
      <c r="I211" s="28"/>
      <c r="J211" s="86"/>
    </row>
    <row r="212" spans="5:10" ht="15">
      <c r="E212" s="22">
        <v>211</v>
      </c>
      <c r="F212" s="26">
        <f t="shared" si="7"/>
        <v>14</v>
      </c>
      <c r="G212" s="22">
        <f t="shared" si="6"/>
        <v>3</v>
      </c>
      <c r="H212" s="27">
        <f>Налаштування!$C$2+E212-1</f>
        <v>44650</v>
      </c>
      <c r="I212" s="28"/>
      <c r="J212" s="86"/>
    </row>
    <row r="213" spans="5:10" ht="15">
      <c r="E213" s="22">
        <v>212</v>
      </c>
      <c r="F213" s="26">
        <f t="shared" si="7"/>
        <v>14</v>
      </c>
      <c r="G213" s="22">
        <f t="shared" si="6"/>
        <v>4</v>
      </c>
      <c r="H213" s="27">
        <f>Налаштування!$C$2+E213-1</f>
        <v>44651</v>
      </c>
      <c r="I213" s="28"/>
      <c r="J213" s="86"/>
    </row>
    <row r="214" spans="5:10" ht="15">
      <c r="E214" s="22">
        <v>213</v>
      </c>
      <c r="F214" s="26">
        <f t="shared" si="7"/>
        <v>14</v>
      </c>
      <c r="G214" s="22">
        <f t="shared" si="6"/>
        <v>5</v>
      </c>
      <c r="H214" s="27">
        <f>Налаштування!$C$2+E214-1</f>
        <v>44652</v>
      </c>
      <c r="I214" s="28"/>
      <c r="J214" s="86"/>
    </row>
    <row r="215" spans="5:10" ht="15">
      <c r="E215" s="22">
        <v>214</v>
      </c>
      <c r="F215" s="26">
        <f t="shared" si="7"/>
        <v>14</v>
      </c>
      <c r="G215" s="22">
        <f t="shared" si="6"/>
        <v>6</v>
      </c>
      <c r="H215" s="27">
        <f>Налаштування!$C$2+E215-1</f>
        <v>44653</v>
      </c>
      <c r="I215" s="28"/>
      <c r="J215" s="86"/>
    </row>
    <row r="216" spans="5:10" ht="15">
      <c r="E216" s="22">
        <v>215</v>
      </c>
      <c r="F216" s="26">
        <f t="shared" si="7"/>
        <v>14</v>
      </c>
      <c r="G216" s="22">
        <f t="shared" si="6"/>
        <v>7</v>
      </c>
      <c r="H216" s="27">
        <f>Налаштування!$C$2+E216-1</f>
        <v>44654</v>
      </c>
      <c r="I216" s="28"/>
      <c r="J216" s="86"/>
    </row>
    <row r="217" spans="5:10" ht="15">
      <c r="E217" s="22">
        <v>216</v>
      </c>
      <c r="F217" s="26">
        <f t="shared" si="7"/>
        <v>15</v>
      </c>
      <c r="G217" s="22">
        <f t="shared" si="6"/>
        <v>1</v>
      </c>
      <c r="H217" s="27">
        <f>Налаштування!$C$2+E217-1</f>
        <v>44655</v>
      </c>
      <c r="I217" s="28"/>
      <c r="J217" s="86"/>
    </row>
    <row r="218" spans="5:10" ht="15">
      <c r="E218" s="22">
        <v>217</v>
      </c>
      <c r="F218" s="26">
        <f t="shared" si="7"/>
        <v>15</v>
      </c>
      <c r="G218" s="22">
        <f t="shared" si="6"/>
        <v>2</v>
      </c>
      <c r="H218" s="27">
        <f>Налаштування!$C$2+E218-1</f>
        <v>44656</v>
      </c>
      <c r="I218" s="28"/>
      <c r="J218" s="86"/>
    </row>
    <row r="219" spans="5:10" ht="15">
      <c r="E219" s="22">
        <v>218</v>
      </c>
      <c r="F219" s="26">
        <f t="shared" si="7"/>
        <v>15</v>
      </c>
      <c r="G219" s="22">
        <f t="shared" si="6"/>
        <v>3</v>
      </c>
      <c r="H219" s="27">
        <f>Налаштування!$C$2+E219-1</f>
        <v>44657</v>
      </c>
      <c r="I219" s="28"/>
      <c r="J219" s="86"/>
    </row>
    <row r="220" spans="5:10" ht="15">
      <c r="E220" s="22">
        <v>219</v>
      </c>
      <c r="F220" s="26">
        <f t="shared" si="7"/>
        <v>15</v>
      </c>
      <c r="G220" s="22">
        <f t="shared" si="6"/>
        <v>4</v>
      </c>
      <c r="H220" s="27">
        <f>Налаштування!$C$2+E220-1</f>
        <v>44658</v>
      </c>
      <c r="I220" s="28"/>
      <c r="J220" s="86"/>
    </row>
    <row r="221" spans="5:10" ht="15">
      <c r="E221" s="22">
        <v>220</v>
      </c>
      <c r="F221" s="26">
        <f t="shared" si="7"/>
        <v>15</v>
      </c>
      <c r="G221" s="22">
        <f t="shared" si="6"/>
        <v>5</v>
      </c>
      <c r="H221" s="27">
        <f>Налаштування!$C$2+E221-1</f>
        <v>44659</v>
      </c>
      <c r="I221" s="28"/>
      <c r="J221" s="86"/>
    </row>
    <row r="222" spans="5:10" ht="15">
      <c r="E222" s="22">
        <v>221</v>
      </c>
      <c r="F222" s="26">
        <f t="shared" si="7"/>
        <v>15</v>
      </c>
      <c r="G222" s="22">
        <f t="shared" si="6"/>
        <v>6</v>
      </c>
      <c r="H222" s="27">
        <f>Налаштування!$C$2+E222-1</f>
        <v>44660</v>
      </c>
      <c r="I222" s="28"/>
      <c r="J222" s="86"/>
    </row>
    <row r="223" spans="5:10" ht="15">
      <c r="E223" s="22">
        <v>222</v>
      </c>
      <c r="F223" s="26">
        <f t="shared" si="7"/>
        <v>15</v>
      </c>
      <c r="G223" s="22">
        <f t="shared" si="6"/>
        <v>7</v>
      </c>
      <c r="H223" s="27">
        <f>Налаштування!$C$2+E223-1</f>
        <v>44661</v>
      </c>
      <c r="I223" s="28"/>
      <c r="J223" s="86"/>
    </row>
    <row r="224" spans="5:10" ht="15">
      <c r="E224" s="22">
        <v>223</v>
      </c>
      <c r="F224" s="26">
        <f t="shared" si="7"/>
        <v>16</v>
      </c>
      <c r="G224" s="22">
        <f t="shared" si="6"/>
        <v>1</v>
      </c>
      <c r="H224" s="27">
        <f>Налаштування!$C$2+E224-1</f>
        <v>44662</v>
      </c>
      <c r="I224" s="28"/>
      <c r="J224" s="86"/>
    </row>
    <row r="225" spans="5:10" ht="15">
      <c r="E225" s="22">
        <v>224</v>
      </c>
      <c r="F225" s="26">
        <f t="shared" si="7"/>
        <v>16</v>
      </c>
      <c r="G225" s="22">
        <f t="shared" si="6"/>
        <v>2</v>
      </c>
      <c r="H225" s="27">
        <f>Налаштування!$C$2+E225-1</f>
        <v>44663</v>
      </c>
      <c r="I225" s="28"/>
      <c r="J225" s="86"/>
    </row>
    <row r="226" spans="5:10" ht="15">
      <c r="E226" s="22">
        <v>225</v>
      </c>
      <c r="F226" s="26">
        <f t="shared" si="7"/>
        <v>16</v>
      </c>
      <c r="G226" s="22">
        <f t="shared" si="6"/>
        <v>3</v>
      </c>
      <c r="H226" s="27">
        <f>Налаштування!$C$2+E226-1</f>
        <v>44664</v>
      </c>
      <c r="I226" s="28"/>
      <c r="J226" s="86"/>
    </row>
    <row r="227" spans="5:10" ht="15">
      <c r="E227" s="22">
        <v>226</v>
      </c>
      <c r="F227" s="26">
        <f t="shared" si="7"/>
        <v>16</v>
      </c>
      <c r="G227" s="22">
        <f t="shared" si="6"/>
        <v>4</v>
      </c>
      <c r="H227" s="27">
        <f>Налаштування!$C$2+E227-1</f>
        <v>44665</v>
      </c>
      <c r="I227" s="28"/>
      <c r="J227" s="86"/>
    </row>
    <row r="228" spans="5:10" ht="15">
      <c r="E228" s="22">
        <v>227</v>
      </c>
      <c r="F228" s="26">
        <f t="shared" si="7"/>
        <v>16</v>
      </c>
      <c r="G228" s="22">
        <f t="shared" si="6"/>
        <v>5</v>
      </c>
      <c r="H228" s="27">
        <f>Налаштування!$C$2+E228-1</f>
        <v>44666</v>
      </c>
      <c r="I228" s="28"/>
      <c r="J228" s="86"/>
    </row>
    <row r="229" spans="5:10" ht="15">
      <c r="E229" s="22">
        <v>228</v>
      </c>
      <c r="F229" s="26">
        <f t="shared" si="7"/>
        <v>16</v>
      </c>
      <c r="G229" s="22">
        <f t="shared" si="6"/>
        <v>6</v>
      </c>
      <c r="H229" s="27">
        <f>Налаштування!$C$2+E229-1</f>
        <v>44667</v>
      </c>
      <c r="I229" s="28"/>
      <c r="J229" s="86"/>
    </row>
    <row r="230" spans="5:10" ht="15">
      <c r="E230" s="22">
        <v>229</v>
      </c>
      <c r="F230" s="26">
        <f t="shared" si="7"/>
        <v>16</v>
      </c>
      <c r="G230" s="22">
        <f t="shared" si="6"/>
        <v>7</v>
      </c>
      <c r="H230" s="27">
        <f>Налаштування!$C$2+E230-1</f>
        <v>44668</v>
      </c>
      <c r="I230" s="28"/>
      <c r="J230" s="86"/>
    </row>
    <row r="231" spans="5:10" ht="15">
      <c r="E231" s="22">
        <v>230</v>
      </c>
      <c r="F231" s="26">
        <f t="shared" si="7"/>
        <v>17</v>
      </c>
      <c r="G231" s="22">
        <f t="shared" si="6"/>
        <v>1</v>
      </c>
      <c r="H231" s="27">
        <f>Налаштування!$C$2+E231-1</f>
        <v>44669</v>
      </c>
      <c r="I231" s="28"/>
      <c r="J231" s="86"/>
    </row>
    <row r="232" spans="5:10" ht="15">
      <c r="E232" s="22">
        <v>231</v>
      </c>
      <c r="F232" s="26">
        <f t="shared" si="7"/>
        <v>17</v>
      </c>
      <c r="G232" s="22">
        <f t="shared" si="6"/>
        <v>2</v>
      </c>
      <c r="H232" s="27">
        <f>Налаштування!$C$2+E232-1</f>
        <v>44670</v>
      </c>
      <c r="I232" s="28"/>
      <c r="J232" s="86"/>
    </row>
    <row r="233" spans="5:10" ht="15">
      <c r="E233" s="22">
        <v>232</v>
      </c>
      <c r="F233" s="26">
        <f t="shared" si="7"/>
        <v>17</v>
      </c>
      <c r="G233" s="22">
        <f t="shared" si="6"/>
        <v>3</v>
      </c>
      <c r="H233" s="27">
        <f>Налаштування!$C$2+E233-1</f>
        <v>44671</v>
      </c>
      <c r="I233" s="28"/>
      <c r="J233" s="86"/>
    </row>
    <row r="234" spans="5:10" ht="15">
      <c r="E234" s="22">
        <v>233</v>
      </c>
      <c r="F234" s="26">
        <f t="shared" si="7"/>
        <v>17</v>
      </c>
      <c r="G234" s="22">
        <f t="shared" si="6"/>
        <v>4</v>
      </c>
      <c r="H234" s="27">
        <f>Налаштування!$C$2+E234-1</f>
        <v>44672</v>
      </c>
      <c r="I234" s="28"/>
      <c r="J234" s="86"/>
    </row>
    <row r="235" spans="5:10" ht="15">
      <c r="E235" s="22">
        <v>234</v>
      </c>
      <c r="F235" s="26">
        <f t="shared" si="7"/>
        <v>17</v>
      </c>
      <c r="G235" s="22">
        <f t="shared" si="6"/>
        <v>5</v>
      </c>
      <c r="H235" s="27">
        <f>Налаштування!$C$2+E235-1</f>
        <v>44673</v>
      </c>
      <c r="I235" s="28"/>
      <c r="J235" s="86"/>
    </row>
    <row r="236" spans="5:10" ht="15">
      <c r="E236" s="22">
        <v>235</v>
      </c>
      <c r="F236" s="26">
        <f t="shared" si="7"/>
        <v>17</v>
      </c>
      <c r="G236" s="22">
        <f t="shared" si="6"/>
        <v>6</v>
      </c>
      <c r="H236" s="27">
        <f>Налаштування!$C$2+E236-1</f>
        <v>44674</v>
      </c>
      <c r="I236" s="28"/>
      <c r="J236" s="86"/>
    </row>
    <row r="237" spans="5:10" ht="15">
      <c r="E237" s="22">
        <v>236</v>
      </c>
      <c r="F237" s="26">
        <f t="shared" si="7"/>
        <v>17</v>
      </c>
      <c r="G237" s="22">
        <f t="shared" si="6"/>
        <v>7</v>
      </c>
      <c r="H237" s="27">
        <f>Налаштування!$C$2+E237-1</f>
        <v>44675</v>
      </c>
      <c r="I237" s="28"/>
      <c r="J237" s="86"/>
    </row>
    <row r="238" spans="5:10" ht="15">
      <c r="E238" s="22">
        <v>237</v>
      </c>
      <c r="F238" s="26">
        <f t="shared" si="7"/>
        <v>18</v>
      </c>
      <c r="G238" s="22">
        <f t="shared" si="6"/>
        <v>1</v>
      </c>
      <c r="H238" s="27">
        <f>Налаштування!$C$2+E238-1</f>
        <v>44676</v>
      </c>
      <c r="I238" s="28"/>
      <c r="J238" s="86"/>
    </row>
    <row r="239" spans="5:10" ht="15">
      <c r="E239" s="22">
        <v>238</v>
      </c>
      <c r="F239" s="26">
        <f t="shared" si="7"/>
        <v>18</v>
      </c>
      <c r="G239" s="22">
        <f t="shared" si="6"/>
        <v>2</v>
      </c>
      <c r="H239" s="27">
        <f>Налаштування!$C$2+E239-1</f>
        <v>44677</v>
      </c>
      <c r="I239" s="28"/>
      <c r="J239" s="86"/>
    </row>
    <row r="240" spans="5:10" ht="15">
      <c r="E240" s="22">
        <v>239</v>
      </c>
      <c r="F240" s="26">
        <f t="shared" si="7"/>
        <v>18</v>
      </c>
      <c r="G240" s="22">
        <f t="shared" si="6"/>
        <v>3</v>
      </c>
      <c r="H240" s="27">
        <f>Налаштування!$C$2+E240-1</f>
        <v>44678</v>
      </c>
      <c r="I240" s="28"/>
      <c r="J240" s="86"/>
    </row>
    <row r="241" spans="5:10" ht="15">
      <c r="E241" s="22">
        <v>240</v>
      </c>
      <c r="F241" s="26">
        <f t="shared" si="7"/>
        <v>18</v>
      </c>
      <c r="G241" s="22">
        <f t="shared" si="6"/>
        <v>4</v>
      </c>
      <c r="H241" s="27">
        <f>Налаштування!$C$2+E241-1</f>
        <v>44679</v>
      </c>
      <c r="I241" s="28"/>
      <c r="J241" s="86"/>
    </row>
    <row r="242" spans="5:10" ht="15">
      <c r="E242" s="22">
        <v>241</v>
      </c>
      <c r="F242" s="26">
        <f t="shared" si="7"/>
        <v>18</v>
      </c>
      <c r="G242" s="22">
        <f t="shared" si="6"/>
        <v>5</v>
      </c>
      <c r="H242" s="27">
        <f>Налаштування!$C$2+E242-1</f>
        <v>44680</v>
      </c>
      <c r="I242" s="28"/>
      <c r="J242" s="86"/>
    </row>
    <row r="243" spans="5:10" ht="15">
      <c r="E243" s="22">
        <v>242</v>
      </c>
      <c r="F243" s="26">
        <f t="shared" si="7"/>
        <v>18</v>
      </c>
      <c r="G243" s="22">
        <f t="shared" si="6"/>
        <v>6</v>
      </c>
      <c r="H243" s="27">
        <f>Налаштування!$C$2+E243-1</f>
        <v>44681</v>
      </c>
      <c r="I243" s="28"/>
      <c r="J243" s="86"/>
    </row>
    <row r="244" spans="5:10" ht="15">
      <c r="E244" s="22">
        <v>243</v>
      </c>
      <c r="F244" s="26">
        <f t="shared" si="7"/>
        <v>18</v>
      </c>
      <c r="G244" s="22">
        <f t="shared" si="6"/>
        <v>7</v>
      </c>
      <c r="H244" s="27">
        <f>Налаштування!$C$2+E244-1</f>
        <v>44682</v>
      </c>
      <c r="I244" s="28"/>
      <c r="J244" s="86"/>
    </row>
    <row r="245" spans="5:10" ht="15">
      <c r="E245" s="22">
        <v>244</v>
      </c>
      <c r="F245" s="26">
        <f t="shared" si="7"/>
        <v>19</v>
      </c>
      <c r="G245" s="22">
        <f t="shared" si="6"/>
        <v>1</v>
      </c>
      <c r="H245" s="27">
        <f>Налаштування!$C$2+E245-1</f>
        <v>44683</v>
      </c>
      <c r="I245" s="28"/>
      <c r="J245" s="86"/>
    </row>
    <row r="246" spans="5:10" ht="15">
      <c r="E246" s="22">
        <v>245</v>
      </c>
      <c r="F246" s="26">
        <f t="shared" si="7"/>
        <v>19</v>
      </c>
      <c r="G246" s="22">
        <f t="shared" si="6"/>
        <v>2</v>
      </c>
      <c r="H246" s="27">
        <f>Налаштування!$C$2+E246-1</f>
        <v>44684</v>
      </c>
      <c r="I246" s="28"/>
      <c r="J246" s="86"/>
    </row>
    <row r="247" spans="5:10" ht="15">
      <c r="E247" s="22">
        <v>246</v>
      </c>
      <c r="F247" s="26">
        <f t="shared" si="7"/>
        <v>19</v>
      </c>
      <c r="G247" s="22">
        <f t="shared" si="6"/>
        <v>3</v>
      </c>
      <c r="H247" s="27">
        <f>Налаштування!$C$2+E247-1</f>
        <v>44685</v>
      </c>
      <c r="I247" s="28"/>
      <c r="J247" s="86"/>
    </row>
    <row r="248" spans="5:10" ht="15">
      <c r="E248" s="22">
        <v>247</v>
      </c>
      <c r="F248" s="26">
        <f t="shared" si="7"/>
        <v>19</v>
      </c>
      <c r="G248" s="22">
        <f t="shared" si="6"/>
        <v>4</v>
      </c>
      <c r="H248" s="27">
        <f>Налаштування!$C$2+E248-1</f>
        <v>44686</v>
      </c>
      <c r="I248" s="28"/>
      <c r="J248" s="86"/>
    </row>
    <row r="249" spans="5:10" ht="15">
      <c r="E249" s="22">
        <v>248</v>
      </c>
      <c r="F249" s="26">
        <f t="shared" si="7"/>
        <v>19</v>
      </c>
      <c r="G249" s="22">
        <f t="shared" si="6"/>
        <v>5</v>
      </c>
      <c r="H249" s="27">
        <f>Налаштування!$C$2+E249-1</f>
        <v>44687</v>
      </c>
      <c r="I249" s="28"/>
      <c r="J249" s="86"/>
    </row>
    <row r="250" spans="5:10" ht="15">
      <c r="E250" s="22">
        <v>249</v>
      </c>
      <c r="F250" s="26">
        <f t="shared" si="7"/>
        <v>19</v>
      </c>
      <c r="G250" s="22">
        <f t="shared" si="6"/>
        <v>6</v>
      </c>
      <c r="H250" s="27">
        <f>Налаштування!$C$2+E250-1</f>
        <v>44688</v>
      </c>
      <c r="I250" s="28"/>
      <c r="J250" s="86"/>
    </row>
    <row r="251" spans="5:10" ht="15">
      <c r="E251" s="22">
        <v>250</v>
      </c>
      <c r="F251" s="26">
        <f t="shared" si="7"/>
        <v>19</v>
      </c>
      <c r="G251" s="22">
        <f t="shared" si="6"/>
        <v>7</v>
      </c>
      <c r="H251" s="27">
        <f>Налаштування!$C$2+E251-1</f>
        <v>44689</v>
      </c>
      <c r="I251" s="28"/>
      <c r="J251" s="86"/>
    </row>
    <row r="252" spans="5:10" ht="15">
      <c r="E252" s="22">
        <v>251</v>
      </c>
      <c r="F252" s="26">
        <f t="shared" si="7"/>
        <v>20</v>
      </c>
      <c r="G252" s="22">
        <f t="shared" si="6"/>
        <v>1</v>
      </c>
      <c r="H252" s="27">
        <f>Налаштування!$C$2+E252-1</f>
        <v>44690</v>
      </c>
      <c r="I252" s="28"/>
      <c r="J252" s="86"/>
    </row>
    <row r="253" spans="5:10" ht="15">
      <c r="E253" s="22">
        <v>252</v>
      </c>
      <c r="F253" s="26">
        <f t="shared" si="7"/>
        <v>20</v>
      </c>
      <c r="G253" s="22">
        <f t="shared" si="6"/>
        <v>2</v>
      </c>
      <c r="H253" s="27">
        <f>Налаштування!$C$2+E253-1</f>
        <v>44691</v>
      </c>
      <c r="I253" s="28"/>
      <c r="J253" s="86"/>
    </row>
    <row r="254" spans="5:10" ht="15">
      <c r="E254" s="22">
        <v>253</v>
      </c>
      <c r="F254" s="26">
        <f t="shared" si="7"/>
        <v>20</v>
      </c>
      <c r="G254" s="22">
        <f t="shared" si="6"/>
        <v>3</v>
      </c>
      <c r="H254" s="27">
        <f>Налаштування!$C$2+E254-1</f>
        <v>44692</v>
      </c>
      <c r="I254" s="28"/>
      <c r="J254" s="86"/>
    </row>
    <row r="255" spans="5:10" ht="15">
      <c r="E255" s="22">
        <v>254</v>
      </c>
      <c r="F255" s="26">
        <f t="shared" si="7"/>
        <v>20</v>
      </c>
      <c r="G255" s="22">
        <f t="shared" si="6"/>
        <v>4</v>
      </c>
      <c r="H255" s="27">
        <f>Налаштування!$C$2+E255-1</f>
        <v>44693</v>
      </c>
      <c r="I255" s="28"/>
      <c r="J255" s="86"/>
    </row>
    <row r="256" spans="5:10" ht="15">
      <c r="E256" s="22">
        <v>255</v>
      </c>
      <c r="F256" s="26">
        <f t="shared" si="7"/>
        <v>20</v>
      </c>
      <c r="G256" s="22">
        <f t="shared" si="6"/>
        <v>5</v>
      </c>
      <c r="H256" s="27">
        <f>Налаштування!$C$2+E256-1</f>
        <v>44694</v>
      </c>
      <c r="I256" s="28"/>
      <c r="J256" s="86"/>
    </row>
    <row r="257" spans="5:10" ht="15">
      <c r="E257" s="22">
        <v>256</v>
      </c>
      <c r="F257" s="26">
        <f t="shared" si="7"/>
        <v>20</v>
      </c>
      <c r="G257" s="22">
        <f t="shared" si="6"/>
        <v>6</v>
      </c>
      <c r="H257" s="27">
        <f>Налаштування!$C$2+E257-1</f>
        <v>44695</v>
      </c>
      <c r="I257" s="28"/>
      <c r="J257" s="86"/>
    </row>
    <row r="258" spans="5:10" ht="15">
      <c r="E258" s="22">
        <v>257</v>
      </c>
      <c r="F258" s="26">
        <f t="shared" si="7"/>
        <v>20</v>
      </c>
      <c r="G258" s="22">
        <f t="shared" ref="G258:G321" si="8">WEEKDAY(H258,2)</f>
        <v>7</v>
      </c>
      <c r="H258" s="27">
        <f>Налаштування!$C$2+E258-1</f>
        <v>44696</v>
      </c>
      <c r="I258" s="28"/>
      <c r="J258" s="86"/>
    </row>
    <row r="259" spans="5:10" ht="15">
      <c r="E259" s="22">
        <v>258</v>
      </c>
      <c r="F259" s="26">
        <f t="shared" ref="F259:F322" si="9">WEEKNUM(H259,2)</f>
        <v>21</v>
      </c>
      <c r="G259" s="22">
        <f t="shared" si="8"/>
        <v>1</v>
      </c>
      <c r="H259" s="27">
        <f>Налаштування!$C$2+E259-1</f>
        <v>44697</v>
      </c>
      <c r="I259" s="28"/>
      <c r="J259" s="86"/>
    </row>
    <row r="260" spans="5:10" ht="15">
      <c r="E260" s="22">
        <v>259</v>
      </c>
      <c r="F260" s="26">
        <f t="shared" si="9"/>
        <v>21</v>
      </c>
      <c r="G260" s="22">
        <f t="shared" si="8"/>
        <v>2</v>
      </c>
      <c r="H260" s="27">
        <f>Налаштування!$C$2+E260-1</f>
        <v>44698</v>
      </c>
      <c r="I260" s="28"/>
      <c r="J260" s="86"/>
    </row>
    <row r="261" spans="5:10" ht="15">
      <c r="E261" s="22">
        <v>260</v>
      </c>
      <c r="F261" s="26">
        <f t="shared" si="9"/>
        <v>21</v>
      </c>
      <c r="G261" s="22">
        <f t="shared" si="8"/>
        <v>3</v>
      </c>
      <c r="H261" s="27">
        <f>Налаштування!$C$2+E261-1</f>
        <v>44699</v>
      </c>
      <c r="I261" s="28"/>
      <c r="J261" s="86"/>
    </row>
    <row r="262" spans="5:10" ht="15">
      <c r="E262" s="22">
        <v>261</v>
      </c>
      <c r="F262" s="26">
        <f t="shared" si="9"/>
        <v>21</v>
      </c>
      <c r="G262" s="22">
        <f t="shared" si="8"/>
        <v>4</v>
      </c>
      <c r="H262" s="27">
        <f>Налаштування!$C$2+E262-1</f>
        <v>44700</v>
      </c>
      <c r="I262" s="28"/>
      <c r="J262" s="86"/>
    </row>
    <row r="263" spans="5:10" ht="15">
      <c r="E263" s="22">
        <v>262</v>
      </c>
      <c r="F263" s="26">
        <f t="shared" si="9"/>
        <v>21</v>
      </c>
      <c r="G263" s="22">
        <f t="shared" si="8"/>
        <v>5</v>
      </c>
      <c r="H263" s="27">
        <f>Налаштування!$C$2+E263-1</f>
        <v>44701</v>
      </c>
      <c r="I263" s="28"/>
      <c r="J263" s="86"/>
    </row>
    <row r="264" spans="5:10" ht="15">
      <c r="E264" s="22">
        <v>263</v>
      </c>
      <c r="F264" s="26">
        <f t="shared" si="9"/>
        <v>21</v>
      </c>
      <c r="G264" s="22">
        <f t="shared" si="8"/>
        <v>6</v>
      </c>
      <c r="H264" s="27">
        <f>Налаштування!$C$2+E264-1</f>
        <v>44702</v>
      </c>
      <c r="I264" s="28"/>
      <c r="J264" s="86"/>
    </row>
    <row r="265" spans="5:10" ht="15">
      <c r="E265" s="22">
        <v>264</v>
      </c>
      <c r="F265" s="26">
        <f t="shared" si="9"/>
        <v>21</v>
      </c>
      <c r="G265" s="22">
        <f t="shared" si="8"/>
        <v>7</v>
      </c>
      <c r="H265" s="27">
        <f>Налаштування!$C$2+E265-1</f>
        <v>44703</v>
      </c>
      <c r="I265" s="28"/>
      <c r="J265" s="86"/>
    </row>
    <row r="266" spans="5:10" ht="15">
      <c r="E266" s="22">
        <v>265</v>
      </c>
      <c r="F266" s="26">
        <f t="shared" si="9"/>
        <v>22</v>
      </c>
      <c r="G266" s="22">
        <f t="shared" si="8"/>
        <v>1</v>
      </c>
      <c r="H266" s="27">
        <f>Налаштування!$C$2+E266-1</f>
        <v>44704</v>
      </c>
      <c r="I266" s="28"/>
      <c r="J266" s="86"/>
    </row>
    <row r="267" spans="5:10" ht="15">
      <c r="E267" s="22">
        <v>266</v>
      </c>
      <c r="F267" s="26">
        <f t="shared" si="9"/>
        <v>22</v>
      </c>
      <c r="G267" s="22">
        <f t="shared" si="8"/>
        <v>2</v>
      </c>
      <c r="H267" s="27">
        <f>Налаштування!$C$2+E267-1</f>
        <v>44705</v>
      </c>
      <c r="I267" s="28"/>
      <c r="J267" s="86"/>
    </row>
    <row r="268" spans="5:10" ht="15">
      <c r="E268" s="22">
        <v>267</v>
      </c>
      <c r="F268" s="26">
        <f t="shared" si="9"/>
        <v>22</v>
      </c>
      <c r="G268" s="22">
        <f t="shared" si="8"/>
        <v>3</v>
      </c>
      <c r="H268" s="27">
        <f>Налаштування!$C$2+E268-1</f>
        <v>44706</v>
      </c>
      <c r="I268" s="28"/>
      <c r="J268" s="86"/>
    </row>
    <row r="269" spans="5:10" ht="15">
      <c r="E269" s="22">
        <v>268</v>
      </c>
      <c r="F269" s="26">
        <f t="shared" si="9"/>
        <v>22</v>
      </c>
      <c r="G269" s="22">
        <f t="shared" si="8"/>
        <v>4</v>
      </c>
      <c r="H269" s="27">
        <f>Налаштування!$C$2+E269-1</f>
        <v>44707</v>
      </c>
      <c r="I269" s="28"/>
      <c r="J269" s="86"/>
    </row>
    <row r="270" spans="5:10" ht="15">
      <c r="E270" s="22">
        <v>269</v>
      </c>
      <c r="F270" s="26">
        <f t="shared" si="9"/>
        <v>22</v>
      </c>
      <c r="G270" s="22">
        <f t="shared" si="8"/>
        <v>5</v>
      </c>
      <c r="H270" s="27">
        <f>Налаштування!$C$2+E270-1</f>
        <v>44708</v>
      </c>
      <c r="I270" s="28"/>
      <c r="J270" s="86"/>
    </row>
    <row r="271" spans="5:10" ht="15">
      <c r="E271" s="22">
        <v>270</v>
      </c>
      <c r="F271" s="26">
        <f t="shared" si="9"/>
        <v>22</v>
      </c>
      <c r="G271" s="22">
        <f t="shared" si="8"/>
        <v>6</v>
      </c>
      <c r="H271" s="27">
        <f>Налаштування!$C$2+E271-1</f>
        <v>44709</v>
      </c>
      <c r="I271" s="28"/>
      <c r="J271" s="86"/>
    </row>
    <row r="272" spans="5:10" ht="15">
      <c r="E272" s="22">
        <v>271</v>
      </c>
      <c r="F272" s="26">
        <f t="shared" si="9"/>
        <v>22</v>
      </c>
      <c r="G272" s="22">
        <f t="shared" si="8"/>
        <v>7</v>
      </c>
      <c r="H272" s="27">
        <f>Налаштування!$C$2+E272-1</f>
        <v>44710</v>
      </c>
      <c r="I272" s="28"/>
      <c r="J272" s="86"/>
    </row>
    <row r="273" spans="5:10" ht="15">
      <c r="E273" s="22">
        <v>272</v>
      </c>
      <c r="F273" s="26">
        <f t="shared" si="9"/>
        <v>23</v>
      </c>
      <c r="G273" s="22">
        <f t="shared" si="8"/>
        <v>1</v>
      </c>
      <c r="H273" s="27">
        <f>Налаштування!$C$2+E273-1</f>
        <v>44711</v>
      </c>
      <c r="I273" s="28"/>
      <c r="J273" s="86"/>
    </row>
    <row r="274" spans="5:10" ht="15">
      <c r="E274" s="22">
        <v>273</v>
      </c>
      <c r="F274" s="26">
        <f t="shared" si="9"/>
        <v>23</v>
      </c>
      <c r="G274" s="22">
        <f t="shared" si="8"/>
        <v>2</v>
      </c>
      <c r="H274" s="27">
        <f>Налаштування!$C$2+E274-1</f>
        <v>44712</v>
      </c>
      <c r="I274" s="28"/>
      <c r="J274" s="86"/>
    </row>
    <row r="275" spans="5:10" ht="15">
      <c r="E275" s="22">
        <v>274</v>
      </c>
      <c r="F275" s="26">
        <f t="shared" si="9"/>
        <v>23</v>
      </c>
      <c r="G275" s="22">
        <f t="shared" si="8"/>
        <v>3</v>
      </c>
      <c r="H275" s="27">
        <f>Налаштування!$C$2+E275-1</f>
        <v>44713</v>
      </c>
      <c r="I275" s="28"/>
      <c r="J275" s="86"/>
    </row>
    <row r="276" spans="5:10" ht="15">
      <c r="E276" s="22">
        <v>275</v>
      </c>
      <c r="F276" s="26">
        <f t="shared" si="9"/>
        <v>23</v>
      </c>
      <c r="G276" s="22">
        <f t="shared" si="8"/>
        <v>4</v>
      </c>
      <c r="H276" s="27">
        <f>Налаштування!$C$2+E276-1</f>
        <v>44714</v>
      </c>
      <c r="I276" s="28"/>
      <c r="J276" s="86"/>
    </row>
    <row r="277" spans="5:10" ht="15">
      <c r="E277" s="22">
        <v>276</v>
      </c>
      <c r="F277" s="26">
        <f t="shared" si="9"/>
        <v>23</v>
      </c>
      <c r="G277" s="22">
        <f t="shared" si="8"/>
        <v>5</v>
      </c>
      <c r="H277" s="27">
        <f>Налаштування!$C$2+E277-1</f>
        <v>44715</v>
      </c>
      <c r="I277" s="28"/>
      <c r="J277" s="86"/>
    </row>
    <row r="278" spans="5:10" ht="15">
      <c r="E278" s="22">
        <v>277</v>
      </c>
      <c r="F278" s="26">
        <f t="shared" si="9"/>
        <v>23</v>
      </c>
      <c r="G278" s="22">
        <f t="shared" si="8"/>
        <v>6</v>
      </c>
      <c r="H278" s="27">
        <f>Налаштування!$C$2+E278-1</f>
        <v>44716</v>
      </c>
      <c r="I278" s="28"/>
      <c r="J278" s="86"/>
    </row>
    <row r="279" spans="5:10" ht="15">
      <c r="E279" s="22">
        <v>278</v>
      </c>
      <c r="F279" s="26">
        <f t="shared" si="9"/>
        <v>23</v>
      </c>
      <c r="G279" s="22">
        <f t="shared" si="8"/>
        <v>7</v>
      </c>
      <c r="H279" s="27">
        <f>Налаштування!$C$2+E279-1</f>
        <v>44717</v>
      </c>
      <c r="I279" s="28"/>
      <c r="J279" s="86"/>
    </row>
    <row r="280" spans="5:10" ht="15">
      <c r="E280" s="22">
        <v>279</v>
      </c>
      <c r="F280" s="26">
        <f t="shared" si="9"/>
        <v>24</v>
      </c>
      <c r="G280" s="22">
        <f t="shared" si="8"/>
        <v>1</v>
      </c>
      <c r="H280" s="27">
        <f>Налаштування!$C$2+E280-1</f>
        <v>44718</v>
      </c>
      <c r="I280" s="28"/>
      <c r="J280" s="86"/>
    </row>
    <row r="281" spans="5:10" ht="15">
      <c r="E281" s="22">
        <v>280</v>
      </c>
      <c r="F281" s="26">
        <f t="shared" si="9"/>
        <v>24</v>
      </c>
      <c r="G281" s="22">
        <f t="shared" si="8"/>
        <v>2</v>
      </c>
      <c r="H281" s="27">
        <f>Налаштування!$C$2+E281-1</f>
        <v>44719</v>
      </c>
      <c r="I281" s="28"/>
      <c r="J281" s="86"/>
    </row>
    <row r="282" spans="5:10" ht="15">
      <c r="E282" s="22">
        <v>281</v>
      </c>
      <c r="F282" s="26">
        <f t="shared" si="9"/>
        <v>24</v>
      </c>
      <c r="G282" s="22">
        <f t="shared" si="8"/>
        <v>3</v>
      </c>
      <c r="H282" s="27">
        <f>Налаштування!$C$2+E282-1</f>
        <v>44720</v>
      </c>
      <c r="I282" s="28"/>
      <c r="J282" s="86"/>
    </row>
    <row r="283" spans="5:10" ht="15">
      <c r="E283" s="22">
        <v>282</v>
      </c>
      <c r="F283" s="26">
        <f t="shared" si="9"/>
        <v>24</v>
      </c>
      <c r="G283" s="22">
        <f t="shared" si="8"/>
        <v>4</v>
      </c>
      <c r="H283" s="27">
        <f>Налаштування!$C$2+E283-1</f>
        <v>44721</v>
      </c>
      <c r="I283" s="28"/>
      <c r="J283" s="86"/>
    </row>
    <row r="284" spans="5:10" ht="15">
      <c r="E284" s="22">
        <v>283</v>
      </c>
      <c r="F284" s="26">
        <f t="shared" si="9"/>
        <v>24</v>
      </c>
      <c r="G284" s="22">
        <f t="shared" si="8"/>
        <v>5</v>
      </c>
      <c r="H284" s="27">
        <f>Налаштування!$C$2+E284-1</f>
        <v>44722</v>
      </c>
      <c r="I284" s="28"/>
      <c r="J284" s="86"/>
    </row>
    <row r="285" spans="5:10" ht="15">
      <c r="E285" s="22">
        <v>284</v>
      </c>
      <c r="F285" s="26">
        <f t="shared" si="9"/>
        <v>24</v>
      </c>
      <c r="G285" s="22">
        <f t="shared" si="8"/>
        <v>6</v>
      </c>
      <c r="H285" s="27">
        <f>Налаштування!$C$2+E285-1</f>
        <v>44723</v>
      </c>
      <c r="I285" s="28"/>
      <c r="J285" s="86"/>
    </row>
    <row r="286" spans="5:10" ht="15">
      <c r="E286" s="22">
        <v>285</v>
      </c>
      <c r="F286" s="26">
        <f t="shared" si="9"/>
        <v>24</v>
      </c>
      <c r="G286" s="22">
        <f t="shared" si="8"/>
        <v>7</v>
      </c>
      <c r="H286" s="27">
        <f>Налаштування!$C$2+E286-1</f>
        <v>44724</v>
      </c>
      <c r="I286" s="28"/>
      <c r="J286" s="86"/>
    </row>
    <row r="287" spans="5:10" ht="15">
      <c r="E287" s="22">
        <v>286</v>
      </c>
      <c r="F287" s="26">
        <f t="shared" si="9"/>
        <v>25</v>
      </c>
      <c r="G287" s="22">
        <f t="shared" si="8"/>
        <v>1</v>
      </c>
      <c r="H287" s="27">
        <f>Налаштування!$C$2+E287-1</f>
        <v>44725</v>
      </c>
      <c r="I287" s="28"/>
      <c r="J287" s="86"/>
    </row>
    <row r="288" spans="5:10" ht="15">
      <c r="E288" s="22">
        <v>287</v>
      </c>
      <c r="F288" s="26">
        <f t="shared" si="9"/>
        <v>25</v>
      </c>
      <c r="G288" s="22">
        <f t="shared" si="8"/>
        <v>2</v>
      </c>
      <c r="H288" s="27">
        <f>Налаштування!$C$2+E288-1</f>
        <v>44726</v>
      </c>
      <c r="I288" s="28"/>
      <c r="J288" s="86"/>
    </row>
    <row r="289" spans="5:10" ht="15">
      <c r="E289" s="22">
        <v>288</v>
      </c>
      <c r="F289" s="26">
        <f t="shared" si="9"/>
        <v>25</v>
      </c>
      <c r="G289" s="22">
        <f t="shared" si="8"/>
        <v>3</v>
      </c>
      <c r="H289" s="27">
        <f>Налаштування!$C$2+E289-1</f>
        <v>44727</v>
      </c>
      <c r="I289" s="28"/>
      <c r="J289" s="86"/>
    </row>
    <row r="290" spans="5:10" ht="15">
      <c r="E290" s="22">
        <v>289</v>
      </c>
      <c r="F290" s="26">
        <f t="shared" si="9"/>
        <v>25</v>
      </c>
      <c r="G290" s="22">
        <f t="shared" si="8"/>
        <v>4</v>
      </c>
      <c r="H290" s="27">
        <f>Налаштування!$C$2+E290-1</f>
        <v>44728</v>
      </c>
      <c r="I290" s="28"/>
      <c r="J290" s="86"/>
    </row>
    <row r="291" spans="5:10" ht="15">
      <c r="E291" s="22">
        <v>290</v>
      </c>
      <c r="F291" s="26">
        <f t="shared" si="9"/>
        <v>25</v>
      </c>
      <c r="G291" s="22">
        <f t="shared" si="8"/>
        <v>5</v>
      </c>
      <c r="H291" s="27">
        <f>Налаштування!$C$2+E291-1</f>
        <v>44729</v>
      </c>
      <c r="I291" s="28"/>
      <c r="J291" s="86"/>
    </row>
    <row r="292" spans="5:10" ht="15">
      <c r="E292" s="22">
        <v>291</v>
      </c>
      <c r="F292" s="26">
        <f t="shared" si="9"/>
        <v>25</v>
      </c>
      <c r="G292" s="22">
        <f t="shared" si="8"/>
        <v>6</v>
      </c>
      <c r="H292" s="27">
        <f>Налаштування!$C$2+E292-1</f>
        <v>44730</v>
      </c>
      <c r="I292" s="28"/>
      <c r="J292" s="86"/>
    </row>
    <row r="293" spans="5:10" ht="15">
      <c r="E293" s="22">
        <v>292</v>
      </c>
      <c r="F293" s="26">
        <f t="shared" si="9"/>
        <v>25</v>
      </c>
      <c r="G293" s="22">
        <f t="shared" si="8"/>
        <v>7</v>
      </c>
      <c r="H293" s="27">
        <f>Налаштування!$C$2+E293-1</f>
        <v>44731</v>
      </c>
      <c r="I293" s="28"/>
      <c r="J293" s="86"/>
    </row>
    <row r="294" spans="5:10" ht="15">
      <c r="E294" s="22">
        <v>293</v>
      </c>
      <c r="F294" s="26">
        <f t="shared" si="9"/>
        <v>26</v>
      </c>
      <c r="G294" s="22">
        <f t="shared" si="8"/>
        <v>1</v>
      </c>
      <c r="H294" s="27">
        <f>Налаштування!$C$2+E294-1</f>
        <v>44732</v>
      </c>
      <c r="I294" s="28"/>
      <c r="J294" s="86"/>
    </row>
    <row r="295" spans="5:10" ht="15">
      <c r="E295" s="22">
        <v>294</v>
      </c>
      <c r="F295" s="26">
        <f t="shared" si="9"/>
        <v>26</v>
      </c>
      <c r="G295" s="22">
        <f t="shared" si="8"/>
        <v>2</v>
      </c>
      <c r="H295" s="27">
        <f>Налаштування!$C$2+E295-1</f>
        <v>44733</v>
      </c>
      <c r="I295" s="28"/>
      <c r="J295" s="86"/>
    </row>
    <row r="296" spans="5:10" ht="15">
      <c r="E296" s="22">
        <v>295</v>
      </c>
      <c r="F296" s="26">
        <f t="shared" si="9"/>
        <v>26</v>
      </c>
      <c r="G296" s="22">
        <f t="shared" si="8"/>
        <v>3</v>
      </c>
      <c r="H296" s="27">
        <f>Налаштування!$C$2+E296-1</f>
        <v>44734</v>
      </c>
      <c r="I296" s="28"/>
      <c r="J296" s="86"/>
    </row>
    <row r="297" spans="5:10" ht="15">
      <c r="E297" s="22">
        <v>296</v>
      </c>
      <c r="F297" s="26">
        <f t="shared" si="9"/>
        <v>26</v>
      </c>
      <c r="G297" s="22">
        <f t="shared" si="8"/>
        <v>4</v>
      </c>
      <c r="H297" s="27">
        <f>Налаштування!$C$2+E297-1</f>
        <v>44735</v>
      </c>
      <c r="I297" s="28"/>
      <c r="J297" s="86"/>
    </row>
    <row r="298" spans="5:10" ht="15">
      <c r="E298" s="22">
        <v>297</v>
      </c>
      <c r="F298" s="26">
        <f t="shared" si="9"/>
        <v>26</v>
      </c>
      <c r="G298" s="22">
        <f t="shared" si="8"/>
        <v>5</v>
      </c>
      <c r="H298" s="27">
        <f>Налаштування!$C$2+E298-1</f>
        <v>44736</v>
      </c>
      <c r="I298" s="28"/>
      <c r="J298" s="86"/>
    </row>
    <row r="299" spans="5:10" ht="15">
      <c r="E299" s="22">
        <v>298</v>
      </c>
      <c r="F299" s="26">
        <f t="shared" si="9"/>
        <v>26</v>
      </c>
      <c r="G299" s="22">
        <f t="shared" si="8"/>
        <v>6</v>
      </c>
      <c r="H299" s="27">
        <f>Налаштування!$C$2+E299-1</f>
        <v>44737</v>
      </c>
      <c r="I299" s="28"/>
      <c r="J299" s="86"/>
    </row>
    <row r="300" spans="5:10" ht="15">
      <c r="E300" s="22">
        <v>299</v>
      </c>
      <c r="F300" s="26">
        <f t="shared" si="9"/>
        <v>26</v>
      </c>
      <c r="G300" s="22">
        <f t="shared" si="8"/>
        <v>7</v>
      </c>
      <c r="H300" s="27">
        <f>Налаштування!$C$2+E300-1</f>
        <v>44738</v>
      </c>
      <c r="I300" s="28"/>
      <c r="J300" s="86"/>
    </row>
    <row r="301" spans="5:10" ht="15">
      <c r="E301" s="22">
        <v>300</v>
      </c>
      <c r="F301" s="26">
        <f t="shared" si="9"/>
        <v>27</v>
      </c>
      <c r="G301" s="22">
        <f t="shared" si="8"/>
        <v>1</v>
      </c>
      <c r="H301" s="27">
        <f>Налаштування!$C$2+E301-1</f>
        <v>44739</v>
      </c>
      <c r="I301" s="28"/>
      <c r="J301" s="86"/>
    </row>
    <row r="302" spans="5:10" ht="15">
      <c r="E302" s="22">
        <v>301</v>
      </c>
      <c r="F302" s="26">
        <f t="shared" si="9"/>
        <v>27</v>
      </c>
      <c r="G302" s="22">
        <f t="shared" si="8"/>
        <v>2</v>
      </c>
      <c r="H302" s="27">
        <f>Налаштування!$C$2+E302-1</f>
        <v>44740</v>
      </c>
      <c r="I302" s="28"/>
      <c r="J302" s="86"/>
    </row>
    <row r="303" spans="5:10" ht="15">
      <c r="E303" s="22">
        <v>302</v>
      </c>
      <c r="F303" s="26">
        <f t="shared" si="9"/>
        <v>27</v>
      </c>
      <c r="G303" s="22">
        <f t="shared" si="8"/>
        <v>3</v>
      </c>
      <c r="H303" s="27">
        <f>Налаштування!$C$2+E303-1</f>
        <v>44741</v>
      </c>
      <c r="I303" s="28"/>
      <c r="J303" s="86"/>
    </row>
    <row r="304" spans="5:10" ht="15">
      <c r="E304" s="22">
        <v>303</v>
      </c>
      <c r="F304" s="26">
        <f t="shared" si="9"/>
        <v>27</v>
      </c>
      <c r="G304" s="22">
        <f t="shared" si="8"/>
        <v>4</v>
      </c>
      <c r="H304" s="27">
        <f>Налаштування!$C$2+E304-1</f>
        <v>44742</v>
      </c>
      <c r="I304" s="28"/>
      <c r="J304" s="86"/>
    </row>
    <row r="305" spans="5:10" ht="15">
      <c r="E305" s="22">
        <v>304</v>
      </c>
      <c r="F305" s="26">
        <f t="shared" si="9"/>
        <v>27</v>
      </c>
      <c r="G305" s="22">
        <f t="shared" si="8"/>
        <v>5</v>
      </c>
      <c r="H305" s="27">
        <f>Налаштування!$C$2+E305-1</f>
        <v>44743</v>
      </c>
      <c r="I305" s="28"/>
      <c r="J305" s="86"/>
    </row>
    <row r="306" spans="5:10" ht="15">
      <c r="E306" s="22">
        <v>305</v>
      </c>
      <c r="F306" s="26">
        <f t="shared" si="9"/>
        <v>27</v>
      </c>
      <c r="G306" s="22">
        <f t="shared" si="8"/>
        <v>6</v>
      </c>
      <c r="H306" s="27">
        <f>Налаштування!$C$2+E306-1</f>
        <v>44744</v>
      </c>
      <c r="I306" s="28"/>
      <c r="J306" s="86"/>
    </row>
    <row r="307" spans="5:10" ht="15">
      <c r="E307" s="22">
        <v>306</v>
      </c>
      <c r="F307" s="26">
        <f t="shared" si="9"/>
        <v>27</v>
      </c>
      <c r="G307" s="22">
        <f t="shared" si="8"/>
        <v>7</v>
      </c>
      <c r="H307" s="27">
        <f>Налаштування!$C$2+E307-1</f>
        <v>44745</v>
      </c>
      <c r="I307" s="28"/>
      <c r="J307" s="86"/>
    </row>
    <row r="308" spans="5:10" ht="15">
      <c r="E308" s="22">
        <v>307</v>
      </c>
      <c r="F308" s="26">
        <f t="shared" si="9"/>
        <v>28</v>
      </c>
      <c r="G308" s="22">
        <f t="shared" si="8"/>
        <v>1</v>
      </c>
      <c r="H308" s="27">
        <f>Налаштування!$C$2+E308-1</f>
        <v>44746</v>
      </c>
      <c r="I308" s="28"/>
      <c r="J308" s="86"/>
    </row>
    <row r="309" spans="5:10" ht="15">
      <c r="E309" s="22">
        <v>308</v>
      </c>
      <c r="F309" s="26">
        <f t="shared" si="9"/>
        <v>28</v>
      </c>
      <c r="G309" s="22">
        <f t="shared" si="8"/>
        <v>2</v>
      </c>
      <c r="H309" s="27">
        <f>Налаштування!$C$2+E309-1</f>
        <v>44747</v>
      </c>
      <c r="I309" s="28"/>
      <c r="J309" s="86"/>
    </row>
    <row r="310" spans="5:10" ht="15">
      <c r="E310" s="22">
        <v>309</v>
      </c>
      <c r="F310" s="26">
        <f t="shared" si="9"/>
        <v>28</v>
      </c>
      <c r="G310" s="22">
        <f t="shared" si="8"/>
        <v>3</v>
      </c>
      <c r="H310" s="27">
        <f>Налаштування!$C$2+E310-1</f>
        <v>44748</v>
      </c>
      <c r="I310" s="28"/>
      <c r="J310" s="86"/>
    </row>
    <row r="311" spans="5:10" ht="15">
      <c r="E311" s="22">
        <v>310</v>
      </c>
      <c r="F311" s="26">
        <f t="shared" si="9"/>
        <v>28</v>
      </c>
      <c r="G311" s="22">
        <f t="shared" si="8"/>
        <v>4</v>
      </c>
      <c r="H311" s="27">
        <f>Налаштування!$C$2+E311-1</f>
        <v>44749</v>
      </c>
      <c r="I311" s="28"/>
      <c r="J311" s="86"/>
    </row>
    <row r="312" spans="5:10" ht="15">
      <c r="E312" s="22">
        <v>311</v>
      </c>
      <c r="F312" s="26">
        <f t="shared" si="9"/>
        <v>28</v>
      </c>
      <c r="G312" s="22">
        <f t="shared" si="8"/>
        <v>5</v>
      </c>
      <c r="H312" s="27">
        <f>Налаштування!$C$2+E312-1</f>
        <v>44750</v>
      </c>
      <c r="I312" s="28"/>
      <c r="J312" s="86"/>
    </row>
    <row r="313" spans="5:10" ht="15">
      <c r="E313" s="22">
        <v>312</v>
      </c>
      <c r="F313" s="26">
        <f t="shared" si="9"/>
        <v>28</v>
      </c>
      <c r="G313" s="22">
        <f t="shared" si="8"/>
        <v>6</v>
      </c>
      <c r="H313" s="27">
        <f>Налаштування!$C$2+E313-1</f>
        <v>44751</v>
      </c>
      <c r="I313" s="28"/>
      <c r="J313" s="86"/>
    </row>
    <row r="314" spans="5:10" ht="15">
      <c r="E314" s="22">
        <v>313</v>
      </c>
      <c r="F314" s="26">
        <f t="shared" si="9"/>
        <v>28</v>
      </c>
      <c r="G314" s="22">
        <f t="shared" si="8"/>
        <v>7</v>
      </c>
      <c r="H314" s="27">
        <f>Налаштування!$C$2+E314-1</f>
        <v>44752</v>
      </c>
      <c r="I314" s="28"/>
      <c r="J314" s="86"/>
    </row>
    <row r="315" spans="5:10" ht="15">
      <c r="E315" s="22">
        <v>314</v>
      </c>
      <c r="F315" s="26">
        <f t="shared" si="9"/>
        <v>29</v>
      </c>
      <c r="G315" s="22">
        <f t="shared" si="8"/>
        <v>1</v>
      </c>
      <c r="H315" s="27">
        <f>Налаштування!$C$2+E315-1</f>
        <v>44753</v>
      </c>
      <c r="I315" s="28"/>
      <c r="J315" s="86"/>
    </row>
    <row r="316" spans="5:10" ht="15">
      <c r="E316" s="22">
        <v>315</v>
      </c>
      <c r="F316" s="26">
        <f t="shared" si="9"/>
        <v>29</v>
      </c>
      <c r="G316" s="22">
        <f t="shared" si="8"/>
        <v>2</v>
      </c>
      <c r="H316" s="27">
        <f>Налаштування!$C$2+E316-1</f>
        <v>44754</v>
      </c>
      <c r="I316" s="28"/>
      <c r="J316" s="86"/>
    </row>
    <row r="317" spans="5:10" ht="15">
      <c r="E317" s="22">
        <v>316</v>
      </c>
      <c r="F317" s="26">
        <f t="shared" si="9"/>
        <v>29</v>
      </c>
      <c r="G317" s="22">
        <f t="shared" si="8"/>
        <v>3</v>
      </c>
      <c r="H317" s="27">
        <f>Налаштування!$C$2+E317-1</f>
        <v>44755</v>
      </c>
      <c r="I317" s="28"/>
      <c r="J317" s="86"/>
    </row>
    <row r="318" spans="5:10" ht="15">
      <c r="E318" s="22">
        <v>317</v>
      </c>
      <c r="F318" s="26">
        <f t="shared" si="9"/>
        <v>29</v>
      </c>
      <c r="G318" s="22">
        <f t="shared" si="8"/>
        <v>4</v>
      </c>
      <c r="H318" s="27">
        <f>Налаштування!$C$2+E318-1</f>
        <v>44756</v>
      </c>
      <c r="I318" s="28"/>
      <c r="J318" s="86"/>
    </row>
    <row r="319" spans="5:10" ht="15">
      <c r="E319" s="22">
        <v>318</v>
      </c>
      <c r="F319" s="26">
        <f t="shared" si="9"/>
        <v>29</v>
      </c>
      <c r="G319" s="22">
        <f t="shared" si="8"/>
        <v>5</v>
      </c>
      <c r="H319" s="27">
        <f>Налаштування!$C$2+E319-1</f>
        <v>44757</v>
      </c>
      <c r="I319" s="28"/>
      <c r="J319" s="86"/>
    </row>
    <row r="320" spans="5:10" ht="15">
      <c r="E320" s="22">
        <v>319</v>
      </c>
      <c r="F320" s="26">
        <f t="shared" si="9"/>
        <v>29</v>
      </c>
      <c r="G320" s="22">
        <f t="shared" si="8"/>
        <v>6</v>
      </c>
      <c r="H320" s="27">
        <f>Налаштування!$C$2+E320-1</f>
        <v>44758</v>
      </c>
      <c r="I320" s="28"/>
      <c r="J320" s="86"/>
    </row>
    <row r="321" spans="5:10" ht="15">
      <c r="E321" s="22">
        <v>320</v>
      </c>
      <c r="F321" s="26">
        <f t="shared" si="9"/>
        <v>29</v>
      </c>
      <c r="G321" s="22">
        <f t="shared" si="8"/>
        <v>7</v>
      </c>
      <c r="H321" s="27">
        <f>Налаштування!$C$2+E321-1</f>
        <v>44759</v>
      </c>
      <c r="I321" s="28"/>
      <c r="J321" s="86"/>
    </row>
    <row r="322" spans="5:10" ht="15">
      <c r="E322" s="22">
        <v>321</v>
      </c>
      <c r="F322" s="26">
        <f t="shared" si="9"/>
        <v>30</v>
      </c>
      <c r="G322" s="22">
        <f t="shared" ref="G322:G367" si="10">WEEKDAY(H322,2)</f>
        <v>1</v>
      </c>
      <c r="H322" s="27">
        <f>Налаштування!$C$2+E322-1</f>
        <v>44760</v>
      </c>
      <c r="I322" s="28"/>
      <c r="J322" s="86"/>
    </row>
    <row r="323" spans="5:10" ht="15">
      <c r="E323" s="22">
        <v>322</v>
      </c>
      <c r="F323" s="26">
        <f t="shared" ref="F323:F367" si="11">WEEKNUM(H323,2)</f>
        <v>30</v>
      </c>
      <c r="G323" s="22">
        <f t="shared" si="10"/>
        <v>2</v>
      </c>
      <c r="H323" s="27">
        <f>Налаштування!$C$2+E323-1</f>
        <v>44761</v>
      </c>
      <c r="I323" s="28"/>
      <c r="J323" s="86"/>
    </row>
    <row r="324" spans="5:10" ht="15">
      <c r="E324" s="22">
        <v>323</v>
      </c>
      <c r="F324" s="26">
        <f t="shared" si="11"/>
        <v>30</v>
      </c>
      <c r="G324" s="22">
        <f t="shared" si="10"/>
        <v>3</v>
      </c>
      <c r="H324" s="27">
        <f>Налаштування!$C$2+E324-1</f>
        <v>44762</v>
      </c>
      <c r="I324" s="28"/>
      <c r="J324" s="86"/>
    </row>
    <row r="325" spans="5:10" ht="15">
      <c r="E325" s="22">
        <v>324</v>
      </c>
      <c r="F325" s="26">
        <f t="shared" si="11"/>
        <v>30</v>
      </c>
      <c r="G325" s="22">
        <f t="shared" si="10"/>
        <v>4</v>
      </c>
      <c r="H325" s="27">
        <f>Налаштування!$C$2+E325-1</f>
        <v>44763</v>
      </c>
      <c r="I325" s="28"/>
      <c r="J325" s="86"/>
    </row>
    <row r="326" spans="5:10" ht="15">
      <c r="E326" s="22">
        <v>325</v>
      </c>
      <c r="F326" s="26">
        <f t="shared" si="11"/>
        <v>30</v>
      </c>
      <c r="G326" s="22">
        <f t="shared" si="10"/>
        <v>5</v>
      </c>
      <c r="H326" s="27">
        <f>Налаштування!$C$2+E326-1</f>
        <v>44764</v>
      </c>
      <c r="I326" s="28"/>
      <c r="J326" s="86"/>
    </row>
    <row r="327" spans="5:10" ht="15">
      <c r="E327" s="22">
        <v>326</v>
      </c>
      <c r="F327" s="26">
        <f t="shared" si="11"/>
        <v>30</v>
      </c>
      <c r="G327" s="22">
        <f t="shared" si="10"/>
        <v>6</v>
      </c>
      <c r="H327" s="27">
        <f>Налаштування!$C$2+E327-1</f>
        <v>44765</v>
      </c>
      <c r="I327" s="28"/>
      <c r="J327" s="86"/>
    </row>
    <row r="328" spans="5:10" ht="15">
      <c r="E328" s="22">
        <v>327</v>
      </c>
      <c r="F328" s="26">
        <f t="shared" si="11"/>
        <v>30</v>
      </c>
      <c r="G328" s="22">
        <f t="shared" si="10"/>
        <v>7</v>
      </c>
      <c r="H328" s="27">
        <f>Налаштування!$C$2+E328-1</f>
        <v>44766</v>
      </c>
      <c r="I328" s="28"/>
      <c r="J328" s="86"/>
    </row>
    <row r="329" spans="5:10" ht="15">
      <c r="E329" s="22">
        <v>328</v>
      </c>
      <c r="F329" s="26">
        <f t="shared" si="11"/>
        <v>31</v>
      </c>
      <c r="G329" s="22">
        <f t="shared" si="10"/>
        <v>1</v>
      </c>
      <c r="H329" s="27">
        <f>Налаштування!$C$2+E329-1</f>
        <v>44767</v>
      </c>
      <c r="I329" s="28"/>
      <c r="J329" s="86"/>
    </row>
    <row r="330" spans="5:10" ht="15">
      <c r="E330" s="22">
        <v>329</v>
      </c>
      <c r="F330" s="26">
        <f t="shared" si="11"/>
        <v>31</v>
      </c>
      <c r="G330" s="22">
        <f t="shared" si="10"/>
        <v>2</v>
      </c>
      <c r="H330" s="27">
        <f>Налаштування!$C$2+E330-1</f>
        <v>44768</v>
      </c>
      <c r="I330" s="28"/>
      <c r="J330" s="86"/>
    </row>
    <row r="331" spans="5:10" ht="15">
      <c r="E331" s="22">
        <v>330</v>
      </c>
      <c r="F331" s="26">
        <f t="shared" si="11"/>
        <v>31</v>
      </c>
      <c r="G331" s="22">
        <f t="shared" si="10"/>
        <v>3</v>
      </c>
      <c r="H331" s="27">
        <f>Налаштування!$C$2+E331-1</f>
        <v>44769</v>
      </c>
      <c r="I331" s="28"/>
      <c r="J331" s="86"/>
    </row>
    <row r="332" spans="5:10" ht="15">
      <c r="E332" s="22">
        <v>331</v>
      </c>
      <c r="F332" s="26">
        <f t="shared" si="11"/>
        <v>31</v>
      </c>
      <c r="G332" s="22">
        <f t="shared" si="10"/>
        <v>4</v>
      </c>
      <c r="H332" s="27">
        <f>Налаштування!$C$2+E332-1</f>
        <v>44770</v>
      </c>
      <c r="I332" s="28"/>
      <c r="J332" s="86"/>
    </row>
    <row r="333" spans="5:10" ht="15">
      <c r="E333" s="22">
        <v>332</v>
      </c>
      <c r="F333" s="26">
        <f t="shared" si="11"/>
        <v>31</v>
      </c>
      <c r="G333" s="22">
        <f t="shared" si="10"/>
        <v>5</v>
      </c>
      <c r="H333" s="27">
        <f>Налаштування!$C$2+E333-1</f>
        <v>44771</v>
      </c>
      <c r="I333" s="28"/>
      <c r="J333" s="86"/>
    </row>
    <row r="334" spans="5:10" ht="15">
      <c r="E334" s="22">
        <v>333</v>
      </c>
      <c r="F334" s="26">
        <f t="shared" si="11"/>
        <v>31</v>
      </c>
      <c r="G334" s="22">
        <f t="shared" si="10"/>
        <v>6</v>
      </c>
      <c r="H334" s="27">
        <f>Налаштування!$C$2+E334-1</f>
        <v>44772</v>
      </c>
      <c r="I334" s="28"/>
      <c r="J334" s="86"/>
    </row>
    <row r="335" spans="5:10" ht="15">
      <c r="E335" s="22">
        <v>334</v>
      </c>
      <c r="F335" s="26">
        <f t="shared" si="11"/>
        <v>31</v>
      </c>
      <c r="G335" s="22">
        <f t="shared" si="10"/>
        <v>7</v>
      </c>
      <c r="H335" s="27">
        <f>Налаштування!$C$2+E335-1</f>
        <v>44773</v>
      </c>
      <c r="I335" s="28"/>
      <c r="J335" s="86"/>
    </row>
    <row r="336" spans="5:10" ht="15">
      <c r="E336" s="22">
        <v>335</v>
      </c>
      <c r="F336" s="26">
        <f t="shared" si="11"/>
        <v>32</v>
      </c>
      <c r="G336" s="22">
        <f t="shared" si="10"/>
        <v>1</v>
      </c>
      <c r="H336" s="27">
        <f>Налаштування!$C$2+E336-1</f>
        <v>44774</v>
      </c>
      <c r="I336" s="28"/>
      <c r="J336" s="86"/>
    </row>
    <row r="337" spans="5:10" ht="15">
      <c r="E337" s="22">
        <v>336</v>
      </c>
      <c r="F337" s="26">
        <f t="shared" si="11"/>
        <v>32</v>
      </c>
      <c r="G337" s="22">
        <f t="shared" si="10"/>
        <v>2</v>
      </c>
      <c r="H337" s="27">
        <f>Налаштування!$C$2+E337-1</f>
        <v>44775</v>
      </c>
      <c r="I337" s="28"/>
      <c r="J337" s="86"/>
    </row>
    <row r="338" spans="5:10" ht="15">
      <c r="E338" s="22">
        <v>337</v>
      </c>
      <c r="F338" s="26">
        <f t="shared" si="11"/>
        <v>32</v>
      </c>
      <c r="G338" s="22">
        <f t="shared" si="10"/>
        <v>3</v>
      </c>
      <c r="H338" s="27">
        <f>Налаштування!$C$2+E338-1</f>
        <v>44776</v>
      </c>
      <c r="I338" s="28"/>
      <c r="J338" s="86"/>
    </row>
    <row r="339" spans="5:10" ht="15">
      <c r="E339" s="22">
        <v>338</v>
      </c>
      <c r="F339" s="26">
        <f t="shared" si="11"/>
        <v>32</v>
      </c>
      <c r="G339" s="22">
        <f t="shared" si="10"/>
        <v>4</v>
      </c>
      <c r="H339" s="27">
        <f>Налаштування!$C$2+E339-1</f>
        <v>44777</v>
      </c>
      <c r="I339" s="28"/>
      <c r="J339" s="86"/>
    </row>
    <row r="340" spans="5:10" ht="15">
      <c r="E340" s="22">
        <v>339</v>
      </c>
      <c r="F340" s="26">
        <f t="shared" si="11"/>
        <v>32</v>
      </c>
      <c r="G340" s="22">
        <f t="shared" si="10"/>
        <v>5</v>
      </c>
      <c r="H340" s="27">
        <f>Налаштування!$C$2+E340-1</f>
        <v>44778</v>
      </c>
      <c r="I340" s="28"/>
      <c r="J340" s="86"/>
    </row>
    <row r="341" spans="5:10" ht="15">
      <c r="E341" s="22">
        <v>340</v>
      </c>
      <c r="F341" s="26">
        <f t="shared" si="11"/>
        <v>32</v>
      </c>
      <c r="G341" s="22">
        <f t="shared" si="10"/>
        <v>6</v>
      </c>
      <c r="H341" s="27">
        <f>Налаштування!$C$2+E341-1</f>
        <v>44779</v>
      </c>
      <c r="I341" s="28"/>
      <c r="J341" s="86"/>
    </row>
    <row r="342" spans="5:10" ht="15">
      <c r="E342" s="22">
        <v>341</v>
      </c>
      <c r="F342" s="26">
        <f t="shared" si="11"/>
        <v>32</v>
      </c>
      <c r="G342" s="22">
        <f t="shared" si="10"/>
        <v>7</v>
      </c>
      <c r="H342" s="27">
        <f>Налаштування!$C$2+E342-1</f>
        <v>44780</v>
      </c>
      <c r="I342" s="28"/>
      <c r="J342" s="86"/>
    </row>
    <row r="343" spans="5:10" ht="15">
      <c r="E343" s="22">
        <v>342</v>
      </c>
      <c r="F343" s="26">
        <f t="shared" si="11"/>
        <v>33</v>
      </c>
      <c r="G343" s="22">
        <f t="shared" si="10"/>
        <v>1</v>
      </c>
      <c r="H343" s="27">
        <f>Налаштування!$C$2+E343-1</f>
        <v>44781</v>
      </c>
      <c r="I343" s="28"/>
      <c r="J343" s="86"/>
    </row>
    <row r="344" spans="5:10" ht="15">
      <c r="E344" s="22">
        <v>343</v>
      </c>
      <c r="F344" s="26">
        <f t="shared" si="11"/>
        <v>33</v>
      </c>
      <c r="G344" s="22">
        <f t="shared" si="10"/>
        <v>2</v>
      </c>
      <c r="H344" s="27">
        <f>Налаштування!$C$2+E344-1</f>
        <v>44782</v>
      </c>
      <c r="I344" s="28"/>
      <c r="J344" s="86"/>
    </row>
    <row r="345" spans="5:10" ht="15">
      <c r="E345" s="22">
        <v>344</v>
      </c>
      <c r="F345" s="26">
        <f t="shared" si="11"/>
        <v>33</v>
      </c>
      <c r="G345" s="22">
        <f t="shared" si="10"/>
        <v>3</v>
      </c>
      <c r="H345" s="27">
        <f>Налаштування!$C$2+E345-1</f>
        <v>44783</v>
      </c>
      <c r="I345" s="28"/>
      <c r="J345" s="86"/>
    </row>
    <row r="346" spans="5:10" ht="15">
      <c r="E346" s="22">
        <v>345</v>
      </c>
      <c r="F346" s="26">
        <f t="shared" si="11"/>
        <v>33</v>
      </c>
      <c r="G346" s="22">
        <f t="shared" si="10"/>
        <v>4</v>
      </c>
      <c r="H346" s="27">
        <f>Налаштування!$C$2+E346-1</f>
        <v>44784</v>
      </c>
      <c r="I346" s="28"/>
      <c r="J346" s="86"/>
    </row>
    <row r="347" spans="5:10" ht="15">
      <c r="E347" s="22">
        <v>346</v>
      </c>
      <c r="F347" s="26">
        <f t="shared" si="11"/>
        <v>33</v>
      </c>
      <c r="G347" s="22">
        <f t="shared" si="10"/>
        <v>5</v>
      </c>
      <c r="H347" s="27">
        <f>Налаштування!$C$2+E347-1</f>
        <v>44785</v>
      </c>
      <c r="I347" s="28"/>
      <c r="J347" s="86"/>
    </row>
    <row r="348" spans="5:10" ht="15">
      <c r="E348" s="22">
        <v>347</v>
      </c>
      <c r="F348" s="26">
        <f t="shared" si="11"/>
        <v>33</v>
      </c>
      <c r="G348" s="22">
        <f t="shared" si="10"/>
        <v>6</v>
      </c>
      <c r="H348" s="27">
        <f>Налаштування!$C$2+E348-1</f>
        <v>44786</v>
      </c>
      <c r="I348" s="28"/>
      <c r="J348" s="86"/>
    </row>
    <row r="349" spans="5:10" ht="15">
      <c r="E349" s="22">
        <v>348</v>
      </c>
      <c r="F349" s="26">
        <f t="shared" si="11"/>
        <v>33</v>
      </c>
      <c r="G349" s="22">
        <f t="shared" si="10"/>
        <v>7</v>
      </c>
      <c r="H349" s="27">
        <f>Налаштування!$C$2+E349-1</f>
        <v>44787</v>
      </c>
      <c r="I349" s="28"/>
      <c r="J349" s="86"/>
    </row>
    <row r="350" spans="5:10" ht="15">
      <c r="E350" s="22">
        <v>349</v>
      </c>
      <c r="F350" s="26">
        <f t="shared" si="11"/>
        <v>34</v>
      </c>
      <c r="G350" s="22">
        <f t="shared" si="10"/>
        <v>1</v>
      </c>
      <c r="H350" s="27">
        <f>Налаштування!$C$2+E350-1</f>
        <v>44788</v>
      </c>
      <c r="I350" s="28"/>
      <c r="J350" s="86"/>
    </row>
    <row r="351" spans="5:10" ht="15">
      <c r="E351" s="22">
        <v>350</v>
      </c>
      <c r="F351" s="26">
        <f t="shared" si="11"/>
        <v>34</v>
      </c>
      <c r="G351" s="22">
        <f t="shared" si="10"/>
        <v>2</v>
      </c>
      <c r="H351" s="27">
        <f>Налаштування!$C$2+E351-1</f>
        <v>44789</v>
      </c>
      <c r="I351" s="28"/>
      <c r="J351" s="86"/>
    </row>
    <row r="352" spans="5:10" ht="15">
      <c r="E352" s="22">
        <v>351</v>
      </c>
      <c r="F352" s="26">
        <f t="shared" si="11"/>
        <v>34</v>
      </c>
      <c r="G352" s="22">
        <f t="shared" si="10"/>
        <v>3</v>
      </c>
      <c r="H352" s="27">
        <f>Налаштування!$C$2+E352-1</f>
        <v>44790</v>
      </c>
      <c r="I352" s="28"/>
      <c r="J352" s="86"/>
    </row>
    <row r="353" spans="5:10" ht="15">
      <c r="E353" s="22">
        <v>352</v>
      </c>
      <c r="F353" s="26">
        <f t="shared" si="11"/>
        <v>34</v>
      </c>
      <c r="G353" s="22">
        <f t="shared" si="10"/>
        <v>4</v>
      </c>
      <c r="H353" s="27">
        <f>Налаштування!$C$2+E353-1</f>
        <v>44791</v>
      </c>
      <c r="I353" s="28"/>
      <c r="J353" s="86"/>
    </row>
    <row r="354" spans="5:10" ht="15">
      <c r="E354" s="22">
        <v>353</v>
      </c>
      <c r="F354" s="26">
        <f t="shared" si="11"/>
        <v>34</v>
      </c>
      <c r="G354" s="22">
        <f t="shared" si="10"/>
        <v>5</v>
      </c>
      <c r="H354" s="27">
        <f>Налаштування!$C$2+E354-1</f>
        <v>44792</v>
      </c>
      <c r="I354" s="28"/>
      <c r="J354" s="86"/>
    </row>
    <row r="355" spans="5:10" ht="15">
      <c r="E355" s="22">
        <v>354</v>
      </c>
      <c r="F355" s="26">
        <f t="shared" si="11"/>
        <v>34</v>
      </c>
      <c r="G355" s="22">
        <f t="shared" si="10"/>
        <v>6</v>
      </c>
      <c r="H355" s="27">
        <f>Налаштування!$C$2+E355-1</f>
        <v>44793</v>
      </c>
      <c r="I355" s="28"/>
      <c r="J355" s="86"/>
    </row>
    <row r="356" spans="5:10" ht="15">
      <c r="E356" s="22">
        <v>355</v>
      </c>
      <c r="F356" s="26">
        <f t="shared" si="11"/>
        <v>34</v>
      </c>
      <c r="G356" s="22">
        <f t="shared" si="10"/>
        <v>7</v>
      </c>
      <c r="H356" s="27">
        <f>Налаштування!$C$2+E356-1</f>
        <v>44794</v>
      </c>
      <c r="I356" s="28"/>
      <c r="J356" s="86"/>
    </row>
    <row r="357" spans="5:10" ht="15">
      <c r="E357" s="22">
        <v>356</v>
      </c>
      <c r="F357" s="26">
        <f t="shared" si="11"/>
        <v>35</v>
      </c>
      <c r="G357" s="22">
        <f t="shared" si="10"/>
        <v>1</v>
      </c>
      <c r="H357" s="27">
        <f>Налаштування!$C$2+E357-1</f>
        <v>44795</v>
      </c>
      <c r="I357" s="28"/>
      <c r="J357" s="86"/>
    </row>
    <row r="358" spans="5:10" ht="15">
      <c r="E358" s="22">
        <v>357</v>
      </c>
      <c r="F358" s="26">
        <f t="shared" si="11"/>
        <v>35</v>
      </c>
      <c r="G358" s="22">
        <f t="shared" si="10"/>
        <v>2</v>
      </c>
      <c r="H358" s="27">
        <f>Налаштування!$C$2+E358-1</f>
        <v>44796</v>
      </c>
      <c r="I358" s="28"/>
      <c r="J358" s="86"/>
    </row>
    <row r="359" spans="5:10" ht="15">
      <c r="E359" s="22">
        <v>358</v>
      </c>
      <c r="F359" s="26">
        <f t="shared" si="11"/>
        <v>35</v>
      </c>
      <c r="G359" s="22">
        <f t="shared" si="10"/>
        <v>3</v>
      </c>
      <c r="H359" s="27">
        <f>Налаштування!$C$2+E359-1</f>
        <v>44797</v>
      </c>
      <c r="I359" s="28"/>
      <c r="J359" s="86"/>
    </row>
    <row r="360" spans="5:10" ht="15">
      <c r="E360" s="22">
        <v>359</v>
      </c>
      <c r="F360" s="26">
        <f t="shared" si="11"/>
        <v>35</v>
      </c>
      <c r="G360" s="22">
        <f t="shared" si="10"/>
        <v>4</v>
      </c>
      <c r="H360" s="27">
        <f>Налаштування!$C$2+E360-1</f>
        <v>44798</v>
      </c>
      <c r="I360" s="28"/>
      <c r="J360" s="86"/>
    </row>
    <row r="361" spans="5:10" ht="15">
      <c r="E361" s="22">
        <v>360</v>
      </c>
      <c r="F361" s="26">
        <f t="shared" si="11"/>
        <v>35</v>
      </c>
      <c r="G361" s="22">
        <f t="shared" si="10"/>
        <v>5</v>
      </c>
      <c r="H361" s="27">
        <f>Налаштування!$C$2+E361-1</f>
        <v>44799</v>
      </c>
      <c r="I361" s="28"/>
      <c r="J361" s="86"/>
    </row>
    <row r="362" spans="5:10" ht="15">
      <c r="E362" s="22">
        <v>361</v>
      </c>
      <c r="F362" s="26">
        <f t="shared" si="11"/>
        <v>35</v>
      </c>
      <c r="G362" s="22">
        <f t="shared" si="10"/>
        <v>6</v>
      </c>
      <c r="H362" s="27">
        <f>Налаштування!$C$2+E362-1</f>
        <v>44800</v>
      </c>
      <c r="I362" s="28"/>
      <c r="J362" s="86"/>
    </row>
    <row r="363" spans="5:10" ht="15">
      <c r="E363" s="22">
        <v>362</v>
      </c>
      <c r="F363" s="26">
        <f t="shared" si="11"/>
        <v>35</v>
      </c>
      <c r="G363" s="22">
        <f t="shared" si="10"/>
        <v>7</v>
      </c>
      <c r="H363" s="27">
        <f>Налаштування!$C$2+E363-1</f>
        <v>44801</v>
      </c>
      <c r="I363" s="28"/>
      <c r="J363" s="86"/>
    </row>
    <row r="364" spans="5:10" ht="15">
      <c r="E364" s="22">
        <v>363</v>
      </c>
      <c r="F364" s="26">
        <f t="shared" si="11"/>
        <v>36</v>
      </c>
      <c r="G364" s="22">
        <f t="shared" si="10"/>
        <v>1</v>
      </c>
      <c r="H364" s="27">
        <f>Налаштування!$C$2+E364-1</f>
        <v>44802</v>
      </c>
      <c r="I364" s="28"/>
    </row>
    <row r="365" spans="5:10" ht="15">
      <c r="E365" s="22">
        <v>364</v>
      </c>
      <c r="F365" s="26">
        <f t="shared" si="11"/>
        <v>36</v>
      </c>
      <c r="G365" s="22">
        <f t="shared" si="10"/>
        <v>2</v>
      </c>
      <c r="H365" s="27">
        <f>Налаштування!$C$2+E365-1</f>
        <v>44803</v>
      </c>
      <c r="I365" s="28"/>
    </row>
    <row r="366" spans="5:10" ht="15">
      <c r="E366" s="22">
        <v>365</v>
      </c>
      <c r="F366" s="26">
        <f t="shared" si="11"/>
        <v>36</v>
      </c>
      <c r="G366" s="22">
        <f t="shared" si="10"/>
        <v>3</v>
      </c>
      <c r="H366" s="27">
        <f>Налаштування!$C$2+E366-1</f>
        <v>44804</v>
      </c>
      <c r="I366" s="28"/>
    </row>
    <row r="367" spans="5:10" ht="15">
      <c r="E367" s="22">
        <v>366</v>
      </c>
      <c r="F367" s="26">
        <f t="shared" si="11"/>
        <v>36</v>
      </c>
      <c r="G367" s="22">
        <f t="shared" si="10"/>
        <v>4</v>
      </c>
      <c r="H367" s="27">
        <f>Налаштування!$C$2+E367-1</f>
        <v>44805</v>
      </c>
      <c r="I367" s="28"/>
    </row>
  </sheetData>
  <mergeCells count="3">
    <mergeCell ref="A1:B1"/>
    <mergeCell ref="A4:B4"/>
    <mergeCell ref="A19:B19"/>
  </mergeCells>
  <conditionalFormatting sqref="G1:G1048576">
    <cfRule type="cellIs" dxfId="1" priority="2" operator="between">
      <formula>7</formula>
      <formula>7</formula>
    </cfRule>
  </conditionalFormatting>
  <conditionalFormatting sqref="H2:H367">
    <cfRule type="expression" dxfId="0" priority="1">
      <formula>СЧЁТЕСЛИ($A$1:$A$100,A1)&gt;1</formula>
    </cfRule>
  </conditionalFormatting>
  <dataValidations count="1">
    <dataValidation type="list" allowBlank="1" showInputMessage="1" showErrorMessage="1" sqref="I2:I367">
      <formula1>$A$20:$A$27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41"/>
  <sheetViews>
    <sheetView zoomScaleNormal="100" zoomScaleSheetLayoutView="85" workbookViewId="0">
      <selection activeCell="AB20" sqref="AB20"/>
    </sheetView>
  </sheetViews>
  <sheetFormatPr defaultRowHeight="17.25"/>
  <cols>
    <col min="1" max="1" width="2.28515625" style="60" customWidth="1"/>
    <col min="2" max="8" width="4.5703125" style="6" customWidth="1"/>
    <col min="9" max="9" width="2" style="6" customWidth="1"/>
    <col min="10" max="16" width="4.5703125" style="6" customWidth="1"/>
    <col min="17" max="17" width="2" style="6" customWidth="1"/>
    <col min="18" max="24" width="4.5703125" style="6" customWidth="1"/>
    <col min="25" max="25" width="2" style="6" customWidth="1"/>
    <col min="26" max="32" width="4.5703125" style="6" customWidth="1"/>
    <col min="33" max="16384" width="9.140625" style="5"/>
  </cols>
  <sheetData>
    <row r="1" spans="1:32" ht="27" thickBot="1">
      <c r="A1" s="57">
        <f>Налаштування!A2</f>
        <v>2021</v>
      </c>
      <c r="B1" s="129" t="str">
        <f xml:space="preserve"> CONCATENATE("Календар  учителя на ",A1,"/",A1+1," навчальний рік")</f>
        <v>Календар  учителя на 2021/2022 навчальний рік</v>
      </c>
      <c r="C1" s="130"/>
      <c r="D1" s="130"/>
      <c r="E1" s="130"/>
      <c r="F1" s="130"/>
      <c r="G1" s="130"/>
      <c r="H1" s="130"/>
      <c r="I1" s="130"/>
      <c r="J1" s="130"/>
      <c r="K1" s="130"/>
      <c r="L1" s="130"/>
      <c r="M1" s="130"/>
      <c r="N1" s="130"/>
      <c r="O1" s="130"/>
      <c r="P1" s="130"/>
      <c r="Q1" s="130"/>
      <c r="R1" s="130"/>
      <c r="S1" s="130"/>
      <c r="T1" s="130"/>
      <c r="U1" s="130"/>
      <c r="V1" s="130"/>
      <c r="W1" s="130"/>
      <c r="X1" s="130"/>
      <c r="Y1" s="130"/>
      <c r="Z1" s="130"/>
      <c r="AA1" s="130"/>
      <c r="AB1" s="130"/>
      <c r="AC1" s="130"/>
      <c r="AD1" s="130"/>
      <c r="AE1" s="130"/>
      <c r="AF1" s="131"/>
    </row>
    <row r="2" spans="1:32" ht="16.5" customHeight="1" thickTop="1" thickBot="1">
      <c r="A2" s="57">
        <f>A1+1</f>
        <v>2022</v>
      </c>
      <c r="B2" s="132" t="s">
        <v>35</v>
      </c>
      <c r="C2" s="126"/>
      <c r="D2" s="126"/>
      <c r="E2" s="126"/>
      <c r="F2" s="126"/>
      <c r="G2" s="126"/>
      <c r="H2" s="126"/>
      <c r="I2" s="126"/>
      <c r="J2" s="126"/>
      <c r="K2" s="126"/>
      <c r="L2" s="126"/>
      <c r="M2" s="126"/>
      <c r="N2" s="126"/>
      <c r="O2" s="126"/>
      <c r="P2" s="126"/>
      <c r="Q2" s="126"/>
      <c r="R2" s="126"/>
      <c r="S2" s="126"/>
      <c r="T2" s="126"/>
      <c r="U2" s="126"/>
      <c r="V2" s="126"/>
      <c r="W2" s="126"/>
      <c r="X2" s="126"/>
      <c r="Y2" s="126"/>
      <c r="Z2" s="126"/>
      <c r="AA2" s="126"/>
      <c r="AB2" s="126"/>
      <c r="AC2" s="126"/>
      <c r="AD2" s="126"/>
      <c r="AE2" s="126"/>
      <c r="AF2" s="133"/>
    </row>
    <row r="3" spans="1:32" ht="17.25" customHeight="1" thickBot="1">
      <c r="A3" s="58"/>
      <c r="B3" s="134" t="s">
        <v>34</v>
      </c>
      <c r="C3" s="135"/>
      <c r="D3" s="135"/>
      <c r="E3" s="135"/>
      <c r="F3" s="135"/>
      <c r="G3" s="135"/>
      <c r="H3" s="135"/>
      <c r="I3" s="135"/>
      <c r="J3" s="135"/>
      <c r="K3" s="135"/>
      <c r="L3" s="135"/>
      <c r="M3" s="135"/>
      <c r="N3" s="135"/>
      <c r="O3" s="135"/>
      <c r="P3" s="136"/>
      <c r="Q3" s="137" t="s">
        <v>33</v>
      </c>
      <c r="R3" s="138"/>
      <c r="S3" s="138"/>
      <c r="T3" s="138"/>
      <c r="U3" s="138"/>
      <c r="V3" s="138"/>
      <c r="W3" s="138"/>
      <c r="X3" s="138"/>
      <c r="Y3" s="138"/>
      <c r="Z3" s="138"/>
      <c r="AA3" s="138"/>
      <c r="AB3" s="138"/>
      <c r="AC3" s="138"/>
      <c r="AD3" s="138"/>
      <c r="AE3" s="138"/>
      <c r="AF3" s="139"/>
    </row>
    <row r="4" spans="1:32" s="13" customFormat="1" ht="15" customHeight="1" thickBot="1">
      <c r="A4" s="59"/>
      <c r="B4" s="16"/>
      <c r="C4" s="15">
        <v>35</v>
      </c>
      <c r="D4" s="15">
        <v>36</v>
      </c>
      <c r="E4" s="15">
        <v>37</v>
      </c>
      <c r="F4" s="15">
        <v>38</v>
      </c>
      <c r="G4" s="15">
        <v>39</v>
      </c>
      <c r="H4" s="15">
        <v>40</v>
      </c>
      <c r="I4" s="15"/>
      <c r="J4" s="15"/>
      <c r="K4" s="15">
        <v>40</v>
      </c>
      <c r="L4" s="15">
        <v>41</v>
      </c>
      <c r="M4" s="15">
        <v>42</v>
      </c>
      <c r="N4" s="15">
        <v>43</v>
      </c>
      <c r="O4" s="15">
        <v>44</v>
      </c>
      <c r="P4" s="15">
        <v>45</v>
      </c>
      <c r="Q4" s="15"/>
      <c r="R4" s="15"/>
      <c r="S4" s="15">
        <v>44</v>
      </c>
      <c r="T4" s="15">
        <v>45</v>
      </c>
      <c r="U4" s="15">
        <v>46</v>
      </c>
      <c r="V4" s="15">
        <v>47</v>
      </c>
      <c r="W4" s="15">
        <v>48</v>
      </c>
      <c r="X4" s="15">
        <v>49</v>
      </c>
      <c r="Y4" s="15"/>
      <c r="Z4" s="15"/>
      <c r="AA4" s="15">
        <v>49</v>
      </c>
      <c r="AB4" s="15">
        <v>50</v>
      </c>
      <c r="AC4" s="15">
        <v>51</v>
      </c>
      <c r="AD4" s="15">
        <v>52</v>
      </c>
      <c r="AE4" s="15">
        <v>53</v>
      </c>
      <c r="AF4" s="14">
        <v>54</v>
      </c>
    </row>
    <row r="5" spans="1:32" s="13" customFormat="1" ht="0.75" hidden="1" customHeight="1" thickTop="1" thickBot="1">
      <c r="A5" s="59"/>
      <c r="B5" s="20"/>
      <c r="C5" s="21">
        <v>9</v>
      </c>
      <c r="D5" s="21">
        <v>9</v>
      </c>
      <c r="E5" s="21">
        <v>9</v>
      </c>
      <c r="F5" s="21">
        <v>9</v>
      </c>
      <c r="G5" s="21">
        <v>9</v>
      </c>
      <c r="H5" s="21">
        <v>9</v>
      </c>
      <c r="I5" s="18"/>
      <c r="J5" s="20"/>
      <c r="K5" s="21">
        <v>10</v>
      </c>
      <c r="L5" s="21">
        <v>10</v>
      </c>
      <c r="M5" s="21">
        <v>10</v>
      </c>
      <c r="N5" s="21">
        <v>10</v>
      </c>
      <c r="O5" s="21">
        <v>10</v>
      </c>
      <c r="P5" s="21">
        <v>10</v>
      </c>
      <c r="Q5" s="18"/>
      <c r="R5" s="18"/>
      <c r="S5" s="18">
        <v>11</v>
      </c>
      <c r="T5" s="18">
        <v>11</v>
      </c>
      <c r="U5" s="18">
        <v>11</v>
      </c>
      <c r="V5" s="18">
        <v>11</v>
      </c>
      <c r="W5" s="18">
        <v>11</v>
      </c>
      <c r="X5" s="18">
        <v>11</v>
      </c>
      <c r="Y5" s="18"/>
      <c r="Z5" s="18"/>
      <c r="AA5" s="18">
        <v>12</v>
      </c>
      <c r="AB5" s="18">
        <v>12</v>
      </c>
      <c r="AC5" s="18">
        <v>12</v>
      </c>
      <c r="AD5" s="18">
        <v>12</v>
      </c>
      <c r="AE5" s="18">
        <v>12</v>
      </c>
      <c r="AF5" s="19"/>
    </row>
    <row r="6" spans="1:32" ht="17.25" customHeight="1" thickTop="1" thickBot="1">
      <c r="A6" s="58"/>
      <c r="B6" s="12"/>
      <c r="C6" s="102" t="str">
        <f>VLOOKUP(C5,Налаштування!$A$5:$B$16,2,TRUE)</f>
        <v>Вересень</v>
      </c>
      <c r="D6" s="103"/>
      <c r="E6" s="103"/>
      <c r="F6" s="103"/>
      <c r="G6" s="103"/>
      <c r="H6" s="104"/>
      <c r="I6" s="23"/>
      <c r="J6" s="12"/>
      <c r="K6" s="102" t="str">
        <f>VLOOKUP(K5,Налаштування!$A$5:$B$16,2,TRUE)</f>
        <v>Жовтень</v>
      </c>
      <c r="L6" s="103"/>
      <c r="M6" s="103"/>
      <c r="N6" s="103"/>
      <c r="O6" s="103"/>
      <c r="P6" s="104"/>
      <c r="Q6" s="140"/>
      <c r="R6" s="12"/>
      <c r="S6" s="102" t="str">
        <f>VLOOKUP(S5,Налаштування!$A$5:$B$16,2,TRUE)</f>
        <v>Листопад</v>
      </c>
      <c r="T6" s="103"/>
      <c r="U6" s="103"/>
      <c r="V6" s="103"/>
      <c r="W6" s="103"/>
      <c r="X6" s="104"/>
      <c r="Y6" s="122"/>
      <c r="Z6" s="12"/>
      <c r="AA6" s="102" t="str">
        <f>VLOOKUP(AA5,Налаштування!$A$5:$B$16,2,TRUE)</f>
        <v>Грудень</v>
      </c>
      <c r="AB6" s="103"/>
      <c r="AC6" s="103"/>
      <c r="AD6" s="103"/>
      <c r="AE6" s="103"/>
      <c r="AF6" s="104"/>
    </row>
    <row r="7" spans="1:32" ht="16.5" customHeight="1" thickBot="1">
      <c r="A7" s="58">
        <v>1</v>
      </c>
      <c r="B7" s="11" t="s">
        <v>14</v>
      </c>
      <c r="C7" s="9" t="str">
        <f>IF(MONTH(DATE(IF(C$4&gt;=Налаштування!$F$2,$A$1,$A$2),1,1)-WEEKDAY(DATE(IF(C$4&gt;=Налаштування!$F$2,$A$1,$A$2),1,1),2)+(C$4-1)*7+$A7)=C$5,DAY(DATE(IF(C$4&gt;=Налаштування!$F$2,$A$1,$A$2),1,1)-WEEKDAY(DATE(IF(C$4&gt;=Налаштування!$F$2,$A$1,$A$2),1,1),2)+(C$4-1)*7+$A7),"")</f>
        <v/>
      </c>
      <c r="D7" s="9" t="str">
        <f>IF(MONTH(DATE(IF(D$4&gt;=Налаштування!$F$2,$A$1,$A$2),1,1)-WEEKDAY(DATE(IF(D$4&gt;=Налаштування!$F$2,$A$1,$A$2),1,1),2)+(D$4-1)*7+$A7)=D$5,DAY(DATE(IF(D$4&gt;=Налаштування!$F$2,$A$1,$A$2),1,1)-WEEKDAY(DATE(IF(D$4&gt;=Налаштування!$F$2,$A$1,$A$2),1,1),2)+(D$4-1)*7+$A7),"")</f>
        <v/>
      </c>
      <c r="E7" s="9">
        <f>IF(MONTH(DATE(IF(E$4&gt;=Налаштування!$F$2,$A$1,$A$2),1,1)-WEEKDAY(DATE(IF(E$4&gt;=Налаштування!$F$2,$A$1,$A$2),1,1),2)+(E$4-1)*7+$A7)=E$5,DAY(DATE(IF(E$4&gt;=Налаштування!$F$2,$A$1,$A$2),1,1)-WEEKDAY(DATE(IF(E$4&gt;=Налаштування!$F$2,$A$1,$A$2),1,1),2)+(E$4-1)*7+$A7),"")</f>
        <v>6</v>
      </c>
      <c r="F7" s="9">
        <f>IF(MONTH(DATE(IF(F$4&gt;=Налаштування!$F$2,$A$1,$A$2),1,1)-WEEKDAY(DATE(IF(F$4&gt;=Налаштування!$F$2,$A$1,$A$2),1,1),2)+(F$4-1)*7+$A7)=F$5,DAY(DATE(IF(F$4&gt;=Налаштування!$F$2,$A$1,$A$2),1,1)-WEEKDAY(DATE(IF(F$4&gt;=Налаштування!$F$2,$A$1,$A$2),1,1),2)+(F$4-1)*7+$A7),"")</f>
        <v>13</v>
      </c>
      <c r="G7" s="9">
        <f>IF(MONTH(DATE(IF(G$4&gt;=Налаштування!$F$2,$A$1,$A$2),1,1)-WEEKDAY(DATE(IF(G$4&gt;=Налаштування!$F$2,$A$1,$A$2),1,1),2)+(G$4-1)*7+$A7)=G$5,DAY(DATE(IF(G$4&gt;=Налаштування!$F$2,$A$1,$A$2),1,1)-WEEKDAY(DATE(IF(G$4&gt;=Налаштування!$F$2,$A$1,$A$2),1,1),2)+(G$4-1)*7+$A7),"")</f>
        <v>20</v>
      </c>
      <c r="H7" s="9">
        <f>IF(MONTH(DATE(IF(H$4&gt;=Налаштування!$F$2,$A$1,$A$2),1,1)-WEEKDAY(DATE(IF(H$4&gt;=Налаштування!$F$2,$A$1,$A$2),1,1),2)+(H$4-1)*7+$A7)=H$5,DAY(DATE(IF(H$4&gt;=Налаштування!$F$2,$A$1,$A$2),1,1)-WEEKDAY(DATE(IF(H$4&gt;=Налаштування!$F$2,$A$1,$A$2),1,1),2)+(H$4-1)*7+$A7),"")</f>
        <v>27</v>
      </c>
      <c r="I7" s="24"/>
      <c r="J7" s="11" t="s">
        <v>14</v>
      </c>
      <c r="K7" s="9" t="str">
        <f>IF(MONTH(DATE(IF(K$4&gt;=Налаштування!$F$2,$A$1,$A$2),1,1)-WEEKDAY(DATE(IF(K$4&gt;=Налаштування!$F$2,$A$1,$A$2),1,1),2)+(K$4-1)*7+$A7)=K$5,DAY(DATE(IF(K$4&gt;=Налаштування!$F$2,$A$1,$A$2),1,1)-WEEKDAY(DATE(IF(K$4&gt;=Налаштування!$F$2,$A$1,$A$2),1,1),2)+(K$4-1)*7+$A7),"")</f>
        <v/>
      </c>
      <c r="L7" s="9">
        <f>IF(MONTH(DATE(IF(L$4&gt;=Налаштування!$F$2,$A$1,$A$2),1,1)-WEEKDAY(DATE(IF(L$4&gt;=Налаштування!$F$2,$A$1,$A$2),1,1),2)+(L$4-1)*7+$A7)=L$5,DAY(DATE(IF(L$4&gt;=Налаштування!$F$2,$A$1,$A$2),1,1)-WEEKDAY(DATE(IF(L$4&gt;=Налаштування!$F$2,$A$1,$A$2),1,1),2)+(L$4-1)*7+$A7),"")</f>
        <v>4</v>
      </c>
      <c r="M7" s="9">
        <f>IF(MONTH(DATE(IF(M$4&gt;=Налаштування!$F$2,$A$1,$A$2),1,1)-WEEKDAY(DATE(IF(M$4&gt;=Налаштування!$F$2,$A$1,$A$2),1,1),2)+(M$4-1)*7+$A7)=M$5,DAY(DATE(IF(M$4&gt;=Налаштування!$F$2,$A$1,$A$2),1,1)-WEEKDAY(DATE(IF(M$4&gt;=Налаштування!$F$2,$A$1,$A$2),1,1),2)+(M$4-1)*7+$A7),"")</f>
        <v>11</v>
      </c>
      <c r="N7" s="9">
        <f>IF(MONTH(DATE(IF(N$4&gt;=Налаштування!$F$2,$A$1,$A$2),1,1)-WEEKDAY(DATE(IF(N$4&gt;=Налаштування!$F$2,$A$1,$A$2),1,1),2)+(N$4-1)*7+$A7)=N$5,DAY(DATE(IF(N$4&gt;=Налаштування!$F$2,$A$1,$A$2),1,1)-WEEKDAY(DATE(IF(N$4&gt;=Налаштування!$F$2,$A$1,$A$2),1,1),2)+(N$4-1)*7+$A7),"")</f>
        <v>18</v>
      </c>
      <c r="O7" s="9">
        <f>IF(MONTH(DATE(IF(O$4&gt;=Налаштування!$F$2,$A$1,$A$2),1,1)-WEEKDAY(DATE(IF(O$4&gt;=Налаштування!$F$2,$A$1,$A$2),1,1),2)+(O$4-1)*7+$A7)=O$5,DAY(DATE(IF(O$4&gt;=Налаштування!$F$2,$A$1,$A$2),1,1)-WEEKDAY(DATE(IF(O$4&gt;=Налаштування!$F$2,$A$1,$A$2),1,1),2)+(O$4-1)*7+$A7),"")</f>
        <v>25</v>
      </c>
      <c r="P7" s="9" t="str">
        <f>IF(MONTH(DATE(IF(P$4&gt;=Налаштування!$F$2,$A$1,$A$2),1,1)-WEEKDAY(DATE(IF(P$4&gt;=Налаштування!$F$2,$A$1,$A$2),1,1),2)+(P$4-1)*7+$A7)=P$5,DAY(DATE(IF(P$4&gt;=Налаштування!$F$2,$A$1,$A$2),1,1)-WEEKDAY(DATE(IF(P$4&gt;=Налаштування!$F$2,$A$1,$A$2),1,1),2)+(P$4-1)*7+$A7),"")</f>
        <v/>
      </c>
      <c r="Q7" s="141"/>
      <c r="R7" s="11" t="s">
        <v>14</v>
      </c>
      <c r="S7" s="9" t="str">
        <f>IF(MONTH(DATE(IF(S$4&gt;=Налаштування!$F$2,$A$1,$A$2),1,1)-WEEKDAY(DATE(IF(S$4&gt;=Налаштування!$F$2,$A$1,$A$2),1,1),2)+(S$4-1)*7+$A7)=S$5,DAY(DATE(IF(S$4&gt;=Налаштування!$F$2,$A$1,$A$2),1,1)-WEEKDAY(DATE(IF(S$4&gt;=Налаштування!$F$2,$A$1,$A$2),1,1),2)+(S$4-1)*7+$A7),"")</f>
        <v/>
      </c>
      <c r="T7" s="9">
        <f>IF(MONTH(DATE(IF(T$4&gt;=Налаштування!$F$2,$A$1,$A$2),1,1)-WEEKDAY(DATE(IF(T$4&gt;=Налаштування!$F$2,$A$1,$A$2),1,1),2)+(T$4-1)*7+$A7)=T$5,DAY(DATE(IF(T$4&gt;=Налаштування!$F$2,$A$1,$A$2),1,1)-WEEKDAY(DATE(IF(T$4&gt;=Налаштування!$F$2,$A$1,$A$2),1,1),2)+(T$4-1)*7+$A7),"")</f>
        <v>1</v>
      </c>
      <c r="U7" s="9">
        <f>IF(MONTH(DATE(IF(U$4&gt;=Налаштування!$F$2,$A$1,$A$2),1,1)-WEEKDAY(DATE(IF(U$4&gt;=Налаштування!$F$2,$A$1,$A$2),1,1),2)+(U$4-1)*7+$A7)=U$5,DAY(DATE(IF(U$4&gt;=Налаштування!$F$2,$A$1,$A$2),1,1)-WEEKDAY(DATE(IF(U$4&gt;=Налаштування!$F$2,$A$1,$A$2),1,1),2)+(U$4-1)*7+$A7),"")</f>
        <v>8</v>
      </c>
      <c r="V7" s="9">
        <f>IF(MONTH(DATE(IF(V$4&gt;=Налаштування!$F$2,$A$1,$A$2),1,1)-WEEKDAY(DATE(IF(V$4&gt;=Налаштування!$F$2,$A$1,$A$2),1,1),2)+(V$4-1)*7+$A7)=V$5,DAY(DATE(IF(V$4&gt;=Налаштування!$F$2,$A$1,$A$2),1,1)-WEEKDAY(DATE(IF(V$4&gt;=Налаштування!$F$2,$A$1,$A$2),1,1),2)+(V$4-1)*7+$A7),"")</f>
        <v>15</v>
      </c>
      <c r="W7" s="9">
        <f>IF(MONTH(DATE(IF(W$4&gt;=Налаштування!$F$2,$A$1,$A$2),1,1)-WEEKDAY(DATE(IF(W$4&gt;=Налаштування!$F$2,$A$1,$A$2),1,1),2)+(W$4-1)*7+$A7)=W$5,DAY(DATE(IF(W$4&gt;=Налаштування!$F$2,$A$1,$A$2),1,1)-WEEKDAY(DATE(IF(W$4&gt;=Налаштування!$F$2,$A$1,$A$2),1,1),2)+(W$4-1)*7+$A7),"")</f>
        <v>22</v>
      </c>
      <c r="X7" s="9">
        <f>IF(MONTH(DATE(IF(X$4&gt;=Налаштування!$F$2,$A$1,$A$2),1,1)-WEEKDAY(DATE(IF(X$4&gt;=Налаштування!$F$2,$A$1,$A$2),1,1),2)+(X$4-1)*7+$A7)=X$5,DAY(DATE(IF(X$4&gt;=Налаштування!$F$2,$A$1,$A$2),1,1)-WEEKDAY(DATE(IF(X$4&gt;=Налаштування!$F$2,$A$1,$A$2),1,1),2)+(X$4-1)*7+$A7),"")</f>
        <v>29</v>
      </c>
      <c r="Y7" s="114"/>
      <c r="Z7" s="11" t="s">
        <v>14</v>
      </c>
      <c r="AA7" s="9" t="str">
        <f>IF(MONTH(DATE(IF(AA$4&gt;=Налаштування!$F$2,$A$1,$A$2),1,1)-WEEKDAY(DATE(IF(AA$4&gt;=Налаштування!$F$2,$A$1,$A$2),1,1),2)+(AA$4-1)*7+$A7)=AA$5,DAY(DATE(IF(AA$4&gt;=Налаштування!$F$2,$A$1,$A$2),1,1)-WEEKDAY(DATE(IF(AA$4&gt;=Налаштування!$F$2,$A$1,$A$2),1,1),2)+(AA$4-1)*7+$A7),"")</f>
        <v/>
      </c>
      <c r="AB7" s="9">
        <f>IF(MONTH(DATE(IF(AB$4&gt;=Налаштування!$F$2,$A$1,$A$2),1,1)-WEEKDAY(DATE(IF(AB$4&gt;=Налаштування!$F$2,$A$1,$A$2),1,1),2)+(AB$4-1)*7+$A7)=AB$5,DAY(DATE(IF(AB$4&gt;=Налаштування!$F$2,$A$1,$A$2),1,1)-WEEKDAY(DATE(IF(AB$4&gt;=Налаштування!$F$2,$A$1,$A$2),1,1),2)+(AB$4-1)*7+$A7),"")</f>
        <v>6</v>
      </c>
      <c r="AC7" s="9">
        <f>IF(MONTH(DATE(IF(AC$4&gt;=Налаштування!$F$2,$A$1,$A$2),1,1)-WEEKDAY(DATE(IF(AC$4&gt;=Налаштування!$F$2,$A$1,$A$2),1,1),2)+(AC$4-1)*7+$A7)=AC$5,DAY(DATE(IF(AC$4&gt;=Налаштування!$F$2,$A$1,$A$2),1,1)-WEEKDAY(DATE(IF(AC$4&gt;=Налаштування!$F$2,$A$1,$A$2),1,1),2)+(AC$4-1)*7+$A7),"")</f>
        <v>13</v>
      </c>
      <c r="AD7" s="9">
        <f>IF(MONTH(DATE(IF(AD$4&gt;=Налаштування!$F$2,$A$1,$A$2),1,1)-WEEKDAY(DATE(IF(AD$4&gt;=Налаштування!$F$2,$A$1,$A$2),1,1),2)+(AD$4-1)*7+$A7)=AD$5,DAY(DATE(IF(AD$4&gt;=Налаштування!$F$2,$A$1,$A$2),1,1)-WEEKDAY(DATE(IF(AD$4&gt;=Налаштування!$F$2,$A$1,$A$2),1,1),2)+(AD$4-1)*7+$A7),"")</f>
        <v>20</v>
      </c>
      <c r="AE7" s="9">
        <f>IF(MONTH(DATE(IF(AE$4&gt;=Налаштування!$F$2,$A$1,$A$2),1,1)-WEEKDAY(DATE(IF(AE$4&gt;=Налаштування!$F$2,$A$1,$A$2),1,1),2)+(AE$4-1)*7+$A7)=AE$5,DAY(DATE(IF(AE$4&gt;=Налаштування!$F$2,$A$1,$A$2),1,1)-WEEKDAY(DATE(IF(AE$4&gt;=Налаштування!$F$2,$A$1,$A$2),1,1),2)+(AE$4-1)*7+$A7),"")</f>
        <v>27</v>
      </c>
      <c r="AF7" s="9" t="str">
        <f>IF(MONTH(DATE(IF(AF$4&gt;=Налаштування!$F$2,$A$1,$A$2),1,1)-WEEKDAY(DATE(IF(AF$4&gt;=Налаштування!$F$2,$A$1,$A$2),1,1),2)+(AF$4-1)*7+$A7)=AF$5,DAY(DATE(IF(AF$4&gt;=Налаштування!$F$2,$A$1,$A$2),1,1)-WEEKDAY(DATE(IF(AF$4&gt;=Налаштування!$F$2,$A$1,$A$2),1,1),2)+(AF$4-1)*7+$A7),"")</f>
        <v/>
      </c>
    </row>
    <row r="8" spans="1:32" ht="16.5" customHeight="1" thickTop="1" thickBot="1">
      <c r="A8" s="58">
        <v>2</v>
      </c>
      <c r="B8" s="10" t="s">
        <v>13</v>
      </c>
      <c r="C8" s="9" t="str">
        <f>IF(MONTH(DATE(IF(C$4&gt;=Налаштування!$F$2,$A$1,$A$2),1,1)-WEEKDAY(DATE(IF(C$4&gt;=Налаштування!$F$2,$A$1,$A$2),1,1),2)+(C$4-1)*7+$A8)=C$5,DAY(DATE(IF(C$4&gt;=Налаштування!$F$2,$A$1,$A$2),1,1)-WEEKDAY(DATE(IF(C$4&gt;=Налаштування!$F$2,$A$1,$A$2),1,1),2)+(C$4-1)*7+$A8),"")</f>
        <v/>
      </c>
      <c r="D8" s="9" t="str">
        <f>IF(MONTH(DATE(IF(D$4&gt;=Налаштування!$F$2,$A$1,$A$2),1,1)-WEEKDAY(DATE(IF(D$4&gt;=Налаштування!$F$2,$A$1,$A$2),1,1),2)+(D$4-1)*7+$A8)=D$5,DAY(DATE(IF(D$4&gt;=Налаштування!$F$2,$A$1,$A$2),1,1)-WEEKDAY(DATE(IF(D$4&gt;=Налаштування!$F$2,$A$1,$A$2),1,1),2)+(D$4-1)*7+$A8),"")</f>
        <v/>
      </c>
      <c r="E8" s="9">
        <f>IF(MONTH(DATE(IF(E$4&gt;=Налаштування!$F$2,$A$1,$A$2),1,1)-WEEKDAY(DATE(IF(E$4&gt;=Налаштування!$F$2,$A$1,$A$2),1,1),2)+(E$4-1)*7+$A8)=E$5,DAY(DATE(IF(E$4&gt;=Налаштування!$F$2,$A$1,$A$2),1,1)-WEEKDAY(DATE(IF(E$4&gt;=Налаштування!$F$2,$A$1,$A$2),1,1),2)+(E$4-1)*7+$A8),"")</f>
        <v>7</v>
      </c>
      <c r="F8" s="9">
        <f>IF(MONTH(DATE(IF(F$4&gt;=Налаштування!$F$2,$A$1,$A$2),1,1)-WEEKDAY(DATE(IF(F$4&gt;=Налаштування!$F$2,$A$1,$A$2),1,1),2)+(F$4-1)*7+$A8)=F$5,DAY(DATE(IF(F$4&gt;=Налаштування!$F$2,$A$1,$A$2),1,1)-WEEKDAY(DATE(IF(F$4&gt;=Налаштування!$F$2,$A$1,$A$2),1,1),2)+(F$4-1)*7+$A8),"")</f>
        <v>14</v>
      </c>
      <c r="G8" s="9">
        <f>IF(MONTH(DATE(IF(G$4&gt;=Налаштування!$F$2,$A$1,$A$2),1,1)-WEEKDAY(DATE(IF(G$4&gt;=Налаштування!$F$2,$A$1,$A$2),1,1),2)+(G$4-1)*7+$A8)=G$5,DAY(DATE(IF(G$4&gt;=Налаштування!$F$2,$A$1,$A$2),1,1)-WEEKDAY(DATE(IF(G$4&gt;=Налаштування!$F$2,$A$1,$A$2),1,1),2)+(G$4-1)*7+$A8),"")</f>
        <v>21</v>
      </c>
      <c r="H8" s="9">
        <f>IF(MONTH(DATE(IF(H$4&gt;=Налаштування!$F$2,$A$1,$A$2),1,1)-WEEKDAY(DATE(IF(H$4&gt;=Налаштування!$F$2,$A$1,$A$2),1,1),2)+(H$4-1)*7+$A8)=H$5,DAY(DATE(IF(H$4&gt;=Налаштування!$F$2,$A$1,$A$2),1,1)-WEEKDAY(DATE(IF(H$4&gt;=Налаштування!$F$2,$A$1,$A$2),1,1),2)+(H$4-1)*7+$A8),"")</f>
        <v>28</v>
      </c>
      <c r="I8" s="24"/>
      <c r="J8" s="10" t="s">
        <v>13</v>
      </c>
      <c r="K8" s="9" t="str">
        <f>IF(MONTH(DATE(IF(K$4&gt;=Налаштування!$F$2,$A$1,$A$2),1,1)-WEEKDAY(DATE(IF(K$4&gt;=Налаштування!$F$2,$A$1,$A$2),1,1),2)+(K$4-1)*7+$A8)=K$5,DAY(DATE(IF(K$4&gt;=Налаштування!$F$2,$A$1,$A$2),1,1)-WEEKDAY(DATE(IF(K$4&gt;=Налаштування!$F$2,$A$1,$A$2),1,1),2)+(K$4-1)*7+$A8),"")</f>
        <v/>
      </c>
      <c r="L8" s="9">
        <f>IF(MONTH(DATE(IF(L$4&gt;=Налаштування!$F$2,$A$1,$A$2),1,1)-WEEKDAY(DATE(IF(L$4&gt;=Налаштування!$F$2,$A$1,$A$2),1,1),2)+(L$4-1)*7+$A8)=L$5,DAY(DATE(IF(L$4&gt;=Налаштування!$F$2,$A$1,$A$2),1,1)-WEEKDAY(DATE(IF(L$4&gt;=Налаштування!$F$2,$A$1,$A$2),1,1),2)+(L$4-1)*7+$A8),"")</f>
        <v>5</v>
      </c>
      <c r="M8" s="9">
        <f>IF(MONTH(DATE(IF(M$4&gt;=Налаштування!$F$2,$A$1,$A$2),1,1)-WEEKDAY(DATE(IF(M$4&gt;=Налаштування!$F$2,$A$1,$A$2),1,1),2)+(M$4-1)*7+$A8)=M$5,DAY(DATE(IF(M$4&gt;=Налаштування!$F$2,$A$1,$A$2),1,1)-WEEKDAY(DATE(IF(M$4&gt;=Налаштування!$F$2,$A$1,$A$2),1,1),2)+(M$4-1)*7+$A8),"")</f>
        <v>12</v>
      </c>
      <c r="N8" s="9">
        <f>IF(MONTH(DATE(IF(N$4&gt;=Налаштування!$F$2,$A$1,$A$2),1,1)-WEEKDAY(DATE(IF(N$4&gt;=Налаштування!$F$2,$A$1,$A$2),1,1),2)+(N$4-1)*7+$A8)=N$5,DAY(DATE(IF(N$4&gt;=Налаштування!$F$2,$A$1,$A$2),1,1)-WEEKDAY(DATE(IF(N$4&gt;=Налаштування!$F$2,$A$1,$A$2),1,1),2)+(N$4-1)*7+$A8),"")</f>
        <v>19</v>
      </c>
      <c r="O8" s="9">
        <f>IF(MONTH(DATE(IF(O$4&gt;=Налаштування!$F$2,$A$1,$A$2),1,1)-WEEKDAY(DATE(IF(O$4&gt;=Налаштування!$F$2,$A$1,$A$2),1,1),2)+(O$4-1)*7+$A8)=O$5,DAY(DATE(IF(O$4&gt;=Налаштування!$F$2,$A$1,$A$2),1,1)-WEEKDAY(DATE(IF(O$4&gt;=Налаштування!$F$2,$A$1,$A$2),1,1),2)+(O$4-1)*7+$A8),"")</f>
        <v>26</v>
      </c>
      <c r="P8" s="9" t="str">
        <f>IF(MONTH(DATE(IF(P$4&gt;=Налаштування!$F$2,$A$1,$A$2),1,1)-WEEKDAY(DATE(IF(P$4&gt;=Налаштування!$F$2,$A$1,$A$2),1,1),2)+(P$4-1)*7+$A8)=P$5,DAY(DATE(IF(P$4&gt;=Налаштування!$F$2,$A$1,$A$2),1,1)-WEEKDAY(DATE(IF(P$4&gt;=Налаштування!$F$2,$A$1,$A$2),1,1),2)+(P$4-1)*7+$A8),"")</f>
        <v/>
      </c>
      <c r="Q8" s="141"/>
      <c r="R8" s="10" t="s">
        <v>13</v>
      </c>
      <c r="S8" s="9" t="str">
        <f>IF(MONTH(DATE(IF(S$4&gt;=Налаштування!$F$2,$A$1,$A$2),1,1)-WEEKDAY(DATE(IF(S$4&gt;=Налаштування!$F$2,$A$1,$A$2),1,1),2)+(S$4-1)*7+$A8)=S$5,DAY(DATE(IF(S$4&gt;=Налаштування!$F$2,$A$1,$A$2),1,1)-WEEKDAY(DATE(IF(S$4&gt;=Налаштування!$F$2,$A$1,$A$2),1,1),2)+(S$4-1)*7+$A8),"")</f>
        <v/>
      </c>
      <c r="T8" s="9">
        <f>IF(MONTH(DATE(IF(T$4&gt;=Налаштування!$F$2,$A$1,$A$2),1,1)-WEEKDAY(DATE(IF(T$4&gt;=Налаштування!$F$2,$A$1,$A$2),1,1),2)+(T$4-1)*7+$A8)=T$5,DAY(DATE(IF(T$4&gt;=Налаштування!$F$2,$A$1,$A$2),1,1)-WEEKDAY(DATE(IF(T$4&gt;=Налаштування!$F$2,$A$1,$A$2),1,1),2)+(T$4-1)*7+$A8),"")</f>
        <v>2</v>
      </c>
      <c r="U8" s="9">
        <f>IF(MONTH(DATE(IF(U$4&gt;=Налаштування!$F$2,$A$1,$A$2),1,1)-WEEKDAY(DATE(IF(U$4&gt;=Налаштування!$F$2,$A$1,$A$2),1,1),2)+(U$4-1)*7+$A8)=U$5,DAY(DATE(IF(U$4&gt;=Налаштування!$F$2,$A$1,$A$2),1,1)-WEEKDAY(DATE(IF(U$4&gt;=Налаштування!$F$2,$A$1,$A$2),1,1),2)+(U$4-1)*7+$A8),"")</f>
        <v>9</v>
      </c>
      <c r="V8" s="9">
        <f>IF(MONTH(DATE(IF(V$4&gt;=Налаштування!$F$2,$A$1,$A$2),1,1)-WEEKDAY(DATE(IF(V$4&gt;=Налаштування!$F$2,$A$1,$A$2),1,1),2)+(V$4-1)*7+$A8)=V$5,DAY(DATE(IF(V$4&gt;=Налаштування!$F$2,$A$1,$A$2),1,1)-WEEKDAY(DATE(IF(V$4&gt;=Налаштування!$F$2,$A$1,$A$2),1,1),2)+(V$4-1)*7+$A8),"")</f>
        <v>16</v>
      </c>
      <c r="W8" s="9">
        <f>IF(MONTH(DATE(IF(W$4&gt;=Налаштування!$F$2,$A$1,$A$2),1,1)-WEEKDAY(DATE(IF(W$4&gt;=Налаштування!$F$2,$A$1,$A$2),1,1),2)+(W$4-1)*7+$A8)=W$5,DAY(DATE(IF(W$4&gt;=Налаштування!$F$2,$A$1,$A$2),1,1)-WEEKDAY(DATE(IF(W$4&gt;=Налаштування!$F$2,$A$1,$A$2),1,1),2)+(W$4-1)*7+$A8),"")</f>
        <v>23</v>
      </c>
      <c r="X8" s="9">
        <f>IF(MONTH(DATE(IF(X$4&gt;=Налаштування!$F$2,$A$1,$A$2),1,1)-WEEKDAY(DATE(IF(X$4&gt;=Налаштування!$F$2,$A$1,$A$2),1,1),2)+(X$4-1)*7+$A8)=X$5,DAY(DATE(IF(X$4&gt;=Налаштування!$F$2,$A$1,$A$2),1,1)-WEEKDAY(DATE(IF(X$4&gt;=Налаштування!$F$2,$A$1,$A$2),1,1),2)+(X$4-1)*7+$A8),"")</f>
        <v>30</v>
      </c>
      <c r="Y8" s="114"/>
      <c r="Z8" s="10" t="s">
        <v>13</v>
      </c>
      <c r="AA8" s="9" t="str">
        <f>IF(MONTH(DATE(IF(AA$4&gt;=Налаштування!$F$2,$A$1,$A$2),1,1)-WEEKDAY(DATE(IF(AA$4&gt;=Налаштування!$F$2,$A$1,$A$2),1,1),2)+(AA$4-1)*7+$A8)=AA$5,DAY(DATE(IF(AA$4&gt;=Налаштування!$F$2,$A$1,$A$2),1,1)-WEEKDAY(DATE(IF(AA$4&gt;=Налаштування!$F$2,$A$1,$A$2),1,1),2)+(AA$4-1)*7+$A8),"")</f>
        <v/>
      </c>
      <c r="AB8" s="9">
        <f>IF(MONTH(DATE(IF(AB$4&gt;=Налаштування!$F$2,$A$1,$A$2),1,1)-WEEKDAY(DATE(IF(AB$4&gt;=Налаштування!$F$2,$A$1,$A$2),1,1),2)+(AB$4-1)*7+$A8)=AB$5,DAY(DATE(IF(AB$4&gt;=Налаштування!$F$2,$A$1,$A$2),1,1)-WEEKDAY(DATE(IF(AB$4&gt;=Налаштування!$F$2,$A$1,$A$2),1,1),2)+(AB$4-1)*7+$A8),"")</f>
        <v>7</v>
      </c>
      <c r="AC8" s="9">
        <f>IF(MONTH(DATE(IF(AC$4&gt;=Налаштування!$F$2,$A$1,$A$2),1,1)-WEEKDAY(DATE(IF(AC$4&gt;=Налаштування!$F$2,$A$1,$A$2),1,1),2)+(AC$4-1)*7+$A8)=AC$5,DAY(DATE(IF(AC$4&gt;=Налаштування!$F$2,$A$1,$A$2),1,1)-WEEKDAY(DATE(IF(AC$4&gt;=Налаштування!$F$2,$A$1,$A$2),1,1),2)+(AC$4-1)*7+$A8),"")</f>
        <v>14</v>
      </c>
      <c r="AD8" s="9">
        <f>IF(MONTH(DATE(IF(AD$4&gt;=Налаштування!$F$2,$A$1,$A$2),1,1)-WEEKDAY(DATE(IF(AD$4&gt;=Налаштування!$F$2,$A$1,$A$2),1,1),2)+(AD$4-1)*7+$A8)=AD$5,DAY(DATE(IF(AD$4&gt;=Налаштування!$F$2,$A$1,$A$2),1,1)-WEEKDAY(DATE(IF(AD$4&gt;=Налаштування!$F$2,$A$1,$A$2),1,1),2)+(AD$4-1)*7+$A8),"")</f>
        <v>21</v>
      </c>
      <c r="AE8" s="9">
        <f>IF(MONTH(DATE(IF(AE$4&gt;=Налаштування!$F$2,$A$1,$A$2),1,1)-WEEKDAY(DATE(IF(AE$4&gt;=Налаштування!$F$2,$A$1,$A$2),1,1),2)+(AE$4-1)*7+$A8)=AE$5,DAY(DATE(IF(AE$4&gt;=Налаштування!$F$2,$A$1,$A$2),1,1)-WEEKDAY(DATE(IF(AE$4&gt;=Налаштування!$F$2,$A$1,$A$2),1,1),2)+(AE$4-1)*7+$A8),"")</f>
        <v>28</v>
      </c>
      <c r="AF8" s="9" t="str">
        <f>IF(MONTH(DATE(IF(AF$4&gt;=Налаштування!$F$2,$A$1,$A$2),1,1)-WEEKDAY(DATE(IF(AF$4&gt;=Налаштування!$F$2,$A$1,$A$2),1,1),2)+(AF$4-1)*7+$A8)=AF$5,DAY(DATE(IF(AF$4&gt;=Налаштування!$F$2,$A$1,$A$2),1,1)-WEEKDAY(DATE(IF(AF$4&gt;=Налаштування!$F$2,$A$1,$A$2),1,1),2)+(AF$4-1)*7+$A8),"")</f>
        <v/>
      </c>
    </row>
    <row r="9" spans="1:32" ht="16.5" customHeight="1" thickTop="1" thickBot="1">
      <c r="A9" s="58">
        <v>3</v>
      </c>
      <c r="B9" s="10" t="s">
        <v>12</v>
      </c>
      <c r="C9" s="9" t="str">
        <f>IF(MONTH(DATE(IF(C$4&gt;=Налаштування!$F$2,$A$1,$A$2),1,1)-WEEKDAY(DATE(IF(C$4&gt;=Налаштування!$F$2,$A$1,$A$2),1,1),2)+(C$4-1)*7+$A9)=C$5,DAY(DATE(IF(C$4&gt;=Налаштування!$F$2,$A$1,$A$2),1,1)-WEEKDAY(DATE(IF(C$4&gt;=Налаштування!$F$2,$A$1,$A$2),1,1),2)+(C$4-1)*7+$A9),"")</f>
        <v/>
      </c>
      <c r="D9" s="9">
        <f>IF(MONTH(DATE(IF(D$4&gt;=Налаштування!$F$2,$A$1,$A$2),1,1)-WEEKDAY(DATE(IF(D$4&gt;=Налаштування!$F$2,$A$1,$A$2),1,1),2)+(D$4-1)*7+$A9)=D$5,DAY(DATE(IF(D$4&gt;=Налаштування!$F$2,$A$1,$A$2),1,1)-WEEKDAY(DATE(IF(D$4&gt;=Налаштування!$F$2,$A$1,$A$2),1,1),2)+(D$4-1)*7+$A9),"")</f>
        <v>1</v>
      </c>
      <c r="E9" s="9">
        <f>IF(MONTH(DATE(IF(E$4&gt;=Налаштування!$F$2,$A$1,$A$2),1,1)-WEEKDAY(DATE(IF(E$4&gt;=Налаштування!$F$2,$A$1,$A$2),1,1),2)+(E$4-1)*7+$A9)=E$5,DAY(DATE(IF(E$4&gt;=Налаштування!$F$2,$A$1,$A$2),1,1)-WEEKDAY(DATE(IF(E$4&gt;=Налаштування!$F$2,$A$1,$A$2),1,1),2)+(E$4-1)*7+$A9),"")</f>
        <v>8</v>
      </c>
      <c r="F9" s="9">
        <f>IF(MONTH(DATE(IF(F$4&gt;=Налаштування!$F$2,$A$1,$A$2),1,1)-WEEKDAY(DATE(IF(F$4&gt;=Налаштування!$F$2,$A$1,$A$2),1,1),2)+(F$4-1)*7+$A9)=F$5,DAY(DATE(IF(F$4&gt;=Налаштування!$F$2,$A$1,$A$2),1,1)-WEEKDAY(DATE(IF(F$4&gt;=Налаштування!$F$2,$A$1,$A$2),1,1),2)+(F$4-1)*7+$A9),"")</f>
        <v>15</v>
      </c>
      <c r="G9" s="9">
        <f>IF(MONTH(DATE(IF(G$4&gt;=Налаштування!$F$2,$A$1,$A$2),1,1)-WEEKDAY(DATE(IF(G$4&gt;=Налаштування!$F$2,$A$1,$A$2),1,1),2)+(G$4-1)*7+$A9)=G$5,DAY(DATE(IF(G$4&gt;=Налаштування!$F$2,$A$1,$A$2),1,1)-WEEKDAY(DATE(IF(G$4&gt;=Налаштування!$F$2,$A$1,$A$2),1,1),2)+(G$4-1)*7+$A9),"")</f>
        <v>22</v>
      </c>
      <c r="H9" s="9">
        <f>IF(MONTH(DATE(IF(H$4&gt;=Налаштування!$F$2,$A$1,$A$2),1,1)-WEEKDAY(DATE(IF(H$4&gt;=Налаштування!$F$2,$A$1,$A$2),1,1),2)+(H$4-1)*7+$A9)=H$5,DAY(DATE(IF(H$4&gt;=Налаштування!$F$2,$A$1,$A$2),1,1)-WEEKDAY(DATE(IF(H$4&gt;=Налаштування!$F$2,$A$1,$A$2),1,1),2)+(H$4-1)*7+$A9),"")</f>
        <v>29</v>
      </c>
      <c r="I9" s="24"/>
      <c r="J9" s="10" t="s">
        <v>12</v>
      </c>
      <c r="K9" s="9" t="str">
        <f>IF(MONTH(DATE(IF(K$4&gt;=Налаштування!$F$2,$A$1,$A$2),1,1)-WEEKDAY(DATE(IF(K$4&gt;=Налаштування!$F$2,$A$1,$A$2),1,1),2)+(K$4-1)*7+$A9)=K$5,DAY(DATE(IF(K$4&gt;=Налаштування!$F$2,$A$1,$A$2),1,1)-WEEKDAY(DATE(IF(K$4&gt;=Налаштування!$F$2,$A$1,$A$2),1,1),2)+(K$4-1)*7+$A9),"")</f>
        <v/>
      </c>
      <c r="L9" s="9">
        <f>IF(MONTH(DATE(IF(L$4&gt;=Налаштування!$F$2,$A$1,$A$2),1,1)-WEEKDAY(DATE(IF(L$4&gt;=Налаштування!$F$2,$A$1,$A$2),1,1),2)+(L$4-1)*7+$A9)=L$5,DAY(DATE(IF(L$4&gt;=Налаштування!$F$2,$A$1,$A$2),1,1)-WEEKDAY(DATE(IF(L$4&gt;=Налаштування!$F$2,$A$1,$A$2),1,1),2)+(L$4-1)*7+$A9),"")</f>
        <v>6</v>
      </c>
      <c r="M9" s="9">
        <f>IF(MONTH(DATE(IF(M$4&gt;=Налаштування!$F$2,$A$1,$A$2),1,1)-WEEKDAY(DATE(IF(M$4&gt;=Налаштування!$F$2,$A$1,$A$2),1,1),2)+(M$4-1)*7+$A9)=M$5,DAY(DATE(IF(M$4&gt;=Налаштування!$F$2,$A$1,$A$2),1,1)-WEEKDAY(DATE(IF(M$4&gt;=Налаштування!$F$2,$A$1,$A$2),1,1),2)+(M$4-1)*7+$A9),"")</f>
        <v>13</v>
      </c>
      <c r="N9" s="9">
        <f>IF(MONTH(DATE(IF(N$4&gt;=Налаштування!$F$2,$A$1,$A$2),1,1)-WEEKDAY(DATE(IF(N$4&gt;=Налаштування!$F$2,$A$1,$A$2),1,1),2)+(N$4-1)*7+$A9)=N$5,DAY(DATE(IF(N$4&gt;=Налаштування!$F$2,$A$1,$A$2),1,1)-WEEKDAY(DATE(IF(N$4&gt;=Налаштування!$F$2,$A$1,$A$2),1,1),2)+(N$4-1)*7+$A9),"")</f>
        <v>20</v>
      </c>
      <c r="O9" s="9">
        <f>IF(MONTH(DATE(IF(O$4&gt;=Налаштування!$F$2,$A$1,$A$2),1,1)-WEEKDAY(DATE(IF(O$4&gt;=Налаштування!$F$2,$A$1,$A$2),1,1),2)+(O$4-1)*7+$A9)=O$5,DAY(DATE(IF(O$4&gt;=Налаштування!$F$2,$A$1,$A$2),1,1)-WEEKDAY(DATE(IF(O$4&gt;=Налаштування!$F$2,$A$1,$A$2),1,1),2)+(O$4-1)*7+$A9),"")</f>
        <v>27</v>
      </c>
      <c r="P9" s="9" t="str">
        <f>IF(MONTH(DATE(IF(P$4&gt;=Налаштування!$F$2,$A$1,$A$2),1,1)-WEEKDAY(DATE(IF(P$4&gt;=Налаштування!$F$2,$A$1,$A$2),1,1),2)+(P$4-1)*7+$A9)=P$5,DAY(DATE(IF(P$4&gt;=Налаштування!$F$2,$A$1,$A$2),1,1)-WEEKDAY(DATE(IF(P$4&gt;=Налаштування!$F$2,$A$1,$A$2),1,1),2)+(P$4-1)*7+$A9),"")</f>
        <v/>
      </c>
      <c r="Q9" s="141"/>
      <c r="R9" s="10" t="s">
        <v>12</v>
      </c>
      <c r="S9" s="9" t="str">
        <f>IF(MONTH(DATE(IF(S$4&gt;=Налаштування!$F$2,$A$1,$A$2),1,1)-WEEKDAY(DATE(IF(S$4&gt;=Налаштування!$F$2,$A$1,$A$2),1,1),2)+(S$4-1)*7+$A9)=S$5,DAY(DATE(IF(S$4&gt;=Налаштування!$F$2,$A$1,$A$2),1,1)-WEEKDAY(DATE(IF(S$4&gt;=Налаштування!$F$2,$A$1,$A$2),1,1),2)+(S$4-1)*7+$A9),"")</f>
        <v/>
      </c>
      <c r="T9" s="9">
        <f>IF(MONTH(DATE(IF(T$4&gt;=Налаштування!$F$2,$A$1,$A$2),1,1)-WEEKDAY(DATE(IF(T$4&gt;=Налаштування!$F$2,$A$1,$A$2),1,1),2)+(T$4-1)*7+$A9)=T$5,DAY(DATE(IF(T$4&gt;=Налаштування!$F$2,$A$1,$A$2),1,1)-WEEKDAY(DATE(IF(T$4&gt;=Налаштування!$F$2,$A$1,$A$2),1,1),2)+(T$4-1)*7+$A9),"")</f>
        <v>3</v>
      </c>
      <c r="U9" s="9">
        <f>IF(MONTH(DATE(IF(U$4&gt;=Налаштування!$F$2,$A$1,$A$2),1,1)-WEEKDAY(DATE(IF(U$4&gt;=Налаштування!$F$2,$A$1,$A$2),1,1),2)+(U$4-1)*7+$A9)=U$5,DAY(DATE(IF(U$4&gt;=Налаштування!$F$2,$A$1,$A$2),1,1)-WEEKDAY(DATE(IF(U$4&gt;=Налаштування!$F$2,$A$1,$A$2),1,1),2)+(U$4-1)*7+$A9),"")</f>
        <v>10</v>
      </c>
      <c r="V9" s="9">
        <f>IF(MONTH(DATE(IF(V$4&gt;=Налаштування!$F$2,$A$1,$A$2),1,1)-WEEKDAY(DATE(IF(V$4&gt;=Налаштування!$F$2,$A$1,$A$2),1,1),2)+(V$4-1)*7+$A9)=V$5,DAY(DATE(IF(V$4&gt;=Налаштування!$F$2,$A$1,$A$2),1,1)-WEEKDAY(DATE(IF(V$4&gt;=Налаштування!$F$2,$A$1,$A$2),1,1),2)+(V$4-1)*7+$A9),"")</f>
        <v>17</v>
      </c>
      <c r="W9" s="9">
        <f>IF(MONTH(DATE(IF(W$4&gt;=Налаштування!$F$2,$A$1,$A$2),1,1)-WEEKDAY(DATE(IF(W$4&gt;=Налаштування!$F$2,$A$1,$A$2),1,1),2)+(W$4-1)*7+$A9)=W$5,DAY(DATE(IF(W$4&gt;=Налаштування!$F$2,$A$1,$A$2),1,1)-WEEKDAY(DATE(IF(W$4&gt;=Налаштування!$F$2,$A$1,$A$2),1,1),2)+(W$4-1)*7+$A9),"")</f>
        <v>24</v>
      </c>
      <c r="X9" s="9" t="str">
        <f>IF(MONTH(DATE(IF(X$4&gt;=Налаштування!$F$2,$A$1,$A$2),1,1)-WEEKDAY(DATE(IF(X$4&gt;=Налаштування!$F$2,$A$1,$A$2),1,1),2)+(X$4-1)*7+$A9)=X$5,DAY(DATE(IF(X$4&gt;=Налаштування!$F$2,$A$1,$A$2),1,1)-WEEKDAY(DATE(IF(X$4&gt;=Налаштування!$F$2,$A$1,$A$2),1,1),2)+(X$4-1)*7+$A9),"")</f>
        <v/>
      </c>
      <c r="Y9" s="114"/>
      <c r="Z9" s="10" t="s">
        <v>12</v>
      </c>
      <c r="AA9" s="9">
        <f>IF(MONTH(DATE(IF(AA$4&gt;=Налаштування!$F$2,$A$1,$A$2),1,1)-WEEKDAY(DATE(IF(AA$4&gt;=Налаштування!$F$2,$A$1,$A$2),1,1),2)+(AA$4-1)*7+$A9)=AA$5,DAY(DATE(IF(AA$4&gt;=Налаштування!$F$2,$A$1,$A$2),1,1)-WEEKDAY(DATE(IF(AA$4&gt;=Налаштування!$F$2,$A$1,$A$2),1,1),2)+(AA$4-1)*7+$A9),"")</f>
        <v>1</v>
      </c>
      <c r="AB9" s="9">
        <f>IF(MONTH(DATE(IF(AB$4&gt;=Налаштування!$F$2,$A$1,$A$2),1,1)-WEEKDAY(DATE(IF(AB$4&gt;=Налаштування!$F$2,$A$1,$A$2),1,1),2)+(AB$4-1)*7+$A9)=AB$5,DAY(DATE(IF(AB$4&gt;=Налаштування!$F$2,$A$1,$A$2),1,1)-WEEKDAY(DATE(IF(AB$4&gt;=Налаштування!$F$2,$A$1,$A$2),1,1),2)+(AB$4-1)*7+$A9),"")</f>
        <v>8</v>
      </c>
      <c r="AC9" s="9">
        <f>IF(MONTH(DATE(IF(AC$4&gt;=Налаштування!$F$2,$A$1,$A$2),1,1)-WEEKDAY(DATE(IF(AC$4&gt;=Налаштування!$F$2,$A$1,$A$2),1,1),2)+(AC$4-1)*7+$A9)=AC$5,DAY(DATE(IF(AC$4&gt;=Налаштування!$F$2,$A$1,$A$2),1,1)-WEEKDAY(DATE(IF(AC$4&gt;=Налаштування!$F$2,$A$1,$A$2),1,1),2)+(AC$4-1)*7+$A9),"")</f>
        <v>15</v>
      </c>
      <c r="AD9" s="9">
        <f>IF(MONTH(DATE(IF(AD$4&gt;=Налаштування!$F$2,$A$1,$A$2),1,1)-WEEKDAY(DATE(IF(AD$4&gt;=Налаштування!$F$2,$A$1,$A$2),1,1),2)+(AD$4-1)*7+$A9)=AD$5,DAY(DATE(IF(AD$4&gt;=Налаштування!$F$2,$A$1,$A$2),1,1)-WEEKDAY(DATE(IF(AD$4&gt;=Налаштування!$F$2,$A$1,$A$2),1,1),2)+(AD$4-1)*7+$A9),"")</f>
        <v>22</v>
      </c>
      <c r="AE9" s="9">
        <f>IF(MONTH(DATE(IF(AE$4&gt;=Налаштування!$F$2,$A$1,$A$2),1,1)-WEEKDAY(DATE(IF(AE$4&gt;=Налаштування!$F$2,$A$1,$A$2),1,1),2)+(AE$4-1)*7+$A9)=AE$5,DAY(DATE(IF(AE$4&gt;=Налаштування!$F$2,$A$1,$A$2),1,1)-WEEKDAY(DATE(IF(AE$4&gt;=Налаштування!$F$2,$A$1,$A$2),1,1),2)+(AE$4-1)*7+$A9),"")</f>
        <v>29</v>
      </c>
      <c r="AF9" s="9" t="str">
        <f>IF(MONTH(DATE(IF(AF$4&gt;=Налаштування!$F$2,$A$1,$A$2),1,1)-WEEKDAY(DATE(IF(AF$4&gt;=Налаштування!$F$2,$A$1,$A$2),1,1),2)+(AF$4-1)*7+$A9)=AF$5,DAY(DATE(IF(AF$4&gt;=Налаштування!$F$2,$A$1,$A$2),1,1)-WEEKDAY(DATE(IF(AF$4&gt;=Налаштування!$F$2,$A$1,$A$2),1,1),2)+(AF$4-1)*7+$A9),"")</f>
        <v/>
      </c>
    </row>
    <row r="10" spans="1:32" ht="16.5" customHeight="1" thickTop="1" thickBot="1">
      <c r="A10" s="58">
        <v>4</v>
      </c>
      <c r="B10" s="10" t="s">
        <v>11</v>
      </c>
      <c r="C10" s="9" t="str">
        <f>IF(MONTH(DATE(IF(C$4&gt;=Налаштування!$F$2,$A$1,$A$2),1,1)-WEEKDAY(DATE(IF(C$4&gt;=Налаштування!$F$2,$A$1,$A$2),1,1),2)+(C$4-1)*7+$A10)=C$5,DAY(DATE(IF(C$4&gt;=Налаштування!$F$2,$A$1,$A$2),1,1)-WEEKDAY(DATE(IF(C$4&gt;=Налаштування!$F$2,$A$1,$A$2),1,1),2)+(C$4-1)*7+$A10),"")</f>
        <v/>
      </c>
      <c r="D10" s="9">
        <f>IF(MONTH(DATE(IF(D$4&gt;=Налаштування!$F$2,$A$1,$A$2),1,1)-WEEKDAY(DATE(IF(D$4&gt;=Налаштування!$F$2,$A$1,$A$2),1,1),2)+(D$4-1)*7+$A10)=D$5,DAY(DATE(IF(D$4&gt;=Налаштування!$F$2,$A$1,$A$2),1,1)-WEEKDAY(DATE(IF(D$4&gt;=Налаштування!$F$2,$A$1,$A$2),1,1),2)+(D$4-1)*7+$A10),"")</f>
        <v>2</v>
      </c>
      <c r="E10" s="9">
        <f>IF(MONTH(DATE(IF(E$4&gt;=Налаштування!$F$2,$A$1,$A$2),1,1)-WEEKDAY(DATE(IF(E$4&gt;=Налаштування!$F$2,$A$1,$A$2),1,1),2)+(E$4-1)*7+$A10)=E$5,DAY(DATE(IF(E$4&gt;=Налаштування!$F$2,$A$1,$A$2),1,1)-WEEKDAY(DATE(IF(E$4&gt;=Налаштування!$F$2,$A$1,$A$2),1,1),2)+(E$4-1)*7+$A10),"")</f>
        <v>9</v>
      </c>
      <c r="F10" s="9">
        <f>IF(MONTH(DATE(IF(F$4&gt;=Налаштування!$F$2,$A$1,$A$2),1,1)-WEEKDAY(DATE(IF(F$4&gt;=Налаштування!$F$2,$A$1,$A$2),1,1),2)+(F$4-1)*7+$A10)=F$5,DAY(DATE(IF(F$4&gt;=Налаштування!$F$2,$A$1,$A$2),1,1)-WEEKDAY(DATE(IF(F$4&gt;=Налаштування!$F$2,$A$1,$A$2),1,1),2)+(F$4-1)*7+$A10),"")</f>
        <v>16</v>
      </c>
      <c r="G10" s="9">
        <f>IF(MONTH(DATE(IF(G$4&gt;=Налаштування!$F$2,$A$1,$A$2),1,1)-WEEKDAY(DATE(IF(G$4&gt;=Налаштування!$F$2,$A$1,$A$2),1,1),2)+(G$4-1)*7+$A10)=G$5,DAY(DATE(IF(G$4&gt;=Налаштування!$F$2,$A$1,$A$2),1,1)-WEEKDAY(DATE(IF(G$4&gt;=Налаштування!$F$2,$A$1,$A$2),1,1),2)+(G$4-1)*7+$A10),"")</f>
        <v>23</v>
      </c>
      <c r="H10" s="9">
        <f>IF(MONTH(DATE(IF(H$4&gt;=Налаштування!$F$2,$A$1,$A$2),1,1)-WEEKDAY(DATE(IF(H$4&gt;=Налаштування!$F$2,$A$1,$A$2),1,1),2)+(H$4-1)*7+$A10)=H$5,DAY(DATE(IF(H$4&gt;=Налаштування!$F$2,$A$1,$A$2),1,1)-WEEKDAY(DATE(IF(H$4&gt;=Налаштування!$F$2,$A$1,$A$2),1,1),2)+(H$4-1)*7+$A10),"")</f>
        <v>30</v>
      </c>
      <c r="I10" s="24"/>
      <c r="J10" s="10" t="s">
        <v>11</v>
      </c>
      <c r="K10" s="9" t="str">
        <f>IF(MONTH(DATE(IF(K$4&gt;=Налаштування!$F$2,$A$1,$A$2),1,1)-WEEKDAY(DATE(IF(K$4&gt;=Налаштування!$F$2,$A$1,$A$2),1,1),2)+(K$4-1)*7+$A10)=K$5,DAY(DATE(IF(K$4&gt;=Налаштування!$F$2,$A$1,$A$2),1,1)-WEEKDAY(DATE(IF(K$4&gt;=Налаштування!$F$2,$A$1,$A$2),1,1),2)+(K$4-1)*7+$A10),"")</f>
        <v/>
      </c>
      <c r="L10" s="9">
        <f>IF(MONTH(DATE(IF(L$4&gt;=Налаштування!$F$2,$A$1,$A$2),1,1)-WEEKDAY(DATE(IF(L$4&gt;=Налаштування!$F$2,$A$1,$A$2),1,1),2)+(L$4-1)*7+$A10)=L$5,DAY(DATE(IF(L$4&gt;=Налаштування!$F$2,$A$1,$A$2),1,1)-WEEKDAY(DATE(IF(L$4&gt;=Налаштування!$F$2,$A$1,$A$2),1,1),2)+(L$4-1)*7+$A10),"")</f>
        <v>7</v>
      </c>
      <c r="M10" s="9">
        <f>IF(MONTH(DATE(IF(M$4&gt;=Налаштування!$F$2,$A$1,$A$2),1,1)-WEEKDAY(DATE(IF(M$4&gt;=Налаштування!$F$2,$A$1,$A$2),1,1),2)+(M$4-1)*7+$A10)=M$5,DAY(DATE(IF(M$4&gt;=Налаштування!$F$2,$A$1,$A$2),1,1)-WEEKDAY(DATE(IF(M$4&gt;=Налаштування!$F$2,$A$1,$A$2),1,1),2)+(M$4-1)*7+$A10),"")</f>
        <v>14</v>
      </c>
      <c r="N10" s="9">
        <f>IF(MONTH(DATE(IF(N$4&gt;=Налаштування!$F$2,$A$1,$A$2),1,1)-WEEKDAY(DATE(IF(N$4&gt;=Налаштування!$F$2,$A$1,$A$2),1,1),2)+(N$4-1)*7+$A10)=N$5,DAY(DATE(IF(N$4&gt;=Налаштування!$F$2,$A$1,$A$2),1,1)-WEEKDAY(DATE(IF(N$4&gt;=Налаштування!$F$2,$A$1,$A$2),1,1),2)+(N$4-1)*7+$A10),"")</f>
        <v>21</v>
      </c>
      <c r="O10" s="9">
        <f>IF(MONTH(DATE(IF(O$4&gt;=Налаштування!$F$2,$A$1,$A$2),1,1)-WEEKDAY(DATE(IF(O$4&gt;=Налаштування!$F$2,$A$1,$A$2),1,1),2)+(O$4-1)*7+$A10)=O$5,DAY(DATE(IF(O$4&gt;=Налаштування!$F$2,$A$1,$A$2),1,1)-WEEKDAY(DATE(IF(O$4&gt;=Налаштування!$F$2,$A$1,$A$2),1,1),2)+(O$4-1)*7+$A10),"")</f>
        <v>28</v>
      </c>
      <c r="P10" s="9" t="str">
        <f>IF(MONTH(DATE(IF(P$4&gt;=Налаштування!$F$2,$A$1,$A$2),1,1)-WEEKDAY(DATE(IF(P$4&gt;=Налаштування!$F$2,$A$1,$A$2),1,1),2)+(P$4-1)*7+$A10)=P$5,DAY(DATE(IF(P$4&gt;=Налаштування!$F$2,$A$1,$A$2),1,1)-WEEKDAY(DATE(IF(P$4&gt;=Налаштування!$F$2,$A$1,$A$2),1,1),2)+(P$4-1)*7+$A10),"")</f>
        <v/>
      </c>
      <c r="Q10" s="141"/>
      <c r="R10" s="10" t="s">
        <v>11</v>
      </c>
      <c r="S10" s="9" t="str">
        <f>IF(MONTH(DATE(IF(S$4&gt;=Налаштування!$F$2,$A$1,$A$2),1,1)-WEEKDAY(DATE(IF(S$4&gt;=Налаштування!$F$2,$A$1,$A$2),1,1),2)+(S$4-1)*7+$A10)=S$5,DAY(DATE(IF(S$4&gt;=Налаштування!$F$2,$A$1,$A$2),1,1)-WEEKDAY(DATE(IF(S$4&gt;=Налаштування!$F$2,$A$1,$A$2),1,1),2)+(S$4-1)*7+$A10),"")</f>
        <v/>
      </c>
      <c r="T10" s="9">
        <f>IF(MONTH(DATE(IF(T$4&gt;=Налаштування!$F$2,$A$1,$A$2),1,1)-WEEKDAY(DATE(IF(T$4&gt;=Налаштування!$F$2,$A$1,$A$2),1,1),2)+(T$4-1)*7+$A10)=T$5,DAY(DATE(IF(T$4&gt;=Налаштування!$F$2,$A$1,$A$2),1,1)-WEEKDAY(DATE(IF(T$4&gt;=Налаштування!$F$2,$A$1,$A$2),1,1),2)+(T$4-1)*7+$A10),"")</f>
        <v>4</v>
      </c>
      <c r="U10" s="9">
        <f>IF(MONTH(DATE(IF(U$4&gt;=Налаштування!$F$2,$A$1,$A$2),1,1)-WEEKDAY(DATE(IF(U$4&gt;=Налаштування!$F$2,$A$1,$A$2),1,1),2)+(U$4-1)*7+$A10)=U$5,DAY(DATE(IF(U$4&gt;=Налаштування!$F$2,$A$1,$A$2),1,1)-WEEKDAY(DATE(IF(U$4&gt;=Налаштування!$F$2,$A$1,$A$2),1,1),2)+(U$4-1)*7+$A10),"")</f>
        <v>11</v>
      </c>
      <c r="V10" s="9">
        <f>IF(MONTH(DATE(IF(V$4&gt;=Налаштування!$F$2,$A$1,$A$2),1,1)-WEEKDAY(DATE(IF(V$4&gt;=Налаштування!$F$2,$A$1,$A$2),1,1),2)+(V$4-1)*7+$A10)=V$5,DAY(DATE(IF(V$4&gt;=Налаштування!$F$2,$A$1,$A$2),1,1)-WEEKDAY(DATE(IF(V$4&gt;=Налаштування!$F$2,$A$1,$A$2),1,1),2)+(V$4-1)*7+$A10),"")</f>
        <v>18</v>
      </c>
      <c r="W10" s="9">
        <f>IF(MONTH(DATE(IF(W$4&gt;=Налаштування!$F$2,$A$1,$A$2),1,1)-WEEKDAY(DATE(IF(W$4&gt;=Налаштування!$F$2,$A$1,$A$2),1,1),2)+(W$4-1)*7+$A10)=W$5,DAY(DATE(IF(W$4&gt;=Налаштування!$F$2,$A$1,$A$2),1,1)-WEEKDAY(DATE(IF(W$4&gt;=Налаштування!$F$2,$A$1,$A$2),1,1),2)+(W$4-1)*7+$A10),"")</f>
        <v>25</v>
      </c>
      <c r="X10" s="9" t="str">
        <f>IF(MONTH(DATE(IF(X$4&gt;=Налаштування!$F$2,$A$1,$A$2),1,1)-WEEKDAY(DATE(IF(X$4&gt;=Налаштування!$F$2,$A$1,$A$2),1,1),2)+(X$4-1)*7+$A10)=X$5,DAY(DATE(IF(X$4&gt;=Налаштування!$F$2,$A$1,$A$2),1,1)-WEEKDAY(DATE(IF(X$4&gt;=Налаштування!$F$2,$A$1,$A$2),1,1),2)+(X$4-1)*7+$A10),"")</f>
        <v/>
      </c>
      <c r="Y10" s="114"/>
      <c r="Z10" s="10" t="s">
        <v>11</v>
      </c>
      <c r="AA10" s="9">
        <f>IF(MONTH(DATE(IF(AA$4&gt;=Налаштування!$F$2,$A$1,$A$2),1,1)-WEEKDAY(DATE(IF(AA$4&gt;=Налаштування!$F$2,$A$1,$A$2),1,1),2)+(AA$4-1)*7+$A10)=AA$5,DAY(DATE(IF(AA$4&gt;=Налаштування!$F$2,$A$1,$A$2),1,1)-WEEKDAY(DATE(IF(AA$4&gt;=Налаштування!$F$2,$A$1,$A$2),1,1),2)+(AA$4-1)*7+$A10),"")</f>
        <v>2</v>
      </c>
      <c r="AB10" s="9">
        <f>IF(MONTH(DATE(IF(AB$4&gt;=Налаштування!$F$2,$A$1,$A$2),1,1)-WEEKDAY(DATE(IF(AB$4&gt;=Налаштування!$F$2,$A$1,$A$2),1,1),2)+(AB$4-1)*7+$A10)=AB$5,DAY(DATE(IF(AB$4&gt;=Налаштування!$F$2,$A$1,$A$2),1,1)-WEEKDAY(DATE(IF(AB$4&gt;=Налаштування!$F$2,$A$1,$A$2),1,1),2)+(AB$4-1)*7+$A10),"")</f>
        <v>9</v>
      </c>
      <c r="AC10" s="9">
        <f>IF(MONTH(DATE(IF(AC$4&gt;=Налаштування!$F$2,$A$1,$A$2),1,1)-WEEKDAY(DATE(IF(AC$4&gt;=Налаштування!$F$2,$A$1,$A$2),1,1),2)+(AC$4-1)*7+$A10)=AC$5,DAY(DATE(IF(AC$4&gt;=Налаштування!$F$2,$A$1,$A$2),1,1)-WEEKDAY(DATE(IF(AC$4&gt;=Налаштування!$F$2,$A$1,$A$2),1,1),2)+(AC$4-1)*7+$A10),"")</f>
        <v>16</v>
      </c>
      <c r="AD10" s="9">
        <f>IF(MONTH(DATE(IF(AD$4&gt;=Налаштування!$F$2,$A$1,$A$2),1,1)-WEEKDAY(DATE(IF(AD$4&gt;=Налаштування!$F$2,$A$1,$A$2),1,1),2)+(AD$4-1)*7+$A10)=AD$5,DAY(DATE(IF(AD$4&gt;=Налаштування!$F$2,$A$1,$A$2),1,1)-WEEKDAY(DATE(IF(AD$4&gt;=Налаштування!$F$2,$A$1,$A$2),1,1),2)+(AD$4-1)*7+$A10),"")</f>
        <v>23</v>
      </c>
      <c r="AE10" s="9">
        <f>IF(MONTH(DATE(IF(AE$4&gt;=Налаштування!$F$2,$A$1,$A$2),1,1)-WEEKDAY(DATE(IF(AE$4&gt;=Налаштування!$F$2,$A$1,$A$2),1,1),2)+(AE$4-1)*7+$A10)=AE$5,DAY(DATE(IF(AE$4&gt;=Налаштування!$F$2,$A$1,$A$2),1,1)-WEEKDAY(DATE(IF(AE$4&gt;=Налаштування!$F$2,$A$1,$A$2),1,1),2)+(AE$4-1)*7+$A10),"")</f>
        <v>30</v>
      </c>
      <c r="AF10" s="9" t="str">
        <f>IF(MONTH(DATE(IF(AF$4&gt;=Налаштування!$F$2,$A$1,$A$2),1,1)-WEEKDAY(DATE(IF(AF$4&gt;=Налаштування!$F$2,$A$1,$A$2),1,1),2)+(AF$4-1)*7+$A10)=AF$5,DAY(DATE(IF(AF$4&gt;=Налаштування!$F$2,$A$1,$A$2),1,1)-WEEKDAY(DATE(IF(AF$4&gt;=Налаштування!$F$2,$A$1,$A$2),1,1),2)+(AF$4-1)*7+$A10),"")</f>
        <v/>
      </c>
    </row>
    <row r="11" spans="1:32" ht="16.5" customHeight="1" thickTop="1" thickBot="1">
      <c r="A11" s="58">
        <v>5</v>
      </c>
      <c r="B11" s="10" t="s">
        <v>10</v>
      </c>
      <c r="C11" s="9" t="str">
        <f>IF(MONTH(DATE(IF(C$4&gt;=Налаштування!$F$2,$A$1,$A$2),1,1)-WEEKDAY(DATE(IF(C$4&gt;=Налаштування!$F$2,$A$1,$A$2),1,1),2)+(C$4-1)*7+$A11)=C$5,DAY(DATE(IF(C$4&gt;=Налаштування!$F$2,$A$1,$A$2),1,1)-WEEKDAY(DATE(IF(C$4&gt;=Налаштування!$F$2,$A$1,$A$2),1,1),2)+(C$4-1)*7+$A11),"")</f>
        <v/>
      </c>
      <c r="D11" s="9">
        <f>IF(MONTH(DATE(IF(D$4&gt;=Налаштування!$F$2,$A$1,$A$2),1,1)-WEEKDAY(DATE(IF(D$4&gt;=Налаштування!$F$2,$A$1,$A$2),1,1),2)+(D$4-1)*7+$A11)=D$5,DAY(DATE(IF(D$4&gt;=Налаштування!$F$2,$A$1,$A$2),1,1)-WEEKDAY(DATE(IF(D$4&gt;=Налаштування!$F$2,$A$1,$A$2),1,1),2)+(D$4-1)*7+$A11),"")</f>
        <v>3</v>
      </c>
      <c r="E11" s="9">
        <f>IF(MONTH(DATE(IF(E$4&gt;=Налаштування!$F$2,$A$1,$A$2),1,1)-WEEKDAY(DATE(IF(E$4&gt;=Налаштування!$F$2,$A$1,$A$2),1,1),2)+(E$4-1)*7+$A11)=E$5,DAY(DATE(IF(E$4&gt;=Налаштування!$F$2,$A$1,$A$2),1,1)-WEEKDAY(DATE(IF(E$4&gt;=Налаштування!$F$2,$A$1,$A$2),1,1),2)+(E$4-1)*7+$A11),"")</f>
        <v>10</v>
      </c>
      <c r="F11" s="9">
        <f>IF(MONTH(DATE(IF(F$4&gt;=Налаштування!$F$2,$A$1,$A$2),1,1)-WEEKDAY(DATE(IF(F$4&gt;=Налаштування!$F$2,$A$1,$A$2),1,1),2)+(F$4-1)*7+$A11)=F$5,DAY(DATE(IF(F$4&gt;=Налаштування!$F$2,$A$1,$A$2),1,1)-WEEKDAY(DATE(IF(F$4&gt;=Налаштування!$F$2,$A$1,$A$2),1,1),2)+(F$4-1)*7+$A11),"")</f>
        <v>17</v>
      </c>
      <c r="G11" s="9">
        <f>IF(MONTH(DATE(IF(G$4&gt;=Налаштування!$F$2,$A$1,$A$2),1,1)-WEEKDAY(DATE(IF(G$4&gt;=Налаштування!$F$2,$A$1,$A$2),1,1),2)+(G$4-1)*7+$A11)=G$5,DAY(DATE(IF(G$4&gt;=Налаштування!$F$2,$A$1,$A$2),1,1)-WEEKDAY(DATE(IF(G$4&gt;=Налаштування!$F$2,$A$1,$A$2),1,1),2)+(G$4-1)*7+$A11),"")</f>
        <v>24</v>
      </c>
      <c r="H11" s="9" t="str">
        <f>IF(MONTH(DATE(IF(H$4&gt;=Налаштування!$F$2,$A$1,$A$2),1,1)-WEEKDAY(DATE(IF(H$4&gt;=Налаштування!$F$2,$A$1,$A$2),1,1),2)+(H$4-1)*7+$A11)=H$5,DAY(DATE(IF(H$4&gt;=Налаштування!$F$2,$A$1,$A$2),1,1)-WEEKDAY(DATE(IF(H$4&gt;=Налаштування!$F$2,$A$1,$A$2),1,1),2)+(H$4-1)*7+$A11),"")</f>
        <v/>
      </c>
      <c r="I11" s="24"/>
      <c r="J11" s="10" t="s">
        <v>10</v>
      </c>
      <c r="K11" s="9">
        <f>IF(MONTH(DATE(IF(K$4&gt;=Налаштування!$F$2,$A$1,$A$2),1,1)-WEEKDAY(DATE(IF(K$4&gt;=Налаштування!$F$2,$A$1,$A$2),1,1),2)+(K$4-1)*7+$A11)=K$5,DAY(DATE(IF(K$4&gt;=Налаштування!$F$2,$A$1,$A$2),1,1)-WEEKDAY(DATE(IF(K$4&gt;=Налаштування!$F$2,$A$1,$A$2),1,1),2)+(K$4-1)*7+$A11),"")</f>
        <v>1</v>
      </c>
      <c r="L11" s="9">
        <f>IF(MONTH(DATE(IF(L$4&gt;=Налаштування!$F$2,$A$1,$A$2),1,1)-WEEKDAY(DATE(IF(L$4&gt;=Налаштування!$F$2,$A$1,$A$2),1,1),2)+(L$4-1)*7+$A11)=L$5,DAY(DATE(IF(L$4&gt;=Налаштування!$F$2,$A$1,$A$2),1,1)-WEEKDAY(DATE(IF(L$4&gt;=Налаштування!$F$2,$A$1,$A$2),1,1),2)+(L$4-1)*7+$A11),"")</f>
        <v>8</v>
      </c>
      <c r="M11" s="9">
        <f>IF(MONTH(DATE(IF(M$4&gt;=Налаштування!$F$2,$A$1,$A$2),1,1)-WEEKDAY(DATE(IF(M$4&gt;=Налаштування!$F$2,$A$1,$A$2),1,1),2)+(M$4-1)*7+$A11)=M$5,DAY(DATE(IF(M$4&gt;=Налаштування!$F$2,$A$1,$A$2),1,1)-WEEKDAY(DATE(IF(M$4&gt;=Налаштування!$F$2,$A$1,$A$2),1,1),2)+(M$4-1)*7+$A11),"")</f>
        <v>15</v>
      </c>
      <c r="N11" s="9">
        <f>IF(MONTH(DATE(IF(N$4&gt;=Налаштування!$F$2,$A$1,$A$2),1,1)-WEEKDAY(DATE(IF(N$4&gt;=Налаштування!$F$2,$A$1,$A$2),1,1),2)+(N$4-1)*7+$A11)=N$5,DAY(DATE(IF(N$4&gt;=Налаштування!$F$2,$A$1,$A$2),1,1)-WEEKDAY(DATE(IF(N$4&gt;=Налаштування!$F$2,$A$1,$A$2),1,1),2)+(N$4-1)*7+$A11),"")</f>
        <v>22</v>
      </c>
      <c r="O11" s="9">
        <f>IF(MONTH(DATE(IF(O$4&gt;=Налаштування!$F$2,$A$1,$A$2),1,1)-WEEKDAY(DATE(IF(O$4&gt;=Налаштування!$F$2,$A$1,$A$2),1,1),2)+(O$4-1)*7+$A11)=O$5,DAY(DATE(IF(O$4&gt;=Налаштування!$F$2,$A$1,$A$2),1,1)-WEEKDAY(DATE(IF(O$4&gt;=Налаштування!$F$2,$A$1,$A$2),1,1),2)+(O$4-1)*7+$A11),"")</f>
        <v>29</v>
      </c>
      <c r="P11" s="9" t="str">
        <f>IF(MONTH(DATE(IF(P$4&gt;=Налаштування!$F$2,$A$1,$A$2),1,1)-WEEKDAY(DATE(IF(P$4&gt;=Налаштування!$F$2,$A$1,$A$2),1,1),2)+(P$4-1)*7+$A11)=P$5,DAY(DATE(IF(P$4&gt;=Налаштування!$F$2,$A$1,$A$2),1,1)-WEEKDAY(DATE(IF(P$4&gt;=Налаштування!$F$2,$A$1,$A$2),1,1),2)+(P$4-1)*7+$A11),"")</f>
        <v/>
      </c>
      <c r="Q11" s="141"/>
      <c r="R11" s="10" t="s">
        <v>10</v>
      </c>
      <c r="S11" s="9" t="str">
        <f>IF(MONTH(DATE(IF(S$4&gt;=Налаштування!$F$2,$A$1,$A$2),1,1)-WEEKDAY(DATE(IF(S$4&gt;=Налаштування!$F$2,$A$1,$A$2),1,1),2)+(S$4-1)*7+$A11)=S$5,DAY(DATE(IF(S$4&gt;=Налаштування!$F$2,$A$1,$A$2),1,1)-WEEKDAY(DATE(IF(S$4&gt;=Налаштування!$F$2,$A$1,$A$2),1,1),2)+(S$4-1)*7+$A11),"")</f>
        <v/>
      </c>
      <c r="T11" s="9">
        <f>IF(MONTH(DATE(IF(T$4&gt;=Налаштування!$F$2,$A$1,$A$2),1,1)-WEEKDAY(DATE(IF(T$4&gt;=Налаштування!$F$2,$A$1,$A$2),1,1),2)+(T$4-1)*7+$A11)=T$5,DAY(DATE(IF(T$4&gt;=Налаштування!$F$2,$A$1,$A$2),1,1)-WEEKDAY(DATE(IF(T$4&gt;=Налаштування!$F$2,$A$1,$A$2),1,1),2)+(T$4-1)*7+$A11),"")</f>
        <v>5</v>
      </c>
      <c r="U11" s="9">
        <f>IF(MONTH(DATE(IF(U$4&gt;=Налаштування!$F$2,$A$1,$A$2),1,1)-WEEKDAY(DATE(IF(U$4&gt;=Налаштування!$F$2,$A$1,$A$2),1,1),2)+(U$4-1)*7+$A11)=U$5,DAY(DATE(IF(U$4&gt;=Налаштування!$F$2,$A$1,$A$2),1,1)-WEEKDAY(DATE(IF(U$4&gt;=Налаштування!$F$2,$A$1,$A$2),1,1),2)+(U$4-1)*7+$A11),"")</f>
        <v>12</v>
      </c>
      <c r="V11" s="9">
        <f>IF(MONTH(DATE(IF(V$4&gt;=Налаштування!$F$2,$A$1,$A$2),1,1)-WEEKDAY(DATE(IF(V$4&gt;=Налаштування!$F$2,$A$1,$A$2),1,1),2)+(V$4-1)*7+$A11)=V$5,DAY(DATE(IF(V$4&gt;=Налаштування!$F$2,$A$1,$A$2),1,1)-WEEKDAY(DATE(IF(V$4&gt;=Налаштування!$F$2,$A$1,$A$2),1,1),2)+(V$4-1)*7+$A11),"")</f>
        <v>19</v>
      </c>
      <c r="W11" s="9">
        <f>IF(MONTH(DATE(IF(W$4&gt;=Налаштування!$F$2,$A$1,$A$2),1,1)-WEEKDAY(DATE(IF(W$4&gt;=Налаштування!$F$2,$A$1,$A$2),1,1),2)+(W$4-1)*7+$A11)=W$5,DAY(DATE(IF(W$4&gt;=Налаштування!$F$2,$A$1,$A$2),1,1)-WEEKDAY(DATE(IF(W$4&gt;=Налаштування!$F$2,$A$1,$A$2),1,1),2)+(W$4-1)*7+$A11),"")</f>
        <v>26</v>
      </c>
      <c r="X11" s="9" t="str">
        <f>IF(MONTH(DATE(IF(X$4&gt;=Налаштування!$F$2,$A$1,$A$2),1,1)-WEEKDAY(DATE(IF(X$4&gt;=Налаштування!$F$2,$A$1,$A$2),1,1),2)+(X$4-1)*7+$A11)=X$5,DAY(DATE(IF(X$4&gt;=Налаштування!$F$2,$A$1,$A$2),1,1)-WEEKDAY(DATE(IF(X$4&gt;=Налаштування!$F$2,$A$1,$A$2),1,1),2)+(X$4-1)*7+$A11),"")</f>
        <v/>
      </c>
      <c r="Y11" s="114"/>
      <c r="Z11" s="10" t="s">
        <v>10</v>
      </c>
      <c r="AA11" s="9">
        <f>IF(MONTH(DATE(IF(AA$4&gt;=Налаштування!$F$2,$A$1,$A$2),1,1)-WEEKDAY(DATE(IF(AA$4&gt;=Налаштування!$F$2,$A$1,$A$2),1,1),2)+(AA$4-1)*7+$A11)=AA$5,DAY(DATE(IF(AA$4&gt;=Налаштування!$F$2,$A$1,$A$2),1,1)-WEEKDAY(DATE(IF(AA$4&gt;=Налаштування!$F$2,$A$1,$A$2),1,1),2)+(AA$4-1)*7+$A11),"")</f>
        <v>3</v>
      </c>
      <c r="AB11" s="9">
        <f>IF(MONTH(DATE(IF(AB$4&gt;=Налаштування!$F$2,$A$1,$A$2),1,1)-WEEKDAY(DATE(IF(AB$4&gt;=Налаштування!$F$2,$A$1,$A$2),1,1),2)+(AB$4-1)*7+$A11)=AB$5,DAY(DATE(IF(AB$4&gt;=Налаштування!$F$2,$A$1,$A$2),1,1)-WEEKDAY(DATE(IF(AB$4&gt;=Налаштування!$F$2,$A$1,$A$2),1,1),2)+(AB$4-1)*7+$A11),"")</f>
        <v>10</v>
      </c>
      <c r="AC11" s="9">
        <f>IF(MONTH(DATE(IF(AC$4&gt;=Налаштування!$F$2,$A$1,$A$2),1,1)-WEEKDAY(DATE(IF(AC$4&gt;=Налаштування!$F$2,$A$1,$A$2),1,1),2)+(AC$4-1)*7+$A11)=AC$5,DAY(DATE(IF(AC$4&gt;=Налаштування!$F$2,$A$1,$A$2),1,1)-WEEKDAY(DATE(IF(AC$4&gt;=Налаштування!$F$2,$A$1,$A$2),1,1),2)+(AC$4-1)*7+$A11),"")</f>
        <v>17</v>
      </c>
      <c r="AD11" s="9">
        <f>IF(MONTH(DATE(IF(AD$4&gt;=Налаштування!$F$2,$A$1,$A$2),1,1)-WEEKDAY(DATE(IF(AD$4&gt;=Налаштування!$F$2,$A$1,$A$2),1,1),2)+(AD$4-1)*7+$A11)=AD$5,DAY(DATE(IF(AD$4&gt;=Налаштування!$F$2,$A$1,$A$2),1,1)-WEEKDAY(DATE(IF(AD$4&gt;=Налаштування!$F$2,$A$1,$A$2),1,1),2)+(AD$4-1)*7+$A11),"")</f>
        <v>24</v>
      </c>
      <c r="AE11" s="9">
        <f>IF(MONTH(DATE(IF(AE$4&gt;=Налаштування!$F$2,$A$1,$A$2),1,1)-WEEKDAY(DATE(IF(AE$4&gt;=Налаштування!$F$2,$A$1,$A$2),1,1),2)+(AE$4-1)*7+$A11)=AE$5,DAY(DATE(IF(AE$4&gt;=Налаштування!$F$2,$A$1,$A$2),1,1)-WEEKDAY(DATE(IF(AE$4&gt;=Налаштування!$F$2,$A$1,$A$2),1,1),2)+(AE$4-1)*7+$A11),"")</f>
        <v>31</v>
      </c>
      <c r="AF11" s="9" t="str">
        <f>IF(MONTH(DATE(IF(AF$4&gt;=Налаштування!$F$2,$A$1,$A$2),1,1)-WEEKDAY(DATE(IF(AF$4&gt;=Налаштування!$F$2,$A$1,$A$2),1,1),2)+(AF$4-1)*7+$A11)=AF$5,DAY(DATE(IF(AF$4&gt;=Налаштування!$F$2,$A$1,$A$2),1,1)-WEEKDAY(DATE(IF(AF$4&gt;=Налаштування!$F$2,$A$1,$A$2),1,1),2)+(AF$4-1)*7+$A11),"")</f>
        <v/>
      </c>
    </row>
    <row r="12" spans="1:32" ht="16.5" customHeight="1" thickTop="1" thickBot="1">
      <c r="A12" s="58">
        <v>6</v>
      </c>
      <c r="B12" s="8" t="s">
        <v>9</v>
      </c>
      <c r="C12" s="8" t="str">
        <f>IF(MONTH(DATE(IF(C$4&gt;=Налаштування!$F$2,$A$1,$A$2),1,1)-WEEKDAY(DATE(IF(C$4&gt;=Налаштування!$F$2,$A$1,$A$2),1,1),2)+(C$4-1)*7+$A12)=C$5,DAY(DATE(IF(C$4&gt;=Налаштування!$F$2,$A$1,$A$2),1,1)-WEEKDAY(DATE(IF(C$4&gt;=Налаштування!$F$2,$A$1,$A$2),1,1),2)+(C$4-1)*7+$A12),"")</f>
        <v/>
      </c>
      <c r="D12" s="8">
        <f>IF(MONTH(DATE(IF(D$4&gt;=Налаштування!$F$2,$A$1,$A$2),1,1)-WEEKDAY(DATE(IF(D$4&gt;=Налаштування!$F$2,$A$1,$A$2),1,1),2)+(D$4-1)*7+$A12)=D$5,DAY(DATE(IF(D$4&gt;=Налаштування!$F$2,$A$1,$A$2),1,1)-WEEKDAY(DATE(IF(D$4&gt;=Налаштування!$F$2,$A$1,$A$2),1,1),2)+(D$4-1)*7+$A12),"")</f>
        <v>4</v>
      </c>
      <c r="E12" s="8">
        <f>IF(MONTH(DATE(IF(E$4&gt;=Налаштування!$F$2,$A$1,$A$2),1,1)-WEEKDAY(DATE(IF(E$4&gt;=Налаштування!$F$2,$A$1,$A$2),1,1),2)+(E$4-1)*7+$A12)=E$5,DAY(DATE(IF(E$4&gt;=Налаштування!$F$2,$A$1,$A$2),1,1)-WEEKDAY(DATE(IF(E$4&gt;=Налаштування!$F$2,$A$1,$A$2),1,1),2)+(E$4-1)*7+$A12),"")</f>
        <v>11</v>
      </c>
      <c r="F12" s="8">
        <f>IF(MONTH(DATE(IF(F$4&gt;=Налаштування!$F$2,$A$1,$A$2),1,1)-WEEKDAY(DATE(IF(F$4&gt;=Налаштування!$F$2,$A$1,$A$2),1,1),2)+(F$4-1)*7+$A12)=F$5,DAY(DATE(IF(F$4&gt;=Налаштування!$F$2,$A$1,$A$2),1,1)-WEEKDAY(DATE(IF(F$4&gt;=Налаштування!$F$2,$A$1,$A$2),1,1),2)+(F$4-1)*7+$A12),"")</f>
        <v>18</v>
      </c>
      <c r="G12" s="8">
        <f>IF(MONTH(DATE(IF(G$4&gt;=Налаштування!$F$2,$A$1,$A$2),1,1)-WEEKDAY(DATE(IF(G$4&gt;=Налаштування!$F$2,$A$1,$A$2),1,1),2)+(G$4-1)*7+$A12)=G$5,DAY(DATE(IF(G$4&gt;=Налаштування!$F$2,$A$1,$A$2),1,1)-WEEKDAY(DATE(IF(G$4&gt;=Налаштування!$F$2,$A$1,$A$2),1,1),2)+(G$4-1)*7+$A12),"")</f>
        <v>25</v>
      </c>
      <c r="H12" s="8" t="str">
        <f>IF(MONTH(DATE(IF(H$4&gt;=Налаштування!$F$2,$A$1,$A$2),1,1)-WEEKDAY(DATE(IF(H$4&gt;=Налаштування!$F$2,$A$1,$A$2),1,1),2)+(H$4-1)*7+$A12)=H$5,DAY(DATE(IF(H$4&gt;=Налаштування!$F$2,$A$1,$A$2),1,1)-WEEKDAY(DATE(IF(H$4&gt;=Налаштування!$F$2,$A$1,$A$2),1,1),2)+(H$4-1)*7+$A12),"")</f>
        <v/>
      </c>
      <c r="I12" s="24"/>
      <c r="J12" s="8" t="s">
        <v>9</v>
      </c>
      <c r="K12" s="8">
        <f>IF(MONTH(DATE(IF(K$4&gt;=Налаштування!$F$2,$A$1,$A$2),1,1)-WEEKDAY(DATE(IF(K$4&gt;=Налаштування!$F$2,$A$1,$A$2),1,1),2)+(K$4-1)*7+$A12)=K$5,DAY(DATE(IF(K$4&gt;=Налаштування!$F$2,$A$1,$A$2),1,1)-WEEKDAY(DATE(IF(K$4&gt;=Налаштування!$F$2,$A$1,$A$2),1,1),2)+(K$4-1)*7+$A12),"")</f>
        <v>2</v>
      </c>
      <c r="L12" s="8">
        <f>IF(MONTH(DATE(IF(L$4&gt;=Налаштування!$F$2,$A$1,$A$2),1,1)-WEEKDAY(DATE(IF(L$4&gt;=Налаштування!$F$2,$A$1,$A$2),1,1),2)+(L$4-1)*7+$A12)=L$5,DAY(DATE(IF(L$4&gt;=Налаштування!$F$2,$A$1,$A$2),1,1)-WEEKDAY(DATE(IF(L$4&gt;=Налаштування!$F$2,$A$1,$A$2),1,1),2)+(L$4-1)*7+$A12),"")</f>
        <v>9</v>
      </c>
      <c r="M12" s="8">
        <f>IF(MONTH(DATE(IF(M$4&gt;=Налаштування!$F$2,$A$1,$A$2),1,1)-WEEKDAY(DATE(IF(M$4&gt;=Налаштування!$F$2,$A$1,$A$2),1,1),2)+(M$4-1)*7+$A12)=M$5,DAY(DATE(IF(M$4&gt;=Налаштування!$F$2,$A$1,$A$2),1,1)-WEEKDAY(DATE(IF(M$4&gt;=Налаштування!$F$2,$A$1,$A$2),1,1),2)+(M$4-1)*7+$A12),"")</f>
        <v>16</v>
      </c>
      <c r="N12" s="8">
        <f>IF(MONTH(DATE(IF(N$4&gt;=Налаштування!$F$2,$A$1,$A$2),1,1)-WEEKDAY(DATE(IF(N$4&gt;=Налаштування!$F$2,$A$1,$A$2),1,1),2)+(N$4-1)*7+$A12)=N$5,DAY(DATE(IF(N$4&gt;=Налаштування!$F$2,$A$1,$A$2),1,1)-WEEKDAY(DATE(IF(N$4&gt;=Налаштування!$F$2,$A$1,$A$2),1,1),2)+(N$4-1)*7+$A12),"")</f>
        <v>23</v>
      </c>
      <c r="O12" s="8">
        <f>IF(MONTH(DATE(IF(O$4&gt;=Налаштування!$F$2,$A$1,$A$2),1,1)-WEEKDAY(DATE(IF(O$4&gt;=Налаштування!$F$2,$A$1,$A$2),1,1),2)+(O$4-1)*7+$A12)=O$5,DAY(DATE(IF(O$4&gt;=Налаштування!$F$2,$A$1,$A$2),1,1)-WEEKDAY(DATE(IF(O$4&gt;=Налаштування!$F$2,$A$1,$A$2),1,1),2)+(O$4-1)*7+$A12),"")</f>
        <v>30</v>
      </c>
      <c r="P12" s="8" t="str">
        <f>IF(MONTH(DATE(IF(P$4&gt;=Налаштування!$F$2,$A$1,$A$2),1,1)-WEEKDAY(DATE(IF(P$4&gt;=Налаштування!$F$2,$A$1,$A$2),1,1),2)+(P$4-1)*7+$A12)=P$5,DAY(DATE(IF(P$4&gt;=Налаштування!$F$2,$A$1,$A$2),1,1)-WEEKDAY(DATE(IF(P$4&gt;=Налаштування!$F$2,$A$1,$A$2),1,1),2)+(P$4-1)*7+$A12),"")</f>
        <v/>
      </c>
      <c r="Q12" s="141"/>
      <c r="R12" s="8" t="s">
        <v>9</v>
      </c>
      <c r="S12" s="8" t="str">
        <f>IF(MONTH(DATE(IF(S$4&gt;=Налаштування!$F$2,$A$1,$A$2),1,1)-WEEKDAY(DATE(IF(S$4&gt;=Налаштування!$F$2,$A$1,$A$2),1,1),2)+(S$4-1)*7+$A12)=S$5,DAY(DATE(IF(S$4&gt;=Налаштування!$F$2,$A$1,$A$2),1,1)-WEEKDAY(DATE(IF(S$4&gt;=Налаштування!$F$2,$A$1,$A$2),1,1),2)+(S$4-1)*7+$A12),"")</f>
        <v/>
      </c>
      <c r="T12" s="8">
        <f>IF(MONTH(DATE(IF(T$4&gt;=Налаштування!$F$2,$A$1,$A$2),1,1)-WEEKDAY(DATE(IF(T$4&gt;=Налаштування!$F$2,$A$1,$A$2),1,1),2)+(T$4-1)*7+$A12)=T$5,DAY(DATE(IF(T$4&gt;=Налаштування!$F$2,$A$1,$A$2),1,1)-WEEKDAY(DATE(IF(T$4&gt;=Налаштування!$F$2,$A$1,$A$2),1,1),2)+(T$4-1)*7+$A12),"")</f>
        <v>6</v>
      </c>
      <c r="U12" s="8">
        <f>IF(MONTH(DATE(IF(U$4&gt;=Налаштування!$F$2,$A$1,$A$2),1,1)-WEEKDAY(DATE(IF(U$4&gt;=Налаштування!$F$2,$A$1,$A$2),1,1),2)+(U$4-1)*7+$A12)=U$5,DAY(DATE(IF(U$4&gt;=Налаштування!$F$2,$A$1,$A$2),1,1)-WEEKDAY(DATE(IF(U$4&gt;=Налаштування!$F$2,$A$1,$A$2),1,1),2)+(U$4-1)*7+$A12),"")</f>
        <v>13</v>
      </c>
      <c r="V12" s="8">
        <f>IF(MONTH(DATE(IF(V$4&gt;=Налаштування!$F$2,$A$1,$A$2),1,1)-WEEKDAY(DATE(IF(V$4&gt;=Налаштування!$F$2,$A$1,$A$2),1,1),2)+(V$4-1)*7+$A12)=V$5,DAY(DATE(IF(V$4&gt;=Налаштування!$F$2,$A$1,$A$2),1,1)-WEEKDAY(DATE(IF(V$4&gt;=Налаштування!$F$2,$A$1,$A$2),1,1),2)+(V$4-1)*7+$A12),"")</f>
        <v>20</v>
      </c>
      <c r="W12" s="8">
        <f>IF(MONTH(DATE(IF(W$4&gt;=Налаштування!$F$2,$A$1,$A$2),1,1)-WEEKDAY(DATE(IF(W$4&gt;=Налаштування!$F$2,$A$1,$A$2),1,1),2)+(W$4-1)*7+$A12)=W$5,DAY(DATE(IF(W$4&gt;=Налаштування!$F$2,$A$1,$A$2),1,1)-WEEKDAY(DATE(IF(W$4&gt;=Налаштування!$F$2,$A$1,$A$2),1,1),2)+(W$4-1)*7+$A12),"")</f>
        <v>27</v>
      </c>
      <c r="X12" s="8" t="str">
        <f>IF(MONTH(DATE(IF(X$4&gt;=Налаштування!$F$2,$A$1,$A$2),1,1)-WEEKDAY(DATE(IF(X$4&gt;=Налаштування!$F$2,$A$1,$A$2),1,1),2)+(X$4-1)*7+$A12)=X$5,DAY(DATE(IF(X$4&gt;=Налаштування!$F$2,$A$1,$A$2),1,1)-WEEKDAY(DATE(IF(X$4&gt;=Налаштування!$F$2,$A$1,$A$2),1,1),2)+(X$4-1)*7+$A12),"")</f>
        <v/>
      </c>
      <c r="Y12" s="114"/>
      <c r="Z12" s="8" t="s">
        <v>9</v>
      </c>
      <c r="AA12" s="8">
        <f>IF(MONTH(DATE(IF(AA$4&gt;=Налаштування!$F$2,$A$1,$A$2),1,1)-WEEKDAY(DATE(IF(AA$4&gt;=Налаштування!$F$2,$A$1,$A$2),1,1),2)+(AA$4-1)*7+$A12)=AA$5,DAY(DATE(IF(AA$4&gt;=Налаштування!$F$2,$A$1,$A$2),1,1)-WEEKDAY(DATE(IF(AA$4&gt;=Налаштування!$F$2,$A$1,$A$2),1,1),2)+(AA$4-1)*7+$A12),"")</f>
        <v>4</v>
      </c>
      <c r="AB12" s="8">
        <f>IF(MONTH(DATE(IF(AB$4&gt;=Налаштування!$F$2,$A$1,$A$2),1,1)-WEEKDAY(DATE(IF(AB$4&gt;=Налаштування!$F$2,$A$1,$A$2),1,1),2)+(AB$4-1)*7+$A12)=AB$5,DAY(DATE(IF(AB$4&gt;=Налаштування!$F$2,$A$1,$A$2),1,1)-WEEKDAY(DATE(IF(AB$4&gt;=Налаштування!$F$2,$A$1,$A$2),1,1),2)+(AB$4-1)*7+$A12),"")</f>
        <v>11</v>
      </c>
      <c r="AC12" s="8">
        <f>IF(MONTH(DATE(IF(AC$4&gt;=Налаштування!$F$2,$A$1,$A$2),1,1)-WEEKDAY(DATE(IF(AC$4&gt;=Налаштування!$F$2,$A$1,$A$2),1,1),2)+(AC$4-1)*7+$A12)=AC$5,DAY(DATE(IF(AC$4&gt;=Налаштування!$F$2,$A$1,$A$2),1,1)-WEEKDAY(DATE(IF(AC$4&gt;=Налаштування!$F$2,$A$1,$A$2),1,1),2)+(AC$4-1)*7+$A12),"")</f>
        <v>18</v>
      </c>
      <c r="AD12" s="8">
        <f>IF(MONTH(DATE(IF(AD$4&gt;=Налаштування!$F$2,$A$1,$A$2),1,1)-WEEKDAY(DATE(IF(AD$4&gt;=Налаштування!$F$2,$A$1,$A$2),1,1),2)+(AD$4-1)*7+$A12)=AD$5,DAY(DATE(IF(AD$4&gt;=Налаштування!$F$2,$A$1,$A$2),1,1)-WEEKDAY(DATE(IF(AD$4&gt;=Налаштування!$F$2,$A$1,$A$2),1,1),2)+(AD$4-1)*7+$A12),"")</f>
        <v>25</v>
      </c>
      <c r="AE12" s="8" t="str">
        <f>IF(MONTH(DATE(IF(AE$4&gt;=Налаштування!$F$2,$A$1,$A$2),1,1)-WEEKDAY(DATE(IF(AE$4&gt;=Налаштування!$F$2,$A$1,$A$2),1,1),2)+(AE$4-1)*7+$A12)=AE$5,DAY(DATE(IF(AE$4&gt;=Налаштування!$F$2,$A$1,$A$2),1,1)-WEEKDAY(DATE(IF(AE$4&gt;=Налаштування!$F$2,$A$1,$A$2),1,1),2)+(AE$4-1)*7+$A12),"")</f>
        <v/>
      </c>
      <c r="AF12" s="8" t="str">
        <f>IF(MONTH(DATE(IF(AF$4&gt;=Налаштування!$F$2,$A$1,$A$2),1,1)-WEEKDAY(DATE(IF(AF$4&gt;=Налаштування!$F$2,$A$1,$A$2),1,1),2)+(AF$4-1)*7+$A12)=AF$5,DAY(DATE(IF(AF$4&gt;=Налаштування!$F$2,$A$1,$A$2),1,1)-WEEKDAY(DATE(IF(AF$4&gt;=Налаштування!$F$2,$A$1,$A$2),1,1),2)+(AF$4-1)*7+$A12),"")</f>
        <v/>
      </c>
    </row>
    <row r="13" spans="1:32" ht="16.5" customHeight="1" thickTop="1" thickBot="1">
      <c r="A13" s="58">
        <v>7</v>
      </c>
      <c r="B13" s="17" t="s">
        <v>8</v>
      </c>
      <c r="C13" s="17" t="str">
        <f>IF(MONTH(DATE(IF(C$4&gt;=Налаштування!$F$2,$A$1,$A$2),1,1)-WEEKDAY(DATE(IF(C$4&gt;=Налаштування!$F$2,$A$1,$A$2),1,1),2)+(C$4-1)*7+$A13)=C$5,DAY(DATE(IF(C$4&gt;=Налаштування!$F$2,$A$1,$A$2),1,1)-WEEKDAY(DATE(IF(C$4&gt;=Налаштування!$F$2,$A$1,$A$2),1,1),2)+(C$4-1)*7+$A13),"")</f>
        <v/>
      </c>
      <c r="D13" s="17">
        <f>IF(MONTH(DATE(IF(D$4&gt;=Налаштування!$F$2,$A$1,$A$2),1,1)-WEEKDAY(DATE(IF(D$4&gt;=Налаштування!$F$2,$A$1,$A$2),1,1),2)+(D$4-1)*7+$A13)=D$5,DAY(DATE(IF(D$4&gt;=Налаштування!$F$2,$A$1,$A$2),1,1)-WEEKDAY(DATE(IF(D$4&gt;=Налаштування!$F$2,$A$1,$A$2),1,1),2)+(D$4-1)*7+$A13),"")</f>
        <v>5</v>
      </c>
      <c r="E13" s="17">
        <f>IF(MONTH(DATE(IF(E$4&gt;=Налаштування!$F$2,$A$1,$A$2),1,1)-WEEKDAY(DATE(IF(E$4&gt;=Налаштування!$F$2,$A$1,$A$2),1,1),2)+(E$4-1)*7+$A13)=E$5,DAY(DATE(IF(E$4&gt;=Налаштування!$F$2,$A$1,$A$2),1,1)-WEEKDAY(DATE(IF(E$4&gt;=Налаштування!$F$2,$A$1,$A$2),1,1),2)+(E$4-1)*7+$A13),"")</f>
        <v>12</v>
      </c>
      <c r="F13" s="17">
        <f>IF(MONTH(DATE(IF(F$4&gt;=Налаштування!$F$2,$A$1,$A$2),1,1)-WEEKDAY(DATE(IF(F$4&gt;=Налаштування!$F$2,$A$1,$A$2),1,1),2)+(F$4-1)*7+$A13)=F$5,DAY(DATE(IF(F$4&gt;=Налаштування!$F$2,$A$1,$A$2),1,1)-WEEKDAY(DATE(IF(F$4&gt;=Налаштування!$F$2,$A$1,$A$2),1,1),2)+(F$4-1)*7+$A13),"")</f>
        <v>19</v>
      </c>
      <c r="G13" s="17">
        <f>IF(MONTH(DATE(IF(G$4&gt;=Налаштування!$F$2,$A$1,$A$2),1,1)-WEEKDAY(DATE(IF(G$4&gt;=Налаштування!$F$2,$A$1,$A$2),1,1),2)+(G$4-1)*7+$A13)=G$5,DAY(DATE(IF(G$4&gt;=Налаштування!$F$2,$A$1,$A$2),1,1)-WEEKDAY(DATE(IF(G$4&gt;=Налаштування!$F$2,$A$1,$A$2),1,1),2)+(G$4-1)*7+$A13),"")</f>
        <v>26</v>
      </c>
      <c r="H13" s="17" t="str">
        <f>IF(MONTH(DATE(IF(H$4&gt;=Налаштування!$F$2,$A$1,$A$2),1,1)-WEEKDAY(DATE(IF(H$4&gt;=Налаштування!$F$2,$A$1,$A$2),1,1),2)+(H$4-1)*7+$A13)=H$5,DAY(DATE(IF(H$4&gt;=Налаштування!$F$2,$A$1,$A$2),1,1)-WEEKDAY(DATE(IF(H$4&gt;=Налаштування!$F$2,$A$1,$A$2),1,1),2)+(H$4-1)*7+$A13),"")</f>
        <v/>
      </c>
      <c r="I13" s="25"/>
      <c r="J13" s="17" t="s">
        <v>8</v>
      </c>
      <c r="K13" s="17">
        <f>IF(MONTH(DATE(IF(K$4&gt;=Налаштування!$F$2,$A$1,$A$2),1,1)-WEEKDAY(DATE(IF(K$4&gt;=Налаштування!$F$2,$A$1,$A$2),1,1),2)+(K$4-1)*7+$A13)=K$5,DAY(DATE(IF(K$4&gt;=Налаштування!$F$2,$A$1,$A$2),1,1)-WEEKDAY(DATE(IF(K$4&gt;=Налаштування!$F$2,$A$1,$A$2),1,1),2)+(K$4-1)*7+$A13),"")</f>
        <v>3</v>
      </c>
      <c r="L13" s="17">
        <f>IF(MONTH(DATE(IF(L$4&gt;=Налаштування!$F$2,$A$1,$A$2),1,1)-WEEKDAY(DATE(IF(L$4&gt;=Налаштування!$F$2,$A$1,$A$2),1,1),2)+(L$4-1)*7+$A13)=L$5,DAY(DATE(IF(L$4&gt;=Налаштування!$F$2,$A$1,$A$2),1,1)-WEEKDAY(DATE(IF(L$4&gt;=Налаштування!$F$2,$A$1,$A$2),1,1),2)+(L$4-1)*7+$A13),"")</f>
        <v>10</v>
      </c>
      <c r="M13" s="17">
        <f>IF(MONTH(DATE(IF(M$4&gt;=Налаштування!$F$2,$A$1,$A$2),1,1)-WEEKDAY(DATE(IF(M$4&gt;=Налаштування!$F$2,$A$1,$A$2),1,1),2)+(M$4-1)*7+$A13)=M$5,DAY(DATE(IF(M$4&gt;=Налаштування!$F$2,$A$1,$A$2),1,1)-WEEKDAY(DATE(IF(M$4&gt;=Налаштування!$F$2,$A$1,$A$2),1,1),2)+(M$4-1)*7+$A13),"")</f>
        <v>17</v>
      </c>
      <c r="N13" s="17">
        <f>IF(MONTH(DATE(IF(N$4&gt;=Налаштування!$F$2,$A$1,$A$2),1,1)-WEEKDAY(DATE(IF(N$4&gt;=Налаштування!$F$2,$A$1,$A$2),1,1),2)+(N$4-1)*7+$A13)=N$5,DAY(DATE(IF(N$4&gt;=Налаштування!$F$2,$A$1,$A$2),1,1)-WEEKDAY(DATE(IF(N$4&gt;=Налаштування!$F$2,$A$1,$A$2),1,1),2)+(N$4-1)*7+$A13),"")</f>
        <v>24</v>
      </c>
      <c r="O13" s="17">
        <f>IF(MONTH(DATE(IF(O$4&gt;=Налаштування!$F$2,$A$1,$A$2),1,1)-WEEKDAY(DATE(IF(O$4&gt;=Налаштування!$F$2,$A$1,$A$2),1,1),2)+(O$4-1)*7+$A13)=O$5,DAY(DATE(IF(O$4&gt;=Налаштування!$F$2,$A$1,$A$2),1,1)-WEEKDAY(DATE(IF(O$4&gt;=Налаштування!$F$2,$A$1,$A$2),1,1),2)+(O$4-1)*7+$A13),"")</f>
        <v>31</v>
      </c>
      <c r="P13" s="17" t="str">
        <f>IF(MONTH(DATE(IF(P$4&gt;=Налаштування!$F$2,$A$1,$A$2),1,1)-WEEKDAY(DATE(IF(P$4&gt;=Налаштування!$F$2,$A$1,$A$2),1,1),2)+(P$4-1)*7+$A13)=P$5,DAY(DATE(IF(P$4&gt;=Налаштування!$F$2,$A$1,$A$2),1,1)-WEEKDAY(DATE(IF(P$4&gt;=Налаштування!$F$2,$A$1,$A$2),1,1),2)+(P$4-1)*7+$A13),"")</f>
        <v/>
      </c>
      <c r="Q13" s="142"/>
      <c r="R13" s="17" t="s">
        <v>8</v>
      </c>
      <c r="S13" s="17" t="str">
        <f>IF(MONTH(DATE(IF(S$4&gt;=Налаштування!$F$2,$A$1,$A$2),1,1)-WEEKDAY(DATE(IF(S$4&gt;=Налаштування!$F$2,$A$1,$A$2),1,1),2)+(S$4-1)*7+$A13)=S$5,DAY(DATE(IF(S$4&gt;=Налаштування!$F$2,$A$1,$A$2),1,1)-WEEKDAY(DATE(IF(S$4&gt;=Налаштування!$F$2,$A$1,$A$2),1,1),2)+(S$4-1)*7+$A13),"")</f>
        <v/>
      </c>
      <c r="T13" s="17">
        <f>IF(MONTH(DATE(IF(T$4&gt;=Налаштування!$F$2,$A$1,$A$2),1,1)-WEEKDAY(DATE(IF(T$4&gt;=Налаштування!$F$2,$A$1,$A$2),1,1),2)+(T$4-1)*7+$A13)=T$5,DAY(DATE(IF(T$4&gt;=Налаштування!$F$2,$A$1,$A$2),1,1)-WEEKDAY(DATE(IF(T$4&gt;=Налаштування!$F$2,$A$1,$A$2),1,1),2)+(T$4-1)*7+$A13),"")</f>
        <v>7</v>
      </c>
      <c r="U13" s="17">
        <f>IF(MONTH(DATE(IF(U$4&gt;=Налаштування!$F$2,$A$1,$A$2),1,1)-WEEKDAY(DATE(IF(U$4&gt;=Налаштування!$F$2,$A$1,$A$2),1,1),2)+(U$4-1)*7+$A13)=U$5,DAY(DATE(IF(U$4&gt;=Налаштування!$F$2,$A$1,$A$2),1,1)-WEEKDAY(DATE(IF(U$4&gt;=Налаштування!$F$2,$A$1,$A$2),1,1),2)+(U$4-1)*7+$A13),"")</f>
        <v>14</v>
      </c>
      <c r="V13" s="17">
        <f>IF(MONTH(DATE(IF(V$4&gt;=Налаштування!$F$2,$A$1,$A$2),1,1)-WEEKDAY(DATE(IF(V$4&gt;=Налаштування!$F$2,$A$1,$A$2),1,1),2)+(V$4-1)*7+$A13)=V$5,DAY(DATE(IF(V$4&gt;=Налаштування!$F$2,$A$1,$A$2),1,1)-WEEKDAY(DATE(IF(V$4&gt;=Налаштування!$F$2,$A$1,$A$2),1,1),2)+(V$4-1)*7+$A13),"")</f>
        <v>21</v>
      </c>
      <c r="W13" s="17">
        <f>IF(MONTH(DATE(IF(W$4&gt;=Налаштування!$F$2,$A$1,$A$2),1,1)-WEEKDAY(DATE(IF(W$4&gt;=Налаштування!$F$2,$A$1,$A$2),1,1),2)+(W$4-1)*7+$A13)=W$5,DAY(DATE(IF(W$4&gt;=Налаштування!$F$2,$A$1,$A$2),1,1)-WEEKDAY(DATE(IF(W$4&gt;=Налаштування!$F$2,$A$1,$A$2),1,1),2)+(W$4-1)*7+$A13),"")</f>
        <v>28</v>
      </c>
      <c r="X13" s="17" t="str">
        <f>IF(MONTH(DATE(IF(X$4&gt;=Налаштування!$F$2,$A$1,$A$2),1,1)-WEEKDAY(DATE(IF(X$4&gt;=Налаштування!$F$2,$A$1,$A$2),1,1),2)+(X$4-1)*7+$A13)=X$5,DAY(DATE(IF(X$4&gt;=Налаштування!$F$2,$A$1,$A$2),1,1)-WEEKDAY(DATE(IF(X$4&gt;=Налаштування!$F$2,$A$1,$A$2),1,1),2)+(X$4-1)*7+$A13),"")</f>
        <v/>
      </c>
      <c r="Y13" s="123"/>
      <c r="Z13" s="17" t="s">
        <v>8</v>
      </c>
      <c r="AA13" s="17">
        <f>IF(MONTH(DATE(IF(AA$4&gt;=Налаштування!$F$2,$A$1,$A$2),1,1)-WEEKDAY(DATE(IF(AA$4&gt;=Налаштування!$F$2,$A$1,$A$2),1,1),2)+(AA$4-1)*7+$A13)=AA$5,DAY(DATE(IF(AA$4&gt;=Налаштування!$F$2,$A$1,$A$2),1,1)-WEEKDAY(DATE(IF(AA$4&gt;=Налаштування!$F$2,$A$1,$A$2),1,1),2)+(AA$4-1)*7+$A13),"")</f>
        <v>5</v>
      </c>
      <c r="AB13" s="17">
        <f>IF(MONTH(DATE(IF(AB$4&gt;=Налаштування!$F$2,$A$1,$A$2),1,1)-WEEKDAY(DATE(IF(AB$4&gt;=Налаштування!$F$2,$A$1,$A$2),1,1),2)+(AB$4-1)*7+$A13)=AB$5,DAY(DATE(IF(AB$4&gt;=Налаштування!$F$2,$A$1,$A$2),1,1)-WEEKDAY(DATE(IF(AB$4&gt;=Налаштування!$F$2,$A$1,$A$2),1,1),2)+(AB$4-1)*7+$A13),"")</f>
        <v>12</v>
      </c>
      <c r="AC13" s="17">
        <f>IF(MONTH(DATE(IF(AC$4&gt;=Налаштування!$F$2,$A$1,$A$2),1,1)-WEEKDAY(DATE(IF(AC$4&gt;=Налаштування!$F$2,$A$1,$A$2),1,1),2)+(AC$4-1)*7+$A13)=AC$5,DAY(DATE(IF(AC$4&gt;=Налаштування!$F$2,$A$1,$A$2),1,1)-WEEKDAY(DATE(IF(AC$4&gt;=Налаштування!$F$2,$A$1,$A$2),1,1),2)+(AC$4-1)*7+$A13),"")</f>
        <v>19</v>
      </c>
      <c r="AD13" s="17">
        <f>IF(MONTH(DATE(IF(AD$4&gt;=Налаштування!$F$2,$A$1,$A$2),1,1)-WEEKDAY(DATE(IF(AD$4&gt;=Налаштування!$F$2,$A$1,$A$2),1,1),2)+(AD$4-1)*7+$A13)=AD$5,DAY(DATE(IF(AD$4&gt;=Налаштування!$F$2,$A$1,$A$2),1,1)-WEEKDAY(DATE(IF(AD$4&gt;=Налаштування!$F$2,$A$1,$A$2),1,1),2)+(AD$4-1)*7+$A13),"")</f>
        <v>26</v>
      </c>
      <c r="AE13" s="17" t="str">
        <f>IF(MONTH(DATE(IF(AE$4&gt;=Налаштування!$F$2,$A$1,$A$2),1,1)-WEEKDAY(DATE(IF(AE$4&gt;=Налаштування!$F$2,$A$1,$A$2),1,1),2)+(AE$4-1)*7+$A13)=AE$5,DAY(DATE(IF(AE$4&gt;=Налаштування!$F$2,$A$1,$A$2),1,1)-WEEKDAY(DATE(IF(AE$4&gt;=Налаштування!$F$2,$A$1,$A$2),1,1),2)+(AE$4-1)*7+$A13),"")</f>
        <v/>
      </c>
      <c r="AF13" s="17" t="str">
        <f>IF(MONTH(DATE(IF(AF$4&gt;=Налаштування!$F$2,$A$1,$A$2),1,1)-WEEKDAY(DATE(IF(AF$4&gt;=Налаштування!$F$2,$A$1,$A$2),1,1),2)+(AF$4-1)*7+$A13)=AF$5,DAY(DATE(IF(AF$4&gt;=Налаштування!$F$2,$A$1,$A$2),1,1)-WEEKDAY(DATE(IF(AF$4&gt;=Налаштування!$F$2,$A$1,$A$2),1,1),2)+(AF$4-1)*7+$A13),"")</f>
        <v/>
      </c>
    </row>
    <row r="14" spans="1:32" ht="16.5" customHeight="1" thickTop="1" thickBot="1">
      <c r="A14" s="58"/>
      <c r="B14" s="124" t="s">
        <v>28</v>
      </c>
      <c r="C14" s="125"/>
      <c r="D14" s="125"/>
      <c r="E14" s="126"/>
      <c r="F14" s="126"/>
      <c r="G14" s="126"/>
      <c r="H14" s="126"/>
      <c r="I14" s="126"/>
      <c r="J14" s="125"/>
      <c r="K14" s="125"/>
      <c r="L14" s="125"/>
      <c r="M14" s="125"/>
      <c r="N14" s="125"/>
      <c r="O14" s="125"/>
      <c r="P14" s="125"/>
      <c r="Q14" s="125"/>
      <c r="R14" s="125"/>
      <c r="S14" s="125"/>
      <c r="T14" s="125"/>
      <c r="U14" s="125"/>
      <c r="V14" s="125"/>
      <c r="W14" s="125"/>
      <c r="X14" s="127"/>
      <c r="Y14" s="127"/>
      <c r="Z14" s="127"/>
      <c r="AA14" s="127"/>
      <c r="AB14" s="127"/>
      <c r="AC14" s="127"/>
      <c r="AD14" s="127"/>
      <c r="AE14" s="127"/>
      <c r="AF14" s="128"/>
    </row>
    <row r="15" spans="1:32" ht="16.5" customHeight="1" thickTop="1">
      <c r="A15" s="58"/>
      <c r="B15" s="143" t="s">
        <v>27</v>
      </c>
      <c r="C15" s="144"/>
      <c r="D15" s="144"/>
      <c r="E15" s="144"/>
      <c r="F15" s="144"/>
      <c r="G15" s="144"/>
      <c r="H15" s="144"/>
      <c r="I15" s="144"/>
      <c r="J15" s="144"/>
      <c r="K15" s="144"/>
      <c r="L15" s="144"/>
      <c r="M15" s="144"/>
      <c r="N15" s="144"/>
      <c r="O15" s="144"/>
      <c r="P15" s="144"/>
      <c r="Q15" s="144"/>
      <c r="R15" s="144"/>
      <c r="S15" s="144"/>
      <c r="T15" s="144"/>
      <c r="U15" s="144"/>
      <c r="V15" s="144"/>
      <c r="W15" s="145"/>
      <c r="X15" s="146" t="s">
        <v>22</v>
      </c>
      <c r="Y15" s="147"/>
      <c r="Z15" s="147"/>
      <c r="AA15" s="147"/>
      <c r="AB15" s="147"/>
      <c r="AC15" s="147"/>
      <c r="AD15" s="147"/>
      <c r="AE15" s="147"/>
      <c r="AF15" s="148"/>
    </row>
    <row r="16" spans="1:32" ht="15" customHeight="1" thickBot="1">
      <c r="A16" s="58"/>
      <c r="B16" s="16"/>
      <c r="C16" s="15">
        <v>1</v>
      </c>
      <c r="D16" s="15">
        <v>2</v>
      </c>
      <c r="E16" s="15">
        <v>3</v>
      </c>
      <c r="F16" s="15">
        <v>4</v>
      </c>
      <c r="G16" s="15">
        <v>5</v>
      </c>
      <c r="H16" s="15">
        <v>6</v>
      </c>
      <c r="I16" s="15"/>
      <c r="J16" s="15"/>
      <c r="K16" s="15">
        <v>6</v>
      </c>
      <c r="L16" s="15">
        <v>7</v>
      </c>
      <c r="M16" s="15">
        <v>8</v>
      </c>
      <c r="N16" s="15">
        <v>9</v>
      </c>
      <c r="O16" s="15">
        <v>10</v>
      </c>
      <c r="P16" s="15">
        <v>11</v>
      </c>
      <c r="Q16" s="15"/>
      <c r="R16" s="15"/>
      <c r="S16" s="15">
        <v>10</v>
      </c>
      <c r="T16" s="15">
        <v>11</v>
      </c>
      <c r="U16" s="15">
        <v>12</v>
      </c>
      <c r="V16" s="15">
        <v>13</v>
      </c>
      <c r="W16" s="15">
        <v>14</v>
      </c>
      <c r="X16" s="15">
        <v>15</v>
      </c>
      <c r="Y16" s="15"/>
      <c r="Z16" s="15"/>
      <c r="AA16" s="15">
        <v>14</v>
      </c>
      <c r="AB16" s="15">
        <v>15</v>
      </c>
      <c r="AC16" s="15">
        <v>16</v>
      </c>
      <c r="AD16" s="15">
        <v>17</v>
      </c>
      <c r="AE16" s="15">
        <v>18</v>
      </c>
      <c r="AF16" s="14">
        <v>19</v>
      </c>
    </row>
    <row r="17" spans="1:32" s="13" customFormat="1" ht="8.25" hidden="1" customHeight="1" thickTop="1" thickBot="1">
      <c r="A17" s="59"/>
      <c r="B17" s="16"/>
      <c r="C17" s="15">
        <v>1</v>
      </c>
      <c r="D17" s="15">
        <v>1</v>
      </c>
      <c r="E17" s="15">
        <v>1</v>
      </c>
      <c r="F17" s="15">
        <v>1</v>
      </c>
      <c r="G17" s="15">
        <v>1</v>
      </c>
      <c r="H17" s="15">
        <v>1</v>
      </c>
      <c r="I17" s="15"/>
      <c r="J17" s="15"/>
      <c r="K17" s="15">
        <v>2</v>
      </c>
      <c r="L17" s="15">
        <v>2</v>
      </c>
      <c r="M17" s="15">
        <v>2</v>
      </c>
      <c r="N17" s="15">
        <v>2</v>
      </c>
      <c r="O17" s="15">
        <v>2</v>
      </c>
      <c r="P17" s="15">
        <v>2</v>
      </c>
      <c r="Q17" s="15"/>
      <c r="R17" s="15"/>
      <c r="S17" s="15">
        <v>3</v>
      </c>
      <c r="T17" s="15">
        <v>3</v>
      </c>
      <c r="U17" s="15">
        <v>3</v>
      </c>
      <c r="V17" s="15">
        <v>3</v>
      </c>
      <c r="W17" s="15">
        <v>3</v>
      </c>
      <c r="X17" s="15">
        <v>3</v>
      </c>
      <c r="Y17" s="15"/>
      <c r="Z17" s="15"/>
      <c r="AA17" s="15">
        <v>4</v>
      </c>
      <c r="AB17" s="15">
        <v>4</v>
      </c>
      <c r="AC17" s="15">
        <v>4</v>
      </c>
      <c r="AD17" s="15">
        <v>4</v>
      </c>
      <c r="AE17" s="15">
        <v>4</v>
      </c>
      <c r="AF17" s="14">
        <v>4</v>
      </c>
    </row>
    <row r="18" spans="1:32" ht="16.5" customHeight="1" thickTop="1" thickBot="1">
      <c r="A18" s="58"/>
      <c r="B18" s="12"/>
      <c r="C18" s="102" t="str">
        <f>VLOOKUP(C17,Налаштування!$A$5:$B$16,2,TRUE)</f>
        <v>Січень</v>
      </c>
      <c r="D18" s="103"/>
      <c r="E18" s="103"/>
      <c r="F18" s="103"/>
      <c r="G18" s="103"/>
      <c r="H18" s="104"/>
      <c r="I18" s="98"/>
      <c r="J18" s="12"/>
      <c r="K18" s="102" t="str">
        <f>VLOOKUP(K17,Налаштування!$A$5:$B$16,2,TRUE)</f>
        <v>Лютий</v>
      </c>
      <c r="L18" s="103"/>
      <c r="M18" s="103"/>
      <c r="N18" s="103"/>
      <c r="O18" s="103"/>
      <c r="P18" s="104"/>
      <c r="Q18" s="100"/>
      <c r="R18" s="12"/>
      <c r="S18" s="102" t="str">
        <f>VLOOKUP(S17,Налаштування!$A$5:$B$16,2,TRUE)</f>
        <v>Березень</v>
      </c>
      <c r="T18" s="103"/>
      <c r="U18" s="103"/>
      <c r="V18" s="103"/>
      <c r="W18" s="103"/>
      <c r="X18" s="104"/>
      <c r="Y18" s="113"/>
      <c r="Z18" s="12"/>
      <c r="AA18" s="102" t="str">
        <f>VLOOKUP(AA17,Налаштування!$A$5:$B$16,2,TRUE)</f>
        <v>Квітень</v>
      </c>
      <c r="AB18" s="103"/>
      <c r="AC18" s="103"/>
      <c r="AD18" s="103"/>
      <c r="AE18" s="103"/>
      <c r="AF18" s="104"/>
    </row>
    <row r="19" spans="1:32" ht="16.5" customHeight="1" thickBot="1">
      <c r="A19" s="58">
        <v>1</v>
      </c>
      <c r="B19" s="11" t="s">
        <v>14</v>
      </c>
      <c r="C19" s="9" t="str">
        <f>IF(MONTH(DATE(IF(C$16&gt;=Налаштування!$F$2,$A$1,$A$2),1,1)-WEEKDAY(DATE(IF(C$16&gt;=Налаштування!$F$2,$A$1,$A$2),1,1),2)+(C$16-1)*7+$A19)=C$17,DAY(DATE(IF(C$16&gt;=Налаштування!$F$2,$A$1,$A$2),1,1)-WEEKDAY(DATE(IF(C$16&gt;=Налаштування!$F$2,$A$1,$A$2),1,1),2)+(C$16-1)*7+$A19),"")</f>
        <v/>
      </c>
      <c r="D19" s="9">
        <f>IF(MONTH(DATE(IF(D$16&gt;=Налаштування!$F$2,$A$1,$A$2),1,1)-WEEKDAY(DATE(IF(D$16&gt;=Налаштування!$F$2,$A$1,$A$2),1,1),2)+(D$16-1)*7+$A19)=D$17,DAY(DATE(IF(D$16&gt;=Налаштування!$F$2,$A$1,$A$2),1,1)-WEEKDAY(DATE(IF(D$16&gt;=Налаштування!$F$2,$A$1,$A$2),1,1),2)+(D$16-1)*7+$A19),"")</f>
        <v>3</v>
      </c>
      <c r="E19" s="9">
        <f>IF(MONTH(DATE(IF(E$16&gt;=Налаштування!$F$2,$A$1,$A$2),1,1)-WEEKDAY(DATE(IF(E$16&gt;=Налаштування!$F$2,$A$1,$A$2),1,1),2)+(E$16-1)*7+$A19)=E$17,DAY(DATE(IF(E$16&gt;=Налаштування!$F$2,$A$1,$A$2),1,1)-WEEKDAY(DATE(IF(E$16&gt;=Налаштування!$F$2,$A$1,$A$2),1,1),2)+(E$16-1)*7+$A19),"")</f>
        <v>10</v>
      </c>
      <c r="F19" s="9">
        <f>IF(MONTH(DATE(IF(F$16&gt;=Налаштування!$F$2,$A$1,$A$2),1,1)-WEEKDAY(DATE(IF(F$16&gt;=Налаштування!$F$2,$A$1,$A$2),1,1),2)+(F$16-1)*7+$A19)=F$17,DAY(DATE(IF(F$16&gt;=Налаштування!$F$2,$A$1,$A$2),1,1)-WEEKDAY(DATE(IF(F$16&gt;=Налаштування!$F$2,$A$1,$A$2),1,1),2)+(F$16-1)*7+$A19),"")</f>
        <v>17</v>
      </c>
      <c r="G19" s="9">
        <f>IF(MONTH(DATE(IF(G$16&gt;=Налаштування!$F$2,$A$1,$A$2),1,1)-WEEKDAY(DATE(IF(G$16&gt;=Налаштування!$F$2,$A$1,$A$2),1,1),2)+(G$16-1)*7+$A19)=G$17,DAY(DATE(IF(G$16&gt;=Налаштування!$F$2,$A$1,$A$2),1,1)-WEEKDAY(DATE(IF(G$16&gt;=Налаштування!$F$2,$A$1,$A$2),1,1),2)+(G$16-1)*7+$A19),"")</f>
        <v>24</v>
      </c>
      <c r="H19" s="9">
        <f>IF(MONTH(DATE(IF(H$16&gt;=Налаштування!$F$2,$A$1,$A$2),1,1)-WEEKDAY(DATE(IF(H$16&gt;=Налаштування!$F$2,$A$1,$A$2),1,1),2)+(H$16-1)*7+$A19)=H$17,DAY(DATE(IF(H$16&gt;=Налаштування!$F$2,$A$1,$A$2),1,1)-WEEKDAY(DATE(IF(H$16&gt;=Налаштування!$F$2,$A$1,$A$2),1,1),2)+(H$16-1)*7+$A19),"")</f>
        <v>31</v>
      </c>
      <c r="I19" s="99"/>
      <c r="J19" s="11" t="s">
        <v>14</v>
      </c>
      <c r="K19" s="9" t="str">
        <f>IF(MONTH(DATE(IF(K$16&gt;=Налаштування!$F$2,$A$1,$A$2),1,1)-WEEKDAY(DATE(IF(K$16&gt;=Налаштування!$F$2,$A$1,$A$2),1,1),2)+(K$16-1)*7+$A19)=K$17,DAY(DATE(IF(K$16&gt;=Налаштування!$F$2,$A$1,$A$2),1,1)-WEEKDAY(DATE(IF(K$16&gt;=Налаштування!$F$2,$A$1,$A$2),1,1),2)+(K$16-1)*7+$A19),"")</f>
        <v/>
      </c>
      <c r="L19" s="9">
        <f>IF(MONTH(DATE(IF(L$16&gt;=Налаштування!$F$2,$A$1,$A$2),1,1)-WEEKDAY(DATE(IF(L$16&gt;=Налаштування!$F$2,$A$1,$A$2),1,1),2)+(L$16-1)*7+$A19)=L$17,DAY(DATE(IF(L$16&gt;=Налаштування!$F$2,$A$1,$A$2),1,1)-WEEKDAY(DATE(IF(L$16&gt;=Налаштування!$F$2,$A$1,$A$2),1,1),2)+(L$16-1)*7+$A19),"")</f>
        <v>7</v>
      </c>
      <c r="M19" s="9">
        <f>IF(MONTH(DATE(IF(M$16&gt;=Налаштування!$F$2,$A$1,$A$2),1,1)-WEEKDAY(DATE(IF(M$16&gt;=Налаштування!$F$2,$A$1,$A$2),1,1),2)+(M$16-1)*7+$A19)=M$17,DAY(DATE(IF(M$16&gt;=Налаштування!$F$2,$A$1,$A$2),1,1)-WEEKDAY(DATE(IF(M$16&gt;=Налаштування!$F$2,$A$1,$A$2),1,1),2)+(M$16-1)*7+$A19),"")</f>
        <v>14</v>
      </c>
      <c r="N19" s="9">
        <f>IF(MONTH(DATE(IF(N$16&gt;=Налаштування!$F$2,$A$1,$A$2),1,1)-WEEKDAY(DATE(IF(N$16&gt;=Налаштування!$F$2,$A$1,$A$2),1,1),2)+(N$16-1)*7+$A19)=N$17,DAY(DATE(IF(N$16&gt;=Налаштування!$F$2,$A$1,$A$2),1,1)-WEEKDAY(DATE(IF(N$16&gt;=Налаштування!$F$2,$A$1,$A$2),1,1),2)+(N$16-1)*7+$A19),"")</f>
        <v>21</v>
      </c>
      <c r="O19" s="9">
        <f>IF(MONTH(DATE(IF(O$16&gt;=Налаштування!$F$2,$A$1,$A$2),1,1)-WEEKDAY(DATE(IF(O$16&gt;=Налаштування!$F$2,$A$1,$A$2),1,1),2)+(O$16-1)*7+$A19)=O$17,DAY(DATE(IF(O$16&gt;=Налаштування!$F$2,$A$1,$A$2),1,1)-WEEKDAY(DATE(IF(O$16&gt;=Налаштування!$F$2,$A$1,$A$2),1,1),2)+(O$16-1)*7+$A19),"")</f>
        <v>28</v>
      </c>
      <c r="P19" s="9" t="str">
        <f>IF(MONTH(DATE(IF(P$16&gt;=Налаштування!$F$2,$A$1,$A$2),1,1)-WEEKDAY(DATE(IF(P$16&gt;=Налаштування!$F$2,$A$1,$A$2),1,1),2)+(P$16-1)*7+$A19)=P$17,DAY(DATE(IF(P$16&gt;=Налаштування!$F$2,$A$1,$A$2),1,1)-WEEKDAY(DATE(IF(P$16&gt;=Налаштування!$F$2,$A$1,$A$2),1,1),2)+(P$16-1)*7+$A19),"")</f>
        <v/>
      </c>
      <c r="Q19" s="101"/>
      <c r="R19" s="11" t="s">
        <v>14</v>
      </c>
      <c r="S19" s="9" t="str">
        <f>IF(MONTH(DATE(IF(S$16&gt;=Налаштування!$F$2,$A$1,$A$2),1,1)-WEEKDAY(DATE(IF(S$16&gt;=Налаштування!$F$2,$A$1,$A$2),1,1),2)+(S$16-1)*7+$A19)=S$17,DAY(DATE(IF(S$16&gt;=Налаштування!$F$2,$A$1,$A$2),1,1)-WEEKDAY(DATE(IF(S$16&gt;=Налаштування!$F$2,$A$1,$A$2),1,1),2)+(S$16-1)*7+$A19),"")</f>
        <v/>
      </c>
      <c r="T19" s="9">
        <f>IF(MONTH(DATE(IF(T$16&gt;=Налаштування!$F$2,$A$1,$A$2),1,1)-WEEKDAY(DATE(IF(T$16&gt;=Налаштування!$F$2,$A$1,$A$2),1,1),2)+(T$16-1)*7+$A19)=T$17,DAY(DATE(IF(T$16&gt;=Налаштування!$F$2,$A$1,$A$2),1,1)-WEEKDAY(DATE(IF(T$16&gt;=Налаштування!$F$2,$A$1,$A$2),1,1),2)+(T$16-1)*7+$A19),"")</f>
        <v>7</v>
      </c>
      <c r="U19" s="9">
        <f>IF(MONTH(DATE(IF(U$16&gt;=Налаштування!$F$2,$A$1,$A$2),1,1)-WEEKDAY(DATE(IF(U$16&gt;=Налаштування!$F$2,$A$1,$A$2),1,1),2)+(U$16-1)*7+$A19)=U$17,DAY(DATE(IF(U$16&gt;=Налаштування!$F$2,$A$1,$A$2),1,1)-WEEKDAY(DATE(IF(U$16&gt;=Налаштування!$F$2,$A$1,$A$2),1,1),2)+(U$16-1)*7+$A19),"")</f>
        <v>14</v>
      </c>
      <c r="V19" s="9">
        <f>IF(MONTH(DATE(IF(V$16&gt;=Налаштування!$F$2,$A$1,$A$2),1,1)-WEEKDAY(DATE(IF(V$16&gt;=Налаштування!$F$2,$A$1,$A$2),1,1),2)+(V$16-1)*7+$A19)=V$17,DAY(DATE(IF(V$16&gt;=Налаштування!$F$2,$A$1,$A$2),1,1)-WEEKDAY(DATE(IF(V$16&gt;=Налаштування!$F$2,$A$1,$A$2),1,1),2)+(V$16-1)*7+$A19),"")</f>
        <v>21</v>
      </c>
      <c r="W19" s="9">
        <f>IF(MONTH(DATE(IF(W$16&gt;=Налаштування!$F$2,$A$1,$A$2),1,1)-WEEKDAY(DATE(IF(W$16&gt;=Налаштування!$F$2,$A$1,$A$2),1,1),2)+(W$16-1)*7+$A19)=W$17,DAY(DATE(IF(W$16&gt;=Налаштування!$F$2,$A$1,$A$2),1,1)-WEEKDAY(DATE(IF(W$16&gt;=Налаштування!$F$2,$A$1,$A$2),1,1),2)+(W$16-1)*7+$A19),"")</f>
        <v>28</v>
      </c>
      <c r="X19" s="9" t="str">
        <f>IF(MONTH(DATE(IF(X$16&gt;=Налаштування!$F$2,$A$1,$A$2),1,1)-WEEKDAY(DATE(IF(X$16&gt;=Налаштування!$F$2,$A$1,$A$2),1,1),2)+(X$16-1)*7+$A19)=X$17,DAY(DATE(IF(X$16&gt;=Налаштування!$F$2,$A$1,$A$2),1,1)-WEEKDAY(DATE(IF(X$16&gt;=Налаштування!$F$2,$A$1,$A$2),1,1),2)+(X$16-1)*7+$A19),"")</f>
        <v/>
      </c>
      <c r="Y19" s="114"/>
      <c r="Z19" s="11" t="s">
        <v>14</v>
      </c>
      <c r="AA19" s="9" t="str">
        <f>IF(MONTH(DATE(IF(AA$16&gt;=Налаштування!$F$2,$A$1,$A$2),1,1)-WEEKDAY(DATE(IF(AA$16&gt;=Налаштування!$F$2,$A$1,$A$2),1,1),2)+(AA$16-1)*7+$A19)=AA$17,DAY(DATE(IF(AA$16&gt;=Налаштування!$F$2,$A$1,$A$2),1,1)-WEEKDAY(DATE(IF(AA$16&gt;=Налаштування!$F$2,$A$1,$A$2),1,1),2)+(AA$16-1)*7+$A19),"")</f>
        <v/>
      </c>
      <c r="AB19" s="9">
        <f>IF(MONTH(DATE(IF(AB$16&gt;=Налаштування!$F$2,$A$1,$A$2),1,1)-WEEKDAY(DATE(IF(AB$16&gt;=Налаштування!$F$2,$A$1,$A$2),1,1),2)+(AB$16-1)*7+$A19)=AB$17,DAY(DATE(IF(AB$16&gt;=Налаштування!$F$2,$A$1,$A$2),1,1)-WEEKDAY(DATE(IF(AB$16&gt;=Налаштування!$F$2,$A$1,$A$2),1,1),2)+(AB$16-1)*7+$A19),"")</f>
        <v>4</v>
      </c>
      <c r="AC19" s="9">
        <f>IF(MONTH(DATE(IF(AC$16&gt;=Налаштування!$F$2,$A$1,$A$2),1,1)-WEEKDAY(DATE(IF(AC$16&gt;=Налаштування!$F$2,$A$1,$A$2),1,1),2)+(AC$16-1)*7+$A19)=AC$17,DAY(DATE(IF(AC$16&gt;=Налаштування!$F$2,$A$1,$A$2),1,1)-WEEKDAY(DATE(IF(AC$16&gt;=Налаштування!$F$2,$A$1,$A$2),1,1),2)+(AC$16-1)*7+$A19),"")</f>
        <v>11</v>
      </c>
      <c r="AD19" s="9">
        <f>IF(MONTH(DATE(IF(AD$16&gt;=Налаштування!$F$2,$A$1,$A$2),1,1)-WEEKDAY(DATE(IF(AD$16&gt;=Налаштування!$F$2,$A$1,$A$2),1,1),2)+(AD$16-1)*7+$A19)=AD$17,DAY(DATE(IF(AD$16&gt;=Налаштування!$F$2,$A$1,$A$2),1,1)-WEEKDAY(DATE(IF(AD$16&gt;=Налаштування!$F$2,$A$1,$A$2),1,1),2)+(AD$16-1)*7+$A19),"")</f>
        <v>18</v>
      </c>
      <c r="AE19" s="9">
        <f>IF(MONTH(DATE(IF(AE$16&gt;=Налаштування!$F$2,$A$1,$A$2),1,1)-WEEKDAY(DATE(IF(AE$16&gt;=Налаштування!$F$2,$A$1,$A$2),1,1),2)+(AE$16-1)*7+$A19)=AE$17,DAY(DATE(IF(AE$16&gt;=Налаштування!$F$2,$A$1,$A$2),1,1)-WEEKDAY(DATE(IF(AE$16&gt;=Налаштування!$F$2,$A$1,$A$2),1,1),2)+(AE$16-1)*7+$A19),"")</f>
        <v>25</v>
      </c>
      <c r="AF19" s="9" t="str">
        <f>IF(MONTH(DATE(IF(AF$16&gt;=Налаштування!$F$2,$A$1,$A$2),1,1)-WEEKDAY(DATE(IF(AF$16&gt;=Налаштування!$F$2,$A$1,$A$2),1,1),2)+(AF$16-1)*7+$A19)=AF$17,DAY(DATE(IF(AF$16&gt;=Налаштування!$F$2,$A$1,$A$2),1,1)-WEEKDAY(DATE(IF(AF$16&gt;=Налаштування!$F$2,$A$1,$A$2),1,1),2)+(AF$16-1)*7+$A19),"")</f>
        <v/>
      </c>
    </row>
    <row r="20" spans="1:32" ht="16.5" customHeight="1" thickTop="1" thickBot="1">
      <c r="A20" s="58">
        <v>2</v>
      </c>
      <c r="B20" s="10" t="s">
        <v>13</v>
      </c>
      <c r="C20" s="9" t="str">
        <f>IF(MONTH(DATE(IF(C$16&gt;=Налаштування!$F$2,$A$1,$A$2),1,1)-WEEKDAY(DATE(IF(C$16&gt;=Налаштування!$F$2,$A$1,$A$2),1,1),2)+(C$16-1)*7+$A20)=C$17,DAY(DATE(IF(C$16&gt;=Налаштування!$F$2,$A$1,$A$2),1,1)-WEEKDAY(DATE(IF(C$16&gt;=Налаштування!$F$2,$A$1,$A$2),1,1),2)+(C$16-1)*7+$A20),"")</f>
        <v/>
      </c>
      <c r="D20" s="9">
        <f>IF(MONTH(DATE(IF(D$16&gt;=Налаштування!$F$2,$A$1,$A$2),1,1)-WEEKDAY(DATE(IF(D$16&gt;=Налаштування!$F$2,$A$1,$A$2),1,1),2)+(D$16-1)*7+$A20)=D$17,DAY(DATE(IF(D$16&gt;=Налаштування!$F$2,$A$1,$A$2),1,1)-WEEKDAY(DATE(IF(D$16&gt;=Налаштування!$F$2,$A$1,$A$2),1,1),2)+(D$16-1)*7+$A20),"")</f>
        <v>4</v>
      </c>
      <c r="E20" s="9">
        <f>IF(MONTH(DATE(IF(E$16&gt;=Налаштування!$F$2,$A$1,$A$2),1,1)-WEEKDAY(DATE(IF(E$16&gt;=Налаштування!$F$2,$A$1,$A$2),1,1),2)+(E$16-1)*7+$A20)=E$17,DAY(DATE(IF(E$16&gt;=Налаштування!$F$2,$A$1,$A$2),1,1)-WEEKDAY(DATE(IF(E$16&gt;=Налаштування!$F$2,$A$1,$A$2),1,1),2)+(E$16-1)*7+$A20),"")</f>
        <v>11</v>
      </c>
      <c r="F20" s="9">
        <f>IF(MONTH(DATE(IF(F$16&gt;=Налаштування!$F$2,$A$1,$A$2),1,1)-WEEKDAY(DATE(IF(F$16&gt;=Налаштування!$F$2,$A$1,$A$2),1,1),2)+(F$16-1)*7+$A20)=F$17,DAY(DATE(IF(F$16&gt;=Налаштування!$F$2,$A$1,$A$2),1,1)-WEEKDAY(DATE(IF(F$16&gt;=Налаштування!$F$2,$A$1,$A$2),1,1),2)+(F$16-1)*7+$A20),"")</f>
        <v>18</v>
      </c>
      <c r="G20" s="9">
        <f>IF(MONTH(DATE(IF(G$16&gt;=Налаштування!$F$2,$A$1,$A$2),1,1)-WEEKDAY(DATE(IF(G$16&gt;=Налаштування!$F$2,$A$1,$A$2),1,1),2)+(G$16-1)*7+$A20)=G$17,DAY(DATE(IF(G$16&gt;=Налаштування!$F$2,$A$1,$A$2),1,1)-WEEKDAY(DATE(IF(G$16&gt;=Налаштування!$F$2,$A$1,$A$2),1,1),2)+(G$16-1)*7+$A20),"")</f>
        <v>25</v>
      </c>
      <c r="H20" s="9" t="str">
        <f>IF(MONTH(DATE(IF(H$16&gt;=Налаштування!$F$2,$A$1,$A$2),1,1)-WEEKDAY(DATE(IF(H$16&gt;=Налаштування!$F$2,$A$1,$A$2),1,1),2)+(H$16-1)*7+$A20)=H$17,DAY(DATE(IF(H$16&gt;=Налаштування!$F$2,$A$1,$A$2),1,1)-WEEKDAY(DATE(IF(H$16&gt;=Налаштування!$F$2,$A$1,$A$2),1,1),2)+(H$16-1)*7+$A20),"")</f>
        <v/>
      </c>
      <c r="I20" s="99"/>
      <c r="J20" s="10" t="s">
        <v>13</v>
      </c>
      <c r="K20" s="9">
        <f>IF(MONTH(DATE(IF(K$16&gt;=Налаштування!$F$2,$A$1,$A$2),1,1)-WEEKDAY(DATE(IF(K$16&gt;=Налаштування!$F$2,$A$1,$A$2),1,1),2)+(K$16-1)*7+$A20)=K$17,DAY(DATE(IF(K$16&gt;=Налаштування!$F$2,$A$1,$A$2),1,1)-WEEKDAY(DATE(IF(K$16&gt;=Налаштування!$F$2,$A$1,$A$2),1,1),2)+(K$16-1)*7+$A20),"")</f>
        <v>1</v>
      </c>
      <c r="L20" s="9">
        <f>IF(MONTH(DATE(IF(L$16&gt;=Налаштування!$F$2,$A$1,$A$2),1,1)-WEEKDAY(DATE(IF(L$16&gt;=Налаштування!$F$2,$A$1,$A$2),1,1),2)+(L$16-1)*7+$A20)=L$17,DAY(DATE(IF(L$16&gt;=Налаштування!$F$2,$A$1,$A$2),1,1)-WEEKDAY(DATE(IF(L$16&gt;=Налаштування!$F$2,$A$1,$A$2),1,1),2)+(L$16-1)*7+$A20),"")</f>
        <v>8</v>
      </c>
      <c r="M20" s="9">
        <f>IF(MONTH(DATE(IF(M$16&gt;=Налаштування!$F$2,$A$1,$A$2),1,1)-WEEKDAY(DATE(IF(M$16&gt;=Налаштування!$F$2,$A$1,$A$2),1,1),2)+(M$16-1)*7+$A20)=M$17,DAY(DATE(IF(M$16&gt;=Налаштування!$F$2,$A$1,$A$2),1,1)-WEEKDAY(DATE(IF(M$16&gt;=Налаштування!$F$2,$A$1,$A$2),1,1),2)+(M$16-1)*7+$A20),"")</f>
        <v>15</v>
      </c>
      <c r="N20" s="9">
        <f>IF(MONTH(DATE(IF(N$16&gt;=Налаштування!$F$2,$A$1,$A$2),1,1)-WEEKDAY(DATE(IF(N$16&gt;=Налаштування!$F$2,$A$1,$A$2),1,1),2)+(N$16-1)*7+$A20)=N$17,DAY(DATE(IF(N$16&gt;=Налаштування!$F$2,$A$1,$A$2),1,1)-WEEKDAY(DATE(IF(N$16&gt;=Налаштування!$F$2,$A$1,$A$2),1,1),2)+(N$16-1)*7+$A20),"")</f>
        <v>22</v>
      </c>
      <c r="O20" s="9" t="str">
        <f>IF(MONTH(DATE(IF(O$16&gt;=Налаштування!$F$2,$A$1,$A$2),1,1)-WEEKDAY(DATE(IF(O$16&gt;=Налаштування!$F$2,$A$1,$A$2),1,1),2)+(O$16-1)*7+$A20)=O$17,DAY(DATE(IF(O$16&gt;=Налаштування!$F$2,$A$1,$A$2),1,1)-WEEKDAY(DATE(IF(O$16&gt;=Налаштування!$F$2,$A$1,$A$2),1,1),2)+(O$16-1)*7+$A20),"")</f>
        <v/>
      </c>
      <c r="P20" s="9" t="str">
        <f>IF(MONTH(DATE(IF(P$16&gt;=Налаштування!$F$2,$A$1,$A$2),1,1)-WEEKDAY(DATE(IF(P$16&gt;=Налаштування!$F$2,$A$1,$A$2),1,1),2)+(P$16-1)*7+$A20)=P$17,DAY(DATE(IF(P$16&gt;=Налаштування!$F$2,$A$1,$A$2),1,1)-WEEKDAY(DATE(IF(P$16&gt;=Налаштування!$F$2,$A$1,$A$2),1,1),2)+(P$16-1)*7+$A20),"")</f>
        <v/>
      </c>
      <c r="Q20" s="101"/>
      <c r="R20" s="10" t="s">
        <v>13</v>
      </c>
      <c r="S20" s="9">
        <f>IF(MONTH(DATE(IF(S$16&gt;=Налаштування!$F$2,$A$1,$A$2),1,1)-WEEKDAY(DATE(IF(S$16&gt;=Налаштування!$F$2,$A$1,$A$2),1,1),2)+(S$16-1)*7+$A20)=S$17,DAY(DATE(IF(S$16&gt;=Налаштування!$F$2,$A$1,$A$2),1,1)-WEEKDAY(DATE(IF(S$16&gt;=Налаштування!$F$2,$A$1,$A$2),1,1),2)+(S$16-1)*7+$A20),"")</f>
        <v>1</v>
      </c>
      <c r="T20" s="9">
        <f>IF(MONTH(DATE(IF(T$16&gt;=Налаштування!$F$2,$A$1,$A$2),1,1)-WEEKDAY(DATE(IF(T$16&gt;=Налаштування!$F$2,$A$1,$A$2),1,1),2)+(T$16-1)*7+$A20)=T$17,DAY(DATE(IF(T$16&gt;=Налаштування!$F$2,$A$1,$A$2),1,1)-WEEKDAY(DATE(IF(T$16&gt;=Налаштування!$F$2,$A$1,$A$2),1,1),2)+(T$16-1)*7+$A20),"")</f>
        <v>8</v>
      </c>
      <c r="U20" s="9">
        <f>IF(MONTH(DATE(IF(U$16&gt;=Налаштування!$F$2,$A$1,$A$2),1,1)-WEEKDAY(DATE(IF(U$16&gt;=Налаштування!$F$2,$A$1,$A$2),1,1),2)+(U$16-1)*7+$A20)=U$17,DAY(DATE(IF(U$16&gt;=Налаштування!$F$2,$A$1,$A$2),1,1)-WEEKDAY(DATE(IF(U$16&gt;=Налаштування!$F$2,$A$1,$A$2),1,1),2)+(U$16-1)*7+$A20),"")</f>
        <v>15</v>
      </c>
      <c r="V20" s="9">
        <f>IF(MONTH(DATE(IF(V$16&gt;=Налаштування!$F$2,$A$1,$A$2),1,1)-WEEKDAY(DATE(IF(V$16&gt;=Налаштування!$F$2,$A$1,$A$2),1,1),2)+(V$16-1)*7+$A20)=V$17,DAY(DATE(IF(V$16&gt;=Налаштування!$F$2,$A$1,$A$2),1,1)-WEEKDAY(DATE(IF(V$16&gt;=Налаштування!$F$2,$A$1,$A$2),1,1),2)+(V$16-1)*7+$A20),"")</f>
        <v>22</v>
      </c>
      <c r="W20" s="9">
        <f>IF(MONTH(DATE(IF(W$16&gt;=Налаштування!$F$2,$A$1,$A$2),1,1)-WEEKDAY(DATE(IF(W$16&gt;=Налаштування!$F$2,$A$1,$A$2),1,1),2)+(W$16-1)*7+$A20)=W$17,DAY(DATE(IF(W$16&gt;=Налаштування!$F$2,$A$1,$A$2),1,1)-WEEKDAY(DATE(IF(W$16&gt;=Налаштування!$F$2,$A$1,$A$2),1,1),2)+(W$16-1)*7+$A20),"")</f>
        <v>29</v>
      </c>
      <c r="X20" s="9" t="str">
        <f>IF(MONTH(DATE(IF(X$16&gt;=Налаштування!$F$2,$A$1,$A$2),1,1)-WEEKDAY(DATE(IF(X$16&gt;=Налаштування!$F$2,$A$1,$A$2),1,1),2)+(X$16-1)*7+$A20)=X$17,DAY(DATE(IF(X$16&gt;=Налаштування!$F$2,$A$1,$A$2),1,1)-WEEKDAY(DATE(IF(X$16&gt;=Налаштування!$F$2,$A$1,$A$2),1,1),2)+(X$16-1)*7+$A20),"")</f>
        <v/>
      </c>
      <c r="Y20" s="114"/>
      <c r="Z20" s="10" t="s">
        <v>13</v>
      </c>
      <c r="AA20" s="9" t="str">
        <f>IF(MONTH(DATE(IF(AA$16&gt;=Налаштування!$F$2,$A$1,$A$2),1,1)-WEEKDAY(DATE(IF(AA$16&gt;=Налаштування!$F$2,$A$1,$A$2),1,1),2)+(AA$16-1)*7+$A20)=AA$17,DAY(DATE(IF(AA$16&gt;=Налаштування!$F$2,$A$1,$A$2),1,1)-WEEKDAY(DATE(IF(AA$16&gt;=Налаштування!$F$2,$A$1,$A$2),1,1),2)+(AA$16-1)*7+$A20),"")</f>
        <v/>
      </c>
      <c r="AB20" s="9">
        <f>IF(MONTH(DATE(IF(AB$16&gt;=Налаштування!$F$2,$A$1,$A$2),1,1)-WEEKDAY(DATE(IF(AB$16&gt;=Налаштування!$F$2,$A$1,$A$2),1,1),2)+(AB$16-1)*7+$A20)=AB$17,DAY(DATE(IF(AB$16&gt;=Налаштування!$F$2,$A$1,$A$2),1,1)-WEEKDAY(DATE(IF(AB$16&gt;=Налаштування!$F$2,$A$1,$A$2),1,1),2)+(AB$16-1)*7+$A20),"")</f>
        <v>5</v>
      </c>
      <c r="AC20" s="9">
        <f>IF(MONTH(DATE(IF(AC$16&gt;=Налаштування!$F$2,$A$1,$A$2),1,1)-WEEKDAY(DATE(IF(AC$16&gt;=Налаштування!$F$2,$A$1,$A$2),1,1),2)+(AC$16-1)*7+$A20)=AC$17,DAY(DATE(IF(AC$16&gt;=Налаштування!$F$2,$A$1,$A$2),1,1)-WEEKDAY(DATE(IF(AC$16&gt;=Налаштування!$F$2,$A$1,$A$2),1,1),2)+(AC$16-1)*7+$A20),"")</f>
        <v>12</v>
      </c>
      <c r="AD20" s="9">
        <f>IF(MONTH(DATE(IF(AD$16&gt;=Налаштування!$F$2,$A$1,$A$2),1,1)-WEEKDAY(DATE(IF(AD$16&gt;=Налаштування!$F$2,$A$1,$A$2),1,1),2)+(AD$16-1)*7+$A20)=AD$17,DAY(DATE(IF(AD$16&gt;=Налаштування!$F$2,$A$1,$A$2),1,1)-WEEKDAY(DATE(IF(AD$16&gt;=Налаштування!$F$2,$A$1,$A$2),1,1),2)+(AD$16-1)*7+$A20),"")</f>
        <v>19</v>
      </c>
      <c r="AE20" s="9">
        <f>IF(MONTH(DATE(IF(AE$16&gt;=Налаштування!$F$2,$A$1,$A$2),1,1)-WEEKDAY(DATE(IF(AE$16&gt;=Налаштування!$F$2,$A$1,$A$2),1,1),2)+(AE$16-1)*7+$A20)=AE$17,DAY(DATE(IF(AE$16&gt;=Налаштування!$F$2,$A$1,$A$2),1,1)-WEEKDAY(DATE(IF(AE$16&gt;=Налаштування!$F$2,$A$1,$A$2),1,1),2)+(AE$16-1)*7+$A20),"")</f>
        <v>26</v>
      </c>
      <c r="AF20" s="9" t="str">
        <f>IF(MONTH(DATE(IF(AF$16&gt;=Налаштування!$F$2,$A$1,$A$2),1,1)-WEEKDAY(DATE(IF(AF$16&gt;=Налаштування!$F$2,$A$1,$A$2),1,1),2)+(AF$16-1)*7+$A20)=AF$17,DAY(DATE(IF(AF$16&gt;=Налаштування!$F$2,$A$1,$A$2),1,1)-WEEKDAY(DATE(IF(AF$16&gt;=Налаштування!$F$2,$A$1,$A$2),1,1),2)+(AF$16-1)*7+$A20),"")</f>
        <v/>
      </c>
    </row>
    <row r="21" spans="1:32" ht="16.5" customHeight="1" thickTop="1" thickBot="1">
      <c r="A21" s="58">
        <v>3</v>
      </c>
      <c r="B21" s="10" t="s">
        <v>12</v>
      </c>
      <c r="C21" s="9" t="str">
        <f>IF(MONTH(DATE(IF(C$16&gt;=Налаштування!$F$2,$A$1,$A$2),1,1)-WEEKDAY(DATE(IF(C$16&gt;=Налаштування!$F$2,$A$1,$A$2),1,1),2)+(C$16-1)*7+$A21)=C$17,DAY(DATE(IF(C$16&gt;=Налаштування!$F$2,$A$1,$A$2),1,1)-WEEKDAY(DATE(IF(C$16&gt;=Налаштування!$F$2,$A$1,$A$2),1,1),2)+(C$16-1)*7+$A21),"")</f>
        <v/>
      </c>
      <c r="D21" s="9">
        <f>IF(MONTH(DATE(IF(D$16&gt;=Налаштування!$F$2,$A$1,$A$2),1,1)-WEEKDAY(DATE(IF(D$16&gt;=Налаштування!$F$2,$A$1,$A$2),1,1),2)+(D$16-1)*7+$A21)=D$17,DAY(DATE(IF(D$16&gt;=Налаштування!$F$2,$A$1,$A$2),1,1)-WEEKDAY(DATE(IF(D$16&gt;=Налаштування!$F$2,$A$1,$A$2),1,1),2)+(D$16-1)*7+$A21),"")</f>
        <v>5</v>
      </c>
      <c r="E21" s="9">
        <f>IF(MONTH(DATE(IF(E$16&gt;=Налаштування!$F$2,$A$1,$A$2),1,1)-WEEKDAY(DATE(IF(E$16&gt;=Налаштування!$F$2,$A$1,$A$2),1,1),2)+(E$16-1)*7+$A21)=E$17,DAY(DATE(IF(E$16&gt;=Налаштування!$F$2,$A$1,$A$2),1,1)-WEEKDAY(DATE(IF(E$16&gt;=Налаштування!$F$2,$A$1,$A$2),1,1),2)+(E$16-1)*7+$A21),"")</f>
        <v>12</v>
      </c>
      <c r="F21" s="9">
        <f>IF(MONTH(DATE(IF(F$16&gt;=Налаштування!$F$2,$A$1,$A$2),1,1)-WEEKDAY(DATE(IF(F$16&gt;=Налаштування!$F$2,$A$1,$A$2),1,1),2)+(F$16-1)*7+$A21)=F$17,DAY(DATE(IF(F$16&gt;=Налаштування!$F$2,$A$1,$A$2),1,1)-WEEKDAY(DATE(IF(F$16&gt;=Налаштування!$F$2,$A$1,$A$2),1,1),2)+(F$16-1)*7+$A21),"")</f>
        <v>19</v>
      </c>
      <c r="G21" s="9">
        <f>IF(MONTH(DATE(IF(G$16&gt;=Налаштування!$F$2,$A$1,$A$2),1,1)-WEEKDAY(DATE(IF(G$16&gt;=Налаштування!$F$2,$A$1,$A$2),1,1),2)+(G$16-1)*7+$A21)=G$17,DAY(DATE(IF(G$16&gt;=Налаштування!$F$2,$A$1,$A$2),1,1)-WEEKDAY(DATE(IF(G$16&gt;=Налаштування!$F$2,$A$1,$A$2),1,1),2)+(G$16-1)*7+$A21),"")</f>
        <v>26</v>
      </c>
      <c r="H21" s="9" t="str">
        <f>IF(MONTH(DATE(IF(H$16&gt;=Налаштування!$F$2,$A$1,$A$2),1,1)-WEEKDAY(DATE(IF(H$16&gt;=Налаштування!$F$2,$A$1,$A$2),1,1),2)+(H$16-1)*7+$A21)=H$17,DAY(DATE(IF(H$16&gt;=Налаштування!$F$2,$A$1,$A$2),1,1)-WEEKDAY(DATE(IF(H$16&gt;=Налаштування!$F$2,$A$1,$A$2),1,1),2)+(H$16-1)*7+$A21),"")</f>
        <v/>
      </c>
      <c r="I21" s="99"/>
      <c r="J21" s="10" t="s">
        <v>12</v>
      </c>
      <c r="K21" s="9">
        <f>IF(MONTH(DATE(IF(K$16&gt;=Налаштування!$F$2,$A$1,$A$2),1,1)-WEEKDAY(DATE(IF(K$16&gt;=Налаштування!$F$2,$A$1,$A$2),1,1),2)+(K$16-1)*7+$A21)=K$17,DAY(DATE(IF(K$16&gt;=Налаштування!$F$2,$A$1,$A$2),1,1)-WEEKDAY(DATE(IF(K$16&gt;=Налаштування!$F$2,$A$1,$A$2),1,1),2)+(K$16-1)*7+$A21),"")</f>
        <v>2</v>
      </c>
      <c r="L21" s="9">
        <f>IF(MONTH(DATE(IF(L$16&gt;=Налаштування!$F$2,$A$1,$A$2),1,1)-WEEKDAY(DATE(IF(L$16&gt;=Налаштування!$F$2,$A$1,$A$2),1,1),2)+(L$16-1)*7+$A21)=L$17,DAY(DATE(IF(L$16&gt;=Налаштування!$F$2,$A$1,$A$2),1,1)-WEEKDAY(DATE(IF(L$16&gt;=Налаштування!$F$2,$A$1,$A$2),1,1),2)+(L$16-1)*7+$A21),"")</f>
        <v>9</v>
      </c>
      <c r="M21" s="9">
        <f>IF(MONTH(DATE(IF(M$16&gt;=Налаштування!$F$2,$A$1,$A$2),1,1)-WEEKDAY(DATE(IF(M$16&gt;=Налаштування!$F$2,$A$1,$A$2),1,1),2)+(M$16-1)*7+$A21)=M$17,DAY(DATE(IF(M$16&gt;=Налаштування!$F$2,$A$1,$A$2),1,1)-WEEKDAY(DATE(IF(M$16&gt;=Налаштування!$F$2,$A$1,$A$2),1,1),2)+(M$16-1)*7+$A21),"")</f>
        <v>16</v>
      </c>
      <c r="N21" s="9">
        <f>IF(MONTH(DATE(IF(N$16&gt;=Налаштування!$F$2,$A$1,$A$2),1,1)-WEEKDAY(DATE(IF(N$16&gt;=Налаштування!$F$2,$A$1,$A$2),1,1),2)+(N$16-1)*7+$A21)=N$17,DAY(DATE(IF(N$16&gt;=Налаштування!$F$2,$A$1,$A$2),1,1)-WEEKDAY(DATE(IF(N$16&gt;=Налаштування!$F$2,$A$1,$A$2),1,1),2)+(N$16-1)*7+$A21),"")</f>
        <v>23</v>
      </c>
      <c r="O21" s="9" t="str">
        <f>IF(MONTH(DATE(IF(O$16&gt;=Налаштування!$F$2,$A$1,$A$2),1,1)-WEEKDAY(DATE(IF(O$16&gt;=Налаштування!$F$2,$A$1,$A$2),1,1),2)+(O$16-1)*7+$A21)=O$17,DAY(DATE(IF(O$16&gt;=Налаштування!$F$2,$A$1,$A$2),1,1)-WEEKDAY(DATE(IF(O$16&gt;=Налаштування!$F$2,$A$1,$A$2),1,1),2)+(O$16-1)*7+$A21),"")</f>
        <v/>
      </c>
      <c r="P21" s="9" t="str">
        <f>IF(MONTH(DATE(IF(P$16&gt;=Налаштування!$F$2,$A$1,$A$2),1,1)-WEEKDAY(DATE(IF(P$16&gt;=Налаштування!$F$2,$A$1,$A$2),1,1),2)+(P$16-1)*7+$A21)=P$17,DAY(DATE(IF(P$16&gt;=Налаштування!$F$2,$A$1,$A$2),1,1)-WEEKDAY(DATE(IF(P$16&gt;=Налаштування!$F$2,$A$1,$A$2),1,1),2)+(P$16-1)*7+$A21),"")</f>
        <v/>
      </c>
      <c r="Q21" s="101"/>
      <c r="R21" s="10" t="s">
        <v>12</v>
      </c>
      <c r="S21" s="9">
        <f>IF(MONTH(DATE(IF(S$16&gt;=Налаштування!$F$2,$A$1,$A$2),1,1)-WEEKDAY(DATE(IF(S$16&gt;=Налаштування!$F$2,$A$1,$A$2),1,1),2)+(S$16-1)*7+$A21)=S$17,DAY(DATE(IF(S$16&gt;=Налаштування!$F$2,$A$1,$A$2),1,1)-WEEKDAY(DATE(IF(S$16&gt;=Налаштування!$F$2,$A$1,$A$2),1,1),2)+(S$16-1)*7+$A21),"")</f>
        <v>2</v>
      </c>
      <c r="T21" s="9">
        <f>IF(MONTH(DATE(IF(T$16&gt;=Налаштування!$F$2,$A$1,$A$2),1,1)-WEEKDAY(DATE(IF(T$16&gt;=Налаштування!$F$2,$A$1,$A$2),1,1),2)+(T$16-1)*7+$A21)=T$17,DAY(DATE(IF(T$16&gt;=Налаштування!$F$2,$A$1,$A$2),1,1)-WEEKDAY(DATE(IF(T$16&gt;=Налаштування!$F$2,$A$1,$A$2),1,1),2)+(T$16-1)*7+$A21),"")</f>
        <v>9</v>
      </c>
      <c r="U21" s="9">
        <f>IF(MONTH(DATE(IF(U$16&gt;=Налаштування!$F$2,$A$1,$A$2),1,1)-WEEKDAY(DATE(IF(U$16&gt;=Налаштування!$F$2,$A$1,$A$2),1,1),2)+(U$16-1)*7+$A21)=U$17,DAY(DATE(IF(U$16&gt;=Налаштування!$F$2,$A$1,$A$2),1,1)-WEEKDAY(DATE(IF(U$16&gt;=Налаштування!$F$2,$A$1,$A$2),1,1),2)+(U$16-1)*7+$A21),"")</f>
        <v>16</v>
      </c>
      <c r="V21" s="9">
        <f>IF(MONTH(DATE(IF(V$16&gt;=Налаштування!$F$2,$A$1,$A$2),1,1)-WEEKDAY(DATE(IF(V$16&gt;=Налаштування!$F$2,$A$1,$A$2),1,1),2)+(V$16-1)*7+$A21)=V$17,DAY(DATE(IF(V$16&gt;=Налаштування!$F$2,$A$1,$A$2),1,1)-WEEKDAY(DATE(IF(V$16&gt;=Налаштування!$F$2,$A$1,$A$2),1,1),2)+(V$16-1)*7+$A21),"")</f>
        <v>23</v>
      </c>
      <c r="W21" s="9">
        <f>IF(MONTH(DATE(IF(W$16&gt;=Налаштування!$F$2,$A$1,$A$2),1,1)-WEEKDAY(DATE(IF(W$16&gt;=Налаштування!$F$2,$A$1,$A$2),1,1),2)+(W$16-1)*7+$A21)=W$17,DAY(DATE(IF(W$16&gt;=Налаштування!$F$2,$A$1,$A$2),1,1)-WEEKDAY(DATE(IF(W$16&gt;=Налаштування!$F$2,$A$1,$A$2),1,1),2)+(W$16-1)*7+$A21),"")</f>
        <v>30</v>
      </c>
      <c r="X21" s="9" t="str">
        <f>IF(MONTH(DATE(IF(X$16&gt;=Налаштування!$F$2,$A$1,$A$2),1,1)-WEEKDAY(DATE(IF(X$16&gt;=Налаштування!$F$2,$A$1,$A$2),1,1),2)+(X$16-1)*7+$A21)=X$17,DAY(DATE(IF(X$16&gt;=Налаштування!$F$2,$A$1,$A$2),1,1)-WEEKDAY(DATE(IF(X$16&gt;=Налаштування!$F$2,$A$1,$A$2),1,1),2)+(X$16-1)*7+$A21),"")</f>
        <v/>
      </c>
      <c r="Y21" s="114"/>
      <c r="Z21" s="10" t="s">
        <v>12</v>
      </c>
      <c r="AA21" s="9" t="str">
        <f>IF(MONTH(DATE(IF(AA$16&gt;=Налаштування!$F$2,$A$1,$A$2),1,1)-WEEKDAY(DATE(IF(AA$16&gt;=Налаштування!$F$2,$A$1,$A$2),1,1),2)+(AA$16-1)*7+$A21)=AA$17,DAY(DATE(IF(AA$16&gt;=Налаштування!$F$2,$A$1,$A$2),1,1)-WEEKDAY(DATE(IF(AA$16&gt;=Налаштування!$F$2,$A$1,$A$2),1,1),2)+(AA$16-1)*7+$A21),"")</f>
        <v/>
      </c>
      <c r="AB21" s="9">
        <f>IF(MONTH(DATE(IF(AB$16&gt;=Налаштування!$F$2,$A$1,$A$2),1,1)-WEEKDAY(DATE(IF(AB$16&gt;=Налаштування!$F$2,$A$1,$A$2),1,1),2)+(AB$16-1)*7+$A21)=AB$17,DAY(DATE(IF(AB$16&gt;=Налаштування!$F$2,$A$1,$A$2),1,1)-WEEKDAY(DATE(IF(AB$16&gt;=Налаштування!$F$2,$A$1,$A$2),1,1),2)+(AB$16-1)*7+$A21),"")</f>
        <v>6</v>
      </c>
      <c r="AC21" s="9">
        <f>IF(MONTH(DATE(IF(AC$16&gt;=Налаштування!$F$2,$A$1,$A$2),1,1)-WEEKDAY(DATE(IF(AC$16&gt;=Налаштування!$F$2,$A$1,$A$2),1,1),2)+(AC$16-1)*7+$A21)=AC$17,DAY(DATE(IF(AC$16&gt;=Налаштування!$F$2,$A$1,$A$2),1,1)-WEEKDAY(DATE(IF(AC$16&gt;=Налаштування!$F$2,$A$1,$A$2),1,1),2)+(AC$16-1)*7+$A21),"")</f>
        <v>13</v>
      </c>
      <c r="AD21" s="9">
        <f>IF(MONTH(DATE(IF(AD$16&gt;=Налаштування!$F$2,$A$1,$A$2),1,1)-WEEKDAY(DATE(IF(AD$16&gt;=Налаштування!$F$2,$A$1,$A$2),1,1),2)+(AD$16-1)*7+$A21)=AD$17,DAY(DATE(IF(AD$16&gt;=Налаштування!$F$2,$A$1,$A$2),1,1)-WEEKDAY(DATE(IF(AD$16&gt;=Налаштування!$F$2,$A$1,$A$2),1,1),2)+(AD$16-1)*7+$A21),"")</f>
        <v>20</v>
      </c>
      <c r="AE21" s="9">
        <f>IF(MONTH(DATE(IF(AE$16&gt;=Налаштування!$F$2,$A$1,$A$2),1,1)-WEEKDAY(DATE(IF(AE$16&gt;=Налаштування!$F$2,$A$1,$A$2),1,1),2)+(AE$16-1)*7+$A21)=AE$17,DAY(DATE(IF(AE$16&gt;=Налаштування!$F$2,$A$1,$A$2),1,1)-WEEKDAY(DATE(IF(AE$16&gt;=Налаштування!$F$2,$A$1,$A$2),1,1),2)+(AE$16-1)*7+$A21),"")</f>
        <v>27</v>
      </c>
      <c r="AF21" s="9" t="str">
        <f>IF(MONTH(DATE(IF(AF$16&gt;=Налаштування!$F$2,$A$1,$A$2),1,1)-WEEKDAY(DATE(IF(AF$16&gt;=Налаштування!$F$2,$A$1,$A$2),1,1),2)+(AF$16-1)*7+$A21)=AF$17,DAY(DATE(IF(AF$16&gt;=Налаштування!$F$2,$A$1,$A$2),1,1)-WEEKDAY(DATE(IF(AF$16&gt;=Налаштування!$F$2,$A$1,$A$2),1,1),2)+(AF$16-1)*7+$A21),"")</f>
        <v/>
      </c>
    </row>
    <row r="22" spans="1:32" ht="16.5" customHeight="1" thickTop="1" thickBot="1">
      <c r="A22" s="58">
        <v>4</v>
      </c>
      <c r="B22" s="10" t="s">
        <v>11</v>
      </c>
      <c r="C22" s="9" t="str">
        <f>IF(MONTH(DATE(IF(C$16&gt;=Налаштування!$F$2,$A$1,$A$2),1,1)-WEEKDAY(DATE(IF(C$16&gt;=Налаштування!$F$2,$A$1,$A$2),1,1),2)+(C$16-1)*7+$A22)=C$17,DAY(DATE(IF(C$16&gt;=Налаштування!$F$2,$A$1,$A$2),1,1)-WEEKDAY(DATE(IF(C$16&gt;=Налаштування!$F$2,$A$1,$A$2),1,1),2)+(C$16-1)*7+$A22),"")</f>
        <v/>
      </c>
      <c r="D22" s="9">
        <f>IF(MONTH(DATE(IF(D$16&gt;=Налаштування!$F$2,$A$1,$A$2),1,1)-WEEKDAY(DATE(IF(D$16&gt;=Налаштування!$F$2,$A$1,$A$2),1,1),2)+(D$16-1)*7+$A22)=D$17,DAY(DATE(IF(D$16&gt;=Налаштування!$F$2,$A$1,$A$2),1,1)-WEEKDAY(DATE(IF(D$16&gt;=Налаштування!$F$2,$A$1,$A$2),1,1),2)+(D$16-1)*7+$A22),"")</f>
        <v>6</v>
      </c>
      <c r="E22" s="9">
        <f>IF(MONTH(DATE(IF(E$16&gt;=Налаштування!$F$2,$A$1,$A$2),1,1)-WEEKDAY(DATE(IF(E$16&gt;=Налаштування!$F$2,$A$1,$A$2),1,1),2)+(E$16-1)*7+$A22)=E$17,DAY(DATE(IF(E$16&gt;=Налаштування!$F$2,$A$1,$A$2),1,1)-WEEKDAY(DATE(IF(E$16&gt;=Налаштування!$F$2,$A$1,$A$2),1,1),2)+(E$16-1)*7+$A22),"")</f>
        <v>13</v>
      </c>
      <c r="F22" s="9">
        <f>IF(MONTH(DATE(IF(F$16&gt;=Налаштування!$F$2,$A$1,$A$2),1,1)-WEEKDAY(DATE(IF(F$16&gt;=Налаштування!$F$2,$A$1,$A$2),1,1),2)+(F$16-1)*7+$A22)=F$17,DAY(DATE(IF(F$16&gt;=Налаштування!$F$2,$A$1,$A$2),1,1)-WEEKDAY(DATE(IF(F$16&gt;=Налаштування!$F$2,$A$1,$A$2),1,1),2)+(F$16-1)*7+$A22),"")</f>
        <v>20</v>
      </c>
      <c r="G22" s="9">
        <f>IF(MONTH(DATE(IF(G$16&gt;=Налаштування!$F$2,$A$1,$A$2),1,1)-WEEKDAY(DATE(IF(G$16&gt;=Налаштування!$F$2,$A$1,$A$2),1,1),2)+(G$16-1)*7+$A22)=G$17,DAY(DATE(IF(G$16&gt;=Налаштування!$F$2,$A$1,$A$2),1,1)-WEEKDAY(DATE(IF(G$16&gt;=Налаштування!$F$2,$A$1,$A$2),1,1),2)+(G$16-1)*7+$A22),"")</f>
        <v>27</v>
      </c>
      <c r="H22" s="9" t="str">
        <f>IF(MONTH(DATE(IF(H$16&gt;=Налаштування!$F$2,$A$1,$A$2),1,1)-WEEKDAY(DATE(IF(H$16&gt;=Налаштування!$F$2,$A$1,$A$2),1,1),2)+(H$16-1)*7+$A22)=H$17,DAY(DATE(IF(H$16&gt;=Налаштування!$F$2,$A$1,$A$2),1,1)-WEEKDAY(DATE(IF(H$16&gt;=Налаштування!$F$2,$A$1,$A$2),1,1),2)+(H$16-1)*7+$A22),"")</f>
        <v/>
      </c>
      <c r="I22" s="99"/>
      <c r="J22" s="10" t="s">
        <v>11</v>
      </c>
      <c r="K22" s="9">
        <f>IF(MONTH(DATE(IF(K$16&gt;=Налаштування!$F$2,$A$1,$A$2),1,1)-WEEKDAY(DATE(IF(K$16&gt;=Налаштування!$F$2,$A$1,$A$2),1,1),2)+(K$16-1)*7+$A22)=K$17,DAY(DATE(IF(K$16&gt;=Налаштування!$F$2,$A$1,$A$2),1,1)-WEEKDAY(DATE(IF(K$16&gt;=Налаштування!$F$2,$A$1,$A$2),1,1),2)+(K$16-1)*7+$A22),"")</f>
        <v>3</v>
      </c>
      <c r="L22" s="9">
        <f>IF(MONTH(DATE(IF(L$16&gt;=Налаштування!$F$2,$A$1,$A$2),1,1)-WEEKDAY(DATE(IF(L$16&gt;=Налаштування!$F$2,$A$1,$A$2),1,1),2)+(L$16-1)*7+$A22)=L$17,DAY(DATE(IF(L$16&gt;=Налаштування!$F$2,$A$1,$A$2),1,1)-WEEKDAY(DATE(IF(L$16&gt;=Налаштування!$F$2,$A$1,$A$2),1,1),2)+(L$16-1)*7+$A22),"")</f>
        <v>10</v>
      </c>
      <c r="M22" s="9">
        <f>IF(MONTH(DATE(IF(M$16&gt;=Налаштування!$F$2,$A$1,$A$2),1,1)-WEEKDAY(DATE(IF(M$16&gt;=Налаштування!$F$2,$A$1,$A$2),1,1),2)+(M$16-1)*7+$A22)=M$17,DAY(DATE(IF(M$16&gt;=Налаштування!$F$2,$A$1,$A$2),1,1)-WEEKDAY(DATE(IF(M$16&gt;=Налаштування!$F$2,$A$1,$A$2),1,1),2)+(M$16-1)*7+$A22),"")</f>
        <v>17</v>
      </c>
      <c r="N22" s="9">
        <f>IF(MONTH(DATE(IF(N$16&gt;=Налаштування!$F$2,$A$1,$A$2),1,1)-WEEKDAY(DATE(IF(N$16&gt;=Налаштування!$F$2,$A$1,$A$2),1,1),2)+(N$16-1)*7+$A22)=N$17,DAY(DATE(IF(N$16&gt;=Налаштування!$F$2,$A$1,$A$2),1,1)-WEEKDAY(DATE(IF(N$16&gt;=Налаштування!$F$2,$A$1,$A$2),1,1),2)+(N$16-1)*7+$A22),"")</f>
        <v>24</v>
      </c>
      <c r="O22" s="9" t="str">
        <f>IF(MONTH(DATE(IF(O$16&gt;=Налаштування!$F$2,$A$1,$A$2),1,1)-WEEKDAY(DATE(IF(O$16&gt;=Налаштування!$F$2,$A$1,$A$2),1,1),2)+(O$16-1)*7+$A22)=O$17,DAY(DATE(IF(O$16&gt;=Налаштування!$F$2,$A$1,$A$2),1,1)-WEEKDAY(DATE(IF(O$16&gt;=Налаштування!$F$2,$A$1,$A$2),1,1),2)+(O$16-1)*7+$A22),"")</f>
        <v/>
      </c>
      <c r="P22" s="9" t="str">
        <f>IF(MONTH(DATE(IF(P$16&gt;=Налаштування!$F$2,$A$1,$A$2),1,1)-WEEKDAY(DATE(IF(P$16&gt;=Налаштування!$F$2,$A$1,$A$2),1,1),2)+(P$16-1)*7+$A22)=P$17,DAY(DATE(IF(P$16&gt;=Налаштування!$F$2,$A$1,$A$2),1,1)-WEEKDAY(DATE(IF(P$16&gt;=Налаштування!$F$2,$A$1,$A$2),1,1),2)+(P$16-1)*7+$A22),"")</f>
        <v/>
      </c>
      <c r="Q22" s="101"/>
      <c r="R22" s="10" t="s">
        <v>11</v>
      </c>
      <c r="S22" s="9">
        <f>IF(MONTH(DATE(IF(S$16&gt;=Налаштування!$F$2,$A$1,$A$2),1,1)-WEEKDAY(DATE(IF(S$16&gt;=Налаштування!$F$2,$A$1,$A$2),1,1),2)+(S$16-1)*7+$A22)=S$17,DAY(DATE(IF(S$16&gt;=Налаштування!$F$2,$A$1,$A$2),1,1)-WEEKDAY(DATE(IF(S$16&gt;=Налаштування!$F$2,$A$1,$A$2),1,1),2)+(S$16-1)*7+$A22),"")</f>
        <v>3</v>
      </c>
      <c r="T22" s="9">
        <f>IF(MONTH(DATE(IF(T$16&gt;=Налаштування!$F$2,$A$1,$A$2),1,1)-WEEKDAY(DATE(IF(T$16&gt;=Налаштування!$F$2,$A$1,$A$2),1,1),2)+(T$16-1)*7+$A22)=T$17,DAY(DATE(IF(T$16&gt;=Налаштування!$F$2,$A$1,$A$2),1,1)-WEEKDAY(DATE(IF(T$16&gt;=Налаштування!$F$2,$A$1,$A$2),1,1),2)+(T$16-1)*7+$A22),"")</f>
        <v>10</v>
      </c>
      <c r="U22" s="9">
        <f>IF(MONTH(DATE(IF(U$16&gt;=Налаштування!$F$2,$A$1,$A$2),1,1)-WEEKDAY(DATE(IF(U$16&gt;=Налаштування!$F$2,$A$1,$A$2),1,1),2)+(U$16-1)*7+$A22)=U$17,DAY(DATE(IF(U$16&gt;=Налаштування!$F$2,$A$1,$A$2),1,1)-WEEKDAY(DATE(IF(U$16&gt;=Налаштування!$F$2,$A$1,$A$2),1,1),2)+(U$16-1)*7+$A22),"")</f>
        <v>17</v>
      </c>
      <c r="V22" s="9">
        <f>IF(MONTH(DATE(IF(V$16&gt;=Налаштування!$F$2,$A$1,$A$2),1,1)-WEEKDAY(DATE(IF(V$16&gt;=Налаштування!$F$2,$A$1,$A$2),1,1),2)+(V$16-1)*7+$A22)=V$17,DAY(DATE(IF(V$16&gt;=Налаштування!$F$2,$A$1,$A$2),1,1)-WEEKDAY(DATE(IF(V$16&gt;=Налаштування!$F$2,$A$1,$A$2),1,1),2)+(V$16-1)*7+$A22),"")</f>
        <v>24</v>
      </c>
      <c r="W22" s="9">
        <f>IF(MONTH(DATE(IF(W$16&gt;=Налаштування!$F$2,$A$1,$A$2),1,1)-WEEKDAY(DATE(IF(W$16&gt;=Налаштування!$F$2,$A$1,$A$2),1,1),2)+(W$16-1)*7+$A22)=W$17,DAY(DATE(IF(W$16&gt;=Налаштування!$F$2,$A$1,$A$2),1,1)-WEEKDAY(DATE(IF(W$16&gt;=Налаштування!$F$2,$A$1,$A$2),1,1),2)+(W$16-1)*7+$A22),"")</f>
        <v>31</v>
      </c>
      <c r="X22" s="9" t="str">
        <f>IF(MONTH(DATE(IF(X$16&gt;=Налаштування!$F$2,$A$1,$A$2),1,1)-WEEKDAY(DATE(IF(X$16&gt;=Налаштування!$F$2,$A$1,$A$2),1,1),2)+(X$16-1)*7+$A22)=X$17,DAY(DATE(IF(X$16&gt;=Налаштування!$F$2,$A$1,$A$2),1,1)-WEEKDAY(DATE(IF(X$16&gt;=Налаштування!$F$2,$A$1,$A$2),1,1),2)+(X$16-1)*7+$A22),"")</f>
        <v/>
      </c>
      <c r="Y22" s="114"/>
      <c r="Z22" s="10" t="s">
        <v>11</v>
      </c>
      <c r="AA22" s="9" t="str">
        <f>IF(MONTH(DATE(IF(AA$16&gt;=Налаштування!$F$2,$A$1,$A$2),1,1)-WEEKDAY(DATE(IF(AA$16&gt;=Налаштування!$F$2,$A$1,$A$2),1,1),2)+(AA$16-1)*7+$A22)=AA$17,DAY(DATE(IF(AA$16&gt;=Налаштування!$F$2,$A$1,$A$2),1,1)-WEEKDAY(DATE(IF(AA$16&gt;=Налаштування!$F$2,$A$1,$A$2),1,1),2)+(AA$16-1)*7+$A22),"")</f>
        <v/>
      </c>
      <c r="AB22" s="9">
        <f>IF(MONTH(DATE(IF(AB$16&gt;=Налаштування!$F$2,$A$1,$A$2),1,1)-WEEKDAY(DATE(IF(AB$16&gt;=Налаштування!$F$2,$A$1,$A$2),1,1),2)+(AB$16-1)*7+$A22)=AB$17,DAY(DATE(IF(AB$16&gt;=Налаштування!$F$2,$A$1,$A$2),1,1)-WEEKDAY(DATE(IF(AB$16&gt;=Налаштування!$F$2,$A$1,$A$2),1,1),2)+(AB$16-1)*7+$A22),"")</f>
        <v>7</v>
      </c>
      <c r="AC22" s="9">
        <f>IF(MONTH(DATE(IF(AC$16&gt;=Налаштування!$F$2,$A$1,$A$2),1,1)-WEEKDAY(DATE(IF(AC$16&gt;=Налаштування!$F$2,$A$1,$A$2),1,1),2)+(AC$16-1)*7+$A22)=AC$17,DAY(DATE(IF(AC$16&gt;=Налаштування!$F$2,$A$1,$A$2),1,1)-WEEKDAY(DATE(IF(AC$16&gt;=Налаштування!$F$2,$A$1,$A$2),1,1),2)+(AC$16-1)*7+$A22),"")</f>
        <v>14</v>
      </c>
      <c r="AD22" s="9">
        <f>IF(MONTH(DATE(IF(AD$16&gt;=Налаштування!$F$2,$A$1,$A$2),1,1)-WEEKDAY(DATE(IF(AD$16&gt;=Налаштування!$F$2,$A$1,$A$2),1,1),2)+(AD$16-1)*7+$A22)=AD$17,DAY(DATE(IF(AD$16&gt;=Налаштування!$F$2,$A$1,$A$2),1,1)-WEEKDAY(DATE(IF(AD$16&gt;=Налаштування!$F$2,$A$1,$A$2),1,1),2)+(AD$16-1)*7+$A22),"")</f>
        <v>21</v>
      </c>
      <c r="AE22" s="9">
        <f>IF(MONTH(DATE(IF(AE$16&gt;=Налаштування!$F$2,$A$1,$A$2),1,1)-WEEKDAY(DATE(IF(AE$16&gt;=Налаштування!$F$2,$A$1,$A$2),1,1),2)+(AE$16-1)*7+$A22)=AE$17,DAY(DATE(IF(AE$16&gt;=Налаштування!$F$2,$A$1,$A$2),1,1)-WEEKDAY(DATE(IF(AE$16&gt;=Налаштування!$F$2,$A$1,$A$2),1,1),2)+(AE$16-1)*7+$A22),"")</f>
        <v>28</v>
      </c>
      <c r="AF22" s="9" t="str">
        <f>IF(MONTH(DATE(IF(AF$16&gt;=Налаштування!$F$2,$A$1,$A$2),1,1)-WEEKDAY(DATE(IF(AF$16&gt;=Налаштування!$F$2,$A$1,$A$2),1,1),2)+(AF$16-1)*7+$A22)=AF$17,DAY(DATE(IF(AF$16&gt;=Налаштування!$F$2,$A$1,$A$2),1,1)-WEEKDAY(DATE(IF(AF$16&gt;=Налаштування!$F$2,$A$1,$A$2),1,1),2)+(AF$16-1)*7+$A22),"")</f>
        <v/>
      </c>
    </row>
    <row r="23" spans="1:32" ht="16.5" customHeight="1" thickTop="1" thickBot="1">
      <c r="A23" s="58">
        <v>5</v>
      </c>
      <c r="B23" s="10" t="s">
        <v>10</v>
      </c>
      <c r="C23" s="9" t="str">
        <f>IF(MONTH(DATE(IF(C$16&gt;=Налаштування!$F$2,$A$1,$A$2),1,1)-WEEKDAY(DATE(IF(C$16&gt;=Налаштування!$F$2,$A$1,$A$2),1,1),2)+(C$16-1)*7+$A23)=C$17,DAY(DATE(IF(C$16&gt;=Налаштування!$F$2,$A$1,$A$2),1,1)-WEEKDAY(DATE(IF(C$16&gt;=Налаштування!$F$2,$A$1,$A$2),1,1),2)+(C$16-1)*7+$A23),"")</f>
        <v/>
      </c>
      <c r="D23" s="9">
        <f>IF(MONTH(DATE(IF(D$16&gt;=Налаштування!$F$2,$A$1,$A$2),1,1)-WEEKDAY(DATE(IF(D$16&gt;=Налаштування!$F$2,$A$1,$A$2),1,1),2)+(D$16-1)*7+$A23)=D$17,DAY(DATE(IF(D$16&gt;=Налаштування!$F$2,$A$1,$A$2),1,1)-WEEKDAY(DATE(IF(D$16&gt;=Налаштування!$F$2,$A$1,$A$2),1,1),2)+(D$16-1)*7+$A23),"")</f>
        <v>7</v>
      </c>
      <c r="E23" s="9">
        <f>IF(MONTH(DATE(IF(E$16&gt;=Налаштування!$F$2,$A$1,$A$2),1,1)-WEEKDAY(DATE(IF(E$16&gt;=Налаштування!$F$2,$A$1,$A$2),1,1),2)+(E$16-1)*7+$A23)=E$17,DAY(DATE(IF(E$16&gt;=Налаштування!$F$2,$A$1,$A$2),1,1)-WEEKDAY(DATE(IF(E$16&gt;=Налаштування!$F$2,$A$1,$A$2),1,1),2)+(E$16-1)*7+$A23),"")</f>
        <v>14</v>
      </c>
      <c r="F23" s="9">
        <f>IF(MONTH(DATE(IF(F$16&gt;=Налаштування!$F$2,$A$1,$A$2),1,1)-WEEKDAY(DATE(IF(F$16&gt;=Налаштування!$F$2,$A$1,$A$2),1,1),2)+(F$16-1)*7+$A23)=F$17,DAY(DATE(IF(F$16&gt;=Налаштування!$F$2,$A$1,$A$2),1,1)-WEEKDAY(DATE(IF(F$16&gt;=Налаштування!$F$2,$A$1,$A$2),1,1),2)+(F$16-1)*7+$A23),"")</f>
        <v>21</v>
      </c>
      <c r="G23" s="9">
        <f>IF(MONTH(DATE(IF(G$16&gt;=Налаштування!$F$2,$A$1,$A$2),1,1)-WEEKDAY(DATE(IF(G$16&gt;=Налаштування!$F$2,$A$1,$A$2),1,1),2)+(G$16-1)*7+$A23)=G$17,DAY(DATE(IF(G$16&gt;=Налаштування!$F$2,$A$1,$A$2),1,1)-WEEKDAY(DATE(IF(G$16&gt;=Налаштування!$F$2,$A$1,$A$2),1,1),2)+(G$16-1)*7+$A23),"")</f>
        <v>28</v>
      </c>
      <c r="H23" s="9" t="str">
        <f>IF(MONTH(DATE(IF(H$16&gt;=Налаштування!$F$2,$A$1,$A$2),1,1)-WEEKDAY(DATE(IF(H$16&gt;=Налаштування!$F$2,$A$1,$A$2),1,1),2)+(H$16-1)*7+$A23)=H$17,DAY(DATE(IF(H$16&gt;=Налаштування!$F$2,$A$1,$A$2),1,1)-WEEKDAY(DATE(IF(H$16&gt;=Налаштування!$F$2,$A$1,$A$2),1,1),2)+(H$16-1)*7+$A23),"")</f>
        <v/>
      </c>
      <c r="I23" s="99"/>
      <c r="J23" s="10" t="s">
        <v>10</v>
      </c>
      <c r="K23" s="9">
        <f>IF(MONTH(DATE(IF(K$16&gt;=Налаштування!$F$2,$A$1,$A$2),1,1)-WEEKDAY(DATE(IF(K$16&gt;=Налаштування!$F$2,$A$1,$A$2),1,1),2)+(K$16-1)*7+$A23)=K$17,DAY(DATE(IF(K$16&gt;=Налаштування!$F$2,$A$1,$A$2),1,1)-WEEKDAY(DATE(IF(K$16&gt;=Налаштування!$F$2,$A$1,$A$2),1,1),2)+(K$16-1)*7+$A23),"")</f>
        <v>4</v>
      </c>
      <c r="L23" s="9">
        <f>IF(MONTH(DATE(IF(L$16&gt;=Налаштування!$F$2,$A$1,$A$2),1,1)-WEEKDAY(DATE(IF(L$16&gt;=Налаштування!$F$2,$A$1,$A$2),1,1),2)+(L$16-1)*7+$A23)=L$17,DAY(DATE(IF(L$16&gt;=Налаштування!$F$2,$A$1,$A$2),1,1)-WEEKDAY(DATE(IF(L$16&gt;=Налаштування!$F$2,$A$1,$A$2),1,1),2)+(L$16-1)*7+$A23),"")</f>
        <v>11</v>
      </c>
      <c r="M23" s="9">
        <f>IF(MONTH(DATE(IF(M$16&gt;=Налаштування!$F$2,$A$1,$A$2),1,1)-WEEKDAY(DATE(IF(M$16&gt;=Налаштування!$F$2,$A$1,$A$2),1,1),2)+(M$16-1)*7+$A23)=M$17,DAY(DATE(IF(M$16&gt;=Налаштування!$F$2,$A$1,$A$2),1,1)-WEEKDAY(DATE(IF(M$16&gt;=Налаштування!$F$2,$A$1,$A$2),1,1),2)+(M$16-1)*7+$A23),"")</f>
        <v>18</v>
      </c>
      <c r="N23" s="9">
        <f>IF(MONTH(DATE(IF(N$16&gt;=Налаштування!$F$2,$A$1,$A$2),1,1)-WEEKDAY(DATE(IF(N$16&gt;=Налаштування!$F$2,$A$1,$A$2),1,1),2)+(N$16-1)*7+$A23)=N$17,DAY(DATE(IF(N$16&gt;=Налаштування!$F$2,$A$1,$A$2),1,1)-WEEKDAY(DATE(IF(N$16&gt;=Налаштування!$F$2,$A$1,$A$2),1,1),2)+(N$16-1)*7+$A23),"")</f>
        <v>25</v>
      </c>
      <c r="O23" s="9" t="str">
        <f>IF(MONTH(DATE(IF(O$16&gt;=Налаштування!$F$2,$A$1,$A$2),1,1)-WEEKDAY(DATE(IF(O$16&gt;=Налаштування!$F$2,$A$1,$A$2),1,1),2)+(O$16-1)*7+$A23)=O$17,DAY(DATE(IF(O$16&gt;=Налаштування!$F$2,$A$1,$A$2),1,1)-WEEKDAY(DATE(IF(O$16&gt;=Налаштування!$F$2,$A$1,$A$2),1,1),2)+(O$16-1)*7+$A23),"")</f>
        <v/>
      </c>
      <c r="P23" s="9" t="str">
        <f>IF(MONTH(DATE(IF(P$16&gt;=Налаштування!$F$2,$A$1,$A$2),1,1)-WEEKDAY(DATE(IF(P$16&gt;=Налаштування!$F$2,$A$1,$A$2),1,1),2)+(P$16-1)*7+$A23)=P$17,DAY(DATE(IF(P$16&gt;=Налаштування!$F$2,$A$1,$A$2),1,1)-WEEKDAY(DATE(IF(P$16&gt;=Налаштування!$F$2,$A$1,$A$2),1,1),2)+(P$16-1)*7+$A23),"")</f>
        <v/>
      </c>
      <c r="Q23" s="101"/>
      <c r="R23" s="10" t="s">
        <v>10</v>
      </c>
      <c r="S23" s="9">
        <f>IF(MONTH(DATE(IF(S$16&gt;=Налаштування!$F$2,$A$1,$A$2),1,1)-WEEKDAY(DATE(IF(S$16&gt;=Налаштування!$F$2,$A$1,$A$2),1,1),2)+(S$16-1)*7+$A23)=S$17,DAY(DATE(IF(S$16&gt;=Налаштування!$F$2,$A$1,$A$2),1,1)-WEEKDAY(DATE(IF(S$16&gt;=Налаштування!$F$2,$A$1,$A$2),1,1),2)+(S$16-1)*7+$A23),"")</f>
        <v>4</v>
      </c>
      <c r="T23" s="9">
        <f>IF(MONTH(DATE(IF(T$16&gt;=Налаштування!$F$2,$A$1,$A$2),1,1)-WEEKDAY(DATE(IF(T$16&gt;=Налаштування!$F$2,$A$1,$A$2),1,1),2)+(T$16-1)*7+$A23)=T$17,DAY(DATE(IF(T$16&gt;=Налаштування!$F$2,$A$1,$A$2),1,1)-WEEKDAY(DATE(IF(T$16&gt;=Налаштування!$F$2,$A$1,$A$2),1,1),2)+(T$16-1)*7+$A23),"")</f>
        <v>11</v>
      </c>
      <c r="U23" s="9">
        <f>IF(MONTH(DATE(IF(U$16&gt;=Налаштування!$F$2,$A$1,$A$2),1,1)-WEEKDAY(DATE(IF(U$16&gt;=Налаштування!$F$2,$A$1,$A$2),1,1),2)+(U$16-1)*7+$A23)=U$17,DAY(DATE(IF(U$16&gt;=Налаштування!$F$2,$A$1,$A$2),1,1)-WEEKDAY(DATE(IF(U$16&gt;=Налаштування!$F$2,$A$1,$A$2),1,1),2)+(U$16-1)*7+$A23),"")</f>
        <v>18</v>
      </c>
      <c r="V23" s="9">
        <f>IF(MONTH(DATE(IF(V$16&gt;=Налаштування!$F$2,$A$1,$A$2),1,1)-WEEKDAY(DATE(IF(V$16&gt;=Налаштування!$F$2,$A$1,$A$2),1,1),2)+(V$16-1)*7+$A23)=V$17,DAY(DATE(IF(V$16&gt;=Налаштування!$F$2,$A$1,$A$2),1,1)-WEEKDAY(DATE(IF(V$16&gt;=Налаштування!$F$2,$A$1,$A$2),1,1),2)+(V$16-1)*7+$A23),"")</f>
        <v>25</v>
      </c>
      <c r="W23" s="9" t="str">
        <f>IF(MONTH(DATE(IF(W$16&gt;=Налаштування!$F$2,$A$1,$A$2),1,1)-WEEKDAY(DATE(IF(W$16&gt;=Налаштування!$F$2,$A$1,$A$2),1,1),2)+(W$16-1)*7+$A23)=W$17,DAY(DATE(IF(W$16&gt;=Налаштування!$F$2,$A$1,$A$2),1,1)-WEEKDAY(DATE(IF(W$16&gt;=Налаштування!$F$2,$A$1,$A$2),1,1),2)+(W$16-1)*7+$A23),"")</f>
        <v/>
      </c>
      <c r="X23" s="9" t="str">
        <f>IF(MONTH(DATE(IF(X$16&gt;=Налаштування!$F$2,$A$1,$A$2),1,1)-WEEKDAY(DATE(IF(X$16&gt;=Налаштування!$F$2,$A$1,$A$2),1,1),2)+(X$16-1)*7+$A23)=X$17,DAY(DATE(IF(X$16&gt;=Налаштування!$F$2,$A$1,$A$2),1,1)-WEEKDAY(DATE(IF(X$16&gt;=Налаштування!$F$2,$A$1,$A$2),1,1),2)+(X$16-1)*7+$A23),"")</f>
        <v/>
      </c>
      <c r="Y23" s="114"/>
      <c r="Z23" s="10" t="s">
        <v>10</v>
      </c>
      <c r="AA23" s="9">
        <f>IF(MONTH(DATE(IF(AA$16&gt;=Налаштування!$F$2,$A$1,$A$2),1,1)-WEEKDAY(DATE(IF(AA$16&gt;=Налаштування!$F$2,$A$1,$A$2),1,1),2)+(AA$16-1)*7+$A23)=AA$17,DAY(DATE(IF(AA$16&gt;=Налаштування!$F$2,$A$1,$A$2),1,1)-WEEKDAY(DATE(IF(AA$16&gt;=Налаштування!$F$2,$A$1,$A$2),1,1),2)+(AA$16-1)*7+$A23),"")</f>
        <v>1</v>
      </c>
      <c r="AB23" s="9">
        <f>IF(MONTH(DATE(IF(AB$16&gt;=Налаштування!$F$2,$A$1,$A$2),1,1)-WEEKDAY(DATE(IF(AB$16&gt;=Налаштування!$F$2,$A$1,$A$2),1,1),2)+(AB$16-1)*7+$A23)=AB$17,DAY(DATE(IF(AB$16&gt;=Налаштування!$F$2,$A$1,$A$2),1,1)-WEEKDAY(DATE(IF(AB$16&gt;=Налаштування!$F$2,$A$1,$A$2),1,1),2)+(AB$16-1)*7+$A23),"")</f>
        <v>8</v>
      </c>
      <c r="AC23" s="9">
        <f>IF(MONTH(DATE(IF(AC$16&gt;=Налаштування!$F$2,$A$1,$A$2),1,1)-WEEKDAY(DATE(IF(AC$16&gt;=Налаштування!$F$2,$A$1,$A$2),1,1),2)+(AC$16-1)*7+$A23)=AC$17,DAY(DATE(IF(AC$16&gt;=Налаштування!$F$2,$A$1,$A$2),1,1)-WEEKDAY(DATE(IF(AC$16&gt;=Налаштування!$F$2,$A$1,$A$2),1,1),2)+(AC$16-1)*7+$A23),"")</f>
        <v>15</v>
      </c>
      <c r="AD23" s="9">
        <f>IF(MONTH(DATE(IF(AD$16&gt;=Налаштування!$F$2,$A$1,$A$2),1,1)-WEEKDAY(DATE(IF(AD$16&gt;=Налаштування!$F$2,$A$1,$A$2),1,1),2)+(AD$16-1)*7+$A23)=AD$17,DAY(DATE(IF(AD$16&gt;=Налаштування!$F$2,$A$1,$A$2),1,1)-WEEKDAY(DATE(IF(AD$16&gt;=Налаштування!$F$2,$A$1,$A$2),1,1),2)+(AD$16-1)*7+$A23),"")</f>
        <v>22</v>
      </c>
      <c r="AE23" s="9">
        <f>IF(MONTH(DATE(IF(AE$16&gt;=Налаштування!$F$2,$A$1,$A$2),1,1)-WEEKDAY(DATE(IF(AE$16&gt;=Налаштування!$F$2,$A$1,$A$2),1,1),2)+(AE$16-1)*7+$A23)=AE$17,DAY(DATE(IF(AE$16&gt;=Налаштування!$F$2,$A$1,$A$2),1,1)-WEEKDAY(DATE(IF(AE$16&gt;=Налаштування!$F$2,$A$1,$A$2),1,1),2)+(AE$16-1)*7+$A23),"")</f>
        <v>29</v>
      </c>
      <c r="AF23" s="9" t="str">
        <f>IF(MONTH(DATE(IF(AF$16&gt;=Налаштування!$F$2,$A$1,$A$2),1,1)-WEEKDAY(DATE(IF(AF$16&gt;=Налаштування!$F$2,$A$1,$A$2),1,1),2)+(AF$16-1)*7+$A23)=AF$17,DAY(DATE(IF(AF$16&gt;=Налаштування!$F$2,$A$1,$A$2),1,1)-WEEKDAY(DATE(IF(AF$16&gt;=Налаштування!$F$2,$A$1,$A$2),1,1),2)+(AF$16-1)*7+$A23),"")</f>
        <v/>
      </c>
    </row>
    <row r="24" spans="1:32" ht="16.5" customHeight="1" thickTop="1" thickBot="1">
      <c r="A24" s="58">
        <v>6</v>
      </c>
      <c r="B24" s="8" t="s">
        <v>9</v>
      </c>
      <c r="C24" s="8">
        <f>IF(MONTH(DATE(IF(C$16&gt;=Налаштування!$F$2,$A$1,$A$2),1,1)-WEEKDAY(DATE(IF(C$16&gt;=Налаштування!$F$2,$A$1,$A$2),1,1),2)+(C$16-1)*7+$A24)=C$17,DAY(DATE(IF(C$16&gt;=Налаштування!$F$2,$A$1,$A$2),1,1)-WEEKDAY(DATE(IF(C$16&gt;=Налаштування!$F$2,$A$1,$A$2),1,1),2)+(C$16-1)*7+$A24),"")</f>
        <v>1</v>
      </c>
      <c r="D24" s="8">
        <f>IF(MONTH(DATE(IF(D$16&gt;=Налаштування!$F$2,$A$1,$A$2),1,1)-WEEKDAY(DATE(IF(D$16&gt;=Налаштування!$F$2,$A$1,$A$2),1,1),2)+(D$16-1)*7+$A24)=D$17,DAY(DATE(IF(D$16&gt;=Налаштування!$F$2,$A$1,$A$2),1,1)-WEEKDAY(DATE(IF(D$16&gt;=Налаштування!$F$2,$A$1,$A$2),1,1),2)+(D$16-1)*7+$A24),"")</f>
        <v>8</v>
      </c>
      <c r="E24" s="8">
        <f>IF(MONTH(DATE(IF(E$16&gt;=Налаштування!$F$2,$A$1,$A$2),1,1)-WEEKDAY(DATE(IF(E$16&gt;=Налаштування!$F$2,$A$1,$A$2),1,1),2)+(E$16-1)*7+$A24)=E$17,DAY(DATE(IF(E$16&gt;=Налаштування!$F$2,$A$1,$A$2),1,1)-WEEKDAY(DATE(IF(E$16&gt;=Налаштування!$F$2,$A$1,$A$2),1,1),2)+(E$16-1)*7+$A24),"")</f>
        <v>15</v>
      </c>
      <c r="F24" s="8">
        <f>IF(MONTH(DATE(IF(F$16&gt;=Налаштування!$F$2,$A$1,$A$2),1,1)-WEEKDAY(DATE(IF(F$16&gt;=Налаштування!$F$2,$A$1,$A$2),1,1),2)+(F$16-1)*7+$A24)=F$17,DAY(DATE(IF(F$16&gt;=Налаштування!$F$2,$A$1,$A$2),1,1)-WEEKDAY(DATE(IF(F$16&gt;=Налаштування!$F$2,$A$1,$A$2),1,1),2)+(F$16-1)*7+$A24),"")</f>
        <v>22</v>
      </c>
      <c r="G24" s="8">
        <f>IF(MONTH(DATE(IF(G$16&gt;=Налаштування!$F$2,$A$1,$A$2),1,1)-WEEKDAY(DATE(IF(G$16&gt;=Налаштування!$F$2,$A$1,$A$2),1,1),2)+(G$16-1)*7+$A24)=G$17,DAY(DATE(IF(G$16&gt;=Налаштування!$F$2,$A$1,$A$2),1,1)-WEEKDAY(DATE(IF(G$16&gt;=Налаштування!$F$2,$A$1,$A$2),1,1),2)+(G$16-1)*7+$A24),"")</f>
        <v>29</v>
      </c>
      <c r="H24" s="8" t="str">
        <f>IF(MONTH(DATE(IF(H$16&gt;=Налаштування!$F$2,$A$1,$A$2),1,1)-WEEKDAY(DATE(IF(H$16&gt;=Налаштування!$F$2,$A$1,$A$2),1,1),2)+(H$16-1)*7+$A24)=H$17,DAY(DATE(IF(H$16&gt;=Налаштування!$F$2,$A$1,$A$2),1,1)-WEEKDAY(DATE(IF(H$16&gt;=Налаштування!$F$2,$A$1,$A$2),1,1),2)+(H$16-1)*7+$A24),"")</f>
        <v/>
      </c>
      <c r="I24" s="99"/>
      <c r="J24" s="8" t="s">
        <v>9</v>
      </c>
      <c r="K24" s="8">
        <f>IF(MONTH(DATE(IF(K$16&gt;=Налаштування!$F$2,$A$1,$A$2),1,1)-WEEKDAY(DATE(IF(K$16&gt;=Налаштування!$F$2,$A$1,$A$2),1,1),2)+(K$16-1)*7+$A24)=K$17,DAY(DATE(IF(K$16&gt;=Налаштування!$F$2,$A$1,$A$2),1,1)-WEEKDAY(DATE(IF(K$16&gt;=Налаштування!$F$2,$A$1,$A$2),1,1),2)+(K$16-1)*7+$A24),"")</f>
        <v>5</v>
      </c>
      <c r="L24" s="8">
        <f>IF(MONTH(DATE(IF(L$16&gt;=Налаштування!$F$2,$A$1,$A$2),1,1)-WEEKDAY(DATE(IF(L$16&gt;=Налаштування!$F$2,$A$1,$A$2),1,1),2)+(L$16-1)*7+$A24)=L$17,DAY(DATE(IF(L$16&gt;=Налаштування!$F$2,$A$1,$A$2),1,1)-WEEKDAY(DATE(IF(L$16&gt;=Налаштування!$F$2,$A$1,$A$2),1,1),2)+(L$16-1)*7+$A24),"")</f>
        <v>12</v>
      </c>
      <c r="M24" s="8">
        <f>IF(MONTH(DATE(IF(M$16&gt;=Налаштування!$F$2,$A$1,$A$2),1,1)-WEEKDAY(DATE(IF(M$16&gt;=Налаштування!$F$2,$A$1,$A$2),1,1),2)+(M$16-1)*7+$A24)=M$17,DAY(DATE(IF(M$16&gt;=Налаштування!$F$2,$A$1,$A$2),1,1)-WEEKDAY(DATE(IF(M$16&gt;=Налаштування!$F$2,$A$1,$A$2),1,1),2)+(M$16-1)*7+$A24),"")</f>
        <v>19</v>
      </c>
      <c r="N24" s="8">
        <f>IF(MONTH(DATE(IF(N$16&gt;=Налаштування!$F$2,$A$1,$A$2),1,1)-WEEKDAY(DATE(IF(N$16&gt;=Налаштування!$F$2,$A$1,$A$2),1,1),2)+(N$16-1)*7+$A24)=N$17,DAY(DATE(IF(N$16&gt;=Налаштування!$F$2,$A$1,$A$2),1,1)-WEEKDAY(DATE(IF(N$16&gt;=Налаштування!$F$2,$A$1,$A$2),1,1),2)+(N$16-1)*7+$A24),"")</f>
        <v>26</v>
      </c>
      <c r="O24" s="8" t="str">
        <f>IF(MONTH(DATE(IF(O$16&gt;=Налаштування!$F$2,$A$1,$A$2),1,1)-WEEKDAY(DATE(IF(O$16&gt;=Налаштування!$F$2,$A$1,$A$2),1,1),2)+(O$16-1)*7+$A24)=O$17,DAY(DATE(IF(O$16&gt;=Налаштування!$F$2,$A$1,$A$2),1,1)-WEEKDAY(DATE(IF(O$16&gt;=Налаштування!$F$2,$A$1,$A$2),1,1),2)+(O$16-1)*7+$A24),"")</f>
        <v/>
      </c>
      <c r="P24" s="8" t="str">
        <f>IF(MONTH(DATE(IF(P$16&gt;=Налаштування!$F$2,$A$1,$A$2),1,1)-WEEKDAY(DATE(IF(P$16&gt;=Налаштування!$F$2,$A$1,$A$2),1,1),2)+(P$16-1)*7+$A24)=P$17,DAY(DATE(IF(P$16&gt;=Налаштування!$F$2,$A$1,$A$2),1,1)-WEEKDAY(DATE(IF(P$16&gt;=Налаштування!$F$2,$A$1,$A$2),1,1),2)+(P$16-1)*7+$A24),"")</f>
        <v/>
      </c>
      <c r="Q24" s="101"/>
      <c r="R24" s="8" t="s">
        <v>9</v>
      </c>
      <c r="S24" s="8">
        <f>IF(MONTH(DATE(IF(S$16&gt;=Налаштування!$F$2,$A$1,$A$2),1,1)-WEEKDAY(DATE(IF(S$16&gt;=Налаштування!$F$2,$A$1,$A$2),1,1),2)+(S$16-1)*7+$A24)=S$17,DAY(DATE(IF(S$16&gt;=Налаштування!$F$2,$A$1,$A$2),1,1)-WEEKDAY(DATE(IF(S$16&gt;=Налаштування!$F$2,$A$1,$A$2),1,1),2)+(S$16-1)*7+$A24),"")</f>
        <v>5</v>
      </c>
      <c r="T24" s="8">
        <f>IF(MONTH(DATE(IF(T$16&gt;=Налаштування!$F$2,$A$1,$A$2),1,1)-WEEKDAY(DATE(IF(T$16&gt;=Налаштування!$F$2,$A$1,$A$2),1,1),2)+(T$16-1)*7+$A24)=T$17,DAY(DATE(IF(T$16&gt;=Налаштування!$F$2,$A$1,$A$2),1,1)-WEEKDAY(DATE(IF(T$16&gt;=Налаштування!$F$2,$A$1,$A$2),1,1),2)+(T$16-1)*7+$A24),"")</f>
        <v>12</v>
      </c>
      <c r="U24" s="8">
        <f>IF(MONTH(DATE(IF(U$16&gt;=Налаштування!$F$2,$A$1,$A$2),1,1)-WEEKDAY(DATE(IF(U$16&gt;=Налаштування!$F$2,$A$1,$A$2),1,1),2)+(U$16-1)*7+$A24)=U$17,DAY(DATE(IF(U$16&gt;=Налаштування!$F$2,$A$1,$A$2),1,1)-WEEKDAY(DATE(IF(U$16&gt;=Налаштування!$F$2,$A$1,$A$2),1,1),2)+(U$16-1)*7+$A24),"")</f>
        <v>19</v>
      </c>
      <c r="V24" s="8">
        <f>IF(MONTH(DATE(IF(V$16&gt;=Налаштування!$F$2,$A$1,$A$2),1,1)-WEEKDAY(DATE(IF(V$16&gt;=Налаштування!$F$2,$A$1,$A$2),1,1),2)+(V$16-1)*7+$A24)=V$17,DAY(DATE(IF(V$16&gt;=Налаштування!$F$2,$A$1,$A$2),1,1)-WEEKDAY(DATE(IF(V$16&gt;=Налаштування!$F$2,$A$1,$A$2),1,1),2)+(V$16-1)*7+$A24),"")</f>
        <v>26</v>
      </c>
      <c r="W24" s="8" t="str">
        <f>IF(MONTH(DATE(IF(W$16&gt;=Налаштування!$F$2,$A$1,$A$2),1,1)-WEEKDAY(DATE(IF(W$16&gt;=Налаштування!$F$2,$A$1,$A$2),1,1),2)+(W$16-1)*7+$A24)=W$17,DAY(DATE(IF(W$16&gt;=Налаштування!$F$2,$A$1,$A$2),1,1)-WEEKDAY(DATE(IF(W$16&gt;=Налаштування!$F$2,$A$1,$A$2),1,1),2)+(W$16-1)*7+$A24),"")</f>
        <v/>
      </c>
      <c r="X24" s="8" t="str">
        <f>IF(MONTH(DATE(IF(X$16&gt;=Налаштування!$F$2,$A$1,$A$2),1,1)-WEEKDAY(DATE(IF(X$16&gt;=Налаштування!$F$2,$A$1,$A$2),1,1),2)+(X$16-1)*7+$A24)=X$17,DAY(DATE(IF(X$16&gt;=Налаштування!$F$2,$A$1,$A$2),1,1)-WEEKDAY(DATE(IF(X$16&gt;=Налаштування!$F$2,$A$1,$A$2),1,1),2)+(X$16-1)*7+$A24),"")</f>
        <v/>
      </c>
      <c r="Y24" s="114"/>
      <c r="Z24" s="8" t="s">
        <v>9</v>
      </c>
      <c r="AA24" s="8">
        <f>IF(MONTH(DATE(IF(AA$16&gt;=Налаштування!$F$2,$A$1,$A$2),1,1)-WEEKDAY(DATE(IF(AA$16&gt;=Налаштування!$F$2,$A$1,$A$2),1,1),2)+(AA$16-1)*7+$A24)=AA$17,DAY(DATE(IF(AA$16&gt;=Налаштування!$F$2,$A$1,$A$2),1,1)-WEEKDAY(DATE(IF(AA$16&gt;=Налаштування!$F$2,$A$1,$A$2),1,1),2)+(AA$16-1)*7+$A24),"")</f>
        <v>2</v>
      </c>
      <c r="AB24" s="8">
        <f>IF(MONTH(DATE(IF(AB$16&gt;=Налаштування!$F$2,$A$1,$A$2),1,1)-WEEKDAY(DATE(IF(AB$16&gt;=Налаштування!$F$2,$A$1,$A$2),1,1),2)+(AB$16-1)*7+$A24)=AB$17,DAY(DATE(IF(AB$16&gt;=Налаштування!$F$2,$A$1,$A$2),1,1)-WEEKDAY(DATE(IF(AB$16&gt;=Налаштування!$F$2,$A$1,$A$2),1,1),2)+(AB$16-1)*7+$A24),"")</f>
        <v>9</v>
      </c>
      <c r="AC24" s="8">
        <f>IF(MONTH(DATE(IF(AC$16&gt;=Налаштування!$F$2,$A$1,$A$2),1,1)-WEEKDAY(DATE(IF(AC$16&gt;=Налаштування!$F$2,$A$1,$A$2),1,1),2)+(AC$16-1)*7+$A24)=AC$17,DAY(DATE(IF(AC$16&gt;=Налаштування!$F$2,$A$1,$A$2),1,1)-WEEKDAY(DATE(IF(AC$16&gt;=Налаштування!$F$2,$A$1,$A$2),1,1),2)+(AC$16-1)*7+$A24),"")</f>
        <v>16</v>
      </c>
      <c r="AD24" s="8">
        <f>IF(MONTH(DATE(IF(AD$16&gt;=Налаштування!$F$2,$A$1,$A$2),1,1)-WEEKDAY(DATE(IF(AD$16&gt;=Налаштування!$F$2,$A$1,$A$2),1,1),2)+(AD$16-1)*7+$A24)=AD$17,DAY(DATE(IF(AD$16&gt;=Налаштування!$F$2,$A$1,$A$2),1,1)-WEEKDAY(DATE(IF(AD$16&gt;=Налаштування!$F$2,$A$1,$A$2),1,1),2)+(AD$16-1)*7+$A24),"")</f>
        <v>23</v>
      </c>
      <c r="AE24" s="8">
        <f>IF(MONTH(DATE(IF(AE$16&gt;=Налаштування!$F$2,$A$1,$A$2),1,1)-WEEKDAY(DATE(IF(AE$16&gt;=Налаштування!$F$2,$A$1,$A$2),1,1),2)+(AE$16-1)*7+$A24)=AE$17,DAY(DATE(IF(AE$16&gt;=Налаштування!$F$2,$A$1,$A$2),1,1)-WEEKDAY(DATE(IF(AE$16&gt;=Налаштування!$F$2,$A$1,$A$2),1,1),2)+(AE$16-1)*7+$A24),"")</f>
        <v>30</v>
      </c>
      <c r="AF24" s="8" t="str">
        <f>IF(MONTH(DATE(IF(AF$16&gt;=Налаштування!$F$2,$A$1,$A$2),1,1)-WEEKDAY(DATE(IF(AF$16&gt;=Налаштування!$F$2,$A$1,$A$2),1,1),2)+(AF$16-1)*7+$A24)=AF$17,DAY(DATE(IF(AF$16&gt;=Налаштування!$F$2,$A$1,$A$2),1,1)-WEEKDAY(DATE(IF(AF$16&gt;=Налаштування!$F$2,$A$1,$A$2),1,1),2)+(AF$16-1)*7+$A24),"")</f>
        <v/>
      </c>
    </row>
    <row r="25" spans="1:32" ht="16.5" customHeight="1" thickTop="1" thickBot="1">
      <c r="A25" s="58">
        <v>7</v>
      </c>
      <c r="B25" s="76" t="s">
        <v>8</v>
      </c>
      <c r="C25" s="76">
        <f>IF(MONTH(DATE(IF(C$16&gt;=Налаштування!$F$2,$A$1,$A$2),1,1)-WEEKDAY(DATE(IF(C$16&gt;=Налаштування!$F$2,$A$1,$A$2),1,1),2)+(C$16-1)*7+$A25)=C$17,DAY(DATE(IF(C$16&gt;=Налаштування!$F$2,$A$1,$A$2),1,1)-WEEKDAY(DATE(IF(C$16&gt;=Налаштування!$F$2,$A$1,$A$2),1,1),2)+(C$16-1)*7+$A25),"")</f>
        <v>2</v>
      </c>
      <c r="D25" s="76">
        <f>IF(MONTH(DATE(IF(D$16&gt;=Налаштування!$F$2,$A$1,$A$2),1,1)-WEEKDAY(DATE(IF(D$16&gt;=Налаштування!$F$2,$A$1,$A$2),1,1),2)+(D$16-1)*7+$A25)=D$17,DAY(DATE(IF(D$16&gt;=Налаштування!$F$2,$A$1,$A$2),1,1)-WEEKDAY(DATE(IF(D$16&gt;=Налаштування!$F$2,$A$1,$A$2),1,1),2)+(D$16-1)*7+$A25),"")</f>
        <v>9</v>
      </c>
      <c r="E25" s="76">
        <f>IF(MONTH(DATE(IF(E$16&gt;=Налаштування!$F$2,$A$1,$A$2),1,1)-WEEKDAY(DATE(IF(E$16&gt;=Налаштування!$F$2,$A$1,$A$2),1,1),2)+(E$16-1)*7+$A25)=E$17,DAY(DATE(IF(E$16&gt;=Налаштування!$F$2,$A$1,$A$2),1,1)-WEEKDAY(DATE(IF(E$16&gt;=Налаштування!$F$2,$A$1,$A$2),1,1),2)+(E$16-1)*7+$A25),"")</f>
        <v>16</v>
      </c>
      <c r="F25" s="76">
        <f>IF(MONTH(DATE(IF(F$16&gt;=Налаштування!$F$2,$A$1,$A$2),1,1)-WEEKDAY(DATE(IF(F$16&gt;=Налаштування!$F$2,$A$1,$A$2),1,1),2)+(F$16-1)*7+$A25)=F$17,DAY(DATE(IF(F$16&gt;=Налаштування!$F$2,$A$1,$A$2),1,1)-WEEKDAY(DATE(IF(F$16&gt;=Налаштування!$F$2,$A$1,$A$2),1,1),2)+(F$16-1)*7+$A25),"")</f>
        <v>23</v>
      </c>
      <c r="G25" s="76">
        <f>IF(MONTH(DATE(IF(G$16&gt;=Налаштування!$F$2,$A$1,$A$2),1,1)-WEEKDAY(DATE(IF(G$16&gt;=Налаштування!$F$2,$A$1,$A$2),1,1),2)+(G$16-1)*7+$A25)=G$17,DAY(DATE(IF(G$16&gt;=Налаштування!$F$2,$A$1,$A$2),1,1)-WEEKDAY(DATE(IF(G$16&gt;=Налаштування!$F$2,$A$1,$A$2),1,1),2)+(G$16-1)*7+$A25),"")</f>
        <v>30</v>
      </c>
      <c r="H25" s="76" t="str">
        <f>IF(MONTH(DATE(IF(H$16&gt;=Налаштування!$F$2,$A$1,$A$2),1,1)-WEEKDAY(DATE(IF(H$16&gt;=Налаштування!$F$2,$A$1,$A$2),1,1),2)+(H$16-1)*7+$A25)=H$17,DAY(DATE(IF(H$16&gt;=Налаштування!$F$2,$A$1,$A$2),1,1)-WEEKDAY(DATE(IF(H$16&gt;=Налаштування!$F$2,$A$1,$A$2),1,1),2)+(H$16-1)*7+$A25),"")</f>
        <v/>
      </c>
      <c r="I25" s="99"/>
      <c r="J25" s="76" t="s">
        <v>8</v>
      </c>
      <c r="K25" s="76">
        <f>IF(MONTH(DATE(IF(K$16&gt;=Налаштування!$F$2,$A$1,$A$2),1,1)-WEEKDAY(DATE(IF(K$16&gt;=Налаштування!$F$2,$A$1,$A$2),1,1),2)+(K$16-1)*7+$A25)=K$17,DAY(DATE(IF(K$16&gt;=Налаштування!$F$2,$A$1,$A$2),1,1)-WEEKDAY(DATE(IF(K$16&gt;=Налаштування!$F$2,$A$1,$A$2),1,1),2)+(K$16-1)*7+$A25),"")</f>
        <v>6</v>
      </c>
      <c r="L25" s="76">
        <f>IF(MONTH(DATE(IF(L$16&gt;=Налаштування!$F$2,$A$1,$A$2),1,1)-WEEKDAY(DATE(IF(L$16&gt;=Налаштування!$F$2,$A$1,$A$2),1,1),2)+(L$16-1)*7+$A25)=L$17,DAY(DATE(IF(L$16&gt;=Налаштування!$F$2,$A$1,$A$2),1,1)-WEEKDAY(DATE(IF(L$16&gt;=Налаштування!$F$2,$A$1,$A$2),1,1),2)+(L$16-1)*7+$A25),"")</f>
        <v>13</v>
      </c>
      <c r="M25" s="76">
        <f>IF(MONTH(DATE(IF(M$16&gt;=Налаштування!$F$2,$A$1,$A$2),1,1)-WEEKDAY(DATE(IF(M$16&gt;=Налаштування!$F$2,$A$1,$A$2),1,1),2)+(M$16-1)*7+$A25)=M$17,DAY(DATE(IF(M$16&gt;=Налаштування!$F$2,$A$1,$A$2),1,1)-WEEKDAY(DATE(IF(M$16&gt;=Налаштування!$F$2,$A$1,$A$2),1,1),2)+(M$16-1)*7+$A25),"")</f>
        <v>20</v>
      </c>
      <c r="N25" s="76">
        <f>IF(MONTH(DATE(IF(N$16&gt;=Налаштування!$F$2,$A$1,$A$2),1,1)-WEEKDAY(DATE(IF(N$16&gt;=Налаштування!$F$2,$A$1,$A$2),1,1),2)+(N$16-1)*7+$A25)=N$17,DAY(DATE(IF(N$16&gt;=Налаштування!$F$2,$A$1,$A$2),1,1)-WEEKDAY(DATE(IF(N$16&gt;=Налаштування!$F$2,$A$1,$A$2),1,1),2)+(N$16-1)*7+$A25),"")</f>
        <v>27</v>
      </c>
      <c r="O25" s="76" t="str">
        <f>IF(MONTH(DATE(IF(O$16&gt;=Налаштування!$F$2,$A$1,$A$2),1,1)-WEEKDAY(DATE(IF(O$16&gt;=Налаштування!$F$2,$A$1,$A$2),1,1),2)+(O$16-1)*7+$A25)=O$17,DAY(DATE(IF(O$16&gt;=Налаштування!$F$2,$A$1,$A$2),1,1)-WEEKDAY(DATE(IF(O$16&gt;=Налаштування!$F$2,$A$1,$A$2),1,1),2)+(O$16-1)*7+$A25),"")</f>
        <v/>
      </c>
      <c r="P25" s="76" t="str">
        <f>IF(MONTH(DATE(IF(P$16&gt;=Налаштування!$F$2,$A$1,$A$2),1,1)-WEEKDAY(DATE(IF(P$16&gt;=Налаштування!$F$2,$A$1,$A$2),1,1),2)+(P$16-1)*7+$A25)=P$17,DAY(DATE(IF(P$16&gt;=Налаштування!$F$2,$A$1,$A$2),1,1)-WEEKDAY(DATE(IF(P$16&gt;=Налаштування!$F$2,$A$1,$A$2),1,1),2)+(P$16-1)*7+$A25),"")</f>
        <v/>
      </c>
      <c r="Q25" s="101"/>
      <c r="R25" s="76" t="s">
        <v>8</v>
      </c>
      <c r="S25" s="76">
        <f>IF(MONTH(DATE(IF(S$16&gt;=Налаштування!$F$2,$A$1,$A$2),1,1)-WEEKDAY(DATE(IF(S$16&gt;=Налаштування!$F$2,$A$1,$A$2),1,1),2)+(S$16-1)*7+$A25)=S$17,DAY(DATE(IF(S$16&gt;=Налаштування!$F$2,$A$1,$A$2),1,1)-WEEKDAY(DATE(IF(S$16&gt;=Налаштування!$F$2,$A$1,$A$2),1,1),2)+(S$16-1)*7+$A25),"")</f>
        <v>6</v>
      </c>
      <c r="T25" s="76">
        <f>IF(MONTH(DATE(IF(T$16&gt;=Налаштування!$F$2,$A$1,$A$2),1,1)-WEEKDAY(DATE(IF(T$16&gt;=Налаштування!$F$2,$A$1,$A$2),1,1),2)+(T$16-1)*7+$A25)=T$17,DAY(DATE(IF(T$16&gt;=Налаштування!$F$2,$A$1,$A$2),1,1)-WEEKDAY(DATE(IF(T$16&gt;=Налаштування!$F$2,$A$1,$A$2),1,1),2)+(T$16-1)*7+$A25),"")</f>
        <v>13</v>
      </c>
      <c r="U25" s="76">
        <f>IF(MONTH(DATE(IF(U$16&gt;=Налаштування!$F$2,$A$1,$A$2),1,1)-WEEKDAY(DATE(IF(U$16&gt;=Налаштування!$F$2,$A$1,$A$2),1,1),2)+(U$16-1)*7+$A25)=U$17,DAY(DATE(IF(U$16&gt;=Налаштування!$F$2,$A$1,$A$2),1,1)-WEEKDAY(DATE(IF(U$16&gt;=Налаштування!$F$2,$A$1,$A$2),1,1),2)+(U$16-1)*7+$A25),"")</f>
        <v>20</v>
      </c>
      <c r="V25" s="76">
        <f>IF(MONTH(DATE(IF(V$16&gt;=Налаштування!$F$2,$A$1,$A$2),1,1)-WEEKDAY(DATE(IF(V$16&gt;=Налаштування!$F$2,$A$1,$A$2),1,1),2)+(V$16-1)*7+$A25)=V$17,DAY(DATE(IF(V$16&gt;=Налаштування!$F$2,$A$1,$A$2),1,1)-WEEKDAY(DATE(IF(V$16&gt;=Налаштування!$F$2,$A$1,$A$2),1,1),2)+(V$16-1)*7+$A25),"")</f>
        <v>27</v>
      </c>
      <c r="W25" s="76" t="str">
        <f>IF(MONTH(DATE(IF(W$16&gt;=Налаштування!$F$2,$A$1,$A$2),1,1)-WEEKDAY(DATE(IF(W$16&gt;=Налаштування!$F$2,$A$1,$A$2),1,1),2)+(W$16-1)*7+$A25)=W$17,DAY(DATE(IF(W$16&gt;=Налаштування!$F$2,$A$1,$A$2),1,1)-WEEKDAY(DATE(IF(W$16&gt;=Налаштування!$F$2,$A$1,$A$2),1,1),2)+(W$16-1)*7+$A25),"")</f>
        <v/>
      </c>
      <c r="X25" s="76" t="str">
        <f>IF(MONTH(DATE(IF(X$16&gt;=Налаштування!$F$2,$A$1,$A$2),1,1)-WEEKDAY(DATE(IF(X$16&gt;=Налаштування!$F$2,$A$1,$A$2),1,1),2)+(X$16-1)*7+$A25)=X$17,DAY(DATE(IF(X$16&gt;=Налаштування!$F$2,$A$1,$A$2),1,1)-WEEKDAY(DATE(IF(X$16&gt;=Налаштування!$F$2,$A$1,$A$2),1,1),2)+(X$16-1)*7+$A25),"")</f>
        <v/>
      </c>
      <c r="Y25" s="114"/>
      <c r="Z25" s="76" t="s">
        <v>8</v>
      </c>
      <c r="AA25" s="76">
        <f>IF(MONTH(DATE(IF(AA$16&gt;=Налаштування!$F$2,$A$1,$A$2),1,1)-WEEKDAY(DATE(IF(AA$16&gt;=Налаштування!$F$2,$A$1,$A$2),1,1),2)+(AA$16-1)*7+$A25)=AA$17,DAY(DATE(IF(AA$16&gt;=Налаштування!$F$2,$A$1,$A$2),1,1)-WEEKDAY(DATE(IF(AA$16&gt;=Налаштування!$F$2,$A$1,$A$2),1,1),2)+(AA$16-1)*7+$A25),"")</f>
        <v>3</v>
      </c>
      <c r="AB25" s="76">
        <f>IF(MONTH(DATE(IF(AB$16&gt;=Налаштування!$F$2,$A$1,$A$2),1,1)-WEEKDAY(DATE(IF(AB$16&gt;=Налаштування!$F$2,$A$1,$A$2),1,1),2)+(AB$16-1)*7+$A25)=AB$17,DAY(DATE(IF(AB$16&gt;=Налаштування!$F$2,$A$1,$A$2),1,1)-WEEKDAY(DATE(IF(AB$16&gt;=Налаштування!$F$2,$A$1,$A$2),1,1),2)+(AB$16-1)*7+$A25),"")</f>
        <v>10</v>
      </c>
      <c r="AC25" s="76">
        <f>IF(MONTH(DATE(IF(AC$16&gt;=Налаштування!$F$2,$A$1,$A$2),1,1)-WEEKDAY(DATE(IF(AC$16&gt;=Налаштування!$F$2,$A$1,$A$2),1,1),2)+(AC$16-1)*7+$A25)=AC$17,DAY(DATE(IF(AC$16&gt;=Налаштування!$F$2,$A$1,$A$2),1,1)-WEEKDAY(DATE(IF(AC$16&gt;=Налаштування!$F$2,$A$1,$A$2),1,1),2)+(AC$16-1)*7+$A25),"")</f>
        <v>17</v>
      </c>
      <c r="AD25" s="76">
        <f>IF(MONTH(DATE(IF(AD$16&gt;=Налаштування!$F$2,$A$1,$A$2),1,1)-WEEKDAY(DATE(IF(AD$16&gt;=Налаштування!$F$2,$A$1,$A$2),1,1),2)+(AD$16-1)*7+$A25)=AD$17,DAY(DATE(IF(AD$16&gt;=Налаштування!$F$2,$A$1,$A$2),1,1)-WEEKDAY(DATE(IF(AD$16&gt;=Налаштування!$F$2,$A$1,$A$2),1,1),2)+(AD$16-1)*7+$A25),"")</f>
        <v>24</v>
      </c>
      <c r="AE25" s="76" t="str">
        <f>IF(MONTH(DATE(IF(AE$16&gt;=Налаштування!$F$2,$A$1,$A$2),1,1)-WEEKDAY(DATE(IF(AE$16&gt;=Налаштування!$F$2,$A$1,$A$2),1,1),2)+(AE$16-1)*7+$A25)=AE$17,DAY(DATE(IF(AE$16&gt;=Налаштування!$F$2,$A$1,$A$2),1,1)-WEEKDAY(DATE(IF(AE$16&gt;=Налаштування!$F$2,$A$1,$A$2),1,1),2)+(AE$16-1)*7+$A25),"")</f>
        <v/>
      </c>
      <c r="AF25" s="76" t="str">
        <f>IF(MONTH(DATE(IF(AF$16&gt;=Налаштування!$F$2,$A$1,$A$2),1,1)-WEEKDAY(DATE(IF(AF$16&gt;=Налаштування!$F$2,$A$1,$A$2),1,1),2)+(AF$16-1)*7+$A25)=AF$17,DAY(DATE(IF(AF$16&gt;=Налаштування!$F$2,$A$1,$A$2),1,1)-WEEKDAY(DATE(IF(AF$16&gt;=Налаштування!$F$2,$A$1,$A$2),1,1),2)+(AF$16-1)*7+$A25),"")</f>
        <v/>
      </c>
    </row>
    <row r="26" spans="1:32" ht="16.5" customHeight="1" thickTop="1" thickBot="1">
      <c r="A26" s="58"/>
      <c r="B26" s="119" t="s">
        <v>22</v>
      </c>
      <c r="C26" s="120"/>
      <c r="D26" s="120"/>
      <c r="E26" s="120"/>
      <c r="F26" s="120"/>
      <c r="G26" s="120"/>
      <c r="H26" s="120"/>
      <c r="I26" s="120"/>
      <c r="J26" s="121"/>
      <c r="K26" s="108" t="s">
        <v>21</v>
      </c>
      <c r="L26" s="109"/>
      <c r="M26" s="109"/>
      <c r="N26" s="110"/>
      <c r="O26" s="111" t="s">
        <v>20</v>
      </c>
      <c r="P26" s="111"/>
      <c r="Q26" s="111"/>
      <c r="R26" s="111"/>
      <c r="S26" s="111"/>
      <c r="T26" s="111"/>
      <c r="U26" s="111"/>
      <c r="V26" s="111"/>
      <c r="W26" s="111"/>
      <c r="X26" s="111"/>
      <c r="Y26" s="111"/>
      <c r="Z26" s="111"/>
      <c r="AA26" s="111"/>
      <c r="AB26" s="112"/>
      <c r="AC26" s="115" t="s">
        <v>19</v>
      </c>
      <c r="AD26" s="116"/>
      <c r="AE26" s="116"/>
      <c r="AF26" s="117"/>
    </row>
    <row r="27" spans="1:32" ht="15" customHeight="1" thickBot="1">
      <c r="A27" s="58"/>
      <c r="B27" s="16"/>
      <c r="C27" s="15">
        <v>18</v>
      </c>
      <c r="D27" s="15">
        <v>19</v>
      </c>
      <c r="E27" s="15">
        <v>20</v>
      </c>
      <c r="F27" s="15">
        <v>21</v>
      </c>
      <c r="G27" s="15">
        <v>22</v>
      </c>
      <c r="H27" s="15">
        <v>23</v>
      </c>
      <c r="I27" s="15"/>
      <c r="J27" s="15"/>
      <c r="K27" s="15">
        <v>23</v>
      </c>
      <c r="L27" s="15">
        <v>24</v>
      </c>
      <c r="M27" s="15">
        <v>25</v>
      </c>
      <c r="N27" s="15">
        <v>26</v>
      </c>
      <c r="O27" s="15">
        <v>27</v>
      </c>
      <c r="P27" s="15">
        <v>28</v>
      </c>
      <c r="Q27" s="15"/>
      <c r="R27" s="15"/>
      <c r="S27" s="15">
        <v>27</v>
      </c>
      <c r="T27" s="15">
        <v>28</v>
      </c>
      <c r="U27" s="15">
        <v>29</v>
      </c>
      <c r="V27" s="15">
        <v>30</v>
      </c>
      <c r="W27" s="15">
        <v>31</v>
      </c>
      <c r="X27" s="15">
        <v>32</v>
      </c>
      <c r="Y27" s="15"/>
      <c r="Z27" s="15"/>
      <c r="AA27" s="15">
        <v>32</v>
      </c>
      <c r="AB27" s="15">
        <v>33</v>
      </c>
      <c r="AC27" s="15">
        <v>34</v>
      </c>
      <c r="AD27" s="15">
        <v>35</v>
      </c>
      <c r="AE27" s="15">
        <v>36</v>
      </c>
      <c r="AF27" s="14">
        <v>37</v>
      </c>
    </row>
    <row r="28" spans="1:32" s="13" customFormat="1" ht="5.25" hidden="1" customHeight="1" thickTop="1" thickBot="1">
      <c r="A28" s="59"/>
      <c r="B28" s="16"/>
      <c r="C28" s="15">
        <v>5</v>
      </c>
      <c r="D28" s="15">
        <v>5</v>
      </c>
      <c r="E28" s="15">
        <v>5</v>
      </c>
      <c r="F28" s="15">
        <v>5</v>
      </c>
      <c r="G28" s="15">
        <v>5</v>
      </c>
      <c r="H28" s="15">
        <v>5</v>
      </c>
      <c r="I28" s="15"/>
      <c r="J28" s="15"/>
      <c r="K28" s="15">
        <v>6</v>
      </c>
      <c r="L28" s="15">
        <v>6</v>
      </c>
      <c r="M28" s="15">
        <v>6</v>
      </c>
      <c r="N28" s="15">
        <v>6</v>
      </c>
      <c r="O28" s="15">
        <v>6</v>
      </c>
      <c r="P28" s="15">
        <v>6</v>
      </c>
      <c r="Q28" s="15"/>
      <c r="R28" s="15"/>
      <c r="S28" s="15">
        <v>7</v>
      </c>
      <c r="T28" s="15">
        <v>7</v>
      </c>
      <c r="U28" s="15">
        <v>7</v>
      </c>
      <c r="V28" s="15">
        <v>7</v>
      </c>
      <c r="W28" s="15">
        <v>7</v>
      </c>
      <c r="X28" s="15">
        <v>7</v>
      </c>
      <c r="Y28" s="15"/>
      <c r="Z28" s="15"/>
      <c r="AA28" s="15">
        <v>8</v>
      </c>
      <c r="AB28" s="15">
        <v>8</v>
      </c>
      <c r="AC28" s="15">
        <v>8</v>
      </c>
      <c r="AD28" s="15">
        <v>8</v>
      </c>
      <c r="AE28" s="15">
        <v>8</v>
      </c>
      <c r="AF28" s="14">
        <v>8</v>
      </c>
    </row>
    <row r="29" spans="1:32" ht="16.5" customHeight="1" thickTop="1" thickBot="1">
      <c r="A29" s="58"/>
      <c r="B29" s="12"/>
      <c r="C29" s="102" t="str">
        <f>VLOOKUP(C28,Налаштування!$A$5:$B$16,2,TRUE)</f>
        <v>Травень</v>
      </c>
      <c r="D29" s="103"/>
      <c r="E29" s="103"/>
      <c r="F29" s="103"/>
      <c r="G29" s="103"/>
      <c r="H29" s="104"/>
      <c r="I29" s="95"/>
      <c r="J29" s="12"/>
      <c r="K29" s="102" t="str">
        <f>VLOOKUP(K28,Налаштування!$A$5:$B$16,2,TRUE)</f>
        <v>Червень</v>
      </c>
      <c r="L29" s="103"/>
      <c r="M29" s="103"/>
      <c r="N29" s="103"/>
      <c r="O29" s="103"/>
      <c r="P29" s="104"/>
      <c r="Q29" s="105"/>
      <c r="R29" s="12"/>
      <c r="S29" s="102" t="str">
        <f>VLOOKUP(S28,Налаштування!$A$5:$B$16,2,TRUE)</f>
        <v>Липень</v>
      </c>
      <c r="T29" s="103"/>
      <c r="U29" s="103"/>
      <c r="V29" s="103"/>
      <c r="W29" s="103"/>
      <c r="X29" s="104"/>
      <c r="Y29" s="113"/>
      <c r="Z29" s="12"/>
      <c r="AA29" s="102" t="str">
        <f>VLOOKUP(AA28,Налаштування!$A$5:$B$16,2,TRUE)</f>
        <v>Серпень</v>
      </c>
      <c r="AB29" s="103"/>
      <c r="AC29" s="103"/>
      <c r="AD29" s="103"/>
      <c r="AE29" s="103"/>
      <c r="AF29" s="104"/>
    </row>
    <row r="30" spans="1:32" ht="16.5" customHeight="1" thickBot="1">
      <c r="A30" s="58">
        <v>1</v>
      </c>
      <c r="B30" s="11" t="s">
        <v>14</v>
      </c>
      <c r="C30" s="9" t="str">
        <f>IF(MONTH(DATE(IF(C$27&gt;=Налаштування!$F$2,$A$1,$A$2),1,1)-WEEKDAY(DATE(IF(C$27&gt;=Налаштування!$F$2,$A$1,$A$2),1,1),2)+(C$27-1)*7+$A30)=C$28,DAY(DATE(IF(C$27&gt;=Налаштування!$F$2,$A$1,$A$2),1,1)-WEEKDAY(DATE(IF(C$27&gt;=Налаштування!$F$2,$A$1,$A$2),1,1),2)+(C$27-1)*7+$A30),"")</f>
        <v/>
      </c>
      <c r="D30" s="9">
        <f>IF(MONTH(DATE(IF(D$27&gt;=Налаштування!$F$2,$A$1,$A$2),1,1)-WEEKDAY(DATE(IF(D$27&gt;=Налаштування!$F$2,$A$1,$A$2),1,1),2)+(D$27-1)*7+$A30)=D$28,DAY(DATE(IF(D$27&gt;=Налаштування!$F$2,$A$1,$A$2),1,1)-WEEKDAY(DATE(IF(D$27&gt;=Налаштування!$F$2,$A$1,$A$2),1,1),2)+(D$27-1)*7+$A30),"")</f>
        <v>2</v>
      </c>
      <c r="E30" s="9">
        <f>IF(MONTH(DATE(IF(E$27&gt;=Налаштування!$F$2,$A$1,$A$2),1,1)-WEEKDAY(DATE(IF(E$27&gt;=Налаштування!$F$2,$A$1,$A$2),1,1),2)+(E$27-1)*7+$A30)=E$28,DAY(DATE(IF(E$27&gt;=Налаштування!$F$2,$A$1,$A$2),1,1)-WEEKDAY(DATE(IF(E$27&gt;=Налаштування!$F$2,$A$1,$A$2),1,1),2)+(E$27-1)*7+$A30),"")</f>
        <v>9</v>
      </c>
      <c r="F30" s="9">
        <f>IF(MONTH(DATE(IF(F$27&gt;=Налаштування!$F$2,$A$1,$A$2),1,1)-WEEKDAY(DATE(IF(F$27&gt;=Налаштування!$F$2,$A$1,$A$2),1,1),2)+(F$27-1)*7+$A30)=F$28,DAY(DATE(IF(F$27&gt;=Налаштування!$F$2,$A$1,$A$2),1,1)-WEEKDAY(DATE(IF(F$27&gt;=Налаштування!$F$2,$A$1,$A$2),1,1),2)+(F$27-1)*7+$A30),"")</f>
        <v>16</v>
      </c>
      <c r="G30" s="9">
        <f>IF(MONTH(DATE(IF(G$27&gt;=Налаштування!$F$2,$A$1,$A$2),1,1)-WEEKDAY(DATE(IF(G$27&gt;=Налаштування!$F$2,$A$1,$A$2),1,1),2)+(G$27-1)*7+$A30)=G$28,DAY(DATE(IF(G$27&gt;=Налаштування!$F$2,$A$1,$A$2),1,1)-WEEKDAY(DATE(IF(G$27&gt;=Налаштування!$F$2,$A$1,$A$2),1,1),2)+(G$27-1)*7+$A30),"")</f>
        <v>23</v>
      </c>
      <c r="H30" s="9">
        <f>IF(MONTH(DATE(IF(H$27&gt;=Налаштування!$F$2,$A$1,$A$2),1,1)-WEEKDAY(DATE(IF(H$27&gt;=Налаштування!$F$2,$A$1,$A$2),1,1),2)+(H$27-1)*7+$A30)=H$28,DAY(DATE(IF(H$27&gt;=Налаштування!$F$2,$A$1,$A$2),1,1)-WEEKDAY(DATE(IF(H$27&gt;=Налаштування!$F$2,$A$1,$A$2),1,1),2)+(H$27-1)*7+$A30),"")</f>
        <v>30</v>
      </c>
      <c r="I30" s="96"/>
      <c r="J30" s="11" t="s">
        <v>14</v>
      </c>
      <c r="K30" s="9" t="str">
        <f>IF(MONTH(DATE(IF(K$27&gt;=Налаштування!$F$2,$A$1,$A$2),1,1)-WEEKDAY(DATE(IF(K$27&gt;=Налаштування!$F$2,$A$1,$A$2),1,1),2)+(K$27-1)*7+$A30)=K$28,DAY(DATE(IF(K$27&gt;=Налаштування!$F$2,$A$1,$A$2),1,1)-WEEKDAY(DATE(IF(K$27&gt;=Налаштування!$F$2,$A$1,$A$2),1,1),2)+(K$27-1)*7+$A30),"")</f>
        <v/>
      </c>
      <c r="L30" s="9">
        <f>IF(MONTH(DATE(IF(L$27&gt;=Налаштування!$F$2,$A$1,$A$2),1,1)-WEEKDAY(DATE(IF(L$27&gt;=Налаштування!$F$2,$A$1,$A$2),1,1),2)+(L$27-1)*7+$A30)=L$28,DAY(DATE(IF(L$27&gt;=Налаштування!$F$2,$A$1,$A$2),1,1)-WEEKDAY(DATE(IF(L$27&gt;=Налаштування!$F$2,$A$1,$A$2),1,1),2)+(L$27-1)*7+$A30),"")</f>
        <v>6</v>
      </c>
      <c r="M30" s="9">
        <f>IF(MONTH(DATE(IF(M$27&gt;=Налаштування!$F$2,$A$1,$A$2),1,1)-WEEKDAY(DATE(IF(M$27&gt;=Налаштування!$F$2,$A$1,$A$2),1,1),2)+(M$27-1)*7+$A30)=M$28,DAY(DATE(IF(M$27&gt;=Налаштування!$F$2,$A$1,$A$2),1,1)-WEEKDAY(DATE(IF(M$27&gt;=Налаштування!$F$2,$A$1,$A$2),1,1),2)+(M$27-1)*7+$A30),"")</f>
        <v>13</v>
      </c>
      <c r="N30" s="9">
        <f>IF(MONTH(DATE(IF(N$27&gt;=Налаштування!$F$2,$A$1,$A$2),1,1)-WEEKDAY(DATE(IF(N$27&gt;=Налаштування!$F$2,$A$1,$A$2),1,1),2)+(N$27-1)*7+$A30)=N$28,DAY(DATE(IF(N$27&gt;=Налаштування!$F$2,$A$1,$A$2),1,1)-WEEKDAY(DATE(IF(N$27&gt;=Налаштування!$F$2,$A$1,$A$2),1,1),2)+(N$27-1)*7+$A30),"")</f>
        <v>20</v>
      </c>
      <c r="O30" s="9">
        <f>IF(MONTH(DATE(IF(O$27&gt;=Налаштування!$F$2,$A$1,$A$2),1,1)-WEEKDAY(DATE(IF(O$27&gt;=Налаштування!$F$2,$A$1,$A$2),1,1),2)+(O$27-1)*7+$A30)=O$28,DAY(DATE(IF(O$27&gt;=Налаштування!$F$2,$A$1,$A$2),1,1)-WEEKDAY(DATE(IF(O$27&gt;=Налаштування!$F$2,$A$1,$A$2),1,1),2)+(O$27-1)*7+$A30),"")</f>
        <v>27</v>
      </c>
      <c r="P30" s="9" t="str">
        <f>IF(MONTH(DATE(IF(P$27&gt;=Налаштування!$F$2,$A$1,$A$2),1,1)-WEEKDAY(DATE(IF(P$27&gt;=Налаштування!$F$2,$A$1,$A$2),1,1),2)+(P$27-1)*7+$A30)=P$28,DAY(DATE(IF(P$27&gt;=Налаштування!$F$2,$A$1,$A$2),1,1)-WEEKDAY(DATE(IF(P$27&gt;=Налаштування!$F$2,$A$1,$A$2),1,1),2)+(P$27-1)*7+$A30),"")</f>
        <v/>
      </c>
      <c r="Q30" s="105"/>
      <c r="R30" s="11" t="s">
        <v>14</v>
      </c>
      <c r="S30" s="9" t="str">
        <f>IF(MONTH(DATE(IF(S$27&gt;=Налаштування!$F$2,$A$1,$A$2),1,1)-WEEKDAY(DATE(IF(S$27&gt;=Налаштування!$F$2,$A$1,$A$2),1,1),2)+(S$27-1)*7+$A30)=S$28,DAY(DATE(IF(S$27&gt;=Налаштування!$F$2,$A$1,$A$2),1,1)-WEEKDAY(DATE(IF(S$27&gt;=Налаштування!$F$2,$A$1,$A$2),1,1),2)+(S$27-1)*7+$A30),"")</f>
        <v/>
      </c>
      <c r="T30" s="9">
        <f>IF(MONTH(DATE(IF(T$27&gt;=Налаштування!$F$2,$A$1,$A$2),1,1)-WEEKDAY(DATE(IF(T$27&gt;=Налаштування!$F$2,$A$1,$A$2),1,1),2)+(T$27-1)*7+$A30)=T$28,DAY(DATE(IF(T$27&gt;=Налаштування!$F$2,$A$1,$A$2),1,1)-WEEKDAY(DATE(IF(T$27&gt;=Налаштування!$F$2,$A$1,$A$2),1,1),2)+(T$27-1)*7+$A30),"")</f>
        <v>4</v>
      </c>
      <c r="U30" s="9">
        <f>IF(MONTH(DATE(IF(U$27&gt;=Налаштування!$F$2,$A$1,$A$2),1,1)-WEEKDAY(DATE(IF(U$27&gt;=Налаштування!$F$2,$A$1,$A$2),1,1),2)+(U$27-1)*7+$A30)=U$28,DAY(DATE(IF(U$27&gt;=Налаштування!$F$2,$A$1,$A$2),1,1)-WEEKDAY(DATE(IF(U$27&gt;=Налаштування!$F$2,$A$1,$A$2),1,1),2)+(U$27-1)*7+$A30),"")</f>
        <v>11</v>
      </c>
      <c r="V30" s="9">
        <f>IF(MONTH(DATE(IF(V$27&gt;=Налаштування!$F$2,$A$1,$A$2),1,1)-WEEKDAY(DATE(IF(V$27&gt;=Налаштування!$F$2,$A$1,$A$2),1,1),2)+(V$27-1)*7+$A30)=V$28,DAY(DATE(IF(V$27&gt;=Налаштування!$F$2,$A$1,$A$2),1,1)-WEEKDAY(DATE(IF(V$27&gt;=Налаштування!$F$2,$A$1,$A$2),1,1),2)+(V$27-1)*7+$A30),"")</f>
        <v>18</v>
      </c>
      <c r="W30" s="9">
        <f>IF(MONTH(DATE(IF(W$27&gt;=Налаштування!$F$2,$A$1,$A$2),1,1)-WEEKDAY(DATE(IF(W$27&gt;=Налаштування!$F$2,$A$1,$A$2),1,1),2)+(W$27-1)*7+$A30)=W$28,DAY(DATE(IF(W$27&gt;=Налаштування!$F$2,$A$1,$A$2),1,1)-WEEKDAY(DATE(IF(W$27&gt;=Налаштування!$F$2,$A$1,$A$2),1,1),2)+(W$27-1)*7+$A30),"")</f>
        <v>25</v>
      </c>
      <c r="X30" s="9" t="str">
        <f>IF(MONTH(DATE(IF(X$27&gt;=Налаштування!$F$2,$A$1,$A$2),1,1)-WEEKDAY(DATE(IF(X$27&gt;=Налаштування!$F$2,$A$1,$A$2),1,1),2)+(X$27-1)*7+$A30)=X$28,DAY(DATE(IF(X$27&gt;=Налаштування!$F$2,$A$1,$A$2),1,1)-WEEKDAY(DATE(IF(X$27&gt;=Налаштування!$F$2,$A$1,$A$2),1,1),2)+(X$27-1)*7+$A30),"")</f>
        <v/>
      </c>
      <c r="Y30" s="114"/>
      <c r="Z30" s="11" t="s">
        <v>14</v>
      </c>
      <c r="AA30" s="9">
        <f>IF(MONTH(DATE(IF(AA$27&gt;=Налаштування!$F$2,$A$1,$A$2),1,1)-WEEKDAY(DATE(IF(AA$27&gt;=Налаштування!$F$2,$A$1,$A$2),1,1),2)+(AA$27-1)*7+$A30)=AA$28,DAY(DATE(IF(AA$27&gt;=Налаштування!$F$2,$A$1,$A$2),1,1)-WEEKDAY(DATE(IF(AA$27&gt;=Налаштування!$F$2,$A$1,$A$2),1,1),2)+(AA$27-1)*7+$A30),"")</f>
        <v>1</v>
      </c>
      <c r="AB30" s="9">
        <f>IF(MONTH(DATE(IF(AB$27&gt;=Налаштування!$F$2,$A$1,$A$2),1,1)-WEEKDAY(DATE(IF(AB$27&gt;=Налаштування!$F$2,$A$1,$A$2),1,1),2)+(AB$27-1)*7+$A30)=AB$28,DAY(DATE(IF(AB$27&gt;=Налаштування!$F$2,$A$1,$A$2),1,1)-WEEKDAY(DATE(IF(AB$27&gt;=Налаштування!$F$2,$A$1,$A$2),1,1),2)+(AB$27-1)*7+$A30),"")</f>
        <v>8</v>
      </c>
      <c r="AC30" s="9">
        <f>IF(MONTH(DATE(IF(AC$27&gt;=Налаштування!$F$2,$A$1,$A$2),1,1)-WEEKDAY(DATE(IF(AC$27&gt;=Налаштування!$F$2,$A$1,$A$2),1,1),2)+(AC$27-1)*7+$A30)=AC$28,DAY(DATE(IF(AC$27&gt;=Налаштування!$F$2,$A$1,$A$2),1,1)-WEEKDAY(DATE(IF(AC$27&gt;=Налаштування!$F$2,$A$1,$A$2),1,1),2)+(AC$27-1)*7+$A30),"")</f>
        <v>15</v>
      </c>
      <c r="AD30" s="9">
        <f>IF(MONTH(DATE(IF(AD$27&gt;=Налаштування!$F$2,$A$1,$A$2),1,1)-WEEKDAY(DATE(IF(AD$27&gt;=Налаштування!$F$2,$A$1,$A$2),1,1),2)+(AD$27-1)*7+$A30)=AD$28,DAY(DATE(IF(AD$27&gt;=Налаштування!$F$2,$A$1,$A$2),1,1)-WEEKDAY(DATE(IF(AD$27&gt;=Налаштування!$F$2,$A$1,$A$2),1,1),2)+(AD$27-1)*7+$A30),"")</f>
        <v>22</v>
      </c>
      <c r="AE30" s="9">
        <f>IF(MONTH(DATE(IF(AE$27&gt;=Налаштування!$F$2,$A$1,$A$2),1,1)-WEEKDAY(DATE(IF(AE$27&gt;=Налаштування!$F$2,$A$1,$A$2),1,1),2)+(AE$27-1)*7+$A30)=AE$28,DAY(DATE(IF(AE$27&gt;=Налаштування!$F$2,$A$1,$A$2),1,1)-WEEKDAY(DATE(IF(AE$27&gt;=Налаштування!$F$2,$A$1,$A$2),1,1),2)+(AE$27-1)*7+$A30),"")</f>
        <v>30</v>
      </c>
      <c r="AF30" s="9" t="str">
        <f>IF(MONTH(DATE(IF(AF$27&gt;=Налаштування!$F$2,$A$1,$A$2),1,1)-WEEKDAY(DATE(IF(AF$27&gt;=Налаштування!$F$2,$A$1,$A$2),1,1),2)+(AF$27-1)*7+$A30)=AF$28,DAY(DATE(IF(AF$27&gt;=Налаштування!$F$2,$A$1,$A$2),1,1)-WEEKDAY(DATE(IF(AF$27&gt;=Налаштування!$F$2,$A$1,$A$2),1,1),2)+(AF$27-1)*7+$A30),"")</f>
        <v/>
      </c>
    </row>
    <row r="31" spans="1:32" ht="16.5" customHeight="1" thickTop="1" thickBot="1">
      <c r="A31" s="58">
        <v>2</v>
      </c>
      <c r="B31" s="10" t="s">
        <v>13</v>
      </c>
      <c r="C31" s="9" t="str">
        <f>IF(MONTH(DATE(IF(C$27&gt;=Налаштування!$F$2,$A$1,$A$2),1,1)-WEEKDAY(DATE(IF(C$27&gt;=Налаштування!$F$2,$A$1,$A$2),1,1),2)+(C$27-1)*7+$A31)=C$28,DAY(DATE(IF(C$27&gt;=Налаштування!$F$2,$A$1,$A$2),1,1)-WEEKDAY(DATE(IF(C$27&gt;=Налаштування!$F$2,$A$1,$A$2),1,1),2)+(C$27-1)*7+$A31),"")</f>
        <v/>
      </c>
      <c r="D31" s="9">
        <f>IF(MONTH(DATE(IF(D$27&gt;=Налаштування!$F$2,$A$1,$A$2),1,1)-WEEKDAY(DATE(IF(D$27&gt;=Налаштування!$F$2,$A$1,$A$2),1,1),2)+(D$27-1)*7+$A31)=D$28,DAY(DATE(IF(D$27&gt;=Налаштування!$F$2,$A$1,$A$2),1,1)-WEEKDAY(DATE(IF(D$27&gt;=Налаштування!$F$2,$A$1,$A$2),1,1),2)+(D$27-1)*7+$A31),"")</f>
        <v>3</v>
      </c>
      <c r="E31" s="9">
        <f>IF(MONTH(DATE(IF(E$27&gt;=Налаштування!$F$2,$A$1,$A$2),1,1)-WEEKDAY(DATE(IF(E$27&gt;=Налаштування!$F$2,$A$1,$A$2),1,1),2)+(E$27-1)*7+$A31)=E$28,DAY(DATE(IF(E$27&gt;=Налаштування!$F$2,$A$1,$A$2),1,1)-WEEKDAY(DATE(IF(E$27&gt;=Налаштування!$F$2,$A$1,$A$2),1,1),2)+(E$27-1)*7+$A31),"")</f>
        <v>10</v>
      </c>
      <c r="F31" s="9">
        <f>IF(MONTH(DATE(IF(F$27&gt;=Налаштування!$F$2,$A$1,$A$2),1,1)-WEEKDAY(DATE(IF(F$27&gt;=Налаштування!$F$2,$A$1,$A$2),1,1),2)+(F$27-1)*7+$A31)=F$28,DAY(DATE(IF(F$27&gt;=Налаштування!$F$2,$A$1,$A$2),1,1)-WEEKDAY(DATE(IF(F$27&gt;=Налаштування!$F$2,$A$1,$A$2),1,1),2)+(F$27-1)*7+$A31),"")</f>
        <v>17</v>
      </c>
      <c r="G31" s="9">
        <f>IF(MONTH(DATE(IF(G$27&gt;=Налаштування!$F$2,$A$1,$A$2),1,1)-WEEKDAY(DATE(IF(G$27&gt;=Налаштування!$F$2,$A$1,$A$2),1,1),2)+(G$27-1)*7+$A31)=G$28,DAY(DATE(IF(G$27&gt;=Налаштування!$F$2,$A$1,$A$2),1,1)-WEEKDAY(DATE(IF(G$27&gt;=Налаштування!$F$2,$A$1,$A$2),1,1),2)+(G$27-1)*7+$A31),"")</f>
        <v>24</v>
      </c>
      <c r="H31" s="9">
        <f>IF(MONTH(DATE(IF(H$27&gt;=Налаштування!$F$2,$A$1,$A$2),1,1)-WEEKDAY(DATE(IF(H$27&gt;=Налаштування!$F$2,$A$1,$A$2),1,1),2)+(H$27-1)*7+$A31)=H$28,DAY(DATE(IF(H$27&gt;=Налаштування!$F$2,$A$1,$A$2),1,1)-WEEKDAY(DATE(IF(H$27&gt;=Налаштування!$F$2,$A$1,$A$2),1,1),2)+(H$27-1)*7+$A31),"")</f>
        <v>31</v>
      </c>
      <c r="I31" s="96"/>
      <c r="J31" s="10" t="s">
        <v>13</v>
      </c>
      <c r="K31" s="9" t="str">
        <f>IF(MONTH(DATE(IF(K$27&gt;=Налаштування!$F$2,$A$1,$A$2),1,1)-WEEKDAY(DATE(IF(K$27&gt;=Налаштування!$F$2,$A$1,$A$2),1,1),2)+(K$27-1)*7+$A31)=K$28,DAY(DATE(IF(K$27&gt;=Налаштування!$F$2,$A$1,$A$2),1,1)-WEEKDAY(DATE(IF(K$27&gt;=Налаштування!$F$2,$A$1,$A$2),1,1),2)+(K$27-1)*7+$A31),"")</f>
        <v/>
      </c>
      <c r="L31" s="9">
        <f>IF(MONTH(DATE(IF(L$27&gt;=Налаштування!$F$2,$A$1,$A$2),1,1)-WEEKDAY(DATE(IF(L$27&gt;=Налаштування!$F$2,$A$1,$A$2),1,1),2)+(L$27-1)*7+$A31)=L$28,DAY(DATE(IF(L$27&gt;=Налаштування!$F$2,$A$1,$A$2),1,1)-WEEKDAY(DATE(IF(L$27&gt;=Налаштування!$F$2,$A$1,$A$2),1,1),2)+(L$27-1)*7+$A31),"")</f>
        <v>7</v>
      </c>
      <c r="M31" s="9">
        <f>IF(MONTH(DATE(IF(M$27&gt;=Налаштування!$F$2,$A$1,$A$2),1,1)-WEEKDAY(DATE(IF(M$27&gt;=Налаштування!$F$2,$A$1,$A$2),1,1),2)+(M$27-1)*7+$A31)=M$28,DAY(DATE(IF(M$27&gt;=Налаштування!$F$2,$A$1,$A$2),1,1)-WEEKDAY(DATE(IF(M$27&gt;=Налаштування!$F$2,$A$1,$A$2),1,1),2)+(M$27-1)*7+$A31),"")</f>
        <v>14</v>
      </c>
      <c r="N31" s="9">
        <f>IF(MONTH(DATE(IF(N$27&gt;=Налаштування!$F$2,$A$1,$A$2),1,1)-WEEKDAY(DATE(IF(N$27&gt;=Налаштування!$F$2,$A$1,$A$2),1,1),2)+(N$27-1)*7+$A31)=N$28,DAY(DATE(IF(N$27&gt;=Налаштування!$F$2,$A$1,$A$2),1,1)-WEEKDAY(DATE(IF(N$27&gt;=Налаштування!$F$2,$A$1,$A$2),1,1),2)+(N$27-1)*7+$A31),"")</f>
        <v>21</v>
      </c>
      <c r="O31" s="9">
        <f>IF(MONTH(DATE(IF(O$27&gt;=Налаштування!$F$2,$A$1,$A$2),1,1)-WEEKDAY(DATE(IF(O$27&gt;=Налаштування!$F$2,$A$1,$A$2),1,1),2)+(O$27-1)*7+$A31)=O$28,DAY(DATE(IF(O$27&gt;=Налаштування!$F$2,$A$1,$A$2),1,1)-WEEKDAY(DATE(IF(O$27&gt;=Налаштування!$F$2,$A$1,$A$2),1,1),2)+(O$27-1)*7+$A31),"")</f>
        <v>28</v>
      </c>
      <c r="P31" s="9" t="str">
        <f>IF(MONTH(DATE(IF(P$27&gt;=Налаштування!$F$2,$A$1,$A$2),1,1)-WEEKDAY(DATE(IF(P$27&gt;=Налаштування!$F$2,$A$1,$A$2),1,1),2)+(P$27-1)*7+$A31)=P$28,DAY(DATE(IF(P$27&gt;=Налаштування!$F$2,$A$1,$A$2),1,1)-WEEKDAY(DATE(IF(P$27&gt;=Налаштування!$F$2,$A$1,$A$2),1,1),2)+(P$27-1)*7+$A31),"")</f>
        <v/>
      </c>
      <c r="Q31" s="105"/>
      <c r="R31" s="10" t="s">
        <v>13</v>
      </c>
      <c r="S31" s="9" t="str">
        <f>IF(MONTH(DATE(IF(S$27&gt;=Налаштування!$F$2,$A$1,$A$2),1,1)-WEEKDAY(DATE(IF(S$27&gt;=Налаштування!$F$2,$A$1,$A$2),1,1),2)+(S$27-1)*7+$A31)=S$28,DAY(DATE(IF(S$27&gt;=Налаштування!$F$2,$A$1,$A$2),1,1)-WEEKDAY(DATE(IF(S$27&gt;=Налаштування!$F$2,$A$1,$A$2),1,1),2)+(S$27-1)*7+$A31),"")</f>
        <v/>
      </c>
      <c r="T31" s="9">
        <f>IF(MONTH(DATE(IF(T$27&gt;=Налаштування!$F$2,$A$1,$A$2),1,1)-WEEKDAY(DATE(IF(T$27&gt;=Налаштування!$F$2,$A$1,$A$2),1,1),2)+(T$27-1)*7+$A31)=T$28,DAY(DATE(IF(T$27&gt;=Налаштування!$F$2,$A$1,$A$2),1,1)-WEEKDAY(DATE(IF(T$27&gt;=Налаштування!$F$2,$A$1,$A$2),1,1),2)+(T$27-1)*7+$A31),"")</f>
        <v>5</v>
      </c>
      <c r="U31" s="9">
        <f>IF(MONTH(DATE(IF(U$27&gt;=Налаштування!$F$2,$A$1,$A$2),1,1)-WEEKDAY(DATE(IF(U$27&gt;=Налаштування!$F$2,$A$1,$A$2),1,1),2)+(U$27-1)*7+$A31)=U$28,DAY(DATE(IF(U$27&gt;=Налаштування!$F$2,$A$1,$A$2),1,1)-WEEKDAY(DATE(IF(U$27&gt;=Налаштування!$F$2,$A$1,$A$2),1,1),2)+(U$27-1)*7+$A31),"")</f>
        <v>12</v>
      </c>
      <c r="V31" s="9">
        <f>IF(MONTH(DATE(IF(V$27&gt;=Налаштування!$F$2,$A$1,$A$2),1,1)-WEEKDAY(DATE(IF(V$27&gt;=Налаштування!$F$2,$A$1,$A$2),1,1),2)+(V$27-1)*7+$A31)=V$28,DAY(DATE(IF(V$27&gt;=Налаштування!$F$2,$A$1,$A$2),1,1)-WEEKDAY(DATE(IF(V$27&gt;=Налаштування!$F$2,$A$1,$A$2),1,1),2)+(V$27-1)*7+$A31),"")</f>
        <v>19</v>
      </c>
      <c r="W31" s="9">
        <f>IF(MONTH(DATE(IF(W$27&gt;=Налаштування!$F$2,$A$1,$A$2),1,1)-WEEKDAY(DATE(IF(W$27&gt;=Налаштування!$F$2,$A$1,$A$2),1,1),2)+(W$27-1)*7+$A31)=W$28,DAY(DATE(IF(W$27&gt;=Налаштування!$F$2,$A$1,$A$2),1,1)-WEEKDAY(DATE(IF(W$27&gt;=Налаштування!$F$2,$A$1,$A$2),1,1),2)+(W$27-1)*7+$A31),"")</f>
        <v>26</v>
      </c>
      <c r="X31" s="9" t="str">
        <f>IF(MONTH(DATE(IF(X$27&gt;=Налаштування!$F$2,$A$1,$A$2),1,1)-WEEKDAY(DATE(IF(X$27&gt;=Налаштування!$F$2,$A$1,$A$2),1,1),2)+(X$27-1)*7+$A31)=X$28,DAY(DATE(IF(X$27&gt;=Налаштування!$F$2,$A$1,$A$2),1,1)-WEEKDAY(DATE(IF(X$27&gt;=Налаштування!$F$2,$A$1,$A$2),1,1),2)+(X$27-1)*7+$A31),"")</f>
        <v/>
      </c>
      <c r="Y31" s="114"/>
      <c r="Z31" s="10" t="s">
        <v>13</v>
      </c>
      <c r="AA31" s="9">
        <f>IF(MONTH(DATE(IF(AA$27&gt;=Налаштування!$F$2,$A$1,$A$2),1,1)-WEEKDAY(DATE(IF(AA$27&gt;=Налаштування!$F$2,$A$1,$A$2),1,1),2)+(AA$27-1)*7+$A31)=AA$28,DAY(DATE(IF(AA$27&gt;=Налаштування!$F$2,$A$1,$A$2),1,1)-WEEKDAY(DATE(IF(AA$27&gt;=Налаштування!$F$2,$A$1,$A$2),1,1),2)+(AA$27-1)*7+$A31),"")</f>
        <v>2</v>
      </c>
      <c r="AB31" s="9">
        <f>IF(MONTH(DATE(IF(AB$27&gt;=Налаштування!$F$2,$A$1,$A$2),1,1)-WEEKDAY(DATE(IF(AB$27&gt;=Налаштування!$F$2,$A$1,$A$2),1,1),2)+(AB$27-1)*7+$A31)=AB$28,DAY(DATE(IF(AB$27&gt;=Налаштування!$F$2,$A$1,$A$2),1,1)-WEEKDAY(DATE(IF(AB$27&gt;=Налаштування!$F$2,$A$1,$A$2),1,1),2)+(AB$27-1)*7+$A31),"")</f>
        <v>9</v>
      </c>
      <c r="AC31" s="9">
        <f>IF(MONTH(DATE(IF(AC$27&gt;=Налаштування!$F$2,$A$1,$A$2),1,1)-WEEKDAY(DATE(IF(AC$27&gt;=Налаштування!$F$2,$A$1,$A$2),1,1),2)+(AC$27-1)*7+$A31)=AC$28,DAY(DATE(IF(AC$27&gt;=Налаштування!$F$2,$A$1,$A$2),1,1)-WEEKDAY(DATE(IF(AC$27&gt;=Налаштування!$F$2,$A$1,$A$2),1,1),2)+(AC$27-1)*7+$A31),"")</f>
        <v>16</v>
      </c>
      <c r="AD31" s="9">
        <f>IF(MONTH(DATE(IF(AD$27&gt;=Налаштування!$F$2,$A$1,$A$2),1,1)-WEEKDAY(DATE(IF(AD$27&gt;=Налаштування!$F$2,$A$1,$A$2),1,1),2)+(AD$27-1)*7+$A31)=AD$28,DAY(DATE(IF(AD$27&gt;=Налаштування!$F$2,$A$1,$A$2),1,1)-WEEKDAY(DATE(IF(AD$27&gt;=Налаштування!$F$2,$A$1,$A$2),1,1),2)+(AD$27-1)*7+$A31),"")</f>
        <v>23</v>
      </c>
      <c r="AE31" s="9">
        <f>IF(MONTH(DATE(IF(AE$27&gt;=Налаштування!$F$2,$A$1,$A$2),1,1)-WEEKDAY(DATE(IF(AE$27&gt;=Налаштування!$F$2,$A$1,$A$2),1,1),2)+(AE$27-1)*7+$A31)=AE$28,DAY(DATE(IF(AE$27&gt;=Налаштування!$F$2,$A$1,$A$2),1,1)-WEEKDAY(DATE(IF(AE$27&gt;=Налаштування!$F$2,$A$1,$A$2),1,1),2)+(AE$27-1)*7+$A31),"")</f>
        <v>31</v>
      </c>
      <c r="AF31" s="9" t="str">
        <f>IF(MONTH(DATE(IF(AF$27&gt;=Налаштування!$F$2,$A$1,$A$2),1,1)-WEEKDAY(DATE(IF(AF$27&gt;=Налаштування!$F$2,$A$1,$A$2),1,1),2)+(AF$27-1)*7+$A31)=AF$28,DAY(DATE(IF(AF$27&gt;=Налаштування!$F$2,$A$1,$A$2),1,1)-WEEKDAY(DATE(IF(AF$27&gt;=Налаштування!$F$2,$A$1,$A$2),1,1),2)+(AF$27-1)*7+$A31),"")</f>
        <v/>
      </c>
    </row>
    <row r="32" spans="1:32" ht="16.5" customHeight="1" thickTop="1" thickBot="1">
      <c r="A32" s="58">
        <v>3</v>
      </c>
      <c r="B32" s="10" t="s">
        <v>12</v>
      </c>
      <c r="C32" s="9" t="str">
        <f>IF(MONTH(DATE(IF(C$27&gt;=Налаштування!$F$2,$A$1,$A$2),1,1)-WEEKDAY(DATE(IF(C$27&gt;=Налаштування!$F$2,$A$1,$A$2),1,1),2)+(C$27-1)*7+$A32)=C$28,DAY(DATE(IF(C$27&gt;=Налаштування!$F$2,$A$1,$A$2),1,1)-WEEKDAY(DATE(IF(C$27&gt;=Налаштування!$F$2,$A$1,$A$2),1,1),2)+(C$27-1)*7+$A32),"")</f>
        <v/>
      </c>
      <c r="D32" s="9">
        <f>IF(MONTH(DATE(IF(D$27&gt;=Налаштування!$F$2,$A$1,$A$2),1,1)-WEEKDAY(DATE(IF(D$27&gt;=Налаштування!$F$2,$A$1,$A$2),1,1),2)+(D$27-1)*7+$A32)=D$28,DAY(DATE(IF(D$27&gt;=Налаштування!$F$2,$A$1,$A$2),1,1)-WEEKDAY(DATE(IF(D$27&gt;=Налаштування!$F$2,$A$1,$A$2),1,1),2)+(D$27-1)*7+$A32),"")</f>
        <v>4</v>
      </c>
      <c r="E32" s="9">
        <f>IF(MONTH(DATE(IF(E$27&gt;=Налаштування!$F$2,$A$1,$A$2),1,1)-WEEKDAY(DATE(IF(E$27&gt;=Налаштування!$F$2,$A$1,$A$2),1,1),2)+(E$27-1)*7+$A32)=E$28,DAY(DATE(IF(E$27&gt;=Налаштування!$F$2,$A$1,$A$2),1,1)-WEEKDAY(DATE(IF(E$27&gt;=Налаштування!$F$2,$A$1,$A$2),1,1),2)+(E$27-1)*7+$A32),"")</f>
        <v>11</v>
      </c>
      <c r="F32" s="9">
        <f>IF(MONTH(DATE(IF(F$27&gt;=Налаштування!$F$2,$A$1,$A$2),1,1)-WEEKDAY(DATE(IF(F$27&gt;=Налаштування!$F$2,$A$1,$A$2),1,1),2)+(F$27-1)*7+$A32)=F$28,DAY(DATE(IF(F$27&gt;=Налаштування!$F$2,$A$1,$A$2),1,1)-WEEKDAY(DATE(IF(F$27&gt;=Налаштування!$F$2,$A$1,$A$2),1,1),2)+(F$27-1)*7+$A32),"")</f>
        <v>18</v>
      </c>
      <c r="G32" s="9">
        <f>IF(MONTH(DATE(IF(G$27&gt;=Налаштування!$F$2,$A$1,$A$2),1,1)-WEEKDAY(DATE(IF(G$27&gt;=Налаштування!$F$2,$A$1,$A$2),1,1),2)+(G$27-1)*7+$A32)=G$28,DAY(DATE(IF(G$27&gt;=Налаштування!$F$2,$A$1,$A$2),1,1)-WEEKDAY(DATE(IF(G$27&gt;=Налаштування!$F$2,$A$1,$A$2),1,1),2)+(G$27-1)*7+$A32),"")</f>
        <v>25</v>
      </c>
      <c r="H32" s="9" t="str">
        <f>IF(MONTH(DATE(IF(H$27&gt;=Налаштування!$F$2,$A$1,$A$2),1,1)-WEEKDAY(DATE(IF(H$27&gt;=Налаштування!$F$2,$A$1,$A$2),1,1),2)+(H$27-1)*7+$A32)=H$28,DAY(DATE(IF(H$27&gt;=Налаштування!$F$2,$A$1,$A$2),1,1)-WEEKDAY(DATE(IF(H$27&gt;=Налаштування!$F$2,$A$1,$A$2),1,1),2)+(H$27-1)*7+$A32),"")</f>
        <v/>
      </c>
      <c r="I32" s="96"/>
      <c r="J32" s="10" t="s">
        <v>12</v>
      </c>
      <c r="K32" s="9">
        <f>IF(MONTH(DATE(IF(K$27&gt;=Налаштування!$F$2,$A$1,$A$2),1,1)-WEEKDAY(DATE(IF(K$27&gt;=Налаштування!$F$2,$A$1,$A$2),1,1),2)+(K$27-1)*7+$A32)=K$28,DAY(DATE(IF(K$27&gt;=Налаштування!$F$2,$A$1,$A$2),1,1)-WEEKDAY(DATE(IF(K$27&gt;=Налаштування!$F$2,$A$1,$A$2),1,1),2)+(K$27-1)*7+$A32),"")</f>
        <v>1</v>
      </c>
      <c r="L32" s="9">
        <f>IF(MONTH(DATE(IF(L$27&gt;=Налаштування!$F$2,$A$1,$A$2),1,1)-WEEKDAY(DATE(IF(L$27&gt;=Налаштування!$F$2,$A$1,$A$2),1,1),2)+(L$27-1)*7+$A32)=L$28,DAY(DATE(IF(L$27&gt;=Налаштування!$F$2,$A$1,$A$2),1,1)-WEEKDAY(DATE(IF(L$27&gt;=Налаштування!$F$2,$A$1,$A$2),1,1),2)+(L$27-1)*7+$A32),"")</f>
        <v>8</v>
      </c>
      <c r="M32" s="9">
        <f>IF(MONTH(DATE(IF(M$27&gt;=Налаштування!$F$2,$A$1,$A$2),1,1)-WEEKDAY(DATE(IF(M$27&gt;=Налаштування!$F$2,$A$1,$A$2),1,1),2)+(M$27-1)*7+$A32)=M$28,DAY(DATE(IF(M$27&gt;=Налаштування!$F$2,$A$1,$A$2),1,1)-WEEKDAY(DATE(IF(M$27&gt;=Налаштування!$F$2,$A$1,$A$2),1,1),2)+(M$27-1)*7+$A32),"")</f>
        <v>15</v>
      </c>
      <c r="N32" s="9">
        <f>IF(MONTH(DATE(IF(N$27&gt;=Налаштування!$F$2,$A$1,$A$2),1,1)-WEEKDAY(DATE(IF(N$27&gt;=Налаштування!$F$2,$A$1,$A$2),1,1),2)+(N$27-1)*7+$A32)=N$28,DAY(DATE(IF(N$27&gt;=Налаштування!$F$2,$A$1,$A$2),1,1)-WEEKDAY(DATE(IF(N$27&gt;=Налаштування!$F$2,$A$1,$A$2),1,1),2)+(N$27-1)*7+$A32),"")</f>
        <v>22</v>
      </c>
      <c r="O32" s="9">
        <f>IF(MONTH(DATE(IF(O$27&gt;=Налаштування!$F$2,$A$1,$A$2),1,1)-WEEKDAY(DATE(IF(O$27&gt;=Налаштування!$F$2,$A$1,$A$2),1,1),2)+(O$27-1)*7+$A32)=O$28,DAY(DATE(IF(O$27&gt;=Налаштування!$F$2,$A$1,$A$2),1,1)-WEEKDAY(DATE(IF(O$27&gt;=Налаштування!$F$2,$A$1,$A$2),1,1),2)+(O$27-1)*7+$A32),"")</f>
        <v>29</v>
      </c>
      <c r="P32" s="9" t="str">
        <f>IF(MONTH(DATE(IF(P$27&gt;=Налаштування!$F$2,$A$1,$A$2),1,1)-WEEKDAY(DATE(IF(P$27&gt;=Налаштування!$F$2,$A$1,$A$2),1,1),2)+(P$27-1)*7+$A32)=P$28,DAY(DATE(IF(P$27&gt;=Налаштування!$F$2,$A$1,$A$2),1,1)-WEEKDAY(DATE(IF(P$27&gt;=Налаштування!$F$2,$A$1,$A$2),1,1),2)+(P$27-1)*7+$A32),"")</f>
        <v/>
      </c>
      <c r="Q32" s="105"/>
      <c r="R32" s="10" t="s">
        <v>12</v>
      </c>
      <c r="S32" s="9" t="str">
        <f>IF(MONTH(DATE(IF(S$27&gt;=Налаштування!$F$2,$A$1,$A$2),1,1)-WEEKDAY(DATE(IF(S$27&gt;=Налаштування!$F$2,$A$1,$A$2),1,1),2)+(S$27-1)*7+$A32)=S$28,DAY(DATE(IF(S$27&gt;=Налаштування!$F$2,$A$1,$A$2),1,1)-WEEKDAY(DATE(IF(S$27&gt;=Налаштування!$F$2,$A$1,$A$2),1,1),2)+(S$27-1)*7+$A32),"")</f>
        <v/>
      </c>
      <c r="T32" s="9">
        <f>IF(MONTH(DATE(IF(T$27&gt;=Налаштування!$F$2,$A$1,$A$2),1,1)-WEEKDAY(DATE(IF(T$27&gt;=Налаштування!$F$2,$A$1,$A$2),1,1),2)+(T$27-1)*7+$A32)=T$28,DAY(DATE(IF(T$27&gt;=Налаштування!$F$2,$A$1,$A$2),1,1)-WEEKDAY(DATE(IF(T$27&gt;=Налаштування!$F$2,$A$1,$A$2),1,1),2)+(T$27-1)*7+$A32),"")</f>
        <v>6</v>
      </c>
      <c r="U32" s="9">
        <f>IF(MONTH(DATE(IF(U$27&gt;=Налаштування!$F$2,$A$1,$A$2),1,1)-WEEKDAY(DATE(IF(U$27&gt;=Налаштування!$F$2,$A$1,$A$2),1,1),2)+(U$27-1)*7+$A32)=U$28,DAY(DATE(IF(U$27&gt;=Налаштування!$F$2,$A$1,$A$2),1,1)-WEEKDAY(DATE(IF(U$27&gt;=Налаштування!$F$2,$A$1,$A$2),1,1),2)+(U$27-1)*7+$A32),"")</f>
        <v>13</v>
      </c>
      <c r="V32" s="9">
        <f>IF(MONTH(DATE(IF(V$27&gt;=Налаштування!$F$2,$A$1,$A$2),1,1)-WEEKDAY(DATE(IF(V$27&gt;=Налаштування!$F$2,$A$1,$A$2),1,1),2)+(V$27-1)*7+$A32)=V$28,DAY(DATE(IF(V$27&gt;=Налаштування!$F$2,$A$1,$A$2),1,1)-WEEKDAY(DATE(IF(V$27&gt;=Налаштування!$F$2,$A$1,$A$2),1,1),2)+(V$27-1)*7+$A32),"")</f>
        <v>20</v>
      </c>
      <c r="W32" s="9">
        <f>IF(MONTH(DATE(IF(W$27&gt;=Налаштування!$F$2,$A$1,$A$2),1,1)-WEEKDAY(DATE(IF(W$27&gt;=Налаштування!$F$2,$A$1,$A$2),1,1),2)+(W$27-1)*7+$A32)=W$28,DAY(DATE(IF(W$27&gt;=Налаштування!$F$2,$A$1,$A$2),1,1)-WEEKDAY(DATE(IF(W$27&gt;=Налаштування!$F$2,$A$1,$A$2),1,1),2)+(W$27-1)*7+$A32),"")</f>
        <v>27</v>
      </c>
      <c r="X32" s="9" t="str">
        <f>IF(MONTH(DATE(IF(X$27&gt;=Налаштування!$F$2,$A$1,$A$2),1,1)-WEEKDAY(DATE(IF(X$27&gt;=Налаштування!$F$2,$A$1,$A$2),1,1),2)+(X$27-1)*7+$A32)=X$28,DAY(DATE(IF(X$27&gt;=Налаштування!$F$2,$A$1,$A$2),1,1)-WEEKDAY(DATE(IF(X$27&gt;=Налаштування!$F$2,$A$1,$A$2),1,1),2)+(X$27-1)*7+$A32),"")</f>
        <v/>
      </c>
      <c r="Y32" s="114"/>
      <c r="Z32" s="10" t="s">
        <v>12</v>
      </c>
      <c r="AA32" s="9">
        <f>IF(MONTH(DATE(IF(AA$27&gt;=Налаштування!$F$2,$A$1,$A$2),1,1)-WEEKDAY(DATE(IF(AA$27&gt;=Налаштування!$F$2,$A$1,$A$2),1,1),2)+(AA$27-1)*7+$A32)=AA$28,DAY(DATE(IF(AA$27&gt;=Налаштування!$F$2,$A$1,$A$2),1,1)-WEEKDAY(DATE(IF(AA$27&gt;=Налаштування!$F$2,$A$1,$A$2),1,1),2)+(AA$27-1)*7+$A32),"")</f>
        <v>3</v>
      </c>
      <c r="AB32" s="9">
        <f>IF(MONTH(DATE(IF(AB$27&gt;=Налаштування!$F$2,$A$1,$A$2),1,1)-WEEKDAY(DATE(IF(AB$27&gt;=Налаштування!$F$2,$A$1,$A$2),1,1),2)+(AB$27-1)*7+$A32)=AB$28,DAY(DATE(IF(AB$27&gt;=Налаштування!$F$2,$A$1,$A$2),1,1)-WEEKDAY(DATE(IF(AB$27&gt;=Налаштування!$F$2,$A$1,$A$2),1,1),2)+(AB$27-1)*7+$A32),"")</f>
        <v>10</v>
      </c>
      <c r="AC32" s="9">
        <f>IF(MONTH(DATE(IF(AC$27&gt;=Налаштування!$F$2,$A$1,$A$2),1,1)-WEEKDAY(DATE(IF(AC$27&gt;=Налаштування!$F$2,$A$1,$A$2),1,1),2)+(AC$27-1)*7+$A32)=AC$28,DAY(DATE(IF(AC$27&gt;=Налаштування!$F$2,$A$1,$A$2),1,1)-WEEKDAY(DATE(IF(AC$27&gt;=Налаштування!$F$2,$A$1,$A$2),1,1),2)+(AC$27-1)*7+$A32),"")</f>
        <v>17</v>
      </c>
      <c r="AD32" s="9">
        <f>IF(MONTH(DATE(IF(AD$27&gt;=Налаштування!$F$2,$A$1,$A$2),1,1)-WEEKDAY(DATE(IF(AD$27&gt;=Налаштування!$F$2,$A$1,$A$2),1,1),2)+(AD$27-1)*7+$A32)=AD$28,DAY(DATE(IF(AD$27&gt;=Налаштування!$F$2,$A$1,$A$2),1,1)-WEEKDAY(DATE(IF(AD$27&gt;=Налаштування!$F$2,$A$1,$A$2),1,1),2)+(AD$27-1)*7+$A32),"")</f>
        <v>24</v>
      </c>
      <c r="AE32" s="9" t="str">
        <f>IF(MONTH(DATE(IF(AE$27&gt;=Налаштування!$F$2,$A$1,$A$2),1,1)-WEEKDAY(DATE(IF(AE$27&gt;=Налаштування!$F$2,$A$1,$A$2),1,1),2)+(AE$27-1)*7+$A32)=AE$28,DAY(DATE(IF(AE$27&gt;=Налаштування!$F$2,$A$1,$A$2),1,1)-WEEKDAY(DATE(IF(AE$27&gt;=Налаштування!$F$2,$A$1,$A$2),1,1),2)+(AE$27-1)*7+$A32),"")</f>
        <v/>
      </c>
      <c r="AF32" s="9" t="str">
        <f>IF(MONTH(DATE(IF(AF$27&gt;=Налаштування!$F$2,$A$1,$A$2),1,1)-WEEKDAY(DATE(IF(AF$27&gt;=Налаштування!$F$2,$A$1,$A$2),1,1),2)+(AF$27-1)*7+$A32)=AF$28,DAY(DATE(IF(AF$27&gt;=Налаштування!$F$2,$A$1,$A$2),1,1)-WEEKDAY(DATE(IF(AF$27&gt;=Налаштування!$F$2,$A$1,$A$2),1,1),2)+(AF$27-1)*7+$A32),"")</f>
        <v/>
      </c>
    </row>
    <row r="33" spans="1:32" ht="16.5" customHeight="1" thickTop="1" thickBot="1">
      <c r="A33" s="58">
        <v>4</v>
      </c>
      <c r="B33" s="10" t="s">
        <v>11</v>
      </c>
      <c r="C33" s="9" t="str">
        <f>IF(MONTH(DATE(IF(C$27&gt;=Налаштування!$F$2,$A$1,$A$2),1,1)-WEEKDAY(DATE(IF(C$27&gt;=Налаштування!$F$2,$A$1,$A$2),1,1),2)+(C$27-1)*7+$A33)=C$28,DAY(DATE(IF(C$27&gt;=Налаштування!$F$2,$A$1,$A$2),1,1)-WEEKDAY(DATE(IF(C$27&gt;=Налаштування!$F$2,$A$1,$A$2),1,1),2)+(C$27-1)*7+$A33),"")</f>
        <v/>
      </c>
      <c r="D33" s="9">
        <f>IF(MONTH(DATE(IF(D$27&gt;=Налаштування!$F$2,$A$1,$A$2),1,1)-WEEKDAY(DATE(IF(D$27&gt;=Налаштування!$F$2,$A$1,$A$2),1,1),2)+(D$27-1)*7+$A33)=D$28,DAY(DATE(IF(D$27&gt;=Налаштування!$F$2,$A$1,$A$2),1,1)-WEEKDAY(DATE(IF(D$27&gt;=Налаштування!$F$2,$A$1,$A$2),1,1),2)+(D$27-1)*7+$A33),"")</f>
        <v>5</v>
      </c>
      <c r="E33" s="9">
        <f>IF(MONTH(DATE(IF(E$27&gt;=Налаштування!$F$2,$A$1,$A$2),1,1)-WEEKDAY(DATE(IF(E$27&gt;=Налаштування!$F$2,$A$1,$A$2),1,1),2)+(E$27-1)*7+$A33)=E$28,DAY(DATE(IF(E$27&gt;=Налаштування!$F$2,$A$1,$A$2),1,1)-WEEKDAY(DATE(IF(E$27&gt;=Налаштування!$F$2,$A$1,$A$2),1,1),2)+(E$27-1)*7+$A33),"")</f>
        <v>12</v>
      </c>
      <c r="F33" s="9">
        <f>IF(MONTH(DATE(IF(F$27&gt;=Налаштування!$F$2,$A$1,$A$2),1,1)-WEEKDAY(DATE(IF(F$27&gt;=Налаштування!$F$2,$A$1,$A$2),1,1),2)+(F$27-1)*7+$A33)=F$28,DAY(DATE(IF(F$27&gt;=Налаштування!$F$2,$A$1,$A$2),1,1)-WEEKDAY(DATE(IF(F$27&gt;=Налаштування!$F$2,$A$1,$A$2),1,1),2)+(F$27-1)*7+$A33),"")</f>
        <v>19</v>
      </c>
      <c r="G33" s="9">
        <f>IF(MONTH(DATE(IF(G$27&gt;=Налаштування!$F$2,$A$1,$A$2),1,1)-WEEKDAY(DATE(IF(G$27&gt;=Налаштування!$F$2,$A$1,$A$2),1,1),2)+(G$27-1)*7+$A33)=G$28,DAY(DATE(IF(G$27&gt;=Налаштування!$F$2,$A$1,$A$2),1,1)-WEEKDAY(DATE(IF(G$27&gt;=Налаштування!$F$2,$A$1,$A$2),1,1),2)+(G$27-1)*7+$A33),"")</f>
        <v>26</v>
      </c>
      <c r="H33" s="9" t="str">
        <f>IF(MONTH(DATE(IF(H$27&gt;=Налаштування!$F$2,$A$1,$A$2),1,1)-WEEKDAY(DATE(IF(H$27&gt;=Налаштування!$F$2,$A$1,$A$2),1,1),2)+(H$27-1)*7+$A33)=H$28,DAY(DATE(IF(H$27&gt;=Налаштування!$F$2,$A$1,$A$2),1,1)-WEEKDAY(DATE(IF(H$27&gt;=Налаштування!$F$2,$A$1,$A$2),1,1),2)+(H$27-1)*7+$A33),"")</f>
        <v/>
      </c>
      <c r="I33" s="96"/>
      <c r="J33" s="10" t="s">
        <v>11</v>
      </c>
      <c r="K33" s="9">
        <f>IF(MONTH(DATE(IF(K$27&gt;=Налаштування!$F$2,$A$1,$A$2),1,1)-WEEKDAY(DATE(IF(K$27&gt;=Налаштування!$F$2,$A$1,$A$2),1,1),2)+(K$27-1)*7+$A33)=K$28,DAY(DATE(IF(K$27&gt;=Налаштування!$F$2,$A$1,$A$2),1,1)-WEEKDAY(DATE(IF(K$27&gt;=Налаштування!$F$2,$A$1,$A$2),1,1),2)+(K$27-1)*7+$A33),"")</f>
        <v>2</v>
      </c>
      <c r="L33" s="9">
        <f>IF(MONTH(DATE(IF(L$27&gt;=Налаштування!$F$2,$A$1,$A$2),1,1)-WEEKDAY(DATE(IF(L$27&gt;=Налаштування!$F$2,$A$1,$A$2),1,1),2)+(L$27-1)*7+$A33)=L$28,DAY(DATE(IF(L$27&gt;=Налаштування!$F$2,$A$1,$A$2),1,1)-WEEKDAY(DATE(IF(L$27&gt;=Налаштування!$F$2,$A$1,$A$2),1,1),2)+(L$27-1)*7+$A33),"")</f>
        <v>9</v>
      </c>
      <c r="M33" s="9">
        <f>IF(MONTH(DATE(IF(M$27&gt;=Налаштування!$F$2,$A$1,$A$2),1,1)-WEEKDAY(DATE(IF(M$27&gt;=Налаштування!$F$2,$A$1,$A$2),1,1),2)+(M$27-1)*7+$A33)=M$28,DAY(DATE(IF(M$27&gt;=Налаштування!$F$2,$A$1,$A$2),1,1)-WEEKDAY(DATE(IF(M$27&gt;=Налаштування!$F$2,$A$1,$A$2),1,1),2)+(M$27-1)*7+$A33),"")</f>
        <v>16</v>
      </c>
      <c r="N33" s="9">
        <f>IF(MONTH(DATE(IF(N$27&gt;=Налаштування!$F$2,$A$1,$A$2),1,1)-WEEKDAY(DATE(IF(N$27&gt;=Налаштування!$F$2,$A$1,$A$2),1,1),2)+(N$27-1)*7+$A33)=N$28,DAY(DATE(IF(N$27&gt;=Налаштування!$F$2,$A$1,$A$2),1,1)-WEEKDAY(DATE(IF(N$27&gt;=Налаштування!$F$2,$A$1,$A$2),1,1),2)+(N$27-1)*7+$A33),"")</f>
        <v>23</v>
      </c>
      <c r="O33" s="9">
        <f>IF(MONTH(DATE(IF(O$27&gt;=Налаштування!$F$2,$A$1,$A$2),1,1)-WEEKDAY(DATE(IF(O$27&gt;=Налаштування!$F$2,$A$1,$A$2),1,1),2)+(O$27-1)*7+$A33)=O$28,DAY(DATE(IF(O$27&gt;=Налаштування!$F$2,$A$1,$A$2),1,1)-WEEKDAY(DATE(IF(O$27&gt;=Налаштування!$F$2,$A$1,$A$2),1,1),2)+(O$27-1)*7+$A33),"")</f>
        <v>30</v>
      </c>
      <c r="P33" s="9" t="str">
        <f>IF(MONTH(DATE(IF(P$27&gt;=Налаштування!$F$2,$A$1,$A$2),1,1)-WEEKDAY(DATE(IF(P$27&gt;=Налаштування!$F$2,$A$1,$A$2),1,1),2)+(P$27-1)*7+$A33)=P$28,DAY(DATE(IF(P$27&gt;=Налаштування!$F$2,$A$1,$A$2),1,1)-WEEKDAY(DATE(IF(P$27&gt;=Налаштування!$F$2,$A$1,$A$2),1,1),2)+(P$27-1)*7+$A33),"")</f>
        <v/>
      </c>
      <c r="Q33" s="105"/>
      <c r="R33" s="10" t="s">
        <v>11</v>
      </c>
      <c r="S33" s="9" t="str">
        <f>IF(MONTH(DATE(IF(S$27&gt;=Налаштування!$F$2,$A$1,$A$2),1,1)-WEEKDAY(DATE(IF(S$27&gt;=Налаштування!$F$2,$A$1,$A$2),1,1),2)+(S$27-1)*7+$A33)=S$28,DAY(DATE(IF(S$27&gt;=Налаштування!$F$2,$A$1,$A$2),1,1)-WEEKDAY(DATE(IF(S$27&gt;=Налаштування!$F$2,$A$1,$A$2),1,1),2)+(S$27-1)*7+$A33),"")</f>
        <v/>
      </c>
      <c r="T33" s="9">
        <f>IF(MONTH(DATE(IF(T$27&gt;=Налаштування!$F$2,$A$1,$A$2),1,1)-WEEKDAY(DATE(IF(T$27&gt;=Налаштування!$F$2,$A$1,$A$2),1,1),2)+(T$27-1)*7+$A33)=T$28,DAY(DATE(IF(T$27&gt;=Налаштування!$F$2,$A$1,$A$2),1,1)-WEEKDAY(DATE(IF(T$27&gt;=Налаштування!$F$2,$A$1,$A$2),1,1),2)+(T$27-1)*7+$A33),"")</f>
        <v>7</v>
      </c>
      <c r="U33" s="9">
        <f>IF(MONTH(DATE(IF(U$27&gt;=Налаштування!$F$2,$A$1,$A$2),1,1)-WEEKDAY(DATE(IF(U$27&gt;=Налаштування!$F$2,$A$1,$A$2),1,1),2)+(U$27-1)*7+$A33)=U$28,DAY(DATE(IF(U$27&gt;=Налаштування!$F$2,$A$1,$A$2),1,1)-WEEKDAY(DATE(IF(U$27&gt;=Налаштування!$F$2,$A$1,$A$2),1,1),2)+(U$27-1)*7+$A33),"")</f>
        <v>14</v>
      </c>
      <c r="V33" s="9">
        <f>IF(MONTH(DATE(IF(V$27&gt;=Налаштування!$F$2,$A$1,$A$2),1,1)-WEEKDAY(DATE(IF(V$27&gt;=Налаштування!$F$2,$A$1,$A$2),1,1),2)+(V$27-1)*7+$A33)=V$28,DAY(DATE(IF(V$27&gt;=Налаштування!$F$2,$A$1,$A$2),1,1)-WEEKDAY(DATE(IF(V$27&gt;=Налаштування!$F$2,$A$1,$A$2),1,1),2)+(V$27-1)*7+$A33),"")</f>
        <v>21</v>
      </c>
      <c r="W33" s="9">
        <f>IF(MONTH(DATE(IF(W$27&gt;=Налаштування!$F$2,$A$1,$A$2),1,1)-WEEKDAY(DATE(IF(W$27&gt;=Налаштування!$F$2,$A$1,$A$2),1,1),2)+(W$27-1)*7+$A33)=W$28,DAY(DATE(IF(W$27&gt;=Налаштування!$F$2,$A$1,$A$2),1,1)-WEEKDAY(DATE(IF(W$27&gt;=Налаштування!$F$2,$A$1,$A$2),1,1),2)+(W$27-1)*7+$A33),"")</f>
        <v>28</v>
      </c>
      <c r="X33" s="9" t="str">
        <f>IF(MONTH(DATE(IF(X$27&gt;=Налаштування!$F$2,$A$1,$A$2),1,1)-WEEKDAY(DATE(IF(X$27&gt;=Налаштування!$F$2,$A$1,$A$2),1,1),2)+(X$27-1)*7+$A33)=X$28,DAY(DATE(IF(X$27&gt;=Налаштування!$F$2,$A$1,$A$2),1,1)-WEEKDAY(DATE(IF(X$27&gt;=Налаштування!$F$2,$A$1,$A$2),1,1),2)+(X$27-1)*7+$A33),"")</f>
        <v/>
      </c>
      <c r="Y33" s="114"/>
      <c r="Z33" s="10" t="s">
        <v>11</v>
      </c>
      <c r="AA33" s="9">
        <f>IF(MONTH(DATE(IF(AA$27&gt;=Налаштування!$F$2,$A$1,$A$2),1,1)-WEEKDAY(DATE(IF(AA$27&gt;=Налаштування!$F$2,$A$1,$A$2),1,1),2)+(AA$27-1)*7+$A33)=AA$28,DAY(DATE(IF(AA$27&gt;=Налаштування!$F$2,$A$1,$A$2),1,1)-WEEKDAY(DATE(IF(AA$27&gt;=Налаштування!$F$2,$A$1,$A$2),1,1),2)+(AA$27-1)*7+$A33),"")</f>
        <v>4</v>
      </c>
      <c r="AB33" s="9">
        <f>IF(MONTH(DATE(IF(AB$27&gt;=Налаштування!$F$2,$A$1,$A$2),1,1)-WEEKDAY(DATE(IF(AB$27&gt;=Налаштування!$F$2,$A$1,$A$2),1,1),2)+(AB$27-1)*7+$A33)=AB$28,DAY(DATE(IF(AB$27&gt;=Налаштування!$F$2,$A$1,$A$2),1,1)-WEEKDAY(DATE(IF(AB$27&gt;=Налаштування!$F$2,$A$1,$A$2),1,1),2)+(AB$27-1)*7+$A33),"")</f>
        <v>11</v>
      </c>
      <c r="AC33" s="9">
        <f>IF(MONTH(DATE(IF(AC$27&gt;=Налаштування!$F$2,$A$1,$A$2),1,1)-WEEKDAY(DATE(IF(AC$27&gt;=Налаштування!$F$2,$A$1,$A$2),1,1),2)+(AC$27-1)*7+$A33)=AC$28,DAY(DATE(IF(AC$27&gt;=Налаштування!$F$2,$A$1,$A$2),1,1)-WEEKDAY(DATE(IF(AC$27&gt;=Налаштування!$F$2,$A$1,$A$2),1,1),2)+(AC$27-1)*7+$A33),"")</f>
        <v>18</v>
      </c>
      <c r="AD33" s="9">
        <f>IF(MONTH(DATE(IF(AD$27&gt;=Налаштування!$F$2,$A$1,$A$2),1,1)-WEEKDAY(DATE(IF(AD$27&gt;=Налаштування!$F$2,$A$1,$A$2),1,1),2)+(AD$27-1)*7+$A33)=AD$28,DAY(DATE(IF(AD$27&gt;=Налаштування!$F$2,$A$1,$A$2),1,1)-WEEKDAY(DATE(IF(AD$27&gt;=Налаштування!$F$2,$A$1,$A$2),1,1),2)+(AD$27-1)*7+$A33),"")</f>
        <v>25</v>
      </c>
      <c r="AE33" s="9" t="str">
        <f>IF(MONTH(DATE(IF(AE$27&gt;=Налаштування!$F$2,$A$1,$A$2),1,1)-WEEKDAY(DATE(IF(AE$27&gt;=Налаштування!$F$2,$A$1,$A$2),1,1),2)+(AE$27-1)*7+$A33)=AE$28,DAY(DATE(IF(AE$27&gt;=Налаштування!$F$2,$A$1,$A$2),1,1)-WEEKDAY(DATE(IF(AE$27&gt;=Налаштування!$F$2,$A$1,$A$2),1,1),2)+(AE$27-1)*7+$A33),"")</f>
        <v/>
      </c>
      <c r="AF33" s="9" t="str">
        <f>IF(MONTH(DATE(IF(AF$27&gt;=Налаштування!$F$2,$A$1,$A$2),1,1)-WEEKDAY(DATE(IF(AF$27&gt;=Налаштування!$F$2,$A$1,$A$2),1,1),2)+(AF$27-1)*7+$A33)=AF$28,DAY(DATE(IF(AF$27&gt;=Налаштування!$F$2,$A$1,$A$2),1,1)-WEEKDAY(DATE(IF(AF$27&gt;=Налаштування!$F$2,$A$1,$A$2),1,1),2)+(AF$27-1)*7+$A33),"")</f>
        <v/>
      </c>
    </row>
    <row r="34" spans="1:32" ht="16.5" customHeight="1" thickTop="1" thickBot="1">
      <c r="A34" s="58">
        <v>5</v>
      </c>
      <c r="B34" s="10" t="s">
        <v>10</v>
      </c>
      <c r="C34" s="9" t="str">
        <f>IF(MONTH(DATE(IF(C$27&gt;=Налаштування!$F$2,$A$1,$A$2),1,1)-WEEKDAY(DATE(IF(C$27&gt;=Налаштування!$F$2,$A$1,$A$2),1,1),2)+(C$27-1)*7+$A34)=C$28,DAY(DATE(IF(C$27&gt;=Налаштування!$F$2,$A$1,$A$2),1,1)-WEEKDAY(DATE(IF(C$27&gt;=Налаштування!$F$2,$A$1,$A$2),1,1),2)+(C$27-1)*7+$A34),"")</f>
        <v/>
      </c>
      <c r="D34" s="9">
        <f>IF(MONTH(DATE(IF(D$27&gt;=Налаштування!$F$2,$A$1,$A$2),1,1)-WEEKDAY(DATE(IF(D$27&gt;=Налаштування!$F$2,$A$1,$A$2),1,1),2)+(D$27-1)*7+$A34)=D$28,DAY(DATE(IF(D$27&gt;=Налаштування!$F$2,$A$1,$A$2),1,1)-WEEKDAY(DATE(IF(D$27&gt;=Налаштування!$F$2,$A$1,$A$2),1,1),2)+(D$27-1)*7+$A34),"")</f>
        <v>6</v>
      </c>
      <c r="E34" s="9">
        <f>IF(MONTH(DATE(IF(E$27&gt;=Налаштування!$F$2,$A$1,$A$2),1,1)-WEEKDAY(DATE(IF(E$27&gt;=Налаштування!$F$2,$A$1,$A$2),1,1),2)+(E$27-1)*7+$A34)=E$28,DAY(DATE(IF(E$27&gt;=Налаштування!$F$2,$A$1,$A$2),1,1)-WEEKDAY(DATE(IF(E$27&gt;=Налаштування!$F$2,$A$1,$A$2),1,1),2)+(E$27-1)*7+$A34),"")</f>
        <v>13</v>
      </c>
      <c r="F34" s="9">
        <f>IF(MONTH(DATE(IF(F$27&gt;=Налаштування!$F$2,$A$1,$A$2),1,1)-WEEKDAY(DATE(IF(F$27&gt;=Налаштування!$F$2,$A$1,$A$2),1,1),2)+(F$27-1)*7+$A34)=F$28,DAY(DATE(IF(F$27&gt;=Налаштування!$F$2,$A$1,$A$2),1,1)-WEEKDAY(DATE(IF(F$27&gt;=Налаштування!$F$2,$A$1,$A$2),1,1),2)+(F$27-1)*7+$A34),"")</f>
        <v>20</v>
      </c>
      <c r="G34" s="9">
        <f>IF(MONTH(DATE(IF(G$27&gt;=Налаштування!$F$2,$A$1,$A$2),1,1)-WEEKDAY(DATE(IF(G$27&gt;=Налаштування!$F$2,$A$1,$A$2),1,1),2)+(G$27-1)*7+$A34)=G$28,DAY(DATE(IF(G$27&gt;=Налаштування!$F$2,$A$1,$A$2),1,1)-WEEKDAY(DATE(IF(G$27&gt;=Налаштування!$F$2,$A$1,$A$2),1,1),2)+(G$27-1)*7+$A34),"")</f>
        <v>27</v>
      </c>
      <c r="H34" s="9" t="str">
        <f>IF(MONTH(DATE(IF(H$27&gt;=Налаштування!$F$2,$A$1,$A$2),1,1)-WEEKDAY(DATE(IF(H$27&gt;=Налаштування!$F$2,$A$1,$A$2),1,1),2)+(H$27-1)*7+$A34)=H$28,DAY(DATE(IF(H$27&gt;=Налаштування!$F$2,$A$1,$A$2),1,1)-WEEKDAY(DATE(IF(H$27&gt;=Налаштування!$F$2,$A$1,$A$2),1,1),2)+(H$27-1)*7+$A34),"")</f>
        <v/>
      </c>
      <c r="I34" s="96"/>
      <c r="J34" s="10" t="s">
        <v>10</v>
      </c>
      <c r="K34" s="9">
        <f>IF(MONTH(DATE(IF(K$27&gt;=Налаштування!$F$2,$A$1,$A$2),1,1)-WEEKDAY(DATE(IF(K$27&gt;=Налаштування!$F$2,$A$1,$A$2),1,1),2)+(K$27-1)*7+$A34)=K$28,DAY(DATE(IF(K$27&gt;=Налаштування!$F$2,$A$1,$A$2),1,1)-WEEKDAY(DATE(IF(K$27&gt;=Налаштування!$F$2,$A$1,$A$2),1,1),2)+(K$27-1)*7+$A34),"")</f>
        <v>3</v>
      </c>
      <c r="L34" s="9">
        <f>IF(MONTH(DATE(IF(L$27&gt;=Налаштування!$F$2,$A$1,$A$2),1,1)-WEEKDAY(DATE(IF(L$27&gt;=Налаштування!$F$2,$A$1,$A$2),1,1),2)+(L$27-1)*7+$A34)=L$28,DAY(DATE(IF(L$27&gt;=Налаштування!$F$2,$A$1,$A$2),1,1)-WEEKDAY(DATE(IF(L$27&gt;=Налаштування!$F$2,$A$1,$A$2),1,1),2)+(L$27-1)*7+$A34),"")</f>
        <v>10</v>
      </c>
      <c r="M34" s="9">
        <f>IF(MONTH(DATE(IF(M$27&gt;=Налаштування!$F$2,$A$1,$A$2),1,1)-WEEKDAY(DATE(IF(M$27&gt;=Налаштування!$F$2,$A$1,$A$2),1,1),2)+(M$27-1)*7+$A34)=M$28,DAY(DATE(IF(M$27&gt;=Налаштування!$F$2,$A$1,$A$2),1,1)-WEEKDAY(DATE(IF(M$27&gt;=Налаштування!$F$2,$A$1,$A$2),1,1),2)+(M$27-1)*7+$A34),"")</f>
        <v>17</v>
      </c>
      <c r="N34" s="9">
        <f>IF(MONTH(DATE(IF(N$27&gt;=Налаштування!$F$2,$A$1,$A$2),1,1)-WEEKDAY(DATE(IF(N$27&gt;=Налаштування!$F$2,$A$1,$A$2),1,1),2)+(N$27-1)*7+$A34)=N$28,DAY(DATE(IF(N$27&gt;=Налаштування!$F$2,$A$1,$A$2),1,1)-WEEKDAY(DATE(IF(N$27&gt;=Налаштування!$F$2,$A$1,$A$2),1,1),2)+(N$27-1)*7+$A34),"")</f>
        <v>24</v>
      </c>
      <c r="O34" s="9" t="str">
        <f>IF(MONTH(DATE(IF(O$27&gt;=Налаштування!$F$2,$A$1,$A$2),1,1)-WEEKDAY(DATE(IF(O$27&gt;=Налаштування!$F$2,$A$1,$A$2),1,1),2)+(O$27-1)*7+$A34)=O$28,DAY(DATE(IF(O$27&gt;=Налаштування!$F$2,$A$1,$A$2),1,1)-WEEKDAY(DATE(IF(O$27&gt;=Налаштування!$F$2,$A$1,$A$2),1,1),2)+(O$27-1)*7+$A34),"")</f>
        <v/>
      </c>
      <c r="P34" s="9" t="str">
        <f>IF(MONTH(DATE(IF(P$27&gt;=Налаштування!$F$2,$A$1,$A$2),1,1)-WEEKDAY(DATE(IF(P$27&gt;=Налаштування!$F$2,$A$1,$A$2),1,1),2)+(P$27-1)*7+$A34)=P$28,DAY(DATE(IF(P$27&gt;=Налаштування!$F$2,$A$1,$A$2),1,1)-WEEKDAY(DATE(IF(P$27&gt;=Налаштування!$F$2,$A$1,$A$2),1,1),2)+(P$27-1)*7+$A34),"")</f>
        <v/>
      </c>
      <c r="Q34" s="105"/>
      <c r="R34" s="10" t="s">
        <v>10</v>
      </c>
      <c r="S34" s="9">
        <f>IF(MONTH(DATE(IF(S$27&gt;=Налаштування!$F$2,$A$1,$A$2),1,1)-WEEKDAY(DATE(IF(S$27&gt;=Налаштування!$F$2,$A$1,$A$2),1,1),2)+(S$27-1)*7+$A34)=S$28,DAY(DATE(IF(S$27&gt;=Налаштування!$F$2,$A$1,$A$2),1,1)-WEEKDAY(DATE(IF(S$27&gt;=Налаштування!$F$2,$A$1,$A$2),1,1),2)+(S$27-1)*7+$A34),"")</f>
        <v>1</v>
      </c>
      <c r="T34" s="9">
        <f>IF(MONTH(DATE(IF(T$27&gt;=Налаштування!$F$2,$A$1,$A$2),1,1)-WEEKDAY(DATE(IF(T$27&gt;=Налаштування!$F$2,$A$1,$A$2),1,1),2)+(T$27-1)*7+$A34)=T$28,DAY(DATE(IF(T$27&gt;=Налаштування!$F$2,$A$1,$A$2),1,1)-WEEKDAY(DATE(IF(T$27&gt;=Налаштування!$F$2,$A$1,$A$2),1,1),2)+(T$27-1)*7+$A34),"")</f>
        <v>8</v>
      </c>
      <c r="U34" s="9">
        <f>IF(MONTH(DATE(IF(U$27&gt;=Налаштування!$F$2,$A$1,$A$2),1,1)-WEEKDAY(DATE(IF(U$27&gt;=Налаштування!$F$2,$A$1,$A$2),1,1),2)+(U$27-1)*7+$A34)=U$28,DAY(DATE(IF(U$27&gt;=Налаштування!$F$2,$A$1,$A$2),1,1)-WEEKDAY(DATE(IF(U$27&gt;=Налаштування!$F$2,$A$1,$A$2),1,1),2)+(U$27-1)*7+$A34),"")</f>
        <v>15</v>
      </c>
      <c r="V34" s="9">
        <f>IF(MONTH(DATE(IF(V$27&gt;=Налаштування!$F$2,$A$1,$A$2),1,1)-WEEKDAY(DATE(IF(V$27&gt;=Налаштування!$F$2,$A$1,$A$2),1,1),2)+(V$27-1)*7+$A34)=V$28,DAY(DATE(IF(V$27&gt;=Налаштування!$F$2,$A$1,$A$2),1,1)-WEEKDAY(DATE(IF(V$27&gt;=Налаштування!$F$2,$A$1,$A$2),1,1),2)+(V$27-1)*7+$A34),"")</f>
        <v>22</v>
      </c>
      <c r="W34" s="9">
        <f>IF(MONTH(DATE(IF(W$27&gt;=Налаштування!$F$2,$A$1,$A$2),1,1)-WEEKDAY(DATE(IF(W$27&gt;=Налаштування!$F$2,$A$1,$A$2),1,1),2)+(W$27-1)*7+$A34)=W$28,DAY(DATE(IF(W$27&gt;=Налаштування!$F$2,$A$1,$A$2),1,1)-WEEKDAY(DATE(IF(W$27&gt;=Налаштування!$F$2,$A$1,$A$2),1,1),2)+(W$27-1)*7+$A34),"")</f>
        <v>29</v>
      </c>
      <c r="X34" s="9" t="str">
        <f>IF(MONTH(DATE(IF(X$27&gt;=Налаштування!$F$2,$A$1,$A$2),1,1)-WEEKDAY(DATE(IF(X$27&gt;=Налаштування!$F$2,$A$1,$A$2),1,1),2)+(X$27-1)*7+$A34)=X$28,DAY(DATE(IF(X$27&gt;=Налаштування!$F$2,$A$1,$A$2),1,1)-WEEKDAY(DATE(IF(X$27&gt;=Налаштування!$F$2,$A$1,$A$2),1,1),2)+(X$27-1)*7+$A34),"")</f>
        <v/>
      </c>
      <c r="Y34" s="114"/>
      <c r="Z34" s="10" t="s">
        <v>10</v>
      </c>
      <c r="AA34" s="9">
        <f>IF(MONTH(DATE(IF(AA$27&gt;=Налаштування!$F$2,$A$1,$A$2),1,1)-WEEKDAY(DATE(IF(AA$27&gt;=Налаштування!$F$2,$A$1,$A$2),1,1),2)+(AA$27-1)*7+$A34)=AA$28,DAY(DATE(IF(AA$27&gt;=Налаштування!$F$2,$A$1,$A$2),1,1)-WEEKDAY(DATE(IF(AA$27&gt;=Налаштування!$F$2,$A$1,$A$2),1,1),2)+(AA$27-1)*7+$A34),"")</f>
        <v>5</v>
      </c>
      <c r="AB34" s="9">
        <f>IF(MONTH(DATE(IF(AB$27&gt;=Налаштування!$F$2,$A$1,$A$2),1,1)-WEEKDAY(DATE(IF(AB$27&gt;=Налаштування!$F$2,$A$1,$A$2),1,1),2)+(AB$27-1)*7+$A34)=AB$28,DAY(DATE(IF(AB$27&gt;=Налаштування!$F$2,$A$1,$A$2),1,1)-WEEKDAY(DATE(IF(AB$27&gt;=Налаштування!$F$2,$A$1,$A$2),1,1),2)+(AB$27-1)*7+$A34),"")</f>
        <v>12</v>
      </c>
      <c r="AC34" s="9">
        <f>IF(MONTH(DATE(IF(AC$27&gt;=Налаштування!$F$2,$A$1,$A$2),1,1)-WEEKDAY(DATE(IF(AC$27&gt;=Налаштування!$F$2,$A$1,$A$2),1,1),2)+(AC$27-1)*7+$A34)=AC$28,DAY(DATE(IF(AC$27&gt;=Налаштування!$F$2,$A$1,$A$2),1,1)-WEEKDAY(DATE(IF(AC$27&gt;=Налаштування!$F$2,$A$1,$A$2),1,1),2)+(AC$27-1)*7+$A34),"")</f>
        <v>19</v>
      </c>
      <c r="AD34" s="9">
        <f>IF(MONTH(DATE(IF(AD$27&gt;=Налаштування!$F$2,$A$1,$A$2),1,1)-WEEKDAY(DATE(IF(AD$27&gt;=Налаштування!$F$2,$A$1,$A$2),1,1),2)+(AD$27-1)*7+$A34)=AD$28,DAY(DATE(IF(AD$27&gt;=Налаштування!$F$2,$A$1,$A$2),1,1)-WEEKDAY(DATE(IF(AD$27&gt;=Налаштування!$F$2,$A$1,$A$2),1,1),2)+(AD$27-1)*7+$A34),"")</f>
        <v>26</v>
      </c>
      <c r="AE34" s="9" t="str">
        <f>IF(MONTH(DATE(IF(AE$27&gt;=Налаштування!$F$2,$A$1,$A$2),1,1)-WEEKDAY(DATE(IF(AE$27&gt;=Налаштування!$F$2,$A$1,$A$2),1,1),2)+(AE$27-1)*7+$A34)=AE$28,DAY(DATE(IF(AE$27&gt;=Налаштування!$F$2,$A$1,$A$2),1,1)-WEEKDAY(DATE(IF(AE$27&gt;=Налаштування!$F$2,$A$1,$A$2),1,1),2)+(AE$27-1)*7+$A34),"")</f>
        <v/>
      </c>
      <c r="AF34" s="9" t="str">
        <f>IF(MONTH(DATE(IF(AF$27&gt;=Налаштування!$F$2,$A$1,$A$2),1,1)-WEEKDAY(DATE(IF(AF$27&gt;=Налаштування!$F$2,$A$1,$A$2),1,1),2)+(AF$27-1)*7+$A34)=AF$28,DAY(DATE(IF(AF$27&gt;=Налаштування!$F$2,$A$1,$A$2),1,1)-WEEKDAY(DATE(IF(AF$27&gt;=Налаштування!$F$2,$A$1,$A$2),1,1),2)+(AF$27-1)*7+$A34),"")</f>
        <v/>
      </c>
    </row>
    <row r="35" spans="1:32" ht="16.5" customHeight="1" thickTop="1" thickBot="1">
      <c r="A35" s="58">
        <v>6</v>
      </c>
      <c r="B35" s="8" t="s">
        <v>9</v>
      </c>
      <c r="C35" s="8" t="str">
        <f>IF(MONTH(DATE(IF(C$27&gt;=Налаштування!$F$2,$A$1,$A$2),1,1)-WEEKDAY(DATE(IF(C$27&gt;=Налаштування!$F$2,$A$1,$A$2),1,1),2)+(C$27-1)*7+$A35)=C$28,DAY(DATE(IF(C$27&gt;=Налаштування!$F$2,$A$1,$A$2),1,1)-WEEKDAY(DATE(IF(C$27&gt;=Налаштування!$F$2,$A$1,$A$2),1,1),2)+(C$27-1)*7+$A35),"")</f>
        <v/>
      </c>
      <c r="D35" s="8">
        <f>IF(MONTH(DATE(IF(D$27&gt;=Налаштування!$F$2,$A$1,$A$2),1,1)-WEEKDAY(DATE(IF(D$27&gt;=Налаштування!$F$2,$A$1,$A$2),1,1),2)+(D$27-1)*7+$A35)=D$28,DAY(DATE(IF(D$27&gt;=Налаштування!$F$2,$A$1,$A$2),1,1)-WEEKDAY(DATE(IF(D$27&gt;=Налаштування!$F$2,$A$1,$A$2),1,1),2)+(D$27-1)*7+$A35),"")</f>
        <v>7</v>
      </c>
      <c r="E35" s="8">
        <f>IF(MONTH(DATE(IF(E$27&gt;=Налаштування!$F$2,$A$1,$A$2),1,1)-WEEKDAY(DATE(IF(E$27&gt;=Налаштування!$F$2,$A$1,$A$2),1,1),2)+(E$27-1)*7+$A35)=E$28,DAY(DATE(IF(E$27&gt;=Налаштування!$F$2,$A$1,$A$2),1,1)-WEEKDAY(DATE(IF(E$27&gt;=Налаштування!$F$2,$A$1,$A$2),1,1),2)+(E$27-1)*7+$A35),"")</f>
        <v>14</v>
      </c>
      <c r="F35" s="8">
        <f>IF(MONTH(DATE(IF(F$27&gt;=Налаштування!$F$2,$A$1,$A$2),1,1)-WEEKDAY(DATE(IF(F$27&gt;=Налаштування!$F$2,$A$1,$A$2),1,1),2)+(F$27-1)*7+$A35)=F$28,DAY(DATE(IF(F$27&gt;=Налаштування!$F$2,$A$1,$A$2),1,1)-WEEKDAY(DATE(IF(F$27&gt;=Налаштування!$F$2,$A$1,$A$2),1,1),2)+(F$27-1)*7+$A35),"")</f>
        <v>21</v>
      </c>
      <c r="G35" s="8">
        <f>IF(MONTH(DATE(IF(G$27&gt;=Налаштування!$F$2,$A$1,$A$2),1,1)-WEEKDAY(DATE(IF(G$27&gt;=Налаштування!$F$2,$A$1,$A$2),1,1),2)+(G$27-1)*7+$A35)=G$28,DAY(DATE(IF(G$27&gt;=Налаштування!$F$2,$A$1,$A$2),1,1)-WEEKDAY(DATE(IF(G$27&gt;=Налаштування!$F$2,$A$1,$A$2),1,1),2)+(G$27-1)*7+$A35),"")</f>
        <v>28</v>
      </c>
      <c r="H35" s="8" t="str">
        <f>IF(MONTH(DATE(IF(H$27&gt;=Налаштування!$F$2,$A$1,$A$2),1,1)-WEEKDAY(DATE(IF(H$27&gt;=Налаштування!$F$2,$A$1,$A$2),1,1),2)+(H$27-1)*7+$A35)=H$28,DAY(DATE(IF(H$27&gt;=Налаштування!$F$2,$A$1,$A$2),1,1)-WEEKDAY(DATE(IF(H$27&gt;=Налаштування!$F$2,$A$1,$A$2),1,1),2)+(H$27-1)*7+$A35),"")</f>
        <v/>
      </c>
      <c r="I35" s="96"/>
      <c r="J35" s="8" t="s">
        <v>9</v>
      </c>
      <c r="K35" s="8">
        <f>IF(MONTH(DATE(IF(K$27&gt;=Налаштування!$F$2,$A$1,$A$2),1,1)-WEEKDAY(DATE(IF(K$27&gt;=Налаштування!$F$2,$A$1,$A$2),1,1),2)+(K$27-1)*7+$A35)=K$28,DAY(DATE(IF(K$27&gt;=Налаштування!$F$2,$A$1,$A$2),1,1)-WEEKDAY(DATE(IF(K$27&gt;=Налаштування!$F$2,$A$1,$A$2),1,1),2)+(K$27-1)*7+$A35),"")</f>
        <v>4</v>
      </c>
      <c r="L35" s="8">
        <f>IF(MONTH(DATE(IF(L$27&gt;=Налаштування!$F$2,$A$1,$A$2),1,1)-WEEKDAY(DATE(IF(L$27&gt;=Налаштування!$F$2,$A$1,$A$2),1,1),2)+(L$27-1)*7+$A35)=L$28,DAY(DATE(IF(L$27&gt;=Налаштування!$F$2,$A$1,$A$2),1,1)-WEEKDAY(DATE(IF(L$27&gt;=Налаштування!$F$2,$A$1,$A$2),1,1),2)+(L$27-1)*7+$A35),"")</f>
        <v>11</v>
      </c>
      <c r="M35" s="8">
        <f>IF(MONTH(DATE(IF(M$27&gt;=Налаштування!$F$2,$A$1,$A$2),1,1)-WEEKDAY(DATE(IF(M$27&gt;=Налаштування!$F$2,$A$1,$A$2),1,1),2)+(M$27-1)*7+$A35)=M$28,DAY(DATE(IF(M$27&gt;=Налаштування!$F$2,$A$1,$A$2),1,1)-WEEKDAY(DATE(IF(M$27&gt;=Налаштування!$F$2,$A$1,$A$2),1,1),2)+(M$27-1)*7+$A35),"")</f>
        <v>18</v>
      </c>
      <c r="N35" s="8">
        <f>IF(MONTH(DATE(IF(N$27&gt;=Налаштування!$F$2,$A$1,$A$2),1,1)-WEEKDAY(DATE(IF(N$27&gt;=Налаштування!$F$2,$A$1,$A$2),1,1),2)+(N$27-1)*7+$A35)=N$28,DAY(DATE(IF(N$27&gt;=Налаштування!$F$2,$A$1,$A$2),1,1)-WEEKDAY(DATE(IF(N$27&gt;=Налаштування!$F$2,$A$1,$A$2),1,1),2)+(N$27-1)*7+$A35),"")</f>
        <v>25</v>
      </c>
      <c r="O35" s="8" t="str">
        <f>IF(MONTH(DATE(IF(O$27&gt;=Налаштування!$F$2,$A$1,$A$2),1,1)-WEEKDAY(DATE(IF(O$27&gt;=Налаштування!$F$2,$A$1,$A$2),1,1),2)+(O$27-1)*7+$A35)=O$28,DAY(DATE(IF(O$27&gt;=Налаштування!$F$2,$A$1,$A$2),1,1)-WEEKDAY(DATE(IF(O$27&gt;=Налаштування!$F$2,$A$1,$A$2),1,1),2)+(O$27-1)*7+$A35),"")</f>
        <v/>
      </c>
      <c r="P35" s="8" t="str">
        <f>IF(MONTH(DATE(IF(P$27&gt;=Налаштування!$F$2,$A$1,$A$2),1,1)-WEEKDAY(DATE(IF(P$27&gt;=Налаштування!$F$2,$A$1,$A$2),1,1),2)+(P$27-1)*7+$A35)=P$28,DAY(DATE(IF(P$27&gt;=Налаштування!$F$2,$A$1,$A$2),1,1)-WEEKDAY(DATE(IF(P$27&gt;=Налаштування!$F$2,$A$1,$A$2),1,1),2)+(P$27-1)*7+$A35),"")</f>
        <v/>
      </c>
      <c r="Q35" s="106"/>
      <c r="R35" s="8" t="s">
        <v>9</v>
      </c>
      <c r="S35" s="8">
        <f>IF(MONTH(DATE(IF(S$27&gt;=Налаштування!$F$2,$A$1,$A$2),1,1)-WEEKDAY(DATE(IF(S$27&gt;=Налаштування!$F$2,$A$1,$A$2),1,1),2)+(S$27-1)*7+$A35)=S$28,DAY(DATE(IF(S$27&gt;=Налаштування!$F$2,$A$1,$A$2),1,1)-WEEKDAY(DATE(IF(S$27&gt;=Налаштування!$F$2,$A$1,$A$2),1,1),2)+(S$27-1)*7+$A35),"")</f>
        <v>2</v>
      </c>
      <c r="T35" s="8">
        <f>IF(MONTH(DATE(IF(T$27&gt;=Налаштування!$F$2,$A$1,$A$2),1,1)-WEEKDAY(DATE(IF(T$27&gt;=Налаштування!$F$2,$A$1,$A$2),1,1),2)+(T$27-1)*7+$A35)=T$28,DAY(DATE(IF(T$27&gt;=Налаштування!$F$2,$A$1,$A$2),1,1)-WEEKDAY(DATE(IF(T$27&gt;=Налаштування!$F$2,$A$1,$A$2),1,1),2)+(T$27-1)*7+$A35),"")</f>
        <v>9</v>
      </c>
      <c r="U35" s="8">
        <f>IF(MONTH(DATE(IF(U$27&gt;=Налаштування!$F$2,$A$1,$A$2),1,1)-WEEKDAY(DATE(IF(U$27&gt;=Налаштування!$F$2,$A$1,$A$2),1,1),2)+(U$27-1)*7+$A35)=U$28,DAY(DATE(IF(U$27&gt;=Налаштування!$F$2,$A$1,$A$2),1,1)-WEEKDAY(DATE(IF(U$27&gt;=Налаштування!$F$2,$A$1,$A$2),1,1),2)+(U$27-1)*7+$A35),"")</f>
        <v>16</v>
      </c>
      <c r="V35" s="8">
        <f>IF(MONTH(DATE(IF(V$27&gt;=Налаштування!$F$2,$A$1,$A$2),1,1)-WEEKDAY(DATE(IF(V$27&gt;=Налаштування!$F$2,$A$1,$A$2),1,1),2)+(V$27-1)*7+$A35)=V$28,DAY(DATE(IF(V$27&gt;=Налаштування!$F$2,$A$1,$A$2),1,1)-WEEKDAY(DATE(IF(V$27&gt;=Налаштування!$F$2,$A$1,$A$2),1,1),2)+(V$27-1)*7+$A35),"")</f>
        <v>23</v>
      </c>
      <c r="W35" s="8">
        <f>IF(MONTH(DATE(IF(W$27&gt;=Налаштування!$F$2,$A$1,$A$2),1,1)-WEEKDAY(DATE(IF(W$27&gt;=Налаштування!$F$2,$A$1,$A$2),1,1),2)+(W$27-1)*7+$A35)=W$28,DAY(DATE(IF(W$27&gt;=Налаштування!$F$2,$A$1,$A$2),1,1)-WEEKDAY(DATE(IF(W$27&gt;=Налаштування!$F$2,$A$1,$A$2),1,1),2)+(W$27-1)*7+$A35),"")</f>
        <v>30</v>
      </c>
      <c r="X35" s="8" t="str">
        <f>IF(MONTH(DATE(IF(X$27&gt;=Налаштування!$F$2,$A$1,$A$2),1,1)-WEEKDAY(DATE(IF(X$27&gt;=Налаштування!$F$2,$A$1,$A$2),1,1),2)+(X$27-1)*7+$A35)=X$28,DAY(DATE(IF(X$27&gt;=Налаштування!$F$2,$A$1,$A$2),1,1)-WEEKDAY(DATE(IF(X$27&gt;=Налаштування!$F$2,$A$1,$A$2),1,1),2)+(X$27-1)*7+$A35),"")</f>
        <v/>
      </c>
      <c r="Y35" s="114"/>
      <c r="Z35" s="8" t="s">
        <v>9</v>
      </c>
      <c r="AA35" s="8">
        <f>IF(MONTH(DATE(IF(AA$27&gt;=Налаштування!$F$2,$A$1,$A$2),1,1)-WEEKDAY(DATE(IF(AA$27&gt;=Налаштування!$F$2,$A$1,$A$2),1,1),2)+(AA$27-1)*7+$A35)=AA$28,DAY(DATE(IF(AA$27&gt;=Налаштування!$F$2,$A$1,$A$2),1,1)-WEEKDAY(DATE(IF(AA$27&gt;=Налаштування!$F$2,$A$1,$A$2),1,1),2)+(AA$27-1)*7+$A35),"")</f>
        <v>6</v>
      </c>
      <c r="AB35" s="8">
        <f>IF(MONTH(DATE(IF(AB$27&gt;=Налаштування!$F$2,$A$1,$A$2),1,1)-WEEKDAY(DATE(IF(AB$27&gt;=Налаштування!$F$2,$A$1,$A$2),1,1),2)+(AB$27-1)*7+$A35)=AB$28,DAY(DATE(IF(AB$27&gt;=Налаштування!$F$2,$A$1,$A$2),1,1)-WEEKDAY(DATE(IF(AB$27&gt;=Налаштування!$F$2,$A$1,$A$2),1,1),2)+(AB$27-1)*7+$A35),"")</f>
        <v>13</v>
      </c>
      <c r="AC35" s="8">
        <f>IF(MONTH(DATE(IF(AC$27&gt;=Налаштування!$F$2,$A$1,$A$2),1,1)-WEEKDAY(DATE(IF(AC$27&gt;=Налаштування!$F$2,$A$1,$A$2),1,1),2)+(AC$27-1)*7+$A35)=AC$28,DAY(DATE(IF(AC$27&gt;=Налаштування!$F$2,$A$1,$A$2),1,1)-WEEKDAY(DATE(IF(AC$27&gt;=Налаштування!$F$2,$A$1,$A$2),1,1),2)+(AC$27-1)*7+$A35),"")</f>
        <v>20</v>
      </c>
      <c r="AD35" s="8">
        <f>IF(MONTH(DATE(IF(AD$27&gt;=Налаштування!$F$2,$A$1,$A$2),1,1)-WEEKDAY(DATE(IF(AD$27&gt;=Налаштування!$F$2,$A$1,$A$2),1,1),2)+(AD$27-1)*7+$A35)=AD$28,DAY(DATE(IF(AD$27&gt;=Налаштування!$F$2,$A$1,$A$2),1,1)-WEEKDAY(DATE(IF(AD$27&gt;=Налаштування!$F$2,$A$1,$A$2),1,1),2)+(AD$27-1)*7+$A35),"")</f>
        <v>27</v>
      </c>
      <c r="AE35" s="8" t="str">
        <f>IF(MONTH(DATE(IF(AE$27&gt;=Налаштування!$F$2,$A$1,$A$2),1,1)-WEEKDAY(DATE(IF(AE$27&gt;=Налаштування!$F$2,$A$1,$A$2),1,1),2)+(AE$27-1)*7+$A35)=AE$28,DAY(DATE(IF(AE$27&gt;=Налаштування!$F$2,$A$1,$A$2),1,1)-WEEKDAY(DATE(IF(AE$27&gt;=Налаштування!$F$2,$A$1,$A$2),1,1),2)+(AE$27-1)*7+$A35),"")</f>
        <v/>
      </c>
      <c r="AF35" s="8" t="str">
        <f>IF(MONTH(DATE(IF(AF$27&gt;=Налаштування!$F$2,$A$1,$A$2),1,1)-WEEKDAY(DATE(IF(AF$27&gt;=Налаштування!$F$2,$A$1,$A$2),1,1),2)+(AF$27-1)*7+$A35)=AF$28,DAY(DATE(IF(AF$27&gt;=Налаштування!$F$2,$A$1,$A$2),1,1)-WEEKDAY(DATE(IF(AF$27&gt;=Налаштування!$F$2,$A$1,$A$2),1,1),2)+(AF$27-1)*7+$A35),"")</f>
        <v/>
      </c>
    </row>
    <row r="36" spans="1:32" ht="16.5" customHeight="1" thickTop="1" thickBot="1">
      <c r="A36" s="58">
        <v>7</v>
      </c>
      <c r="B36" s="17" t="s">
        <v>8</v>
      </c>
      <c r="C36" s="17">
        <f>IF(MONTH(DATE(IF(C$27&gt;=Налаштування!$F$2,$A$1,$A$2),1,1)-WEEKDAY(DATE(IF(C$27&gt;=Налаштування!$F$2,$A$1,$A$2),1,1),2)+(C$27-1)*7+$A36)=C$28,DAY(DATE(IF(C$27&gt;=Налаштування!$F$2,$A$1,$A$2),1,1)-WEEKDAY(DATE(IF(C$27&gt;=Налаштування!$F$2,$A$1,$A$2),1,1),2)+(C$27-1)*7+$A36),"")</f>
        <v>1</v>
      </c>
      <c r="D36" s="17">
        <f>IF(MONTH(DATE(IF(D$27&gt;=Налаштування!$F$2,$A$1,$A$2),1,1)-WEEKDAY(DATE(IF(D$27&gt;=Налаштування!$F$2,$A$1,$A$2),1,1),2)+(D$27-1)*7+$A36)=D$28,DAY(DATE(IF(D$27&gt;=Налаштування!$F$2,$A$1,$A$2),1,1)-WEEKDAY(DATE(IF(D$27&gt;=Налаштування!$F$2,$A$1,$A$2),1,1),2)+(D$27-1)*7+$A36),"")</f>
        <v>8</v>
      </c>
      <c r="E36" s="17">
        <f>IF(MONTH(DATE(IF(E$27&gt;=Налаштування!$F$2,$A$1,$A$2),1,1)-WEEKDAY(DATE(IF(E$27&gt;=Налаштування!$F$2,$A$1,$A$2),1,1),2)+(E$27-1)*7+$A36)=E$28,DAY(DATE(IF(E$27&gt;=Налаштування!$F$2,$A$1,$A$2),1,1)-WEEKDAY(DATE(IF(E$27&gt;=Налаштування!$F$2,$A$1,$A$2),1,1),2)+(E$27-1)*7+$A36),"")</f>
        <v>15</v>
      </c>
      <c r="F36" s="17">
        <f>IF(MONTH(DATE(IF(F$27&gt;=Налаштування!$F$2,$A$1,$A$2),1,1)-WEEKDAY(DATE(IF(F$27&gt;=Налаштування!$F$2,$A$1,$A$2),1,1),2)+(F$27-1)*7+$A36)=F$28,DAY(DATE(IF(F$27&gt;=Налаштування!$F$2,$A$1,$A$2),1,1)-WEEKDAY(DATE(IF(F$27&gt;=Налаштування!$F$2,$A$1,$A$2),1,1),2)+(F$27-1)*7+$A36),"")</f>
        <v>22</v>
      </c>
      <c r="G36" s="17">
        <f>IF(MONTH(DATE(IF(G$27&gt;=Налаштування!$F$2,$A$1,$A$2),1,1)-WEEKDAY(DATE(IF(G$27&gt;=Налаштування!$F$2,$A$1,$A$2),1,1),2)+(G$27-1)*7+$A36)=G$28,DAY(DATE(IF(G$27&gt;=Налаштування!$F$2,$A$1,$A$2),1,1)-WEEKDAY(DATE(IF(G$27&gt;=Налаштування!$F$2,$A$1,$A$2),1,1),2)+(G$27-1)*7+$A36),"")</f>
        <v>29</v>
      </c>
      <c r="H36" s="17" t="str">
        <f>IF(MONTH(DATE(IF(H$27&gt;=Налаштування!$F$2,$A$1,$A$2),1,1)-WEEKDAY(DATE(IF(H$27&gt;=Налаштування!$F$2,$A$1,$A$2),1,1),2)+(H$27-1)*7+$A36)=H$28,DAY(DATE(IF(H$27&gt;=Налаштування!$F$2,$A$1,$A$2),1,1)-WEEKDAY(DATE(IF(H$27&gt;=Налаштування!$F$2,$A$1,$A$2),1,1),2)+(H$27-1)*7+$A36),"")</f>
        <v/>
      </c>
      <c r="I36" s="97"/>
      <c r="J36" s="17" t="s">
        <v>8</v>
      </c>
      <c r="K36" s="17">
        <f>IF(MONTH(DATE(IF(K$27&gt;=Налаштування!$F$2,$A$1,$A$2),1,1)-WEEKDAY(DATE(IF(K$27&gt;=Налаштування!$F$2,$A$1,$A$2),1,1),2)+(K$27-1)*7+$A36)=K$28,DAY(DATE(IF(K$27&gt;=Налаштування!$F$2,$A$1,$A$2),1,1)-WEEKDAY(DATE(IF(K$27&gt;=Налаштування!$F$2,$A$1,$A$2),1,1),2)+(K$27-1)*7+$A36),"")</f>
        <v>5</v>
      </c>
      <c r="L36" s="17">
        <f>IF(MONTH(DATE(IF(L$27&gt;=Налаштування!$F$2,$A$1,$A$2),1,1)-WEEKDAY(DATE(IF(L$27&gt;=Налаштування!$F$2,$A$1,$A$2),1,1),2)+(L$27-1)*7+$A36)=L$28,DAY(DATE(IF(L$27&gt;=Налаштування!$F$2,$A$1,$A$2),1,1)-WEEKDAY(DATE(IF(L$27&gt;=Налаштування!$F$2,$A$1,$A$2),1,1),2)+(L$27-1)*7+$A36),"")</f>
        <v>12</v>
      </c>
      <c r="M36" s="17">
        <f>IF(MONTH(DATE(IF(M$27&gt;=Налаштування!$F$2,$A$1,$A$2),1,1)-WEEKDAY(DATE(IF(M$27&gt;=Налаштування!$F$2,$A$1,$A$2),1,1),2)+(M$27-1)*7+$A36)=M$28,DAY(DATE(IF(M$27&gt;=Налаштування!$F$2,$A$1,$A$2),1,1)-WEEKDAY(DATE(IF(M$27&gt;=Налаштування!$F$2,$A$1,$A$2),1,1),2)+(M$27-1)*7+$A36),"")</f>
        <v>19</v>
      </c>
      <c r="N36" s="17">
        <f>IF(MONTH(DATE(IF(N$27&gt;=Налаштування!$F$2,$A$1,$A$2),1,1)-WEEKDAY(DATE(IF(N$27&gt;=Налаштування!$F$2,$A$1,$A$2),1,1),2)+(N$27-1)*7+$A36)=N$28,DAY(DATE(IF(N$27&gt;=Налаштування!$F$2,$A$1,$A$2),1,1)-WEEKDAY(DATE(IF(N$27&gt;=Налаштування!$F$2,$A$1,$A$2),1,1),2)+(N$27-1)*7+$A36),"")</f>
        <v>26</v>
      </c>
      <c r="O36" s="17" t="str">
        <f>IF(MONTH(DATE(IF(O$27&gt;=Налаштування!$F$2,$A$1,$A$2),1,1)-WEEKDAY(DATE(IF(O$27&gt;=Налаштування!$F$2,$A$1,$A$2),1,1),2)+(O$27-1)*7+$A36)=O$28,DAY(DATE(IF(O$27&gt;=Налаштування!$F$2,$A$1,$A$2),1,1)-WEEKDAY(DATE(IF(O$27&gt;=Налаштування!$F$2,$A$1,$A$2),1,1),2)+(O$27-1)*7+$A36),"")</f>
        <v/>
      </c>
      <c r="P36" s="17" t="str">
        <f>IF(MONTH(DATE(IF(P$27&gt;=Налаштування!$F$2,$A$1,$A$2),1,1)-WEEKDAY(DATE(IF(P$27&gt;=Налаштування!$F$2,$A$1,$A$2),1,1),2)+(P$27-1)*7+$A36)=P$28,DAY(DATE(IF(P$27&gt;=Налаштування!$F$2,$A$1,$A$2),1,1)-WEEKDAY(DATE(IF(P$27&gt;=Налаштування!$F$2,$A$1,$A$2),1,1),2)+(P$27-1)*7+$A36),"")</f>
        <v/>
      </c>
      <c r="Q36" s="107"/>
      <c r="R36" s="17" t="s">
        <v>8</v>
      </c>
      <c r="S36" s="17">
        <f>IF(MONTH(DATE(IF(S$27&gt;=Налаштування!$F$2,$A$1,$A$2),1,1)-WEEKDAY(DATE(IF(S$27&gt;=Налаштування!$F$2,$A$1,$A$2),1,1),2)+(S$27-1)*7+$A36)=S$28,DAY(DATE(IF(S$27&gt;=Налаштування!$F$2,$A$1,$A$2),1,1)-WEEKDAY(DATE(IF(S$27&gt;=Налаштування!$F$2,$A$1,$A$2),1,1),2)+(S$27-1)*7+$A36),"")</f>
        <v>3</v>
      </c>
      <c r="T36" s="17">
        <f>IF(MONTH(DATE(IF(T$27&gt;=Налаштування!$F$2,$A$1,$A$2),1,1)-WEEKDAY(DATE(IF(T$27&gt;=Налаштування!$F$2,$A$1,$A$2),1,1),2)+(T$27-1)*7+$A36)=T$28,DAY(DATE(IF(T$27&gt;=Налаштування!$F$2,$A$1,$A$2),1,1)-WEEKDAY(DATE(IF(T$27&gt;=Налаштування!$F$2,$A$1,$A$2),1,1),2)+(T$27-1)*7+$A36),"")</f>
        <v>10</v>
      </c>
      <c r="U36" s="17">
        <f>IF(MONTH(DATE(IF(U$27&gt;=Налаштування!$F$2,$A$1,$A$2),1,1)-WEEKDAY(DATE(IF(U$27&gt;=Налаштування!$F$2,$A$1,$A$2),1,1),2)+(U$27-1)*7+$A36)=U$28,DAY(DATE(IF(U$27&gt;=Налаштування!$F$2,$A$1,$A$2),1,1)-WEEKDAY(DATE(IF(U$27&gt;=Налаштування!$F$2,$A$1,$A$2),1,1),2)+(U$27-1)*7+$A36),"")</f>
        <v>17</v>
      </c>
      <c r="V36" s="17">
        <f>IF(MONTH(DATE(IF(V$27&gt;=Налаштування!$F$2,$A$1,$A$2),1,1)-WEEKDAY(DATE(IF(V$27&gt;=Налаштування!$F$2,$A$1,$A$2),1,1),2)+(V$27-1)*7+$A36)=V$28,DAY(DATE(IF(V$27&gt;=Налаштування!$F$2,$A$1,$A$2),1,1)-WEEKDAY(DATE(IF(V$27&gt;=Налаштування!$F$2,$A$1,$A$2),1,1),2)+(V$27-1)*7+$A36),"")</f>
        <v>24</v>
      </c>
      <c r="W36" s="17">
        <f>IF(MONTH(DATE(IF(W$27&gt;=Налаштування!$F$2,$A$1,$A$2),1,1)-WEEKDAY(DATE(IF(W$27&gt;=Налаштування!$F$2,$A$1,$A$2),1,1),2)+(W$27-1)*7+$A36)=W$28,DAY(DATE(IF(W$27&gt;=Налаштування!$F$2,$A$1,$A$2),1,1)-WEEKDAY(DATE(IF(W$27&gt;=Налаштування!$F$2,$A$1,$A$2),1,1),2)+(W$27-1)*7+$A36),"")</f>
        <v>31</v>
      </c>
      <c r="X36" s="17" t="str">
        <f>IF(MONTH(DATE(IF(X$27&gt;=Налаштування!$F$2,$A$1,$A$2),1,1)-WEEKDAY(DATE(IF(X$27&gt;=Налаштування!$F$2,$A$1,$A$2),1,1),2)+(X$27-1)*7+$A36)=X$28,DAY(DATE(IF(X$27&gt;=Налаштування!$F$2,$A$1,$A$2),1,1)-WEEKDAY(DATE(IF(X$27&gt;=Налаштування!$F$2,$A$1,$A$2),1,1),2)+(X$27-1)*7+$A36),"")</f>
        <v/>
      </c>
      <c r="Y36" s="118"/>
      <c r="Z36" s="17" t="s">
        <v>8</v>
      </c>
      <c r="AA36" s="17">
        <f>IF(MONTH(DATE(IF(AA$27&gt;=Налаштування!$F$2,$A$1,$A$2),1,1)-WEEKDAY(DATE(IF(AA$27&gt;=Налаштування!$F$2,$A$1,$A$2),1,1),2)+(AA$27-1)*7+$A36)=AA$28,DAY(DATE(IF(AA$27&gt;=Налаштування!$F$2,$A$1,$A$2),1,1)-WEEKDAY(DATE(IF(AA$27&gt;=Налаштування!$F$2,$A$1,$A$2),1,1),2)+(AA$27-1)*7+$A36),"")</f>
        <v>7</v>
      </c>
      <c r="AB36" s="17">
        <f>IF(MONTH(DATE(IF(AB$27&gt;=Налаштування!$F$2,$A$1,$A$2),1,1)-WEEKDAY(DATE(IF(AB$27&gt;=Налаштування!$F$2,$A$1,$A$2),1,1),2)+(AB$27-1)*7+$A36)=AB$28,DAY(DATE(IF(AB$27&gt;=Налаштування!$F$2,$A$1,$A$2),1,1)-WEEKDAY(DATE(IF(AB$27&gt;=Налаштування!$F$2,$A$1,$A$2),1,1),2)+(AB$27-1)*7+$A36),"")</f>
        <v>14</v>
      </c>
      <c r="AC36" s="17">
        <f>IF(MONTH(DATE(IF(AC$27&gt;=Налаштування!$F$2,$A$1,$A$2),1,1)-WEEKDAY(DATE(IF(AC$27&gt;=Налаштування!$F$2,$A$1,$A$2),1,1),2)+(AC$27-1)*7+$A36)=AC$28,DAY(DATE(IF(AC$27&gt;=Налаштування!$F$2,$A$1,$A$2),1,1)-WEEKDAY(DATE(IF(AC$27&gt;=Налаштування!$F$2,$A$1,$A$2),1,1),2)+(AC$27-1)*7+$A36),"")</f>
        <v>21</v>
      </c>
      <c r="AD36" s="17">
        <f>IF(MONTH(DATE(IF(AD$27&gt;=Налаштування!$F$2,$A$1,$A$2),1,1)-WEEKDAY(DATE(IF(AD$27&gt;=Налаштування!$F$2,$A$1,$A$2),1,1),2)+(AD$27-1)*7+$A36)=AD$28,DAY(DATE(IF(AD$27&gt;=Налаштування!$F$2,$A$1,$A$2),1,1)-WEEKDAY(DATE(IF(AD$27&gt;=Налаштування!$F$2,$A$1,$A$2),1,1),2)+(AD$27-1)*7+$A36),"")</f>
        <v>28</v>
      </c>
      <c r="AE36" s="17" t="str">
        <f>IF(MONTH(DATE(IF(AE$27&gt;=Налаштування!$F$2,$A$1,$A$2),1,1)-WEEKDAY(DATE(IF(AE$27&gt;=Налаштування!$F$2,$A$1,$A$2),1,1),2)+(AE$27-1)*7+$A36)=AE$28,DAY(DATE(IF(AE$27&gt;=Налаштування!$F$2,$A$1,$A$2),1,1)-WEEKDAY(DATE(IF(AE$27&gt;=Налаштування!$F$2,$A$1,$A$2),1,1),2)+(AE$27-1)*7+$A36),"")</f>
        <v/>
      </c>
      <c r="AF36" s="17" t="str">
        <f>IF(MONTH(DATE(IF(AF$27&gt;=Налаштування!$F$2,$A$1,$A$2),1,1)-WEEKDAY(DATE(IF(AF$27&gt;=Налаштування!$F$2,$A$1,$A$2),1,1),2)+(AF$27-1)*7+$A36)=AF$28,DAY(DATE(IF(AF$27&gt;=Налаштування!$F$2,$A$1,$A$2),1,1)-WEEKDAY(DATE(IF(AF$27&gt;=Налаштування!$F$2,$A$1,$A$2),1,1),2)+(AF$27-1)*7+$A36),"")</f>
        <v/>
      </c>
    </row>
    <row r="37" spans="1:32" ht="18" thickTop="1">
      <c r="A37" s="58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</row>
    <row r="50" spans="1:1">
      <c r="A50" s="58"/>
    </row>
    <row r="51" spans="1:1">
      <c r="A51" s="58"/>
    </row>
    <row r="52" spans="1:1">
      <c r="A52" s="58"/>
    </row>
    <row r="53" spans="1:1">
      <c r="A53" s="58"/>
    </row>
    <row r="54" spans="1:1">
      <c r="A54" s="58"/>
    </row>
    <row r="55" spans="1:1">
      <c r="A55" s="58"/>
    </row>
    <row r="56" spans="1:1">
      <c r="A56" s="58"/>
    </row>
    <row r="57" spans="1:1">
      <c r="A57" s="58"/>
    </row>
    <row r="58" spans="1:1">
      <c r="A58" s="58"/>
    </row>
    <row r="59" spans="1:1">
      <c r="A59" s="58"/>
    </row>
    <row r="60" spans="1:1">
      <c r="A60" s="58"/>
    </row>
    <row r="61" spans="1:1">
      <c r="A61" s="58"/>
    </row>
    <row r="62" spans="1:1">
      <c r="A62" s="58"/>
    </row>
    <row r="63" spans="1:1">
      <c r="A63" s="58"/>
    </row>
    <row r="64" spans="1:1">
      <c r="A64" s="58"/>
    </row>
    <row r="65" spans="1:1">
      <c r="A65" s="58"/>
    </row>
    <row r="66" spans="1:1">
      <c r="A66" s="58"/>
    </row>
    <row r="67" spans="1:1">
      <c r="A67" s="58"/>
    </row>
    <row r="68" spans="1:1">
      <c r="A68" s="58"/>
    </row>
    <row r="69" spans="1:1">
      <c r="A69" s="58"/>
    </row>
    <row r="70" spans="1:1">
      <c r="A70" s="58"/>
    </row>
    <row r="71" spans="1:1">
      <c r="A71" s="58"/>
    </row>
    <row r="72" spans="1:1">
      <c r="A72" s="58"/>
    </row>
    <row r="73" spans="1:1">
      <c r="A73" s="58"/>
    </row>
    <row r="74" spans="1:1">
      <c r="A74" s="58"/>
    </row>
    <row r="75" spans="1:1">
      <c r="A75" s="58"/>
    </row>
    <row r="76" spans="1:1">
      <c r="A76" s="58"/>
    </row>
    <row r="77" spans="1:1">
      <c r="A77" s="58"/>
    </row>
    <row r="78" spans="1:1">
      <c r="A78" s="58"/>
    </row>
    <row r="79" spans="1:1">
      <c r="A79" s="58"/>
    </row>
    <row r="80" spans="1:1">
      <c r="A80" s="58"/>
    </row>
    <row r="81" spans="1:1">
      <c r="A81" s="58"/>
    </row>
    <row r="82" spans="1:1">
      <c r="A82" s="58"/>
    </row>
    <row r="83" spans="1:1">
      <c r="A83" s="58"/>
    </row>
    <row r="84" spans="1:1">
      <c r="A84" s="58"/>
    </row>
    <row r="85" spans="1:1">
      <c r="A85" s="58"/>
    </row>
    <row r="86" spans="1:1">
      <c r="A86" s="58"/>
    </row>
    <row r="87" spans="1:1">
      <c r="A87" s="58"/>
    </row>
    <row r="88" spans="1:1">
      <c r="A88" s="58"/>
    </row>
    <row r="89" spans="1:1">
      <c r="A89" s="58"/>
    </row>
    <row r="90" spans="1:1">
      <c r="A90" s="58"/>
    </row>
    <row r="91" spans="1:1">
      <c r="A91" s="58"/>
    </row>
    <row r="92" spans="1:1">
      <c r="A92" s="58"/>
    </row>
    <row r="93" spans="1:1">
      <c r="A93" s="58"/>
    </row>
    <row r="94" spans="1:1">
      <c r="A94" s="58"/>
    </row>
    <row r="95" spans="1:1">
      <c r="A95" s="58"/>
    </row>
    <row r="96" spans="1:1">
      <c r="A96" s="58"/>
    </row>
    <row r="97" spans="1:1">
      <c r="A97" s="58"/>
    </row>
    <row r="98" spans="1:1">
      <c r="A98" s="58"/>
    </row>
    <row r="99" spans="1:1">
      <c r="A99" s="58"/>
    </row>
    <row r="100" spans="1:1">
      <c r="A100" s="58"/>
    </row>
    <row r="101" spans="1:1">
      <c r="A101" s="58"/>
    </row>
    <row r="102" spans="1:1">
      <c r="A102" s="58"/>
    </row>
    <row r="103" spans="1:1">
      <c r="A103" s="58"/>
    </row>
    <row r="104" spans="1:1">
      <c r="A104" s="58"/>
    </row>
    <row r="105" spans="1:1">
      <c r="A105" s="58"/>
    </row>
    <row r="106" spans="1:1">
      <c r="A106" s="58"/>
    </row>
    <row r="107" spans="1:1">
      <c r="A107" s="58"/>
    </row>
    <row r="108" spans="1:1">
      <c r="A108" s="58"/>
    </row>
    <row r="109" spans="1:1">
      <c r="A109" s="58"/>
    </row>
    <row r="110" spans="1:1">
      <c r="A110" s="58"/>
    </row>
    <row r="111" spans="1:1">
      <c r="A111" s="58"/>
    </row>
    <row r="112" spans="1:1">
      <c r="A112" s="58"/>
    </row>
    <row r="113" spans="1:1">
      <c r="A113" s="58"/>
    </row>
    <row r="114" spans="1:1">
      <c r="A114" s="58"/>
    </row>
    <row r="115" spans="1:1">
      <c r="A115" s="58"/>
    </row>
    <row r="116" spans="1:1">
      <c r="A116" s="58"/>
    </row>
    <row r="117" spans="1:1">
      <c r="A117" s="58"/>
    </row>
    <row r="118" spans="1:1">
      <c r="A118" s="58"/>
    </row>
    <row r="119" spans="1:1">
      <c r="A119" s="58"/>
    </row>
    <row r="120" spans="1:1">
      <c r="A120" s="58"/>
    </row>
    <row r="121" spans="1:1">
      <c r="A121" s="58"/>
    </row>
    <row r="122" spans="1:1">
      <c r="A122" s="58"/>
    </row>
    <row r="123" spans="1:1">
      <c r="A123" s="58"/>
    </row>
    <row r="124" spans="1:1">
      <c r="A124" s="58"/>
    </row>
    <row r="125" spans="1:1">
      <c r="A125" s="58"/>
    </row>
    <row r="126" spans="1:1">
      <c r="A126" s="58"/>
    </row>
    <row r="127" spans="1:1">
      <c r="A127" s="58"/>
    </row>
    <row r="128" spans="1:1">
      <c r="A128" s="58"/>
    </row>
    <row r="129" spans="1:1">
      <c r="A129" s="58"/>
    </row>
    <row r="130" spans="1:1">
      <c r="A130" s="58"/>
    </row>
    <row r="131" spans="1:1">
      <c r="A131" s="58"/>
    </row>
    <row r="132" spans="1:1">
      <c r="A132" s="58"/>
    </row>
    <row r="133" spans="1:1">
      <c r="A133" s="58"/>
    </row>
    <row r="134" spans="1:1">
      <c r="A134" s="58"/>
    </row>
    <row r="135" spans="1:1">
      <c r="A135" s="58"/>
    </row>
    <row r="136" spans="1:1">
      <c r="A136" s="58"/>
    </row>
    <row r="137" spans="1:1">
      <c r="A137" s="58"/>
    </row>
    <row r="138" spans="1:1">
      <c r="A138" s="58"/>
    </row>
    <row r="139" spans="1:1">
      <c r="A139" s="58"/>
    </row>
    <row r="140" spans="1:1">
      <c r="A140" s="58"/>
    </row>
    <row r="141" spans="1:1">
      <c r="A141" s="58"/>
    </row>
  </sheetData>
  <mergeCells count="31">
    <mergeCell ref="B26:J26"/>
    <mergeCell ref="AA18:AF18"/>
    <mergeCell ref="Y6:Y13"/>
    <mergeCell ref="B14:AF14"/>
    <mergeCell ref="B1:AF1"/>
    <mergeCell ref="B2:AF2"/>
    <mergeCell ref="B3:P3"/>
    <mergeCell ref="Q3:AF3"/>
    <mergeCell ref="Q6:Q13"/>
    <mergeCell ref="AA6:AF6"/>
    <mergeCell ref="B15:W15"/>
    <mergeCell ref="X15:AF15"/>
    <mergeCell ref="C6:H6"/>
    <mergeCell ref="K6:P6"/>
    <mergeCell ref="S6:X6"/>
    <mergeCell ref="I29:I36"/>
    <mergeCell ref="I18:I25"/>
    <mergeCell ref="Q18:Q25"/>
    <mergeCell ref="C18:H18"/>
    <mergeCell ref="K18:P18"/>
    <mergeCell ref="Q29:Q36"/>
    <mergeCell ref="C29:H29"/>
    <mergeCell ref="K29:P29"/>
    <mergeCell ref="K26:N26"/>
    <mergeCell ref="O26:AB26"/>
    <mergeCell ref="Y18:Y25"/>
    <mergeCell ref="AA29:AF29"/>
    <mergeCell ref="AC26:AF26"/>
    <mergeCell ref="S18:X18"/>
    <mergeCell ref="Y29:Y36"/>
    <mergeCell ref="S29:X29"/>
  </mergeCells>
  <pageMargins left="0.31496062992125984" right="0.31496062992125984" top="0.35433070866141736" bottom="0.35433070866141736" header="0" footer="0"/>
  <pageSetup paperSize="9" orientation="landscape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F307"/>
  <sheetViews>
    <sheetView zoomScale="115" zoomScaleNormal="115" zoomScaleSheetLayoutView="70" workbookViewId="0">
      <selection activeCell="A2" sqref="A2:F2"/>
    </sheetView>
  </sheetViews>
  <sheetFormatPr defaultRowHeight="15"/>
  <cols>
    <col min="1" max="1" width="6.85546875" style="41" customWidth="1"/>
    <col min="2" max="2" width="18.140625" style="2" customWidth="1"/>
    <col min="3" max="3" width="12.7109375" style="41" customWidth="1"/>
    <col min="4" max="4" width="70.7109375" style="2" customWidth="1"/>
    <col min="5" max="5" width="20.7109375" style="2" customWidth="1"/>
    <col min="6" max="6" width="18.42578125" style="2" customWidth="1"/>
    <col min="7" max="7" width="13" style="2" customWidth="1"/>
    <col min="8" max="8" width="4" style="31" customWidth="1"/>
    <col min="9" max="9" width="5.42578125" hidden="1" customWidth="1"/>
    <col min="10" max="10" width="17" style="45" customWidth="1"/>
    <col min="11" max="11" width="9.140625" style="2"/>
    <col min="12" max="12" width="12" style="2" customWidth="1"/>
    <col min="13" max="1020" width="9.140625" style="2"/>
    <col min="1021" max="16384" width="9.140625" style="3"/>
  </cols>
  <sheetData>
    <row r="1" spans="1:12" ht="32.25" customHeight="1">
      <c r="A1" s="92" t="str">
        <f>CONCATENATE("Календарно-тематичне планування ",J2," ",K2," клас"," (",H2," години на тиждень)")</f>
        <v>Календарно-тематичне планування Інформатика 10 клас (1 години на тиждень)</v>
      </c>
      <c r="B1" s="92"/>
      <c r="C1" s="92"/>
      <c r="D1" s="92"/>
      <c r="E1" s="92"/>
      <c r="F1" s="92"/>
      <c r="G1" s="1"/>
      <c r="J1" s="42" t="s">
        <v>53</v>
      </c>
      <c r="K1" s="42" t="s">
        <v>55</v>
      </c>
      <c r="L1" s="43" t="s">
        <v>48</v>
      </c>
    </row>
    <row r="2" spans="1:12" ht="15.75" customHeight="1">
      <c r="A2" s="166" t="s">
        <v>56</v>
      </c>
      <c r="B2" s="166"/>
      <c r="C2" s="167"/>
      <c r="D2" s="167"/>
      <c r="E2" s="167"/>
      <c r="F2" s="167"/>
      <c r="G2" s="1"/>
      <c r="H2" s="46">
        <f>COUNTA(L2:L6)</f>
        <v>1</v>
      </c>
      <c r="J2" s="44" t="s">
        <v>54</v>
      </c>
      <c r="K2" s="44">
        <v>10</v>
      </c>
      <c r="L2" s="40"/>
    </row>
    <row r="3" spans="1:12" ht="31.5">
      <c r="A3" s="49" t="s">
        <v>3</v>
      </c>
      <c r="B3" s="49" t="s">
        <v>5</v>
      </c>
      <c r="C3" s="50" t="s">
        <v>4</v>
      </c>
      <c r="D3" s="49" t="s">
        <v>57</v>
      </c>
      <c r="E3" s="49" t="s">
        <v>0</v>
      </c>
      <c r="F3" s="49" t="s">
        <v>6</v>
      </c>
      <c r="G3" s="1"/>
      <c r="H3" s="48">
        <f>H2*35</f>
        <v>35</v>
      </c>
      <c r="I3" s="32" t="s">
        <v>41</v>
      </c>
      <c r="J3" s="41" t="s">
        <v>49</v>
      </c>
      <c r="L3" s="40">
        <v>5</v>
      </c>
    </row>
    <row r="4" spans="1:12" ht="15.75">
      <c r="A4" s="55">
        <f t="shared" ref="A4:A67" si="0">IF(ROW()-ROW($A$3)&lt;=$H$3,ROW()-ROW($A$3),"")</f>
        <v>1</v>
      </c>
      <c r="B4" s="51"/>
      <c r="C4" s="61">
        <f t="array" ref="C4">IFERROR(INDEX(Налаштування!$H$2:$H$367,SMALL(IF($I$4:$I$307=1,ROW($I$4:$I$307),""),ROW()-ROW($J$3))-ROW($J$3)),"")</f>
        <v>44442</v>
      </c>
      <c r="D4" s="51"/>
      <c r="E4" s="51"/>
      <c r="F4" s="51"/>
      <c r="G4" s="1"/>
      <c r="H4" s="89">
        <f t="shared" ref="H4:H67" si="1">IF(ROW()-ROW($A$3)&lt;=$H$3,ROW()-ROW($A$3),"")</f>
        <v>1</v>
      </c>
      <c r="I4" s="90">
        <f>IF(OR(AND(Налаштування!I2&lt;&gt;"вихідний",Налаштування!I2&lt;&gt;"канікули",COUNTIF($L$2:$L$6,Налаштування!G2)&gt;0),COUNTIF($L$2:$L$6,VLOOKUP(Налаштування!I2,$A$22:$B$27,2,0))),1,0)</f>
        <v>0</v>
      </c>
      <c r="J4" s="61">
        <f t="array" ref="J4">IFERROR(INDEX(Налаштування!$H$2:$H$367,SMALL(IF($I$4:$I$307=1,ROW($I$4:$I$307),""),ROW()-ROW($J$3))-ROW($J$3)),"")</f>
        <v>44442</v>
      </c>
      <c r="L4" s="40"/>
    </row>
    <row r="5" spans="1:12" ht="15.75">
      <c r="A5" s="55">
        <f t="shared" si="0"/>
        <v>2</v>
      </c>
      <c r="B5" s="51"/>
      <c r="C5" s="61">
        <f t="array" ref="C5">IFERROR(INDEX(Налаштування!$H$2:$H$367,SMALL(IF($I$4:$I$307=1,ROW($I$4:$I$307),""),ROW()-ROW($J$3))-ROW($J$3)),"")</f>
        <v>44449</v>
      </c>
      <c r="D5" s="51"/>
      <c r="E5" s="51"/>
      <c r="F5" s="51"/>
      <c r="G5" s="1"/>
      <c r="H5" s="89">
        <f t="shared" si="1"/>
        <v>2</v>
      </c>
      <c r="I5" s="90">
        <f t="array" ref="I5">IF(OR(AND(Налаштування!I3&lt;&gt;"вихідний",Налаштування!I3&lt;&gt;"канікули",COUNTIF($L$2:$L$6,Налаштування!G3)&gt;0),COUNTIF($L$2:$L$6,VLOOKUP(Налаштування!I3,$A$22:$B$27,2,0))),1,0)</f>
        <v>0</v>
      </c>
      <c r="J5" s="61">
        <f t="array" ref="J5">IFERROR(INDEX(Налаштування!$H$2:$H$367,SMALL(IF($I$4:$I$307=1,ROW($I$4:$I$307),""),ROW()-ROW($J$3))-ROW($J$3)),"")</f>
        <v>44449</v>
      </c>
      <c r="L5" s="40"/>
    </row>
    <row r="6" spans="1:12" ht="15.75">
      <c r="A6" s="55">
        <f t="shared" si="0"/>
        <v>3</v>
      </c>
      <c r="B6" s="51"/>
      <c r="C6" s="61">
        <f t="array" ref="C6">IFERROR(INDEX(Налаштування!$H$2:$H$367,SMALL(IF($I$4:$I$307=1,ROW($I$4:$I$307),""),ROW()-ROW($J$3))-ROW($J$3)),"")</f>
        <v>44456</v>
      </c>
      <c r="D6" s="51"/>
      <c r="E6" s="51"/>
      <c r="F6" s="51"/>
      <c r="G6" s="4"/>
      <c r="H6" s="89">
        <f t="shared" si="1"/>
        <v>3</v>
      </c>
      <c r="I6" s="90">
        <f t="array" ref="I6">IF(OR(AND(Налаштування!I4&lt;&gt;"вихідний",Налаштування!I4&lt;&gt;"канікули",COUNTIF($L$2:$L$6,Налаштування!G4)&gt;0),COUNTIF($L$2:$L$6,VLOOKUP(Налаштування!I4,$A$22:$B$27,2,0))),1,0)</f>
        <v>1</v>
      </c>
      <c r="J6" s="61">
        <f t="array" ref="J6">IFERROR(INDEX(Налаштування!$H$2:$H$367,SMALL(IF($I$4:$I$307=1,ROW($I$4:$I$307),""),ROW()-ROW($J$3))-ROW($J$3)),"")</f>
        <v>44456</v>
      </c>
      <c r="L6" s="40"/>
    </row>
    <row r="7" spans="1:12" ht="15.75">
      <c r="A7" s="55">
        <f t="shared" si="0"/>
        <v>4</v>
      </c>
      <c r="B7" s="51"/>
      <c r="C7" s="61">
        <f t="array" ref="C7">IFERROR(INDEX(Налаштування!$H$2:$H$367,SMALL(IF($I$4:$I$307=1,ROW($I$4:$I$307),""),ROW()-ROW($J$3))-ROW($J$3)),"")</f>
        <v>44463</v>
      </c>
      <c r="D7" s="51"/>
      <c r="E7" s="51"/>
      <c r="F7" s="51"/>
      <c r="G7" s="4"/>
      <c r="H7" s="89">
        <f t="shared" si="1"/>
        <v>4</v>
      </c>
      <c r="I7" s="90">
        <f t="array" ref="I7">IF(OR(AND(Налаштування!I5&lt;&gt;"вихідний",Налаштування!I5&lt;&gt;"канікули",COUNTIF($L$2:$L$6,Налаштування!G5)&gt;0),COUNTIF($L$2:$L$6,VLOOKUP(Налаштування!I5,$A$22:$B$27,2,0))),1,0)</f>
        <v>0</v>
      </c>
      <c r="J7" s="61">
        <f t="array" ref="J7">IFERROR(INDEX(Налаштування!$H$2:$H$367,SMALL(IF($I$4:$I$307=1,ROW($I$4:$I$307),""),ROW()-ROW($J$3))-ROW($J$3)),"")</f>
        <v>44463</v>
      </c>
    </row>
    <row r="8" spans="1:12" ht="15.75">
      <c r="A8" s="55">
        <f t="shared" si="0"/>
        <v>5</v>
      </c>
      <c r="B8" s="51"/>
      <c r="C8" s="61">
        <f t="array" ref="C8">IFERROR(INDEX(Налаштування!$H$2:$H$367,SMALL(IF($I$4:$I$307=1,ROW($I$4:$I$307),""),ROW()-ROW($J$3))-ROW($J$3)),"")</f>
        <v>44470</v>
      </c>
      <c r="D8" s="51"/>
      <c r="E8" s="51"/>
      <c r="F8" s="51"/>
      <c r="G8" s="4"/>
      <c r="H8" s="89">
        <f t="shared" si="1"/>
        <v>5</v>
      </c>
      <c r="I8" s="90">
        <f t="array" ref="I8">IF(OR(AND(Налаштування!I6&lt;&gt;"вихідний",Налаштування!I6&lt;&gt;"канікули",COUNTIF($L$2:$L$6,Налаштування!G6)&gt;0),COUNTIF($L$2:$L$6,VLOOKUP(Налаштування!I6,$A$22:$B$27,2,0))),1,0)</f>
        <v>0</v>
      </c>
      <c r="J8" s="61">
        <f t="array" ref="J8">IFERROR(INDEX(Налаштування!$H$2:$H$367,SMALL(IF($I$4:$I$307=1,ROW($I$4:$I$307),""),ROW()-ROW($J$3))-ROW($J$3)),"")</f>
        <v>44470</v>
      </c>
    </row>
    <row r="9" spans="1:12" ht="15.75">
      <c r="A9" s="55">
        <f t="shared" si="0"/>
        <v>6</v>
      </c>
      <c r="B9" s="51"/>
      <c r="C9" s="61">
        <f t="array" ref="C9">IFERROR(INDEX(Налаштування!$H$2:$H$367,SMALL(IF($I$4:$I$307=1,ROW($I$4:$I$307),""),ROW()-ROW($J$3))-ROW($J$3)),"")</f>
        <v>44477</v>
      </c>
      <c r="D9" s="51"/>
      <c r="E9" s="51"/>
      <c r="F9" s="51"/>
      <c r="G9" s="4"/>
      <c r="H9" s="89">
        <f t="shared" si="1"/>
        <v>6</v>
      </c>
      <c r="I9" s="90">
        <f t="array" ref="I9">IF(OR(AND(Налаштування!I7&lt;&gt;"вихідний",Налаштування!I7&lt;&gt;"канікули",COUNTIF($L$2:$L$6,Налаштування!G7)&gt;0),COUNTIF($L$2:$L$6,VLOOKUP(Налаштування!I7,$A$22:$B$27,2,0))),1,0)</f>
        <v>0</v>
      </c>
      <c r="J9" s="61">
        <f t="array" ref="J9">IFERROR(INDEX(Налаштування!$H$2:$H$367,SMALL(IF($I$4:$I$307=1,ROW($I$4:$I$307),""),ROW()-ROW($J$3))-ROW($J$3)),"")</f>
        <v>44477</v>
      </c>
    </row>
    <row r="10" spans="1:12" ht="15.75">
      <c r="A10" s="55">
        <f t="shared" si="0"/>
        <v>7</v>
      </c>
      <c r="B10" s="51"/>
      <c r="C10" s="61">
        <f t="array" ref="C10">IFERROR(INDEX(Налаштування!$H$2:$H$367,SMALL(IF($I$4:$I$307=1,ROW($I$4:$I$307),""),ROW()-ROW($J$3))-ROW($J$3)),"")</f>
        <v>44484</v>
      </c>
      <c r="D10" s="51"/>
      <c r="E10" s="51"/>
      <c r="F10" s="51"/>
      <c r="G10" s="4"/>
      <c r="H10" s="89">
        <f t="shared" si="1"/>
        <v>7</v>
      </c>
      <c r="I10" s="90">
        <f t="array" ref="I10">IF(OR(AND(Налаштування!I8&lt;&gt;"вихідний",Налаштування!I8&lt;&gt;"канікули",COUNTIF($L$2:$L$6,Налаштування!G8)&gt;0),COUNTIF($L$2:$L$6,VLOOKUP(Налаштування!I8,$A$22:$B$27,2,0))),1,0)</f>
        <v>0</v>
      </c>
      <c r="J10" s="61">
        <f t="array" ref="J10">IFERROR(INDEX(Налаштування!$H$2:$H$367,SMALL(IF($I$4:$I$307=1,ROW($I$4:$I$307),""),ROW()-ROW($J$3))-ROW($J$3)),"")</f>
        <v>44484</v>
      </c>
    </row>
    <row r="11" spans="1:12" ht="15.75">
      <c r="A11" s="55">
        <f t="shared" si="0"/>
        <v>8</v>
      </c>
      <c r="B11" s="51"/>
      <c r="C11" s="61">
        <f t="array" ref="C11">IFERROR(INDEX(Налаштування!$H$2:$H$367,SMALL(IF($I$4:$I$307=1,ROW($I$4:$I$307),""),ROW()-ROW($J$3))-ROW($J$3)),"")</f>
        <v>44498</v>
      </c>
      <c r="D11" s="51"/>
      <c r="E11" s="51"/>
      <c r="F11" s="51"/>
      <c r="G11" s="4"/>
      <c r="H11" s="89">
        <f t="shared" si="1"/>
        <v>8</v>
      </c>
      <c r="I11" s="90">
        <f t="array" ref="I11">IF(OR(AND(Налаштування!I9&lt;&gt;"вихідний",Налаштування!I9&lt;&gt;"канікули",COUNTIF($L$2:$L$6,Налаштування!G9)&gt;0),COUNTIF($L$2:$L$6,VLOOKUP(Налаштування!I9,$A$22:$B$27,2,0))),1,0)</f>
        <v>0</v>
      </c>
      <c r="J11" s="61">
        <f t="array" ref="J11">IFERROR(INDEX(Налаштування!$H$2:$H$367,SMALL(IF($I$4:$I$307=1,ROW($I$4:$I$307),""),ROW()-ROW($J$3))-ROW($J$3)),"")</f>
        <v>44498</v>
      </c>
    </row>
    <row r="12" spans="1:12" ht="15.75">
      <c r="A12" s="55">
        <f t="shared" si="0"/>
        <v>9</v>
      </c>
      <c r="B12" s="51"/>
      <c r="C12" s="61">
        <f t="array" ref="C12">IFERROR(INDEX(Налаштування!$H$2:$H$367,SMALL(IF($I$4:$I$307=1,ROW($I$4:$I$307),""),ROW()-ROW($J$3))-ROW($J$3)),"")</f>
        <v>44505</v>
      </c>
      <c r="D12" s="51"/>
      <c r="E12" s="51"/>
      <c r="F12" s="51"/>
      <c r="G12" s="4"/>
      <c r="H12" s="89">
        <f t="shared" si="1"/>
        <v>9</v>
      </c>
      <c r="I12" s="90">
        <f t="array" ref="I12">IF(OR(AND(Налаштування!I10&lt;&gt;"вихідний",Налаштування!I10&lt;&gt;"канікули",COUNTIF($L$2:$L$6,Налаштування!G10)&gt;0),COUNTIF($L$2:$L$6,VLOOKUP(Налаштування!I10,$A$22:$B$27,2,0))),1,0)</f>
        <v>0</v>
      </c>
      <c r="J12" s="61">
        <f t="array" ref="J12">IFERROR(INDEX(Налаштування!$H$2:$H$367,SMALL(IF($I$4:$I$307=1,ROW($I$4:$I$307),""),ROW()-ROW($J$3))-ROW($J$3)),"")</f>
        <v>44505</v>
      </c>
    </row>
    <row r="13" spans="1:12" ht="15.75">
      <c r="A13" s="55">
        <f t="shared" si="0"/>
        <v>10</v>
      </c>
      <c r="B13" s="51"/>
      <c r="C13" s="61">
        <f t="array" ref="C13">IFERROR(INDEX(Налаштування!$H$2:$H$367,SMALL(IF($I$4:$I$307=1,ROW($I$4:$I$307),""),ROW()-ROW($J$3))-ROW($J$3)),"")</f>
        <v>44512</v>
      </c>
      <c r="D13" s="51"/>
      <c r="E13" s="51"/>
      <c r="F13" s="51"/>
      <c r="G13" s="4"/>
      <c r="H13" s="89">
        <f t="shared" si="1"/>
        <v>10</v>
      </c>
      <c r="I13" s="90">
        <f t="array" ref="I13">IF(OR(AND(Налаштування!I11&lt;&gt;"вихідний",Налаштування!I11&lt;&gt;"канікули",COUNTIF($L$2:$L$6,Налаштування!G11)&gt;0),COUNTIF($L$2:$L$6,VLOOKUP(Налаштування!I11,$A$22:$B$27,2,0))),1,0)</f>
        <v>1</v>
      </c>
      <c r="J13" s="61">
        <f t="array" ref="J13">IFERROR(INDEX(Налаштування!$H$2:$H$367,SMALL(IF($I$4:$I$307=1,ROW($I$4:$I$307),""),ROW()-ROW($J$3))-ROW($J$3)),"")</f>
        <v>44512</v>
      </c>
    </row>
    <row r="14" spans="1:12" ht="15.75">
      <c r="A14" s="55">
        <f t="shared" si="0"/>
        <v>11</v>
      </c>
      <c r="B14" s="51"/>
      <c r="C14" s="61">
        <f t="array" ref="C14">IFERROR(INDEX(Налаштування!$H$2:$H$367,SMALL(IF($I$4:$I$307=1,ROW($I$4:$I$307),""),ROW()-ROW($J$3))-ROW($J$3)),"")</f>
        <v>44519</v>
      </c>
      <c r="D14" s="51"/>
      <c r="E14" s="51"/>
      <c r="F14" s="51"/>
      <c r="G14" s="4"/>
      <c r="H14" s="89">
        <f t="shared" si="1"/>
        <v>11</v>
      </c>
      <c r="I14" s="90">
        <f t="array" ref="I14">IF(OR(AND(Налаштування!I12&lt;&gt;"вихідний",Налаштування!I12&lt;&gt;"канікули",COUNTIF($L$2:$L$6,Налаштування!G12)&gt;0),COUNTIF($L$2:$L$6,VLOOKUP(Налаштування!I12,$A$22:$B$27,2,0))),1,0)</f>
        <v>0</v>
      </c>
      <c r="J14" s="61">
        <f t="array" ref="J14">IFERROR(INDEX(Налаштування!$H$2:$H$367,SMALL(IF($I$4:$I$307=1,ROW($I$4:$I$307),""),ROW()-ROW($J$3))-ROW($J$3)),"")</f>
        <v>44519</v>
      </c>
    </row>
    <row r="15" spans="1:12" ht="15.75">
      <c r="A15" s="55">
        <f t="shared" si="0"/>
        <v>12</v>
      </c>
      <c r="B15" s="51"/>
      <c r="C15" s="61">
        <f t="array" ref="C15">IFERROR(INDEX(Налаштування!$H$2:$H$367,SMALL(IF($I$4:$I$307=1,ROW($I$4:$I$307),""),ROW()-ROW($J$3))-ROW($J$3)),"")</f>
        <v>44526</v>
      </c>
      <c r="D15" s="51"/>
      <c r="E15" s="51"/>
      <c r="F15" s="51"/>
      <c r="G15" s="4"/>
      <c r="H15" s="89">
        <f t="shared" si="1"/>
        <v>12</v>
      </c>
      <c r="I15" s="90">
        <f t="array" ref="I15">IF(OR(AND(Налаштування!I13&lt;&gt;"вихідний",Налаштування!I13&lt;&gt;"канікули",COUNTIF($L$2:$L$6,Налаштування!G13)&gt;0),COUNTIF($L$2:$L$6,VLOOKUP(Налаштування!I13,$A$22:$B$27,2,0))),1,0)</f>
        <v>0</v>
      </c>
      <c r="J15" s="61">
        <f t="array" ref="J15">IFERROR(INDEX(Налаштування!$H$2:$H$367,SMALL(IF($I$4:$I$307=1,ROW($I$4:$I$307),""),ROW()-ROW($J$3))-ROW($J$3)),"")</f>
        <v>44526</v>
      </c>
    </row>
    <row r="16" spans="1:12" ht="15.75">
      <c r="A16" s="55">
        <f t="shared" si="0"/>
        <v>13</v>
      </c>
      <c r="B16" s="51"/>
      <c r="C16" s="61">
        <f t="array" ref="C16">IFERROR(INDEX(Налаштування!$H$2:$H$367,SMALL(IF($I$4:$I$307=1,ROW($I$4:$I$307),""),ROW()-ROW($J$3))-ROW($J$3)),"")</f>
        <v>44533</v>
      </c>
      <c r="D16" s="51"/>
      <c r="E16" s="51"/>
      <c r="F16" s="51"/>
      <c r="G16" s="4"/>
      <c r="H16" s="89">
        <f t="shared" si="1"/>
        <v>13</v>
      </c>
      <c r="I16" s="90">
        <f t="array" ref="I16">IF(OR(AND(Налаштування!I14&lt;&gt;"вихідний",Налаштування!I14&lt;&gt;"канікули",COUNTIF($L$2:$L$6,Налаштування!G14)&gt;0),COUNTIF($L$2:$L$6,VLOOKUP(Налаштування!I14,$A$22:$B$27,2,0))),1,0)</f>
        <v>0</v>
      </c>
      <c r="J16" s="61">
        <f t="array" ref="J16">IFERROR(INDEX(Налаштування!$H$2:$H$367,SMALL(IF($I$4:$I$307=1,ROW($I$4:$I$307),""),ROW()-ROW($J$3))-ROW($J$3)),"")</f>
        <v>44533</v>
      </c>
    </row>
    <row r="17" spans="1:10" ht="15.75">
      <c r="A17" s="55">
        <f t="shared" si="0"/>
        <v>14</v>
      </c>
      <c r="B17" s="51"/>
      <c r="C17" s="61">
        <f t="array" ref="C17">IFERROR(INDEX(Налаштування!$H$2:$H$367,SMALL(IF($I$4:$I$307=1,ROW($I$4:$I$307),""),ROW()-ROW($J$3))-ROW($J$3)),"")</f>
        <v>44540</v>
      </c>
      <c r="D17" s="51"/>
      <c r="E17" s="51"/>
      <c r="F17" s="51"/>
      <c r="G17" s="4"/>
      <c r="H17" s="89">
        <f t="shared" si="1"/>
        <v>14</v>
      </c>
      <c r="I17" s="90">
        <f t="array" ref="I17">IF(OR(AND(Налаштування!I15&lt;&gt;"вихідний",Налаштування!I15&lt;&gt;"канікули",COUNTIF($L$2:$L$6,Налаштування!G15)&gt;0),COUNTIF($L$2:$L$6,VLOOKUP(Налаштування!I15,$A$22:$B$27,2,0))),1,0)</f>
        <v>0</v>
      </c>
      <c r="J17" s="61">
        <f t="array" ref="J17">IFERROR(INDEX(Налаштування!$H$2:$H$367,SMALL(IF($I$4:$I$307=1,ROW($I$4:$I$307),""),ROW()-ROW($J$3))-ROW($J$3)),"")</f>
        <v>44540</v>
      </c>
    </row>
    <row r="18" spans="1:10" ht="15.75">
      <c r="A18" s="55">
        <f t="shared" si="0"/>
        <v>15</v>
      </c>
      <c r="B18" s="51"/>
      <c r="C18" s="61">
        <f t="array" ref="C18">IFERROR(INDEX(Налаштування!$H$2:$H$367,SMALL(IF($I$4:$I$307=1,ROW($I$4:$I$307),""),ROW()-ROW($J$3))-ROW($J$3)),"")</f>
        <v>44547</v>
      </c>
      <c r="D18" s="51"/>
      <c r="E18" s="51"/>
      <c r="F18" s="51"/>
      <c r="G18" s="4"/>
      <c r="H18" s="89">
        <f t="shared" si="1"/>
        <v>15</v>
      </c>
      <c r="I18" s="90">
        <f t="array" ref="I18">IF(OR(AND(Налаштування!I16&lt;&gt;"вихідний",Налаштування!I16&lt;&gt;"канікули",COUNTIF($L$2:$L$6,Налаштування!G16)&gt;0),COUNTIF($L$2:$L$6,VLOOKUP(Налаштування!I16,$A$22:$B$27,2,0))),1,0)</f>
        <v>0</v>
      </c>
      <c r="J18" s="61">
        <f t="array" ref="J18">IFERROR(INDEX(Налаштування!$H$2:$H$367,SMALL(IF($I$4:$I$307=1,ROW($I$4:$I$307),""),ROW()-ROW($J$3))-ROW($J$3)),"")</f>
        <v>44547</v>
      </c>
    </row>
    <row r="19" spans="1:10" ht="15.75">
      <c r="A19" s="55">
        <f t="shared" si="0"/>
        <v>16</v>
      </c>
      <c r="B19" s="51"/>
      <c r="C19" s="61">
        <f t="array" ref="C19">IFERROR(INDEX(Налаштування!$H$2:$H$367,SMALL(IF($I$4:$I$307=1,ROW($I$4:$I$307),""),ROW()-ROW($J$3))-ROW($J$3)),"")</f>
        <v>44554</v>
      </c>
      <c r="D19" s="51"/>
      <c r="E19" s="51"/>
      <c r="F19" s="51"/>
      <c r="G19" s="4"/>
      <c r="H19" s="89">
        <f t="shared" si="1"/>
        <v>16</v>
      </c>
      <c r="I19" s="90">
        <f t="array" ref="I19">IF(OR(AND(Налаштування!I17&lt;&gt;"вихідний",Налаштування!I17&lt;&gt;"канікули",COUNTIF($L$2:$L$6,Налаштування!G17)&gt;0),COUNTIF($L$2:$L$6,VLOOKUP(Налаштування!I17,$A$22:$B$27,2,0))),1,0)</f>
        <v>0</v>
      </c>
      <c r="J19" s="61">
        <f t="array" ref="J19">IFERROR(INDEX(Налаштування!$H$2:$H$367,SMALL(IF($I$4:$I$307=1,ROW($I$4:$I$307),""),ROW()-ROW($J$3))-ROW($J$3)),"")</f>
        <v>44554</v>
      </c>
    </row>
    <row r="20" spans="1:10" ht="15.75">
      <c r="A20" s="55">
        <f t="shared" si="0"/>
        <v>17</v>
      </c>
      <c r="B20" s="51"/>
      <c r="C20" s="52"/>
      <c r="D20" s="51"/>
      <c r="E20" s="53"/>
      <c r="F20" s="51"/>
      <c r="G20" s="4"/>
      <c r="H20" s="89">
        <f t="shared" si="1"/>
        <v>17</v>
      </c>
      <c r="I20" s="90">
        <f t="array" ref="I20">IF(OR(AND(Налаштування!I18&lt;&gt;"вихідний",Налаштування!I18&lt;&gt;"канікули",COUNTIF($L$2:$L$6,Налаштування!G18)&gt;0),COUNTIF($L$2:$L$6,VLOOKUP(Налаштування!I18,$A$22:$B$27,2,0))),1,0)</f>
        <v>1</v>
      </c>
      <c r="J20" s="61">
        <f t="array" ref="J20">IFERROR(INDEX(Налаштування!$H$2:$H$367,SMALL(IF($I$4:$I$307=1,ROW($I$4:$I$307),""),ROW()-ROW($J$3))-ROW($J$3)),"")</f>
        <v>44582</v>
      </c>
    </row>
    <row r="21" spans="1:10" ht="15.75">
      <c r="A21" s="55">
        <f t="shared" si="0"/>
        <v>18</v>
      </c>
      <c r="B21" s="51"/>
      <c r="C21" s="52"/>
      <c r="D21" s="51"/>
      <c r="E21" s="51"/>
      <c r="F21" s="51"/>
      <c r="G21" s="4"/>
      <c r="H21" s="89">
        <f t="shared" si="1"/>
        <v>18</v>
      </c>
      <c r="I21" s="90">
        <f t="array" ref="I21">IF(OR(AND(Налаштування!I19&lt;&gt;"вихідний",Налаштування!I19&lt;&gt;"канікули",COUNTIF($L$2:$L$6,Налаштування!G19)&gt;0),COUNTIF($L$2:$L$6,VLOOKUP(Налаштування!I19,$A$22:$B$27,2,0))),1,0)</f>
        <v>0</v>
      </c>
      <c r="J21" s="61">
        <f t="array" ref="J21">IFERROR(INDEX(Налаштування!$H$2:$H$367,SMALL(IF($I$4:$I$307=1,ROW($I$4:$I$307),""),ROW()-ROW($J$3))-ROW($J$3)),"")</f>
        <v>44589</v>
      </c>
    </row>
    <row r="22" spans="1:10" ht="15.75">
      <c r="A22" s="55">
        <f t="shared" si="0"/>
        <v>19</v>
      </c>
      <c r="B22" s="51"/>
      <c r="C22" s="52"/>
      <c r="D22" s="51"/>
      <c r="E22" s="51"/>
      <c r="F22" s="51"/>
      <c r="G22" s="4"/>
      <c r="H22" s="89">
        <f t="shared" si="1"/>
        <v>19</v>
      </c>
      <c r="I22" s="90">
        <f t="array" ref="I22">IF(OR(AND(Налаштування!I20&lt;&gt;"вихідний",Налаштування!I20&lt;&gt;"канікули",COUNTIF($L$2:$L$6,Налаштування!G20)&gt;0),COUNTIF($L$2:$L$6,VLOOKUP(Налаштування!I20,$A$22:$B$27,2,0))),1,0)</f>
        <v>0</v>
      </c>
      <c r="J22" s="61">
        <f t="array" ref="J22">IFERROR(INDEX(Налаштування!$H$2:$H$367,SMALL(IF($I$4:$I$307=1,ROW($I$4:$I$307),""),ROW()-ROW($J$3))-ROW($J$3)),"")</f>
        <v>44596</v>
      </c>
    </row>
    <row r="23" spans="1:10" ht="15.75">
      <c r="A23" s="55">
        <f t="shared" si="0"/>
        <v>20</v>
      </c>
      <c r="B23" s="51"/>
      <c r="C23" s="52"/>
      <c r="D23" s="51"/>
      <c r="E23" s="51"/>
      <c r="F23" s="51"/>
      <c r="G23" s="4"/>
      <c r="H23" s="89">
        <f t="shared" si="1"/>
        <v>20</v>
      </c>
      <c r="I23" s="90">
        <f t="array" ref="I23">IF(OR(AND(Налаштування!I21&lt;&gt;"вихідний",Налаштування!I21&lt;&gt;"канікули",COUNTIF($L$2:$L$6,Налаштування!G21)&gt;0),COUNTIF($L$2:$L$6,VLOOKUP(Налаштування!I21,$A$22:$B$27,2,0))),1,0)</f>
        <v>0</v>
      </c>
      <c r="J23" s="61">
        <f t="array" ref="J23">IFERROR(INDEX(Налаштування!$H$2:$H$367,SMALL(IF($I$4:$I$307=1,ROW($I$4:$I$307),""),ROW()-ROW($J$3))-ROW($J$3)),"")</f>
        <v>44603</v>
      </c>
    </row>
    <row r="24" spans="1:10" ht="15.75">
      <c r="A24" s="55">
        <f t="shared" si="0"/>
        <v>21</v>
      </c>
      <c r="B24" s="51"/>
      <c r="C24" s="52"/>
      <c r="D24" s="51"/>
      <c r="E24" s="53"/>
      <c r="F24" s="51"/>
      <c r="G24" s="4"/>
      <c r="H24" s="89">
        <f t="shared" si="1"/>
        <v>21</v>
      </c>
      <c r="I24" s="90">
        <f t="array" ref="I24">IF(OR(AND(Налаштування!I22&lt;&gt;"вихідний",Налаштування!I22&lt;&gt;"канікули",COUNTIF($L$2:$L$6,Налаштування!G22)&gt;0),COUNTIF($L$2:$L$6,VLOOKUP(Налаштування!I22,$A$22:$B$27,2,0))),1,0)</f>
        <v>0</v>
      </c>
      <c r="J24" s="61">
        <f t="array" ref="J24">IFERROR(INDEX(Налаштування!$H$2:$H$367,SMALL(IF($I$4:$I$307=1,ROW($I$4:$I$307),""),ROW()-ROW($J$3))-ROW($J$3)),"")</f>
        <v>44610</v>
      </c>
    </row>
    <row r="25" spans="1:10" ht="15.75">
      <c r="A25" s="55">
        <f t="shared" si="0"/>
        <v>22</v>
      </c>
      <c r="B25" s="51"/>
      <c r="C25" s="52"/>
      <c r="D25" s="51"/>
      <c r="E25" s="53"/>
      <c r="F25" s="51"/>
      <c r="G25" s="4"/>
      <c r="H25" s="89">
        <f t="shared" si="1"/>
        <v>22</v>
      </c>
      <c r="I25" s="90">
        <f t="array" ref="I25">IF(OR(AND(Налаштування!I23&lt;&gt;"вихідний",Налаштування!I23&lt;&gt;"канікули",COUNTIF($L$2:$L$6,Налаштування!G23)&gt;0),COUNTIF($L$2:$L$6,VLOOKUP(Налаштування!I23,$A$22:$B$27,2,0))),1,0)</f>
        <v>0</v>
      </c>
      <c r="J25" s="61">
        <f t="array" ref="J25">IFERROR(INDEX(Налаштування!$H$2:$H$367,SMALL(IF($I$4:$I$307=1,ROW($I$4:$I$307),""),ROW()-ROW($J$3))-ROW($J$3)),"")</f>
        <v>44615</v>
      </c>
    </row>
    <row r="26" spans="1:10" ht="15.75">
      <c r="A26" s="55">
        <f t="shared" si="0"/>
        <v>23</v>
      </c>
      <c r="B26" s="51"/>
      <c r="C26" s="52"/>
      <c r="D26" s="51"/>
      <c r="E26" s="53"/>
      <c r="F26" s="51"/>
      <c r="G26" s="4"/>
      <c r="H26" s="89">
        <f t="shared" si="1"/>
        <v>23</v>
      </c>
      <c r="I26" s="90">
        <f t="array" ref="I26">IF(OR(AND(Налаштування!I24&lt;&gt;"вихідний",Налаштування!I24&lt;&gt;"канікули",COUNTIF($L$2:$L$6,Налаштування!G24)&gt;0),COUNTIF($L$2:$L$6,VLOOKUP(Налаштування!I24,$A$22:$B$27,2,0))),1,0)</f>
        <v>0</v>
      </c>
      <c r="J26" s="61">
        <f t="array" ref="J26">IFERROR(INDEX(Налаштування!$H$2:$H$367,SMALL(IF($I$4:$I$307=1,ROW($I$4:$I$307),""),ROW()-ROW($J$3))-ROW($J$3)),"")</f>
        <v>44618</v>
      </c>
    </row>
    <row r="27" spans="1:10" ht="15.75">
      <c r="A27" s="55">
        <f t="shared" si="0"/>
        <v>24</v>
      </c>
      <c r="B27" s="51"/>
      <c r="C27" s="52"/>
      <c r="D27" s="51"/>
      <c r="E27" s="51"/>
      <c r="F27" s="51"/>
      <c r="G27" s="4"/>
      <c r="H27" s="89">
        <f t="shared" si="1"/>
        <v>24</v>
      </c>
      <c r="I27" s="90">
        <f t="array" ref="I27">IF(OR(AND(Налаштування!I25&lt;&gt;"вихідний",Налаштування!I25&lt;&gt;"канікули",COUNTIF($L$2:$L$6,Налаштування!G25)&gt;0),COUNTIF($L$2:$L$6,VLOOKUP(Налаштування!I25,$A$22:$B$27,2,0))),1,0)</f>
        <v>1</v>
      </c>
      <c r="J27" s="61">
        <f t="array" ref="J27">IFERROR(INDEX(Налаштування!$H$2:$H$367,SMALL(IF($I$4:$I$307=1,ROW($I$4:$I$307),""),ROW()-ROW($J$3))-ROW($J$3)),"")</f>
        <v>44625</v>
      </c>
    </row>
    <row r="28" spans="1:10" ht="15.75">
      <c r="A28" s="55">
        <f t="shared" si="0"/>
        <v>25</v>
      </c>
      <c r="B28" s="51"/>
      <c r="C28" s="52"/>
      <c r="D28" s="51"/>
      <c r="E28" s="53"/>
      <c r="F28" s="51"/>
      <c r="G28" s="4"/>
      <c r="H28" s="89">
        <f t="shared" si="1"/>
        <v>25</v>
      </c>
      <c r="I28" s="90">
        <f t="array" ref="I28">IF(OR(AND(Налаштування!I26&lt;&gt;"вихідний",Налаштування!I26&lt;&gt;"канікули",COUNTIF($L$2:$L$6,Налаштування!G26)&gt;0),COUNTIF($L$2:$L$6,VLOOKUP(Налаштування!I26,$A$22:$B$27,2,0))),1,0)</f>
        <v>0</v>
      </c>
      <c r="J28" s="61">
        <f t="array" ref="J28">IFERROR(INDEX(Налаштування!$H$2:$H$367,SMALL(IF($I$4:$I$307=1,ROW($I$4:$I$307),""),ROW()-ROW($J$3))-ROW($J$3)),"")</f>
        <v>44632</v>
      </c>
    </row>
    <row r="29" spans="1:10" ht="15.75">
      <c r="A29" s="55">
        <f t="shared" si="0"/>
        <v>26</v>
      </c>
      <c r="B29" s="51"/>
      <c r="C29" s="52"/>
      <c r="D29" s="51"/>
      <c r="E29" s="51"/>
      <c r="F29" s="51"/>
      <c r="G29" s="4"/>
      <c r="H29" s="89">
        <f t="shared" si="1"/>
        <v>26</v>
      </c>
      <c r="I29" s="90">
        <f t="array" ref="I29">IF(OR(AND(Налаштування!I27&lt;&gt;"вихідний",Налаштування!I27&lt;&gt;"канікули",COUNTIF($L$2:$L$6,Налаштування!G27)&gt;0),COUNTIF($L$2:$L$6,VLOOKUP(Налаштування!I27,$A$22:$B$27,2,0))),1,0)</f>
        <v>0</v>
      </c>
      <c r="J29" s="61">
        <f t="array" ref="J29">IFERROR(INDEX(Налаштування!$H$2:$H$367,SMALL(IF($I$4:$I$307=1,ROW($I$4:$I$307),""),ROW()-ROW($J$3))-ROW($J$3)),"")</f>
        <v>44639</v>
      </c>
    </row>
    <row r="30" spans="1:10" ht="15.75">
      <c r="A30" s="55">
        <f t="shared" si="0"/>
        <v>27</v>
      </c>
      <c r="B30" s="51"/>
      <c r="C30" s="52"/>
      <c r="D30" s="51"/>
      <c r="E30" s="51"/>
      <c r="F30" s="51"/>
      <c r="G30" s="4"/>
      <c r="H30" s="89">
        <f t="shared" si="1"/>
        <v>27</v>
      </c>
      <c r="I30" s="90">
        <f t="array" ref="I30">IF(OR(AND(Налаштування!I28&lt;&gt;"вихідний",Налаштування!I28&lt;&gt;"канікули",COUNTIF($L$2:$L$6,Налаштування!G28)&gt;0),COUNTIF($L$2:$L$6,VLOOKUP(Налаштування!I28,$A$22:$B$27,2,0))),1,0)</f>
        <v>0</v>
      </c>
      <c r="J30" s="61">
        <f t="array" ref="J30">IFERROR(INDEX(Налаштування!$H$2:$H$367,SMALL(IF($I$4:$I$307=1,ROW($I$4:$I$307),""),ROW()-ROW($J$3))-ROW($J$3)),"")</f>
        <v>44646</v>
      </c>
    </row>
    <row r="31" spans="1:10" ht="15.75">
      <c r="A31" s="55">
        <f t="shared" si="0"/>
        <v>28</v>
      </c>
      <c r="B31" s="51"/>
      <c r="C31" s="52"/>
      <c r="D31" s="51"/>
      <c r="E31" s="51"/>
      <c r="F31" s="51"/>
      <c r="G31" s="4"/>
      <c r="H31" s="89">
        <f t="shared" si="1"/>
        <v>28</v>
      </c>
      <c r="I31" s="90">
        <f t="array" ref="I31">IF(OR(AND(Налаштування!I29&lt;&gt;"вихідний",Налаштування!I29&lt;&gt;"канікули",COUNTIF($L$2:$L$6,Налаштування!G29)&gt;0),COUNTIF($L$2:$L$6,VLOOKUP(Налаштування!I29,$A$22:$B$27,2,0))),1,0)</f>
        <v>0</v>
      </c>
      <c r="J31" s="61">
        <f t="array" ref="J31">IFERROR(INDEX(Налаштування!$H$2:$H$367,SMALL(IF($I$4:$I$307=1,ROW($I$4:$I$307),""),ROW()-ROW($J$3))-ROW($J$3)),"")</f>
        <v>44653</v>
      </c>
    </row>
    <row r="32" spans="1:10" ht="15.75">
      <c r="A32" s="55">
        <f t="shared" si="0"/>
        <v>29</v>
      </c>
      <c r="B32" s="51"/>
      <c r="C32" s="52"/>
      <c r="D32" s="51"/>
      <c r="E32" s="53"/>
      <c r="F32" s="51"/>
      <c r="G32" s="4"/>
      <c r="H32" s="89">
        <f t="shared" si="1"/>
        <v>29</v>
      </c>
      <c r="I32" s="90">
        <f t="array" ref="I32">IF(OR(AND(Налаштування!I30&lt;&gt;"вихідний",Налаштування!I30&lt;&gt;"канікули",COUNTIF($L$2:$L$6,Налаштування!G30)&gt;0),COUNTIF($L$2:$L$6,VLOOKUP(Налаштування!I30,$A$22:$B$27,2,0))),1,0)</f>
        <v>0</v>
      </c>
      <c r="J32" s="61">
        <f t="array" ref="J32">IFERROR(INDEX(Налаштування!$H$2:$H$367,SMALL(IF($I$4:$I$307=1,ROW($I$4:$I$307),""),ROW()-ROW($J$3))-ROW($J$3)),"")</f>
        <v>44660</v>
      </c>
    </row>
    <row r="33" spans="1:10" ht="15.75">
      <c r="A33" s="55">
        <f t="shared" si="0"/>
        <v>30</v>
      </c>
      <c r="B33" s="51"/>
      <c r="C33" s="52"/>
      <c r="D33" s="51"/>
      <c r="E33" s="51"/>
      <c r="F33" s="51"/>
      <c r="G33" s="4"/>
      <c r="H33" s="89">
        <f t="shared" si="1"/>
        <v>30</v>
      </c>
      <c r="I33" s="90">
        <f t="array" ref="I33">IF(OR(AND(Налаштування!I31&lt;&gt;"вихідний",Налаштування!I31&lt;&gt;"канікули",COUNTIF($L$2:$L$6,Налаштування!G31)&gt;0),COUNTIF($L$2:$L$6,VLOOKUP(Налаштування!I31,$A$22:$B$27,2,0))),1,0)</f>
        <v>0</v>
      </c>
      <c r="J33" s="61">
        <f t="array" ref="J33">IFERROR(INDEX(Налаштування!$H$2:$H$367,SMALL(IF($I$4:$I$307=1,ROW($I$4:$I$307),""),ROW()-ROW($J$3))-ROW($J$3)),"")</f>
        <v>44667</v>
      </c>
    </row>
    <row r="34" spans="1:10" ht="15.75">
      <c r="A34" s="55">
        <f t="shared" si="0"/>
        <v>31</v>
      </c>
      <c r="B34" s="51"/>
      <c r="C34" s="52"/>
      <c r="D34" s="51"/>
      <c r="E34" s="51"/>
      <c r="F34" s="51"/>
      <c r="G34" s="4"/>
      <c r="H34" s="89">
        <f t="shared" si="1"/>
        <v>31</v>
      </c>
      <c r="I34" s="90">
        <f t="array" ref="I34">IF(OR(AND(Налаштування!I32&lt;&gt;"вихідний",Налаштування!I32&lt;&gt;"канікули",COUNTIF($L$2:$L$6,Налаштування!G32)&gt;0),COUNTIF($L$2:$L$6,VLOOKUP(Налаштування!I32,$A$22:$B$27,2,0))),1,0)</f>
        <v>1</v>
      </c>
      <c r="J34" s="61">
        <f t="array" ref="J34">IFERROR(INDEX(Налаштування!$H$2:$H$367,SMALL(IF($I$4:$I$307=1,ROW($I$4:$I$307),""),ROW()-ROW($J$3))-ROW($J$3)),"")</f>
        <v>44674</v>
      </c>
    </row>
    <row r="35" spans="1:10" ht="15.75">
      <c r="A35" s="55">
        <f t="shared" si="0"/>
        <v>32</v>
      </c>
      <c r="B35" s="51"/>
      <c r="C35" s="52"/>
      <c r="D35" s="51"/>
      <c r="E35" s="51"/>
      <c r="F35" s="51"/>
      <c r="G35" s="4"/>
      <c r="H35" s="89">
        <f t="shared" si="1"/>
        <v>32</v>
      </c>
      <c r="I35" s="90">
        <f t="array" ref="I35">IF(OR(AND(Налаштування!I33&lt;&gt;"вихідний",Налаштування!I33&lt;&gt;"канікули",COUNTIF($L$2:$L$6,Налаштування!G33)&gt;0),COUNTIF($L$2:$L$6,VLOOKUP(Налаштування!I33,$A$22:$B$27,2,0))),1,0)</f>
        <v>0</v>
      </c>
      <c r="J35" s="61">
        <f t="array" ref="J35">IFERROR(INDEX(Налаштування!$H$2:$H$367,SMALL(IF($I$4:$I$307=1,ROW($I$4:$I$307),""),ROW()-ROW($J$3))-ROW($J$3)),"")</f>
        <v>44681</v>
      </c>
    </row>
    <row r="36" spans="1:10" ht="15.75">
      <c r="A36" s="55">
        <f t="shared" si="0"/>
        <v>33</v>
      </c>
      <c r="B36" s="51"/>
      <c r="C36" s="52"/>
      <c r="D36" s="51"/>
      <c r="E36" s="51"/>
      <c r="F36" s="51"/>
      <c r="G36" s="4"/>
      <c r="H36" s="89">
        <f t="shared" si="1"/>
        <v>33</v>
      </c>
      <c r="I36" s="90">
        <f t="array" ref="I36">IF(OR(AND(Налаштування!I34&lt;&gt;"вихідний",Налаштування!I34&lt;&gt;"канікули",COUNTIF($L$2:$L$6,Налаштування!G34)&gt;0),COUNTIF($L$2:$L$6,VLOOKUP(Налаштування!I34,$A$22:$B$27,2,0))),1,0)</f>
        <v>0</v>
      </c>
      <c r="J36" s="61">
        <f t="array" ref="J36">IFERROR(INDEX(Налаштування!$H$2:$H$367,SMALL(IF($I$4:$I$307=1,ROW($I$4:$I$307),""),ROW()-ROW($J$3))-ROW($J$3)),"")</f>
        <v>44688</v>
      </c>
    </row>
    <row r="37" spans="1:10" ht="15.75">
      <c r="A37" s="55">
        <f t="shared" si="0"/>
        <v>34</v>
      </c>
      <c r="B37" s="51"/>
      <c r="C37" s="52"/>
      <c r="D37" s="51"/>
      <c r="E37" s="51"/>
      <c r="F37" s="51"/>
      <c r="G37" s="4"/>
      <c r="H37" s="89">
        <f t="shared" si="1"/>
        <v>34</v>
      </c>
      <c r="I37" s="90">
        <f t="array" ref="I37">IF(OR(AND(Налаштування!I35&lt;&gt;"вихідний",Налаштування!I35&lt;&gt;"канікули",COUNTIF($L$2:$L$6,Налаштування!G35)&gt;0),COUNTIF($L$2:$L$6,VLOOKUP(Налаштування!I35,$A$22:$B$27,2,0))),1,0)</f>
        <v>0</v>
      </c>
      <c r="J37" s="61">
        <f t="array" ref="J37">IFERROR(INDEX(Налаштування!$H$2:$H$367,SMALL(IF($I$4:$I$307=1,ROW($I$4:$I$307),""),ROW()-ROW($J$3))-ROW($J$3)),"")</f>
        <v>44695</v>
      </c>
    </row>
    <row r="38" spans="1:10" ht="15.75">
      <c r="A38" s="55">
        <f t="shared" si="0"/>
        <v>35</v>
      </c>
      <c r="B38" s="51"/>
      <c r="C38" s="52"/>
      <c r="D38" s="51"/>
      <c r="E38" s="51"/>
      <c r="F38" s="51"/>
      <c r="G38" s="4"/>
      <c r="H38" s="89">
        <f t="shared" si="1"/>
        <v>35</v>
      </c>
      <c r="I38" s="90">
        <f t="array" ref="I38">IF(OR(AND(Налаштування!I36&lt;&gt;"вихідний",Налаштування!I36&lt;&gt;"канікули",COUNTIF($L$2:$L$6,Налаштування!G36)&gt;0),COUNTIF($L$2:$L$6,VLOOKUP(Налаштування!I36,$A$22:$B$27,2,0))),1,0)</f>
        <v>0</v>
      </c>
      <c r="J38" s="61">
        <f t="array" ref="J38">IFERROR(INDEX(Налаштування!$H$2:$H$367,SMALL(IF($I$4:$I$307=1,ROW($I$4:$I$307),""),ROW()-ROW($J$3))-ROW($J$3)),"")</f>
        <v>44702</v>
      </c>
    </row>
    <row r="39" spans="1:10" ht="15.75">
      <c r="A39" s="55" t="str">
        <f t="shared" si="0"/>
        <v/>
      </c>
      <c r="B39" s="33"/>
      <c r="C39" s="54"/>
      <c r="D39" s="33"/>
      <c r="E39" s="33"/>
      <c r="F39" s="33"/>
      <c r="H39" s="89" t="str">
        <f t="shared" si="1"/>
        <v/>
      </c>
      <c r="I39" s="90">
        <f t="array" ref="I39">IF(OR(AND(Налаштування!I37&lt;&gt;"вихідний",Налаштування!I37&lt;&gt;"канікули",COUNTIF($L$2:$L$6,Налаштування!G37)&gt;0),COUNTIF($L$2:$L$6,VLOOKUP(Налаштування!I37,$A$22:$B$27,2,0))),1,0)</f>
        <v>0</v>
      </c>
      <c r="J39" s="61">
        <f t="array" ref="J39">IFERROR(INDEX(Налаштування!$H$2:$H$367,SMALL(IF($I$4:$I$307=1,ROW($I$4:$I$307),""),ROW()-ROW($J$3))-ROW($J$3)),"")</f>
        <v>44709</v>
      </c>
    </row>
    <row r="40" spans="1:10" ht="15.75">
      <c r="A40" s="55" t="str">
        <f t="shared" si="0"/>
        <v/>
      </c>
      <c r="B40" s="33"/>
      <c r="C40" s="54"/>
      <c r="D40" s="33"/>
      <c r="E40" s="33"/>
      <c r="F40" s="33"/>
      <c r="H40" s="89" t="str">
        <f t="shared" si="1"/>
        <v/>
      </c>
      <c r="I40" s="90">
        <f t="array" ref="I40">IF(OR(AND(Налаштування!I38&lt;&gt;"вихідний",Налаштування!I38&lt;&gt;"канікули",COUNTIF($L$2:$L$6,Налаштування!G38)&gt;0),COUNTIF($L$2:$L$6,VLOOKUP(Налаштування!I38,$A$22:$B$27,2,0))),1,0)</f>
        <v>0</v>
      </c>
      <c r="J40" s="61">
        <f t="array" ref="J40">IFERROR(INDEX(Налаштування!$H$2:$H$367,SMALL(IF($I$4:$I$307=1,ROW($I$4:$I$307),""),ROW()-ROW($J$3))-ROW($J$3)),"")</f>
        <v>44716</v>
      </c>
    </row>
    <row r="41" spans="1:10" ht="15.75">
      <c r="A41" s="55" t="str">
        <f t="shared" si="0"/>
        <v/>
      </c>
      <c r="B41" s="33"/>
      <c r="C41" s="54"/>
      <c r="D41" s="33"/>
      <c r="E41" s="33"/>
      <c r="F41" s="33"/>
      <c r="H41" s="89" t="str">
        <f t="shared" si="1"/>
        <v/>
      </c>
      <c r="I41" s="90">
        <f t="array" ref="I41">IF(OR(AND(Налаштування!I39&lt;&gt;"вихідний",Налаштування!I39&lt;&gt;"канікули",COUNTIF($L$2:$L$6,Налаштування!G39)&gt;0),COUNTIF($L$2:$L$6,VLOOKUP(Налаштування!I39,$A$22:$B$27,2,0))),1,0)</f>
        <v>1</v>
      </c>
      <c r="J41" s="61">
        <f t="array" ref="J41">IFERROR(INDEX(Налаштування!$H$2:$H$367,SMALL(IF($I$4:$I$307=1,ROW($I$4:$I$307),""),ROW()-ROW($J$3))-ROW($J$3)),"")</f>
        <v>44723</v>
      </c>
    </row>
    <row r="42" spans="1:10" ht="15.75">
      <c r="A42" s="55" t="str">
        <f t="shared" si="0"/>
        <v/>
      </c>
      <c r="B42" s="33"/>
      <c r="C42" s="54"/>
      <c r="D42" s="33"/>
      <c r="E42" s="33"/>
      <c r="F42" s="33"/>
      <c r="H42" s="89" t="str">
        <f t="shared" si="1"/>
        <v/>
      </c>
      <c r="I42" s="90">
        <f t="array" ref="I42">IF(OR(AND(Налаштування!I40&lt;&gt;"вихідний",Налаштування!I40&lt;&gt;"канікули",COUNTIF($L$2:$L$6,Налаштування!G40)&gt;0),COUNTIF($L$2:$L$6,VLOOKUP(Налаштування!I40,$A$22:$B$27,2,0))),1,0)</f>
        <v>0</v>
      </c>
      <c r="J42" s="61">
        <f t="array" ref="J42">IFERROR(INDEX(Налаштування!$H$2:$H$367,SMALL(IF($I$4:$I$307=1,ROW($I$4:$I$307),""),ROW()-ROW($J$3))-ROW($J$3)),"")</f>
        <v>44730</v>
      </c>
    </row>
    <row r="43" spans="1:10" ht="15.75">
      <c r="A43" s="55" t="str">
        <f t="shared" si="0"/>
        <v/>
      </c>
      <c r="B43" s="33"/>
      <c r="C43" s="54"/>
      <c r="D43" s="33"/>
      <c r="E43" s="33"/>
      <c r="F43" s="33"/>
      <c r="H43" s="89" t="str">
        <f t="shared" si="1"/>
        <v/>
      </c>
      <c r="I43" s="90">
        <f t="array" ref="I43">IF(OR(AND(Налаштування!I41&lt;&gt;"вихідний",Налаштування!I41&lt;&gt;"канікули",COUNTIF($L$2:$L$6,Налаштування!G41)&gt;0),COUNTIF($L$2:$L$6,VLOOKUP(Налаштування!I41,$A$22:$B$27,2,0))),1,0)</f>
        <v>0</v>
      </c>
      <c r="J43" s="61">
        <f t="array" ref="J43">IFERROR(INDEX(Налаштування!$H$2:$H$367,SMALL(IF($I$4:$I$307=1,ROW($I$4:$I$307),""),ROW()-ROW($J$3))-ROW($J$3)),"")</f>
        <v>44737</v>
      </c>
    </row>
    <row r="44" spans="1:10" ht="15.75">
      <c r="A44" s="55" t="str">
        <f t="shared" si="0"/>
        <v/>
      </c>
      <c r="B44" s="33"/>
      <c r="C44" s="54"/>
      <c r="D44" s="33"/>
      <c r="E44" s="33"/>
      <c r="F44" s="33"/>
      <c r="H44" s="89" t="str">
        <f t="shared" si="1"/>
        <v/>
      </c>
      <c r="I44" s="90">
        <f t="array" ref="I44">IF(OR(AND(Налаштування!I42&lt;&gt;"вихідний",Налаштування!I42&lt;&gt;"канікули",COUNTIF($L$2:$L$6,Налаштування!G42)&gt;0),COUNTIF($L$2:$L$6,VLOOKUP(Налаштування!I42,$A$22:$B$27,2,0))),1,0)</f>
        <v>0</v>
      </c>
      <c r="J44" s="61" t="str">
        <f t="array" ref="J44">IFERROR(INDEX(Налаштування!$H$2:$H$367,SMALL(IF($I$4:$I$307=1,ROW($I$4:$I$307),""),ROW()-ROW($J$3))-ROW($J$3)),"")</f>
        <v/>
      </c>
    </row>
    <row r="45" spans="1:10" ht="15.75">
      <c r="A45" s="55" t="str">
        <f t="shared" si="0"/>
        <v/>
      </c>
      <c r="B45" s="33"/>
      <c r="C45" s="54"/>
      <c r="D45" s="33"/>
      <c r="E45" s="33"/>
      <c r="F45" s="33"/>
      <c r="H45" s="89" t="str">
        <f t="shared" si="1"/>
        <v/>
      </c>
      <c r="I45" s="90">
        <f t="array" ref="I45">IF(OR(AND(Налаштування!I43&lt;&gt;"вихідний",Налаштування!I43&lt;&gt;"канікули",COUNTIF($L$2:$L$6,Налаштування!G43)&gt;0),COUNTIF($L$2:$L$6,VLOOKUP(Налаштування!I43,$A$22:$B$27,2,0))),1,0)</f>
        <v>0</v>
      </c>
      <c r="J45" s="61" t="str">
        <f t="array" ref="J45">IFERROR(INDEX(Налаштування!$H$2:$H$367,SMALL(IF($I$4:$I$307=1,ROW($I$4:$I$307),""),ROW()-ROW($J$3))-ROW($J$3)),"")</f>
        <v/>
      </c>
    </row>
    <row r="46" spans="1:10" ht="15.75">
      <c r="A46" s="55" t="str">
        <f t="shared" si="0"/>
        <v/>
      </c>
      <c r="B46" s="33"/>
      <c r="C46" s="54"/>
      <c r="D46" s="33"/>
      <c r="E46" s="33"/>
      <c r="F46" s="33"/>
      <c r="H46" s="89" t="str">
        <f t="shared" si="1"/>
        <v/>
      </c>
      <c r="I46" s="90">
        <f t="array" ref="I46">IF(OR(AND(Налаштування!I44&lt;&gt;"вихідний",Налаштування!I44&lt;&gt;"канікули",COUNTIF($L$2:$L$6,Налаштування!G44)&gt;0),COUNTIF($L$2:$L$6,VLOOKUP(Налаштування!I44,$A$22:$B$27,2,0))),1,0)</f>
        <v>0</v>
      </c>
      <c r="J46" s="61" t="str">
        <f t="array" ref="J46">IFERROR(INDEX(Налаштування!$H$2:$H$367,SMALL(IF($I$4:$I$307=1,ROW($I$4:$I$307),""),ROW()-ROW($J$3))-ROW($J$3)),"")</f>
        <v/>
      </c>
    </row>
    <row r="47" spans="1:10" ht="15.75">
      <c r="A47" s="55" t="str">
        <f t="shared" si="0"/>
        <v/>
      </c>
      <c r="B47" s="33"/>
      <c r="C47" s="54"/>
      <c r="D47" s="33"/>
      <c r="E47" s="33"/>
      <c r="F47" s="33"/>
      <c r="H47" s="89" t="str">
        <f t="shared" si="1"/>
        <v/>
      </c>
      <c r="I47" s="90">
        <f t="array" ref="I47">IF(OR(AND(Налаштування!I45&lt;&gt;"вихідний",Налаштування!I45&lt;&gt;"канікули",COUNTIF($L$2:$L$6,Налаштування!G45)&gt;0),COUNTIF($L$2:$L$6,VLOOKUP(Налаштування!I45,$A$22:$B$27,2,0))),1,0)</f>
        <v>0</v>
      </c>
      <c r="J47" s="61" t="str">
        <f t="array" ref="J47">IFERROR(INDEX(Налаштування!$H$2:$H$367,SMALL(IF($I$4:$I$307=1,ROW($I$4:$I$307),""),ROW()-ROW($J$3))-ROW($J$3)),"")</f>
        <v/>
      </c>
    </row>
    <row r="48" spans="1:10" ht="15.75">
      <c r="A48" s="55" t="str">
        <f t="shared" si="0"/>
        <v/>
      </c>
      <c r="B48" s="33"/>
      <c r="C48" s="54"/>
      <c r="D48" s="33"/>
      <c r="E48" s="33"/>
      <c r="F48" s="33"/>
      <c r="H48" s="89" t="str">
        <f t="shared" si="1"/>
        <v/>
      </c>
      <c r="I48" s="90">
        <f t="array" ref="I48">IF(OR(AND(Налаштування!I46&lt;&gt;"вихідний",Налаштування!I46&lt;&gt;"канікули",COUNTIF($L$2:$L$6,Налаштування!G46)&gt;0),COUNTIF($L$2:$L$6,VLOOKUP(Налаштування!I46,$A$22:$B$27,2,0))),1,0)</f>
        <v>1</v>
      </c>
      <c r="J48" s="61" t="str">
        <f t="array" ref="J48">IFERROR(INDEX(Налаштування!$H$2:$H$367,SMALL(IF($I$4:$I$307=1,ROW($I$4:$I$307),""),ROW()-ROW($J$3))-ROW($J$3)),"")</f>
        <v/>
      </c>
    </row>
    <row r="49" spans="1:10" ht="15.75">
      <c r="A49" s="55" t="str">
        <f t="shared" si="0"/>
        <v/>
      </c>
      <c r="B49" s="33"/>
      <c r="C49" s="54"/>
      <c r="D49" s="33"/>
      <c r="E49" s="33"/>
      <c r="F49" s="33"/>
      <c r="H49" s="89" t="str">
        <f t="shared" si="1"/>
        <v/>
      </c>
      <c r="I49" s="90">
        <f t="array" ref="I49">IF(OR(AND(Налаштування!I47&lt;&gt;"вихідний",Налаштування!I47&lt;&gt;"канікули",COUNTIF($L$2:$L$6,Налаштування!G47)&gt;0),COUNTIF($L$2:$L$6,VLOOKUP(Налаштування!I47,$A$22:$B$27,2,0))),1,0)</f>
        <v>0</v>
      </c>
      <c r="J49" s="61" t="str">
        <f t="array" ref="J49">IFERROR(INDEX(Налаштування!$H$2:$H$367,SMALL(IF($I$4:$I$307=1,ROW($I$4:$I$307),""),ROW()-ROW($J$3))-ROW($J$3)),"")</f>
        <v/>
      </c>
    </row>
    <row r="50" spans="1:10" ht="15.75">
      <c r="A50" s="55" t="str">
        <f t="shared" si="0"/>
        <v/>
      </c>
      <c r="B50" s="33"/>
      <c r="C50" s="54"/>
      <c r="D50" s="33"/>
      <c r="E50" s="33"/>
      <c r="F50" s="33"/>
      <c r="H50" s="89" t="str">
        <f t="shared" si="1"/>
        <v/>
      </c>
      <c r="I50" s="90">
        <f t="array" ref="I50">IF(OR(AND(Налаштування!I48&lt;&gt;"вихідний",Налаштування!I48&lt;&gt;"канікули",COUNTIF($L$2:$L$6,Налаштування!G48)&gt;0),COUNTIF($L$2:$L$6,VLOOKUP(Налаштування!I48,$A$22:$B$27,2,0))),1,0)</f>
        <v>0</v>
      </c>
      <c r="J50" s="61" t="str">
        <f t="array" ref="J50">IFERROR(INDEX(Налаштування!$H$2:$H$367,SMALL(IF($I$4:$I$307=1,ROW($I$4:$I$307),""),ROW()-ROW($J$3))-ROW($J$3)),"")</f>
        <v/>
      </c>
    </row>
    <row r="51" spans="1:10" ht="15.75">
      <c r="A51" s="55" t="str">
        <f t="shared" si="0"/>
        <v/>
      </c>
      <c r="B51" s="33"/>
      <c r="C51" s="54"/>
      <c r="D51" s="33"/>
      <c r="E51" s="33"/>
      <c r="F51" s="33"/>
      <c r="H51" s="89" t="str">
        <f t="shared" si="1"/>
        <v/>
      </c>
      <c r="I51" s="90">
        <f t="array" ref="I51">IF(OR(AND(Налаштування!I49&lt;&gt;"вихідний",Налаштування!I49&lt;&gt;"канікули",COUNTIF($L$2:$L$6,Налаштування!G49)&gt;0),COUNTIF($L$2:$L$6,VLOOKUP(Налаштування!I49,$A$22:$B$27,2,0))),1,0)</f>
        <v>0</v>
      </c>
      <c r="J51" s="61" t="str">
        <f t="array" ref="J51">IFERROR(INDEX(Налаштування!$H$2:$H$367,SMALL(IF($I$4:$I$307=1,ROW($I$4:$I$307),""),ROW()-ROW($J$3))-ROW($J$3)),"")</f>
        <v/>
      </c>
    </row>
    <row r="52" spans="1:10" ht="15.75">
      <c r="A52" s="55" t="str">
        <f t="shared" si="0"/>
        <v/>
      </c>
      <c r="B52" s="33"/>
      <c r="C52" s="54"/>
      <c r="D52" s="33"/>
      <c r="E52" s="33"/>
      <c r="F52" s="33"/>
      <c r="H52" s="89" t="str">
        <f t="shared" si="1"/>
        <v/>
      </c>
      <c r="I52" s="90">
        <f t="array" ref="I52">IF(OR(AND(Налаштування!I50&lt;&gt;"вихідний",Налаштування!I50&lt;&gt;"канікули",COUNTIF($L$2:$L$6,Налаштування!G50)&gt;0),COUNTIF($L$2:$L$6,VLOOKUP(Налаштування!I50,$A$22:$B$27,2,0))),1,0)</f>
        <v>0</v>
      </c>
      <c r="J52" s="61" t="str">
        <f t="array" ref="J52">IFERROR(INDEX(Налаштування!$H$2:$H$367,SMALL(IF($I$4:$I$307=1,ROW($I$4:$I$307),""),ROW()-ROW($J$3))-ROW($J$3)),"")</f>
        <v/>
      </c>
    </row>
    <row r="53" spans="1:10" ht="15.75">
      <c r="A53" s="55" t="str">
        <f t="shared" si="0"/>
        <v/>
      </c>
      <c r="B53" s="33"/>
      <c r="C53" s="54"/>
      <c r="D53" s="33"/>
      <c r="E53" s="33"/>
      <c r="F53" s="33"/>
      <c r="H53" s="89" t="str">
        <f t="shared" si="1"/>
        <v/>
      </c>
      <c r="I53" s="90">
        <f t="array" ref="I53">IF(OR(AND(Налаштування!I51&lt;&gt;"вихідний",Налаштування!I51&lt;&gt;"канікули",COUNTIF($L$2:$L$6,Налаштування!G51)&gt;0),COUNTIF($L$2:$L$6,VLOOKUP(Налаштування!I51,$A$22:$B$27,2,0))),1,0)</f>
        <v>0</v>
      </c>
      <c r="J53" s="61" t="str">
        <f t="array" ref="J53">IFERROR(INDEX(Налаштування!$H$2:$H$367,SMALL(IF($I$4:$I$307=1,ROW($I$4:$I$307),""),ROW()-ROW($J$3))-ROW($J$3)),"")</f>
        <v/>
      </c>
    </row>
    <row r="54" spans="1:10" ht="15.75">
      <c r="A54" s="55" t="str">
        <f t="shared" si="0"/>
        <v/>
      </c>
      <c r="B54" s="33"/>
      <c r="C54" s="54"/>
      <c r="D54" s="33"/>
      <c r="E54" s="33"/>
      <c r="F54" s="33"/>
      <c r="H54" s="89" t="str">
        <f t="shared" si="1"/>
        <v/>
      </c>
      <c r="I54" s="90">
        <f t="array" ref="I54">IF(OR(AND(Налаштування!I52&lt;&gt;"вихідний",Налаштування!I52&lt;&gt;"канікули",COUNTIF($L$2:$L$6,Налаштування!G52)&gt;0),COUNTIF($L$2:$L$6,VLOOKUP(Налаштування!I52,$A$22:$B$27,2,0))),1,0)</f>
        <v>0</v>
      </c>
      <c r="J54" s="61" t="str">
        <f t="array" ref="J54">IFERROR(INDEX(Налаштування!$H$2:$H$367,SMALL(IF($I$4:$I$307=1,ROW($I$4:$I$307),""),ROW()-ROW($J$3))-ROW($J$3)),"")</f>
        <v/>
      </c>
    </row>
    <row r="55" spans="1:10" ht="15.75">
      <c r="A55" s="55" t="str">
        <f t="shared" si="0"/>
        <v/>
      </c>
      <c r="B55" s="33"/>
      <c r="C55" s="54"/>
      <c r="D55" s="33"/>
      <c r="E55" s="33"/>
      <c r="F55" s="33"/>
      <c r="H55" s="89" t="str">
        <f t="shared" si="1"/>
        <v/>
      </c>
      <c r="I55" s="90">
        <f t="array" ref="I55">IF(OR(AND(Налаштування!I53&lt;&gt;"вихідний",Налаштування!I53&lt;&gt;"канікули",COUNTIF($L$2:$L$6,Налаштування!G53)&gt;0),COUNTIF($L$2:$L$6,VLOOKUP(Налаштування!I53,$A$22:$B$27,2,0))),1,0)</f>
        <v>0</v>
      </c>
      <c r="J55" s="61" t="str">
        <f t="array" ref="J55">IFERROR(INDEX(Налаштування!$H$2:$H$367,SMALL(IF($I$4:$I$307=1,ROW($I$4:$I$307),""),ROW()-ROW($J$3))-ROW($J$3)),"")</f>
        <v/>
      </c>
    </row>
    <row r="56" spans="1:10" ht="15.75">
      <c r="A56" s="55" t="str">
        <f t="shared" si="0"/>
        <v/>
      </c>
      <c r="B56" s="33"/>
      <c r="C56" s="54"/>
      <c r="D56" s="33"/>
      <c r="E56" s="33"/>
      <c r="F56" s="33"/>
      <c r="H56" s="89" t="str">
        <f t="shared" si="1"/>
        <v/>
      </c>
      <c r="I56" s="90">
        <f t="array" ref="I56">IF(OR(AND(Налаштування!I54&lt;&gt;"вихідний",Налаштування!I54&lt;&gt;"канікули",COUNTIF($L$2:$L$6,Налаштування!G54)&gt;0),COUNTIF($L$2:$L$6,VLOOKUP(Налаштування!I54,$A$22:$B$27,2,0))),1,0)</f>
        <v>0</v>
      </c>
      <c r="J56" s="61" t="str">
        <f t="array" ref="J56">IFERROR(INDEX(Налаштування!$H$2:$H$367,SMALL(IF($I$4:$I$307=1,ROW($I$4:$I$307),""),ROW()-ROW($J$3))-ROW($J$3)),"")</f>
        <v/>
      </c>
    </row>
    <row r="57" spans="1:10" ht="15.75">
      <c r="A57" s="55" t="str">
        <f t="shared" si="0"/>
        <v/>
      </c>
      <c r="B57" s="33"/>
      <c r="C57" s="54"/>
      <c r="D57" s="33"/>
      <c r="E57" s="33"/>
      <c r="F57" s="33"/>
      <c r="H57" s="89" t="str">
        <f t="shared" si="1"/>
        <v/>
      </c>
      <c r="I57" s="90">
        <f t="array" ref="I57">IF(OR(AND(Налаштування!I55&lt;&gt;"вихідний",Налаштування!I55&lt;&gt;"канікули",COUNTIF($L$2:$L$6,Налаштування!G55)&gt;0),COUNTIF($L$2:$L$6,VLOOKUP(Налаштування!I55,$A$22:$B$27,2,0))),1,0)</f>
        <v>0</v>
      </c>
      <c r="J57" s="61" t="str">
        <f t="array" ref="J57">IFERROR(INDEX(Налаштування!$H$2:$H$367,SMALL(IF($I$4:$I$307=1,ROW($I$4:$I$307),""),ROW()-ROW($J$3))-ROW($J$3)),"")</f>
        <v/>
      </c>
    </row>
    <row r="58" spans="1:10" ht="15.75">
      <c r="A58" s="55" t="str">
        <f t="shared" si="0"/>
        <v/>
      </c>
      <c r="B58" s="33"/>
      <c r="C58" s="54"/>
      <c r="D58" s="33"/>
      <c r="E58" s="33"/>
      <c r="F58" s="33"/>
      <c r="H58" s="89" t="str">
        <f t="shared" si="1"/>
        <v/>
      </c>
      <c r="I58" s="90">
        <f t="array" ref="I58">IF(OR(AND(Налаштування!I56&lt;&gt;"вихідний",Налаштування!I56&lt;&gt;"канікули",COUNTIF($L$2:$L$6,Налаштування!G56)&gt;0),COUNTIF($L$2:$L$6,VLOOKUP(Налаштування!I56,$A$22:$B$27,2,0))),1,0)</f>
        <v>0</v>
      </c>
      <c r="J58" s="61" t="str">
        <f t="array" ref="J58">IFERROR(INDEX(Налаштування!$H$2:$H$367,SMALL(IF($I$4:$I$307=1,ROW($I$4:$I$307),""),ROW()-ROW($J$3))-ROW($J$3)),"")</f>
        <v/>
      </c>
    </row>
    <row r="59" spans="1:10" ht="15.75">
      <c r="A59" s="55" t="str">
        <f t="shared" si="0"/>
        <v/>
      </c>
      <c r="B59" s="33"/>
      <c r="C59" s="54"/>
      <c r="D59" s="33"/>
      <c r="E59" s="33"/>
      <c r="F59" s="33"/>
      <c r="H59" s="89" t="str">
        <f t="shared" si="1"/>
        <v/>
      </c>
      <c r="I59" s="90">
        <f t="array" ref="I59">IF(OR(AND(Налаштування!I57&lt;&gt;"вихідний",Налаштування!I57&lt;&gt;"канікули",COUNTIF($L$2:$L$6,Налаштування!G57)&gt;0),COUNTIF($L$2:$L$6,VLOOKUP(Налаштування!I57,$A$22:$B$27,2,0))),1,0)</f>
        <v>0</v>
      </c>
      <c r="J59" s="61" t="str">
        <f t="array" ref="J59">IFERROR(INDEX(Налаштування!$H$2:$H$367,SMALL(IF($I$4:$I$307=1,ROW($I$4:$I$307),""),ROW()-ROW($J$3))-ROW($J$3)),"")</f>
        <v/>
      </c>
    </row>
    <row r="60" spans="1:10" ht="15.75">
      <c r="A60" s="55" t="str">
        <f t="shared" si="0"/>
        <v/>
      </c>
      <c r="B60" s="33"/>
      <c r="C60" s="54"/>
      <c r="D60" s="33"/>
      <c r="E60" s="33"/>
      <c r="F60" s="33"/>
      <c r="H60" s="89" t="str">
        <f t="shared" si="1"/>
        <v/>
      </c>
      <c r="I60" s="90">
        <f t="array" ref="I60">IF(OR(AND(Налаштування!I58&lt;&gt;"вихідний",Налаштування!I58&lt;&gt;"канікули",COUNTIF($L$2:$L$6,Налаштування!G58)&gt;0),COUNTIF($L$2:$L$6,VLOOKUP(Налаштування!I58,$A$22:$B$27,2,0))),1,0)</f>
        <v>0</v>
      </c>
      <c r="J60" s="61" t="str">
        <f t="array" ref="J60">IFERROR(INDEX(Налаштування!$H$2:$H$367,SMALL(IF($I$4:$I$307=1,ROW($I$4:$I$307),""),ROW()-ROW($J$3))-ROW($J$3)),"")</f>
        <v/>
      </c>
    </row>
    <row r="61" spans="1:10" ht="15.75">
      <c r="A61" s="55" t="str">
        <f t="shared" si="0"/>
        <v/>
      </c>
      <c r="B61" s="33"/>
      <c r="C61" s="54"/>
      <c r="D61" s="33"/>
      <c r="E61" s="33"/>
      <c r="F61" s="33"/>
      <c r="H61" s="89" t="str">
        <f t="shared" si="1"/>
        <v/>
      </c>
      <c r="I61" s="90">
        <f t="array" ref="I61">IF(OR(AND(Налаштування!I59&lt;&gt;"вихідний",Налаштування!I59&lt;&gt;"канікули",COUNTIF($L$2:$L$6,Налаштування!G59)&gt;0),COUNTIF($L$2:$L$6,VLOOKUP(Налаштування!I59,$A$22:$B$27,2,0))),1,0)</f>
        <v>0</v>
      </c>
      <c r="J61" s="61" t="str">
        <f t="array" ref="J61">IFERROR(INDEX(Налаштування!$H$2:$H$367,SMALL(IF($I$4:$I$307=1,ROW($I$4:$I$307),""),ROW()-ROW($J$3))-ROW($J$3)),"")</f>
        <v/>
      </c>
    </row>
    <row r="62" spans="1:10" ht="15.75">
      <c r="A62" s="55" t="str">
        <f t="shared" si="0"/>
        <v/>
      </c>
      <c r="B62" s="33"/>
      <c r="C62" s="54"/>
      <c r="D62" s="33"/>
      <c r="E62" s="33"/>
      <c r="F62" s="33"/>
      <c r="H62" s="89" t="str">
        <f t="shared" si="1"/>
        <v/>
      </c>
      <c r="I62" s="90">
        <f t="array" ref="I62">IF(OR(AND(Налаштування!I60&lt;&gt;"вихідний",Налаштування!I60&lt;&gt;"канікули",COUNTIF($L$2:$L$6,Налаштування!G60)&gt;0),COUNTIF($L$2:$L$6,VLOOKUP(Налаштування!I60,$A$22:$B$27,2,0))),1,0)</f>
        <v>1</v>
      </c>
      <c r="J62" s="61" t="str">
        <f t="array" ref="J62">IFERROR(INDEX(Налаштування!$H$2:$H$367,SMALL(IF($I$4:$I$307=1,ROW($I$4:$I$307),""),ROW()-ROW($J$3))-ROW($J$3)),"")</f>
        <v/>
      </c>
    </row>
    <row r="63" spans="1:10" ht="15.75">
      <c r="A63" s="55" t="str">
        <f t="shared" si="0"/>
        <v/>
      </c>
      <c r="B63" s="33"/>
      <c r="C63" s="54"/>
      <c r="D63" s="33"/>
      <c r="E63" s="33"/>
      <c r="F63" s="33"/>
      <c r="H63" s="89" t="str">
        <f t="shared" si="1"/>
        <v/>
      </c>
      <c r="I63" s="90">
        <f t="array" ref="I63">IF(OR(AND(Налаштування!I61&lt;&gt;"вихідний",Налаштування!I61&lt;&gt;"канікули",COUNTIF($L$2:$L$6,Налаштування!G61)&gt;0),COUNTIF($L$2:$L$6,VLOOKUP(Налаштування!I61,$A$22:$B$27,2,0))),1,0)</f>
        <v>0</v>
      </c>
      <c r="J63" s="61" t="str">
        <f t="array" ref="J63">IFERROR(INDEX(Налаштування!$H$2:$H$367,SMALL(IF($I$4:$I$307=1,ROW($I$4:$I$307),""),ROW()-ROW($J$3))-ROW($J$3)),"")</f>
        <v/>
      </c>
    </row>
    <row r="64" spans="1:10" ht="15.75">
      <c r="A64" s="55" t="str">
        <f t="shared" si="0"/>
        <v/>
      </c>
      <c r="B64" s="33"/>
      <c r="C64" s="54"/>
      <c r="D64" s="33"/>
      <c r="E64" s="33"/>
      <c r="F64" s="33"/>
      <c r="H64" s="89" t="str">
        <f t="shared" si="1"/>
        <v/>
      </c>
      <c r="I64" s="90">
        <f t="array" ref="I64">IF(OR(AND(Налаштування!I62&lt;&gt;"вихідний",Налаштування!I62&lt;&gt;"канікули",COUNTIF($L$2:$L$6,Налаштування!G62)&gt;0),COUNTIF($L$2:$L$6,VLOOKUP(Налаштування!I62,$A$22:$B$27,2,0))),1,0)</f>
        <v>0</v>
      </c>
      <c r="J64" s="61" t="str">
        <f t="array" ref="J64">IFERROR(INDEX(Налаштування!$H$2:$H$367,SMALL(IF($I$4:$I$307=1,ROW($I$4:$I$307),""),ROW()-ROW($J$3))-ROW($J$3)),"")</f>
        <v/>
      </c>
    </row>
    <row r="65" spans="1:10" ht="15.75">
      <c r="A65" s="55" t="str">
        <f t="shared" si="0"/>
        <v/>
      </c>
      <c r="B65" s="33"/>
      <c r="C65" s="54"/>
      <c r="D65" s="33"/>
      <c r="E65" s="33"/>
      <c r="F65" s="33"/>
      <c r="H65" s="89" t="str">
        <f t="shared" si="1"/>
        <v/>
      </c>
      <c r="I65" s="90">
        <f t="array" ref="I65">IF(OR(AND(Налаштування!I63&lt;&gt;"вихідний",Налаштування!I63&lt;&gt;"канікули",COUNTIF($L$2:$L$6,Налаштування!G63)&gt;0),COUNTIF($L$2:$L$6,VLOOKUP(Налаштування!I63,$A$22:$B$27,2,0))),1,0)</f>
        <v>0</v>
      </c>
      <c r="J65" s="61" t="str">
        <f t="array" ref="J65">IFERROR(INDEX(Налаштування!$H$2:$H$367,SMALL(IF($I$4:$I$307=1,ROW($I$4:$I$307),""),ROW()-ROW($J$3))-ROW($J$3)),"")</f>
        <v/>
      </c>
    </row>
    <row r="66" spans="1:10" ht="15.75">
      <c r="A66" s="55" t="str">
        <f t="shared" si="0"/>
        <v/>
      </c>
      <c r="B66" s="33"/>
      <c r="C66" s="54"/>
      <c r="D66" s="33"/>
      <c r="E66" s="33"/>
      <c r="F66" s="33"/>
      <c r="H66" s="89" t="str">
        <f t="shared" si="1"/>
        <v/>
      </c>
      <c r="I66" s="90">
        <f t="array" ref="I66">IF(OR(AND(Налаштування!I64&lt;&gt;"вихідний",Налаштування!I64&lt;&gt;"канікули",COUNTIF($L$2:$L$6,Налаштування!G64)&gt;0),COUNTIF($L$2:$L$6,VLOOKUP(Налаштування!I64,$A$22:$B$27,2,0))),1,0)</f>
        <v>0</v>
      </c>
      <c r="J66" s="61" t="str">
        <f t="array" ref="J66">IFERROR(INDEX(Налаштування!$H$2:$H$367,SMALL(IF($I$4:$I$307=1,ROW($I$4:$I$307),""),ROW()-ROW($J$3))-ROW($J$3)),"")</f>
        <v/>
      </c>
    </row>
    <row r="67" spans="1:10" ht="15.75">
      <c r="A67" s="55" t="str">
        <f t="shared" si="0"/>
        <v/>
      </c>
      <c r="B67" s="33"/>
      <c r="C67" s="54"/>
      <c r="D67" s="33"/>
      <c r="E67" s="33"/>
      <c r="F67" s="33"/>
      <c r="H67" s="89" t="str">
        <f t="shared" si="1"/>
        <v/>
      </c>
      <c r="I67" s="90">
        <f t="array" ref="I67">IF(OR(AND(Налаштування!I65&lt;&gt;"вихідний",Налаштування!I65&lt;&gt;"канікули",COUNTIF($L$2:$L$6,Налаштування!G65)&gt;0),COUNTIF($L$2:$L$6,VLOOKUP(Налаштування!I65,$A$22:$B$27,2,0))),1,0)</f>
        <v>0</v>
      </c>
      <c r="J67" s="61" t="str">
        <f t="array" ref="J67">IFERROR(INDEX(Налаштування!$H$2:$H$367,SMALL(IF($I$4:$I$307=1,ROW($I$4:$I$307),""),ROW()-ROW($J$3))-ROW($J$3)),"")</f>
        <v/>
      </c>
    </row>
    <row r="68" spans="1:10" ht="15.75">
      <c r="A68" s="55" t="str">
        <f t="shared" ref="A68:A131" si="2">IF(ROW()-ROW($A$3)&lt;=$H$3,ROW()-ROW($A$3),"")</f>
        <v/>
      </c>
      <c r="B68" s="33"/>
      <c r="C68" s="54"/>
      <c r="D68" s="33"/>
      <c r="E68" s="33"/>
      <c r="F68" s="33"/>
      <c r="H68" s="89" t="str">
        <f t="shared" ref="H68:H131" si="3">IF(ROW()-ROW($A$3)&lt;=$H$3,ROW()-ROW($A$3),"")</f>
        <v/>
      </c>
      <c r="I68" s="90">
        <f t="array" ref="I68">IF(OR(AND(Налаштування!I66&lt;&gt;"вихідний",Налаштування!I66&lt;&gt;"канікули",COUNTIF($L$2:$L$6,Налаштування!G66)&gt;0),COUNTIF($L$2:$L$6,VLOOKUP(Налаштування!I66,$A$22:$B$27,2,0))),1,0)</f>
        <v>0</v>
      </c>
      <c r="J68" s="61" t="str">
        <f t="array" ref="J68">IFERROR(INDEX(Налаштування!$H$2:$H$367,SMALL(IF($I$4:$I$307=1,ROW($I$4:$I$307),""),ROW()-ROW($J$3))-ROW($J$3)),"")</f>
        <v/>
      </c>
    </row>
    <row r="69" spans="1:10" ht="15.75">
      <c r="A69" s="55" t="str">
        <f t="shared" si="2"/>
        <v/>
      </c>
      <c r="B69" s="33"/>
      <c r="C69" s="54"/>
      <c r="D69" s="33"/>
      <c r="E69" s="33"/>
      <c r="F69" s="33"/>
      <c r="H69" s="89" t="str">
        <f t="shared" si="3"/>
        <v/>
      </c>
      <c r="I69" s="90">
        <f t="array" ref="I69">IF(OR(AND(Налаштування!I67&lt;&gt;"вихідний",Налаштування!I67&lt;&gt;"канікули",COUNTIF($L$2:$L$6,Налаштування!G67)&gt;0),COUNTIF($L$2:$L$6,VLOOKUP(Налаштування!I67,$A$22:$B$27,2,0))),1,0)</f>
        <v>1</v>
      </c>
      <c r="J69" s="61" t="str">
        <f t="array" ref="J69">IFERROR(INDEX(Налаштування!$H$2:$H$367,SMALL(IF($I$4:$I$307=1,ROW($I$4:$I$307),""),ROW()-ROW($J$3))-ROW($J$3)),"")</f>
        <v/>
      </c>
    </row>
    <row r="70" spans="1:10" ht="15.75">
      <c r="A70" s="55" t="str">
        <f t="shared" si="2"/>
        <v/>
      </c>
      <c r="B70" s="33"/>
      <c r="C70" s="54"/>
      <c r="D70" s="33"/>
      <c r="E70" s="33"/>
      <c r="F70" s="33"/>
      <c r="H70" s="89" t="str">
        <f t="shared" si="3"/>
        <v/>
      </c>
      <c r="I70" s="90">
        <f t="array" ref="I70">IF(OR(AND(Налаштування!I68&lt;&gt;"вихідний",Налаштування!I68&lt;&gt;"канікули",COUNTIF($L$2:$L$6,Налаштування!G68)&gt;0),COUNTIF($L$2:$L$6,VLOOKUP(Налаштування!I68,$A$22:$B$27,2,0))),1,0)</f>
        <v>0</v>
      </c>
      <c r="J70" s="61" t="str">
        <f t="array" ref="J70">IFERROR(INDEX(Налаштування!$H$2:$H$367,SMALL(IF($I$4:$I$307=1,ROW($I$4:$I$307),""),ROW()-ROW($J$3))-ROW($J$3)),"")</f>
        <v/>
      </c>
    </row>
    <row r="71" spans="1:10" ht="15.75">
      <c r="A71" s="55" t="str">
        <f t="shared" si="2"/>
        <v/>
      </c>
      <c r="B71" s="33"/>
      <c r="C71" s="54"/>
      <c r="D71" s="33"/>
      <c r="E71" s="33"/>
      <c r="F71" s="33"/>
      <c r="H71" s="89" t="str">
        <f t="shared" si="3"/>
        <v/>
      </c>
      <c r="I71" s="90">
        <f t="array" ref="I71">IF(OR(AND(Налаштування!I69&lt;&gt;"вихідний",Налаштування!I69&lt;&gt;"канікули",COUNTIF($L$2:$L$6,Налаштування!G69)&gt;0),COUNTIF($L$2:$L$6,VLOOKUP(Налаштування!I69,$A$22:$B$27,2,0))),1,0)</f>
        <v>0</v>
      </c>
      <c r="J71" s="61" t="str">
        <f t="array" ref="J71">IFERROR(INDEX(Налаштування!$H$2:$H$367,SMALL(IF($I$4:$I$307=1,ROW($I$4:$I$307),""),ROW()-ROW($J$3))-ROW($J$3)),"")</f>
        <v/>
      </c>
    </row>
    <row r="72" spans="1:10" ht="15.75">
      <c r="A72" s="55" t="str">
        <f t="shared" si="2"/>
        <v/>
      </c>
      <c r="B72" s="33"/>
      <c r="C72" s="54"/>
      <c r="D72" s="33"/>
      <c r="E72" s="33"/>
      <c r="F72" s="33"/>
      <c r="H72" s="89" t="str">
        <f t="shared" si="3"/>
        <v/>
      </c>
      <c r="I72" s="90">
        <f t="array" ref="I72">IF(OR(AND(Налаштування!I70&lt;&gt;"вихідний",Налаштування!I70&lt;&gt;"канікули",COUNTIF($L$2:$L$6,Налаштування!G70)&gt;0),COUNTIF($L$2:$L$6,VLOOKUP(Налаштування!I70,$A$22:$B$27,2,0))),1,0)</f>
        <v>0</v>
      </c>
      <c r="J72" s="61" t="str">
        <f t="array" ref="J72">IFERROR(INDEX(Налаштування!$H$2:$H$367,SMALL(IF($I$4:$I$307=1,ROW($I$4:$I$307),""),ROW()-ROW($J$3))-ROW($J$3)),"")</f>
        <v/>
      </c>
    </row>
    <row r="73" spans="1:10" ht="15.75">
      <c r="A73" s="55" t="str">
        <f t="shared" si="2"/>
        <v/>
      </c>
      <c r="B73" s="33"/>
      <c r="C73" s="54"/>
      <c r="D73" s="33"/>
      <c r="E73" s="33"/>
      <c r="F73" s="33"/>
      <c r="H73" s="89" t="str">
        <f t="shared" si="3"/>
        <v/>
      </c>
      <c r="I73" s="90">
        <f t="array" ref="I73">IF(OR(AND(Налаштування!I71&lt;&gt;"вихідний",Налаштування!I71&lt;&gt;"канікули",COUNTIF($L$2:$L$6,Налаштування!G71)&gt;0),COUNTIF($L$2:$L$6,VLOOKUP(Налаштування!I71,$A$22:$B$27,2,0))),1,0)</f>
        <v>0</v>
      </c>
      <c r="J73" s="61" t="str">
        <f t="array" ref="J73">IFERROR(INDEX(Налаштування!$H$2:$H$367,SMALL(IF($I$4:$I$307=1,ROW($I$4:$I$307),""),ROW()-ROW($J$3))-ROW($J$3)),"")</f>
        <v/>
      </c>
    </row>
    <row r="74" spans="1:10" ht="15.75">
      <c r="A74" s="55" t="str">
        <f t="shared" si="2"/>
        <v/>
      </c>
      <c r="B74" s="33"/>
      <c r="C74" s="54"/>
      <c r="D74" s="33"/>
      <c r="E74" s="33"/>
      <c r="F74" s="33"/>
      <c r="H74" s="89" t="str">
        <f t="shared" si="3"/>
        <v/>
      </c>
      <c r="I74" s="90">
        <f t="array" ref="I74">IF(OR(AND(Налаштування!I72&lt;&gt;"вихідний",Налаштування!I72&lt;&gt;"канікули",COUNTIF($L$2:$L$6,Налаштування!G72)&gt;0),COUNTIF($L$2:$L$6,VLOOKUP(Налаштування!I72,$A$22:$B$27,2,0))),1,0)</f>
        <v>0</v>
      </c>
      <c r="J74" s="61" t="str">
        <f t="array" ref="J74">IFERROR(INDEX(Налаштування!$H$2:$H$367,SMALL(IF($I$4:$I$307=1,ROW($I$4:$I$307),""),ROW()-ROW($J$3))-ROW($J$3)),"")</f>
        <v/>
      </c>
    </row>
    <row r="75" spans="1:10" ht="15.75">
      <c r="A75" s="55" t="str">
        <f t="shared" si="2"/>
        <v/>
      </c>
      <c r="B75" s="33"/>
      <c r="C75" s="54"/>
      <c r="D75" s="33"/>
      <c r="E75" s="33"/>
      <c r="F75" s="33"/>
      <c r="H75" s="89" t="str">
        <f t="shared" si="3"/>
        <v/>
      </c>
      <c r="I75" s="90">
        <f t="array" ref="I75">IF(OR(AND(Налаштування!I73&lt;&gt;"вихідний",Налаштування!I73&lt;&gt;"канікули",COUNTIF($L$2:$L$6,Налаштування!G73)&gt;0),COUNTIF($L$2:$L$6,VLOOKUP(Налаштування!I73,$A$22:$B$27,2,0))),1,0)</f>
        <v>0</v>
      </c>
      <c r="J75" s="61" t="str">
        <f t="array" ref="J75">IFERROR(INDEX(Налаштування!$H$2:$H$367,SMALL(IF($I$4:$I$307=1,ROW($I$4:$I$307),""),ROW()-ROW($J$3))-ROW($J$3)),"")</f>
        <v/>
      </c>
    </row>
    <row r="76" spans="1:10" ht="15.75">
      <c r="A76" s="55" t="str">
        <f t="shared" si="2"/>
        <v/>
      </c>
      <c r="B76" s="33"/>
      <c r="C76" s="54"/>
      <c r="D76" s="33"/>
      <c r="E76" s="33"/>
      <c r="F76" s="33"/>
      <c r="H76" s="89" t="str">
        <f t="shared" si="3"/>
        <v/>
      </c>
      <c r="I76" s="90">
        <f t="array" ref="I76">IF(OR(AND(Налаштування!I74&lt;&gt;"вихідний",Налаштування!I74&lt;&gt;"канікули",COUNTIF($L$2:$L$6,Налаштування!G74)&gt;0),COUNTIF($L$2:$L$6,VLOOKUP(Налаштування!I74,$A$22:$B$27,2,0))),1,0)</f>
        <v>1</v>
      </c>
      <c r="J76" s="61" t="str">
        <f t="array" ref="J76">IFERROR(INDEX(Налаштування!$H$2:$H$367,SMALL(IF($I$4:$I$307=1,ROW($I$4:$I$307),""),ROW()-ROW($J$3))-ROW($J$3)),"")</f>
        <v/>
      </c>
    </row>
    <row r="77" spans="1:10" ht="15.75">
      <c r="A77" s="55" t="str">
        <f t="shared" si="2"/>
        <v/>
      </c>
      <c r="B77" s="33"/>
      <c r="C77" s="54"/>
      <c r="D77" s="33"/>
      <c r="E77" s="33"/>
      <c r="F77" s="33"/>
      <c r="H77" s="89" t="str">
        <f t="shared" si="3"/>
        <v/>
      </c>
      <c r="I77" s="90">
        <f t="array" ref="I77">IF(OR(AND(Налаштування!I75&lt;&gt;"вихідний",Налаштування!I75&lt;&gt;"канікули",COUNTIF($L$2:$L$6,Налаштування!G75)&gt;0),COUNTIF($L$2:$L$6,VLOOKUP(Налаштування!I75,$A$22:$B$27,2,0))),1,0)</f>
        <v>0</v>
      </c>
      <c r="J77" s="61" t="str">
        <f t="array" ref="J77">IFERROR(INDEX(Налаштування!$H$2:$H$367,SMALL(IF($I$4:$I$307=1,ROW($I$4:$I$307),""),ROW()-ROW($J$3))-ROW($J$3)),"")</f>
        <v/>
      </c>
    </row>
    <row r="78" spans="1:10" ht="15.75">
      <c r="A78" s="55" t="str">
        <f t="shared" si="2"/>
        <v/>
      </c>
      <c r="B78" s="33"/>
      <c r="C78" s="54"/>
      <c r="D78" s="33"/>
      <c r="E78" s="33"/>
      <c r="F78" s="33"/>
      <c r="H78" s="89" t="str">
        <f t="shared" si="3"/>
        <v/>
      </c>
      <c r="I78" s="90">
        <f t="array" ref="I78">IF(OR(AND(Налаштування!I76&lt;&gt;"вихідний",Налаштування!I76&lt;&gt;"канікули",COUNTIF($L$2:$L$6,Налаштування!G76)&gt;0),COUNTIF($L$2:$L$6,VLOOKUP(Налаштування!I76,$A$22:$B$27,2,0))),1,0)</f>
        <v>0</v>
      </c>
      <c r="J78" s="61" t="str">
        <f t="array" ref="J78">IFERROR(INDEX(Налаштування!$H$2:$H$367,SMALL(IF($I$4:$I$307=1,ROW($I$4:$I$307),""),ROW()-ROW($J$3))-ROW($J$3)),"")</f>
        <v/>
      </c>
    </row>
    <row r="79" spans="1:10" ht="15.75">
      <c r="A79" s="55" t="str">
        <f t="shared" si="2"/>
        <v/>
      </c>
      <c r="B79" s="33"/>
      <c r="C79" s="54"/>
      <c r="D79" s="33"/>
      <c r="E79" s="33"/>
      <c r="F79" s="33"/>
      <c r="H79" s="89" t="str">
        <f t="shared" si="3"/>
        <v/>
      </c>
      <c r="I79" s="90">
        <f t="array" ref="I79">IF(OR(AND(Налаштування!I77&lt;&gt;"вихідний",Налаштування!I77&lt;&gt;"канікули",COUNTIF($L$2:$L$6,Налаштування!G77)&gt;0),COUNTIF($L$2:$L$6,VLOOKUP(Налаштування!I77,$A$22:$B$27,2,0))),1,0)</f>
        <v>0</v>
      </c>
      <c r="J79" s="61" t="str">
        <f t="array" ref="J79">IFERROR(INDEX(Налаштування!$H$2:$H$367,SMALL(IF($I$4:$I$307=1,ROW($I$4:$I$307),""),ROW()-ROW($J$3))-ROW($J$3)),"")</f>
        <v/>
      </c>
    </row>
    <row r="80" spans="1:10" ht="15.75">
      <c r="A80" s="55" t="str">
        <f t="shared" si="2"/>
        <v/>
      </c>
      <c r="B80" s="33"/>
      <c r="C80" s="54"/>
      <c r="D80" s="33"/>
      <c r="E80" s="33"/>
      <c r="F80" s="33"/>
      <c r="H80" s="89" t="str">
        <f t="shared" si="3"/>
        <v/>
      </c>
      <c r="I80" s="90">
        <f t="array" ref="I80">IF(OR(AND(Налаштування!I78&lt;&gt;"вихідний",Налаштування!I78&lt;&gt;"канікули",COUNTIF($L$2:$L$6,Налаштування!G78)&gt;0),COUNTIF($L$2:$L$6,VLOOKUP(Налаштування!I78,$A$22:$B$27,2,0))),1,0)</f>
        <v>0</v>
      </c>
      <c r="J80" s="61" t="str">
        <f t="array" ref="J80">IFERROR(INDEX(Налаштування!$H$2:$H$367,SMALL(IF($I$4:$I$307=1,ROW($I$4:$I$307),""),ROW()-ROW($J$3))-ROW($J$3)),"")</f>
        <v/>
      </c>
    </row>
    <row r="81" spans="1:10" ht="15.75">
      <c r="A81" s="55" t="str">
        <f t="shared" si="2"/>
        <v/>
      </c>
      <c r="B81" s="33"/>
      <c r="C81" s="54"/>
      <c r="D81" s="33"/>
      <c r="E81" s="33"/>
      <c r="F81" s="33"/>
      <c r="H81" s="89" t="str">
        <f t="shared" si="3"/>
        <v/>
      </c>
      <c r="I81" s="90">
        <f t="array" ref="I81">IF(OR(AND(Налаштування!I79&lt;&gt;"вихідний",Налаштування!I79&lt;&gt;"канікули",COUNTIF($L$2:$L$6,Налаштування!G79)&gt;0),COUNTIF($L$2:$L$6,VLOOKUP(Налаштування!I79,$A$22:$B$27,2,0))),1,0)</f>
        <v>0</v>
      </c>
      <c r="J81" s="61" t="str">
        <f t="array" ref="J81">IFERROR(INDEX(Налаштування!$H$2:$H$367,SMALL(IF($I$4:$I$307=1,ROW($I$4:$I$307),""),ROW()-ROW($J$3))-ROW($J$3)),"")</f>
        <v/>
      </c>
    </row>
    <row r="82" spans="1:10" ht="15.75">
      <c r="A82" s="55" t="str">
        <f t="shared" si="2"/>
        <v/>
      </c>
      <c r="B82" s="33"/>
      <c r="C82" s="54"/>
      <c r="D82" s="33"/>
      <c r="E82" s="33"/>
      <c r="F82" s="33"/>
      <c r="H82" s="89" t="str">
        <f t="shared" si="3"/>
        <v/>
      </c>
      <c r="I82" s="90">
        <f t="array" ref="I82">IF(OR(AND(Налаштування!I80&lt;&gt;"вихідний",Налаштування!I80&lt;&gt;"канікули",COUNTIF($L$2:$L$6,Налаштування!G80)&gt;0),COUNTIF($L$2:$L$6,VLOOKUP(Налаштування!I80,$A$22:$B$27,2,0))),1,0)</f>
        <v>0</v>
      </c>
      <c r="J82" s="61" t="str">
        <f t="array" ref="J82">IFERROR(INDEX(Налаштування!$H$2:$H$367,SMALL(IF($I$4:$I$307=1,ROW($I$4:$I$307),""),ROW()-ROW($J$3))-ROW($J$3)),"")</f>
        <v/>
      </c>
    </row>
    <row r="83" spans="1:10" ht="15.75">
      <c r="A83" s="55" t="str">
        <f t="shared" si="2"/>
        <v/>
      </c>
      <c r="B83" s="33"/>
      <c r="C83" s="54"/>
      <c r="D83" s="33"/>
      <c r="E83" s="33"/>
      <c r="F83" s="33"/>
      <c r="H83" s="89" t="str">
        <f t="shared" si="3"/>
        <v/>
      </c>
      <c r="I83" s="90">
        <f t="array" ref="I83">IF(OR(AND(Налаштування!I81&lt;&gt;"вихідний",Налаштування!I81&lt;&gt;"канікули",COUNTIF($L$2:$L$6,Налаштування!G81)&gt;0),COUNTIF($L$2:$L$6,VLOOKUP(Налаштування!I81,$A$22:$B$27,2,0))),1,0)</f>
        <v>1</v>
      </c>
      <c r="J83" s="61" t="str">
        <f t="array" ref="J83">IFERROR(INDEX(Налаштування!$H$2:$H$367,SMALL(IF($I$4:$I$307=1,ROW($I$4:$I$307),""),ROW()-ROW($J$3))-ROW($J$3)),"")</f>
        <v/>
      </c>
    </row>
    <row r="84" spans="1:10" ht="15.75">
      <c r="A84" s="55" t="str">
        <f t="shared" si="2"/>
        <v/>
      </c>
      <c r="B84" s="33"/>
      <c r="C84" s="54"/>
      <c r="D84" s="33"/>
      <c r="E84" s="33"/>
      <c r="F84" s="33"/>
      <c r="H84" s="89" t="str">
        <f t="shared" si="3"/>
        <v/>
      </c>
      <c r="I84" s="90">
        <f t="array" ref="I84">IF(OR(AND(Налаштування!I82&lt;&gt;"вихідний",Налаштування!I82&lt;&gt;"канікули",COUNTIF($L$2:$L$6,Налаштування!G82)&gt;0),COUNTIF($L$2:$L$6,VLOOKUP(Налаштування!I82,$A$22:$B$27,2,0))),1,0)</f>
        <v>0</v>
      </c>
      <c r="J84" s="61" t="str">
        <f t="array" ref="J84">IFERROR(INDEX(Налаштування!$H$2:$H$367,SMALL(IF($I$4:$I$307=1,ROW($I$4:$I$307),""),ROW()-ROW($J$3))-ROW($J$3)),"")</f>
        <v/>
      </c>
    </row>
    <row r="85" spans="1:10" ht="15.75">
      <c r="A85" s="55" t="str">
        <f t="shared" si="2"/>
        <v/>
      </c>
      <c r="B85" s="33"/>
      <c r="C85" s="54"/>
      <c r="D85" s="33"/>
      <c r="E85" s="33"/>
      <c r="F85" s="33"/>
      <c r="H85" s="89" t="str">
        <f t="shared" si="3"/>
        <v/>
      </c>
      <c r="I85" s="90">
        <f t="array" ref="I85">IF(OR(AND(Налаштування!I83&lt;&gt;"вихідний",Налаштування!I83&lt;&gt;"канікули",COUNTIF($L$2:$L$6,Налаштування!G83)&gt;0),COUNTIF($L$2:$L$6,VLOOKUP(Налаштування!I83,$A$22:$B$27,2,0))),1,0)</f>
        <v>0</v>
      </c>
      <c r="J85" s="61" t="str">
        <f t="array" ref="J85">IFERROR(INDEX(Налаштування!$H$2:$H$367,SMALL(IF($I$4:$I$307=1,ROW($I$4:$I$307),""),ROW()-ROW($J$3))-ROW($J$3)),"")</f>
        <v/>
      </c>
    </row>
    <row r="86" spans="1:10" ht="15.75">
      <c r="A86" s="55" t="str">
        <f t="shared" si="2"/>
        <v/>
      </c>
      <c r="B86" s="33"/>
      <c r="C86" s="54"/>
      <c r="D86" s="33"/>
      <c r="E86" s="33"/>
      <c r="F86" s="33"/>
      <c r="H86" s="89" t="str">
        <f t="shared" si="3"/>
        <v/>
      </c>
      <c r="I86" s="90">
        <f t="array" ref="I86">IF(OR(AND(Налаштування!I84&lt;&gt;"вихідний",Налаштування!I84&lt;&gt;"канікули",COUNTIF($L$2:$L$6,Налаштування!G84)&gt;0),COUNTIF($L$2:$L$6,VLOOKUP(Налаштування!I84,$A$22:$B$27,2,0))),1,0)</f>
        <v>0</v>
      </c>
      <c r="J86" s="61" t="str">
        <f t="array" ref="J86">IFERROR(INDEX(Налаштування!$H$2:$H$367,SMALL(IF($I$4:$I$307=1,ROW($I$4:$I$307),""),ROW()-ROW($J$3))-ROW($J$3)),"")</f>
        <v/>
      </c>
    </row>
    <row r="87" spans="1:10" ht="15.75">
      <c r="A87" s="55" t="str">
        <f t="shared" si="2"/>
        <v/>
      </c>
      <c r="B87" s="33"/>
      <c r="C87" s="54"/>
      <c r="D87" s="33"/>
      <c r="E87" s="33"/>
      <c r="F87" s="33"/>
      <c r="H87" s="89" t="str">
        <f t="shared" si="3"/>
        <v/>
      </c>
      <c r="I87" s="90">
        <f t="array" ref="I87">IF(OR(AND(Налаштування!I85&lt;&gt;"вихідний",Налаштування!I85&lt;&gt;"канікули",COUNTIF($L$2:$L$6,Налаштування!G85)&gt;0),COUNTIF($L$2:$L$6,VLOOKUP(Налаштування!I85,$A$22:$B$27,2,0))),1,0)</f>
        <v>0</v>
      </c>
      <c r="J87" s="61" t="str">
        <f t="array" ref="J87">IFERROR(INDEX(Налаштування!$H$2:$H$367,SMALL(IF($I$4:$I$307=1,ROW($I$4:$I$307),""),ROW()-ROW($J$3))-ROW($J$3)),"")</f>
        <v/>
      </c>
    </row>
    <row r="88" spans="1:10" ht="15.75">
      <c r="A88" s="55" t="str">
        <f t="shared" si="2"/>
        <v/>
      </c>
      <c r="B88" s="33"/>
      <c r="C88" s="54"/>
      <c r="D88" s="33"/>
      <c r="E88" s="33"/>
      <c r="F88" s="33"/>
      <c r="H88" s="89" t="str">
        <f t="shared" si="3"/>
        <v/>
      </c>
      <c r="I88" s="90">
        <f t="array" ref="I88">IF(OR(AND(Налаштування!I86&lt;&gt;"вихідний",Налаштування!I86&lt;&gt;"канікули",COUNTIF($L$2:$L$6,Налаштування!G86)&gt;0),COUNTIF($L$2:$L$6,VLOOKUP(Налаштування!I86,$A$22:$B$27,2,0))),1,0)</f>
        <v>0</v>
      </c>
      <c r="J88" s="61" t="str">
        <f t="array" ref="J88">IFERROR(INDEX(Налаштування!$H$2:$H$367,SMALL(IF($I$4:$I$307=1,ROW($I$4:$I$307),""),ROW()-ROW($J$3))-ROW($J$3)),"")</f>
        <v/>
      </c>
    </row>
    <row r="89" spans="1:10" ht="15.75">
      <c r="A89" s="55" t="str">
        <f t="shared" si="2"/>
        <v/>
      </c>
      <c r="B89" s="33"/>
      <c r="C89" s="54"/>
      <c r="D89" s="33"/>
      <c r="E89" s="33"/>
      <c r="F89" s="33"/>
      <c r="H89" s="89" t="str">
        <f t="shared" si="3"/>
        <v/>
      </c>
      <c r="I89" s="90">
        <f t="array" ref="I89">IF(OR(AND(Налаштування!I87&lt;&gt;"вихідний",Налаштування!I87&lt;&gt;"канікули",COUNTIF($L$2:$L$6,Налаштування!G87)&gt;0),COUNTIF($L$2:$L$6,VLOOKUP(Налаштування!I87,$A$22:$B$27,2,0))),1,0)</f>
        <v>0</v>
      </c>
      <c r="J89" s="61" t="str">
        <f t="array" ref="J89">IFERROR(INDEX(Налаштування!$H$2:$H$367,SMALL(IF($I$4:$I$307=1,ROW($I$4:$I$307),""),ROW()-ROW($J$3))-ROW($J$3)),"")</f>
        <v/>
      </c>
    </row>
    <row r="90" spans="1:10" ht="15.75">
      <c r="A90" s="55" t="str">
        <f t="shared" si="2"/>
        <v/>
      </c>
      <c r="B90" s="33"/>
      <c r="C90" s="54"/>
      <c r="D90" s="33"/>
      <c r="E90" s="33"/>
      <c r="F90" s="33"/>
      <c r="H90" s="89" t="str">
        <f t="shared" si="3"/>
        <v/>
      </c>
      <c r="I90" s="90">
        <f t="array" ref="I90">IF(OR(AND(Налаштування!I88&lt;&gt;"вихідний",Налаштування!I88&lt;&gt;"канікули",COUNTIF($L$2:$L$6,Налаштування!G88)&gt;0),COUNTIF($L$2:$L$6,VLOOKUP(Налаштування!I88,$A$22:$B$27,2,0))),1,0)</f>
        <v>1</v>
      </c>
      <c r="J90" s="61" t="str">
        <f t="array" ref="J90">IFERROR(INDEX(Налаштування!$H$2:$H$367,SMALL(IF($I$4:$I$307=1,ROW($I$4:$I$307),""),ROW()-ROW($J$3))-ROW($J$3)),"")</f>
        <v/>
      </c>
    </row>
    <row r="91" spans="1:10" ht="15.75">
      <c r="A91" s="55" t="str">
        <f t="shared" si="2"/>
        <v/>
      </c>
      <c r="B91" s="33"/>
      <c r="C91" s="54"/>
      <c r="D91" s="33"/>
      <c r="E91" s="33"/>
      <c r="F91" s="33"/>
      <c r="H91" s="89" t="str">
        <f t="shared" si="3"/>
        <v/>
      </c>
      <c r="I91" s="90">
        <f t="array" ref="I91">IF(OR(AND(Налаштування!I89&lt;&gt;"вихідний",Налаштування!I89&lt;&gt;"канікули",COUNTIF($L$2:$L$6,Налаштування!G89)&gt;0),COUNTIF($L$2:$L$6,VLOOKUP(Налаштування!I89,$A$22:$B$27,2,0))),1,0)</f>
        <v>0</v>
      </c>
      <c r="J91" s="61" t="str">
        <f t="array" ref="J91">IFERROR(INDEX(Налаштування!$H$2:$H$367,SMALL(IF($I$4:$I$307=1,ROW($I$4:$I$307),""),ROW()-ROW($J$3))-ROW($J$3)),"")</f>
        <v/>
      </c>
    </row>
    <row r="92" spans="1:10" ht="15.75">
      <c r="A92" s="55" t="str">
        <f t="shared" si="2"/>
        <v/>
      </c>
      <c r="B92" s="33"/>
      <c r="C92" s="54"/>
      <c r="D92" s="33"/>
      <c r="E92" s="33"/>
      <c r="F92" s="33"/>
      <c r="H92" s="89" t="str">
        <f t="shared" si="3"/>
        <v/>
      </c>
      <c r="I92" s="90">
        <f t="array" ref="I92">IF(OR(AND(Налаштування!I90&lt;&gt;"вихідний",Налаштування!I90&lt;&gt;"канікули",COUNTIF($L$2:$L$6,Налаштування!G90)&gt;0),COUNTIF($L$2:$L$6,VLOOKUP(Налаштування!I90,$A$22:$B$27,2,0))),1,0)</f>
        <v>0</v>
      </c>
      <c r="J92" s="61" t="str">
        <f t="array" ref="J92">IFERROR(INDEX(Налаштування!$H$2:$H$367,SMALL(IF($I$4:$I$307=1,ROW($I$4:$I$307),""),ROW()-ROW($J$3))-ROW($J$3)),"")</f>
        <v/>
      </c>
    </row>
    <row r="93" spans="1:10" ht="15.75">
      <c r="A93" s="55" t="str">
        <f t="shared" si="2"/>
        <v/>
      </c>
      <c r="B93" s="33"/>
      <c r="C93" s="54"/>
      <c r="D93" s="33"/>
      <c r="E93" s="33"/>
      <c r="F93" s="33"/>
      <c r="H93" s="89" t="str">
        <f t="shared" si="3"/>
        <v/>
      </c>
      <c r="I93" s="90">
        <f t="array" ref="I93">IF(OR(AND(Налаштування!I91&lt;&gt;"вихідний",Налаштування!I91&lt;&gt;"канікули",COUNTIF($L$2:$L$6,Налаштування!G91)&gt;0),COUNTIF($L$2:$L$6,VLOOKUP(Налаштування!I91,$A$22:$B$27,2,0))),1,0)</f>
        <v>0</v>
      </c>
      <c r="J93" s="61" t="str">
        <f t="array" ref="J93">IFERROR(INDEX(Налаштування!$H$2:$H$367,SMALL(IF($I$4:$I$307=1,ROW($I$4:$I$307),""),ROW()-ROW($J$3))-ROW($J$3)),"")</f>
        <v/>
      </c>
    </row>
    <row r="94" spans="1:10" ht="15.75">
      <c r="A94" s="55" t="str">
        <f t="shared" si="2"/>
        <v/>
      </c>
      <c r="B94" s="33"/>
      <c r="C94" s="54"/>
      <c r="D94" s="33"/>
      <c r="E94" s="33"/>
      <c r="F94" s="33"/>
      <c r="H94" s="89" t="str">
        <f t="shared" si="3"/>
        <v/>
      </c>
      <c r="I94" s="90">
        <f t="array" ref="I94">IF(OR(AND(Налаштування!I92&lt;&gt;"вихідний",Налаштування!I92&lt;&gt;"канікули",COUNTIF($L$2:$L$6,Налаштування!G92)&gt;0),COUNTIF($L$2:$L$6,VLOOKUP(Налаштування!I92,$A$22:$B$27,2,0))),1,0)</f>
        <v>0</v>
      </c>
      <c r="J94" s="61" t="str">
        <f t="array" ref="J94">IFERROR(INDEX(Налаштування!$H$2:$H$367,SMALL(IF($I$4:$I$307=1,ROW($I$4:$I$307),""),ROW()-ROW($J$3))-ROW($J$3)),"")</f>
        <v/>
      </c>
    </row>
    <row r="95" spans="1:10" ht="15.75">
      <c r="A95" s="55" t="str">
        <f t="shared" si="2"/>
        <v/>
      </c>
      <c r="B95" s="33"/>
      <c r="C95" s="54"/>
      <c r="D95" s="33"/>
      <c r="E95" s="33"/>
      <c r="F95" s="33"/>
      <c r="H95" s="89" t="str">
        <f t="shared" si="3"/>
        <v/>
      </c>
      <c r="I95" s="90">
        <f t="array" ref="I95">IF(OR(AND(Налаштування!I93&lt;&gt;"вихідний",Налаштування!I93&lt;&gt;"канікули",COUNTIF($L$2:$L$6,Налаштування!G93)&gt;0),COUNTIF($L$2:$L$6,VLOOKUP(Налаштування!I93,$A$22:$B$27,2,0))),1,0)</f>
        <v>0</v>
      </c>
      <c r="J95" s="61" t="str">
        <f t="array" ref="J95">IFERROR(INDEX(Налаштування!$H$2:$H$367,SMALL(IF($I$4:$I$307=1,ROW($I$4:$I$307),""),ROW()-ROW($J$3))-ROW($J$3)),"")</f>
        <v/>
      </c>
    </row>
    <row r="96" spans="1:10" ht="15.75">
      <c r="A96" s="55" t="str">
        <f t="shared" si="2"/>
        <v/>
      </c>
      <c r="B96" s="33"/>
      <c r="C96" s="54"/>
      <c r="D96" s="33"/>
      <c r="E96" s="33"/>
      <c r="F96" s="33"/>
      <c r="H96" s="89" t="str">
        <f t="shared" si="3"/>
        <v/>
      </c>
      <c r="I96" s="90">
        <f t="array" ref="I96">IF(OR(AND(Налаштування!I94&lt;&gt;"вихідний",Налаштування!I94&lt;&gt;"канікули",COUNTIF($L$2:$L$6,Налаштування!G94)&gt;0),COUNTIF($L$2:$L$6,VLOOKUP(Налаштування!I94,$A$22:$B$27,2,0))),1,0)</f>
        <v>0</v>
      </c>
      <c r="J96" s="61" t="str">
        <f t="array" ref="J96">IFERROR(INDEX(Налаштування!$H$2:$H$367,SMALL(IF($I$4:$I$307=1,ROW($I$4:$I$307),""),ROW()-ROW($J$3))-ROW($J$3)),"")</f>
        <v/>
      </c>
    </row>
    <row r="97" spans="1:10" ht="15.75">
      <c r="A97" s="55" t="str">
        <f t="shared" si="2"/>
        <v/>
      </c>
      <c r="B97" s="33"/>
      <c r="C97" s="54"/>
      <c r="D97" s="33"/>
      <c r="E97" s="33"/>
      <c r="F97" s="33"/>
      <c r="H97" s="89" t="str">
        <f t="shared" si="3"/>
        <v/>
      </c>
      <c r="I97" s="90">
        <f t="array" ref="I97">IF(OR(AND(Налаштування!I95&lt;&gt;"вихідний",Налаштування!I95&lt;&gt;"канікули",COUNTIF($L$2:$L$6,Налаштування!G95)&gt;0),COUNTIF($L$2:$L$6,VLOOKUP(Налаштування!I95,$A$22:$B$27,2,0))),1,0)</f>
        <v>1</v>
      </c>
      <c r="J97" s="61" t="str">
        <f t="array" ref="J97">IFERROR(INDEX(Налаштування!$H$2:$H$367,SMALL(IF($I$4:$I$307=1,ROW($I$4:$I$307),""),ROW()-ROW($J$3))-ROW($J$3)),"")</f>
        <v/>
      </c>
    </row>
    <row r="98" spans="1:10" ht="15.75">
      <c r="A98" s="55" t="str">
        <f t="shared" si="2"/>
        <v/>
      </c>
      <c r="B98" s="33"/>
      <c r="C98" s="54"/>
      <c r="D98" s="33"/>
      <c r="E98" s="33"/>
      <c r="F98" s="33"/>
      <c r="H98" s="89" t="str">
        <f t="shared" si="3"/>
        <v/>
      </c>
      <c r="I98" s="90">
        <f t="array" ref="I98">IF(OR(AND(Налаштування!I96&lt;&gt;"вихідний",Налаштування!I96&lt;&gt;"канікули",COUNTIF($L$2:$L$6,Налаштування!G96)&gt;0),COUNTIF($L$2:$L$6,VLOOKUP(Налаштування!I96,$A$22:$B$27,2,0))),1,0)</f>
        <v>0</v>
      </c>
      <c r="J98" s="61" t="str">
        <f t="array" ref="J98">IFERROR(INDEX(Налаштування!$H$2:$H$367,SMALL(IF($I$4:$I$307=1,ROW($I$4:$I$307),""),ROW()-ROW($J$3))-ROW($J$3)),"")</f>
        <v/>
      </c>
    </row>
    <row r="99" spans="1:10" ht="15.75">
      <c r="A99" s="55" t="str">
        <f t="shared" si="2"/>
        <v/>
      </c>
      <c r="B99" s="33"/>
      <c r="C99" s="54"/>
      <c r="D99" s="33"/>
      <c r="E99" s="33"/>
      <c r="F99" s="33"/>
      <c r="H99" s="89" t="str">
        <f t="shared" si="3"/>
        <v/>
      </c>
      <c r="I99" s="90">
        <f t="array" ref="I99">IF(OR(AND(Налаштування!I97&lt;&gt;"вихідний",Налаштування!I97&lt;&gt;"канікули",COUNTIF($L$2:$L$6,Налаштування!G97)&gt;0),COUNTIF($L$2:$L$6,VLOOKUP(Налаштування!I97,$A$22:$B$27,2,0))),1,0)</f>
        <v>0</v>
      </c>
      <c r="J99" s="61" t="str">
        <f t="array" ref="J99">IFERROR(INDEX(Налаштування!$H$2:$H$367,SMALL(IF($I$4:$I$307=1,ROW($I$4:$I$307),""),ROW()-ROW($J$3))-ROW($J$3)),"")</f>
        <v/>
      </c>
    </row>
    <row r="100" spans="1:10" ht="15.75">
      <c r="A100" s="55" t="str">
        <f t="shared" si="2"/>
        <v/>
      </c>
      <c r="B100" s="33"/>
      <c r="C100" s="54"/>
      <c r="D100" s="33"/>
      <c r="E100" s="33"/>
      <c r="F100" s="33"/>
      <c r="H100" s="89" t="str">
        <f t="shared" si="3"/>
        <v/>
      </c>
      <c r="I100" s="90">
        <f t="array" ref="I100">IF(OR(AND(Налаштування!I98&lt;&gt;"вихідний",Налаштування!I98&lt;&gt;"канікули",COUNTIF($L$2:$L$6,Налаштування!G98)&gt;0),COUNTIF($L$2:$L$6,VLOOKUP(Налаштування!I98,$A$22:$B$27,2,0))),1,0)</f>
        <v>0</v>
      </c>
      <c r="J100" s="61" t="str">
        <f t="array" ref="J100">IFERROR(INDEX(Налаштування!$H$2:$H$367,SMALL(IF($I$4:$I$307=1,ROW($I$4:$I$307),""),ROW()-ROW($J$3))-ROW($J$3)),"")</f>
        <v/>
      </c>
    </row>
    <row r="101" spans="1:10" ht="15.75">
      <c r="A101" s="55" t="str">
        <f t="shared" si="2"/>
        <v/>
      </c>
      <c r="B101" s="33"/>
      <c r="C101" s="54"/>
      <c r="D101" s="33"/>
      <c r="E101" s="33"/>
      <c r="F101" s="33"/>
      <c r="H101" s="89" t="str">
        <f t="shared" si="3"/>
        <v/>
      </c>
      <c r="I101" s="90">
        <f t="array" ref="I101">IF(OR(AND(Налаштування!I99&lt;&gt;"вихідний",Налаштування!I99&lt;&gt;"канікули",COUNTIF($L$2:$L$6,Налаштування!G99)&gt;0),COUNTIF($L$2:$L$6,VLOOKUP(Налаштування!I99,$A$22:$B$27,2,0))),1,0)</f>
        <v>0</v>
      </c>
      <c r="J101" s="61" t="str">
        <f t="array" ref="J101">IFERROR(INDEX(Налаштування!$H$2:$H$367,SMALL(IF($I$4:$I$307=1,ROW($I$4:$I$307),""),ROW()-ROW($J$3))-ROW($J$3)),"")</f>
        <v/>
      </c>
    </row>
    <row r="102" spans="1:10" ht="15.75">
      <c r="A102" s="55" t="str">
        <f t="shared" si="2"/>
        <v/>
      </c>
      <c r="B102" s="33"/>
      <c r="C102" s="54"/>
      <c r="D102" s="33"/>
      <c r="E102" s="33"/>
      <c r="F102" s="33"/>
      <c r="H102" s="89" t="str">
        <f t="shared" si="3"/>
        <v/>
      </c>
      <c r="I102" s="90">
        <f t="array" ref="I102">IF(OR(AND(Налаштування!I100&lt;&gt;"вихідний",Налаштування!I100&lt;&gt;"канікули",COUNTIF($L$2:$L$6,Налаштування!G100)&gt;0),COUNTIF($L$2:$L$6,VLOOKUP(Налаштування!I100,$A$22:$B$27,2,0))),1,0)</f>
        <v>0</v>
      </c>
      <c r="J102" s="61" t="str">
        <f t="array" ref="J102">IFERROR(INDEX(Налаштування!$H$2:$H$367,SMALL(IF($I$4:$I$307=1,ROW($I$4:$I$307),""),ROW()-ROW($J$3))-ROW($J$3)),"")</f>
        <v/>
      </c>
    </row>
    <row r="103" spans="1:10" ht="15.75">
      <c r="A103" s="55" t="str">
        <f t="shared" si="2"/>
        <v/>
      </c>
      <c r="B103" s="33"/>
      <c r="C103" s="54"/>
      <c r="D103" s="33"/>
      <c r="E103" s="33"/>
      <c r="F103" s="33"/>
      <c r="H103" s="89" t="str">
        <f t="shared" si="3"/>
        <v/>
      </c>
      <c r="I103" s="90">
        <f t="array" ref="I103">IF(OR(AND(Налаштування!I101&lt;&gt;"вихідний",Налаштування!I101&lt;&gt;"канікули",COUNTIF($L$2:$L$6,Налаштування!G101)&gt;0),COUNTIF($L$2:$L$6,VLOOKUP(Налаштування!I101,$A$22:$B$27,2,0))),1,0)</f>
        <v>0</v>
      </c>
      <c r="J103" s="61" t="str">
        <f t="array" ref="J103">IFERROR(INDEX(Налаштування!$H$2:$H$367,SMALL(IF($I$4:$I$307=1,ROW($I$4:$I$307),""),ROW()-ROW($J$3))-ROW($J$3)),"")</f>
        <v/>
      </c>
    </row>
    <row r="104" spans="1:10" ht="15.75">
      <c r="A104" s="55" t="str">
        <f t="shared" si="2"/>
        <v/>
      </c>
      <c r="B104" s="33"/>
      <c r="C104" s="54"/>
      <c r="D104" s="33"/>
      <c r="E104" s="33"/>
      <c r="F104" s="33"/>
      <c r="H104" s="89" t="str">
        <f t="shared" si="3"/>
        <v/>
      </c>
      <c r="I104" s="90">
        <f t="array" ref="I104">IF(OR(AND(Налаштування!I102&lt;&gt;"вихідний",Налаштування!I102&lt;&gt;"канікули",COUNTIF($L$2:$L$6,Налаштування!G102)&gt;0),COUNTIF($L$2:$L$6,VLOOKUP(Налаштування!I102,$A$22:$B$27,2,0))),1,0)</f>
        <v>1</v>
      </c>
      <c r="J104" s="61" t="str">
        <f t="array" ref="J104">IFERROR(INDEX(Налаштування!$H$2:$H$367,SMALL(IF($I$4:$I$307=1,ROW($I$4:$I$307),""),ROW()-ROW($J$3))-ROW($J$3)),"")</f>
        <v/>
      </c>
    </row>
    <row r="105" spans="1:10" ht="15.75">
      <c r="A105" s="55" t="str">
        <f t="shared" si="2"/>
        <v/>
      </c>
      <c r="B105" s="33"/>
      <c r="C105" s="54"/>
      <c r="D105" s="33"/>
      <c r="E105" s="33"/>
      <c r="F105" s="33"/>
      <c r="H105" s="89" t="str">
        <f t="shared" si="3"/>
        <v/>
      </c>
      <c r="I105" s="90">
        <f t="array" ref="I105">IF(OR(AND(Налаштування!I103&lt;&gt;"вихідний",Налаштування!I103&lt;&gt;"канікули",COUNTIF($L$2:$L$6,Налаштування!G103)&gt;0),COUNTIF($L$2:$L$6,VLOOKUP(Налаштування!I103,$A$22:$B$27,2,0))),1,0)</f>
        <v>0</v>
      </c>
      <c r="J105" s="61" t="str">
        <f t="array" ref="J105">IFERROR(INDEX(Налаштування!$H$2:$H$367,SMALL(IF($I$4:$I$307=1,ROW($I$4:$I$307),""),ROW()-ROW($J$3))-ROW($J$3)),"")</f>
        <v/>
      </c>
    </row>
    <row r="106" spans="1:10" ht="15.75">
      <c r="A106" s="55" t="str">
        <f t="shared" si="2"/>
        <v/>
      </c>
      <c r="B106" s="33"/>
      <c r="C106" s="54"/>
      <c r="D106" s="33"/>
      <c r="E106" s="33"/>
      <c r="F106" s="33"/>
      <c r="H106" s="89" t="str">
        <f t="shared" si="3"/>
        <v/>
      </c>
      <c r="I106" s="90">
        <f t="array" ref="I106">IF(OR(AND(Налаштування!I104&lt;&gt;"вихідний",Налаштування!I104&lt;&gt;"канікули",COUNTIF($L$2:$L$6,Налаштування!G104)&gt;0),COUNTIF($L$2:$L$6,VLOOKUP(Налаштування!I104,$A$22:$B$27,2,0))),1,0)</f>
        <v>0</v>
      </c>
      <c r="J106" s="61" t="str">
        <f t="array" ref="J106">IFERROR(INDEX(Налаштування!$H$2:$H$367,SMALL(IF($I$4:$I$307=1,ROW($I$4:$I$307),""),ROW()-ROW($J$3))-ROW($J$3)),"")</f>
        <v/>
      </c>
    </row>
    <row r="107" spans="1:10" ht="15.75">
      <c r="A107" s="55" t="str">
        <f t="shared" si="2"/>
        <v/>
      </c>
      <c r="B107" s="33"/>
      <c r="C107" s="54"/>
      <c r="D107" s="33"/>
      <c r="E107" s="33"/>
      <c r="F107" s="33"/>
      <c r="H107" s="89" t="str">
        <f t="shared" si="3"/>
        <v/>
      </c>
      <c r="I107" s="90">
        <f t="array" ref="I107">IF(OR(AND(Налаштування!I105&lt;&gt;"вихідний",Налаштування!I105&lt;&gt;"канікули",COUNTIF($L$2:$L$6,Налаштування!G105)&gt;0),COUNTIF($L$2:$L$6,VLOOKUP(Налаштування!I105,$A$22:$B$27,2,0))),1,0)</f>
        <v>0</v>
      </c>
      <c r="J107" s="61" t="str">
        <f t="array" ref="J107">IFERROR(INDEX(Налаштування!$H$2:$H$367,SMALL(IF($I$4:$I$307=1,ROW($I$4:$I$307),""),ROW()-ROW($J$3))-ROW($J$3)),"")</f>
        <v/>
      </c>
    </row>
    <row r="108" spans="1:10" ht="15.75">
      <c r="A108" s="55" t="str">
        <f t="shared" si="2"/>
        <v/>
      </c>
      <c r="B108" s="33"/>
      <c r="C108" s="54"/>
      <c r="D108" s="33"/>
      <c r="E108" s="33"/>
      <c r="F108" s="33"/>
      <c r="H108" s="89" t="str">
        <f t="shared" si="3"/>
        <v/>
      </c>
      <c r="I108" s="90">
        <f t="array" ref="I108">IF(OR(AND(Налаштування!I106&lt;&gt;"вихідний",Налаштування!I106&lt;&gt;"канікули",COUNTIF($L$2:$L$6,Налаштування!G106)&gt;0),COUNTIF($L$2:$L$6,VLOOKUP(Налаштування!I106,$A$22:$B$27,2,0))),1,0)</f>
        <v>0</v>
      </c>
      <c r="J108" s="61" t="str">
        <f t="array" ref="J108">IFERROR(INDEX(Налаштування!$H$2:$H$367,SMALL(IF($I$4:$I$307=1,ROW($I$4:$I$307),""),ROW()-ROW($J$3))-ROW($J$3)),"")</f>
        <v/>
      </c>
    </row>
    <row r="109" spans="1:10" ht="15.75">
      <c r="A109" s="55" t="str">
        <f t="shared" si="2"/>
        <v/>
      </c>
      <c r="B109" s="33"/>
      <c r="C109" s="54"/>
      <c r="D109" s="33"/>
      <c r="E109" s="33"/>
      <c r="F109" s="33"/>
      <c r="H109" s="89" t="str">
        <f t="shared" si="3"/>
        <v/>
      </c>
      <c r="I109" s="90">
        <f t="array" ref="I109">IF(OR(AND(Налаштування!I107&lt;&gt;"вихідний",Налаштування!I107&lt;&gt;"канікули",COUNTIF($L$2:$L$6,Налаштування!G107)&gt;0),COUNTIF($L$2:$L$6,VLOOKUP(Налаштування!I107,$A$22:$B$27,2,0))),1,0)</f>
        <v>0</v>
      </c>
      <c r="J109" s="61" t="str">
        <f t="array" ref="J109">IFERROR(INDEX(Налаштування!$H$2:$H$367,SMALL(IF($I$4:$I$307=1,ROW($I$4:$I$307),""),ROW()-ROW($J$3))-ROW($J$3)),"")</f>
        <v/>
      </c>
    </row>
    <row r="110" spans="1:10" ht="15.75">
      <c r="A110" s="55" t="str">
        <f t="shared" si="2"/>
        <v/>
      </c>
      <c r="B110" s="33"/>
      <c r="C110" s="54"/>
      <c r="D110" s="33"/>
      <c r="E110" s="33"/>
      <c r="F110" s="33"/>
      <c r="H110" s="89" t="str">
        <f t="shared" si="3"/>
        <v/>
      </c>
      <c r="I110" s="90">
        <f t="array" ref="I110">IF(OR(AND(Налаштування!I108&lt;&gt;"вихідний",Налаштування!I108&lt;&gt;"канікули",COUNTIF($L$2:$L$6,Налаштування!G108)&gt;0),COUNTIF($L$2:$L$6,VLOOKUP(Налаштування!I108,$A$22:$B$27,2,0))),1,0)</f>
        <v>0</v>
      </c>
      <c r="J110" s="61" t="str">
        <f t="array" ref="J110">IFERROR(INDEX(Налаштування!$H$2:$H$367,SMALL(IF($I$4:$I$307=1,ROW($I$4:$I$307),""),ROW()-ROW($J$3))-ROW($J$3)),"")</f>
        <v/>
      </c>
    </row>
    <row r="111" spans="1:10" ht="15.75">
      <c r="A111" s="55" t="str">
        <f t="shared" si="2"/>
        <v/>
      </c>
      <c r="B111" s="33"/>
      <c r="C111" s="54"/>
      <c r="D111" s="33"/>
      <c r="E111" s="33"/>
      <c r="F111" s="33"/>
      <c r="H111" s="89" t="str">
        <f t="shared" si="3"/>
        <v/>
      </c>
      <c r="I111" s="90">
        <f t="array" ref="I111">IF(OR(AND(Налаштування!I109&lt;&gt;"вихідний",Налаштування!I109&lt;&gt;"канікули",COUNTIF($L$2:$L$6,Налаштування!G109)&gt;0),COUNTIF($L$2:$L$6,VLOOKUP(Налаштування!I109,$A$22:$B$27,2,0))),1,0)</f>
        <v>1</v>
      </c>
      <c r="J111" s="61" t="str">
        <f t="array" ref="J111">IFERROR(INDEX(Налаштування!$H$2:$H$367,SMALL(IF($I$4:$I$307=1,ROW($I$4:$I$307),""),ROW()-ROW($J$3))-ROW($J$3)),"")</f>
        <v/>
      </c>
    </row>
    <row r="112" spans="1:10" ht="15.75">
      <c r="A112" s="55" t="str">
        <f t="shared" si="2"/>
        <v/>
      </c>
      <c r="B112" s="33"/>
      <c r="C112" s="54"/>
      <c r="D112" s="33"/>
      <c r="E112" s="33"/>
      <c r="F112" s="33"/>
      <c r="H112" s="89" t="str">
        <f t="shared" si="3"/>
        <v/>
      </c>
      <c r="I112" s="90">
        <f t="array" ref="I112">IF(OR(AND(Налаштування!I110&lt;&gt;"вихідний",Налаштування!I110&lt;&gt;"канікули",COUNTIF($L$2:$L$6,Налаштування!G110)&gt;0),COUNTIF($L$2:$L$6,VLOOKUP(Налаштування!I110,$A$22:$B$27,2,0))),1,0)</f>
        <v>0</v>
      </c>
      <c r="J112" s="61" t="str">
        <f t="array" ref="J112">IFERROR(INDEX(Налаштування!$H$2:$H$367,SMALL(IF($I$4:$I$307=1,ROW($I$4:$I$307),""),ROW()-ROW($J$3))-ROW($J$3)),"")</f>
        <v/>
      </c>
    </row>
    <row r="113" spans="1:10" ht="15.75">
      <c r="A113" s="55" t="str">
        <f t="shared" si="2"/>
        <v/>
      </c>
      <c r="B113" s="33"/>
      <c r="C113" s="54"/>
      <c r="D113" s="33"/>
      <c r="E113" s="33"/>
      <c r="F113" s="33"/>
      <c r="H113" s="89" t="str">
        <f t="shared" si="3"/>
        <v/>
      </c>
      <c r="I113" s="90">
        <f t="array" ref="I113">IF(OR(AND(Налаштування!I111&lt;&gt;"вихідний",Налаштування!I111&lt;&gt;"канікули",COUNTIF($L$2:$L$6,Налаштування!G111)&gt;0),COUNTIF($L$2:$L$6,VLOOKUP(Налаштування!I111,$A$22:$B$27,2,0))),1,0)</f>
        <v>0</v>
      </c>
      <c r="J113" s="61" t="str">
        <f t="array" ref="J113">IFERROR(INDEX(Налаштування!$H$2:$H$367,SMALL(IF($I$4:$I$307=1,ROW($I$4:$I$307),""),ROW()-ROW($J$3))-ROW($J$3)),"")</f>
        <v/>
      </c>
    </row>
    <row r="114" spans="1:10" ht="15.75">
      <c r="A114" s="55" t="str">
        <f t="shared" si="2"/>
        <v/>
      </c>
      <c r="B114" s="33"/>
      <c r="C114" s="54"/>
      <c r="D114" s="33"/>
      <c r="E114" s="33"/>
      <c r="F114" s="33"/>
      <c r="H114" s="89" t="str">
        <f t="shared" si="3"/>
        <v/>
      </c>
      <c r="I114" s="90">
        <f t="array" ref="I114">IF(OR(AND(Налаштування!I112&lt;&gt;"вихідний",Налаштування!I112&lt;&gt;"канікули",COUNTIF($L$2:$L$6,Налаштування!G112)&gt;0),COUNTIF($L$2:$L$6,VLOOKUP(Налаштування!I112,$A$22:$B$27,2,0))),1,0)</f>
        <v>0</v>
      </c>
      <c r="J114" s="61" t="str">
        <f t="array" ref="J114">IFERROR(INDEX(Налаштування!$H$2:$H$367,SMALL(IF($I$4:$I$307=1,ROW($I$4:$I$307),""),ROW()-ROW($J$3))-ROW($J$3)),"")</f>
        <v/>
      </c>
    </row>
    <row r="115" spans="1:10" ht="15.75">
      <c r="A115" s="55" t="str">
        <f t="shared" si="2"/>
        <v/>
      </c>
      <c r="B115" s="33"/>
      <c r="C115" s="54"/>
      <c r="D115" s="33"/>
      <c r="E115" s="33"/>
      <c r="F115" s="33"/>
      <c r="H115" s="89" t="str">
        <f t="shared" si="3"/>
        <v/>
      </c>
      <c r="I115" s="90">
        <f t="array" ref="I115">IF(OR(AND(Налаштування!I113&lt;&gt;"вихідний",Налаштування!I113&lt;&gt;"канікули",COUNTIF($L$2:$L$6,Налаштування!G113)&gt;0),COUNTIF($L$2:$L$6,VLOOKUP(Налаштування!I113,$A$22:$B$27,2,0))),1,0)</f>
        <v>0</v>
      </c>
      <c r="J115" s="61" t="str">
        <f t="array" ref="J115">IFERROR(INDEX(Налаштування!$H$2:$H$367,SMALL(IF($I$4:$I$307=1,ROW($I$4:$I$307),""),ROW()-ROW($J$3))-ROW($J$3)),"")</f>
        <v/>
      </c>
    </row>
    <row r="116" spans="1:10" ht="15.75">
      <c r="A116" s="55" t="str">
        <f t="shared" si="2"/>
        <v/>
      </c>
      <c r="B116" s="33"/>
      <c r="C116" s="54"/>
      <c r="D116" s="33"/>
      <c r="E116" s="33"/>
      <c r="F116" s="33"/>
      <c r="H116" s="89" t="str">
        <f t="shared" si="3"/>
        <v/>
      </c>
      <c r="I116" s="90">
        <f t="array" ref="I116">IF(OR(AND(Налаштування!I114&lt;&gt;"вихідний",Налаштування!I114&lt;&gt;"канікули",COUNTIF($L$2:$L$6,Налаштування!G114)&gt;0),COUNTIF($L$2:$L$6,VLOOKUP(Налаштування!I114,$A$22:$B$27,2,0))),1,0)</f>
        <v>0</v>
      </c>
      <c r="J116" s="61" t="str">
        <f t="array" ref="J116">IFERROR(INDEX(Налаштування!$H$2:$H$367,SMALL(IF($I$4:$I$307=1,ROW($I$4:$I$307),""),ROW()-ROW($J$3))-ROW($J$3)),"")</f>
        <v/>
      </c>
    </row>
    <row r="117" spans="1:10" ht="15.75">
      <c r="A117" s="55" t="str">
        <f t="shared" si="2"/>
        <v/>
      </c>
      <c r="B117" s="33"/>
      <c r="C117" s="54"/>
      <c r="D117" s="33"/>
      <c r="E117" s="33"/>
      <c r="F117" s="33"/>
      <c r="H117" s="89" t="str">
        <f t="shared" si="3"/>
        <v/>
      </c>
      <c r="I117" s="90">
        <f t="array" ref="I117">IF(OR(AND(Налаштування!I115&lt;&gt;"вихідний",Налаштування!I115&lt;&gt;"канікули",COUNTIF($L$2:$L$6,Налаштування!G115)&gt;0),COUNTIF($L$2:$L$6,VLOOKUP(Налаштування!I115,$A$22:$B$27,2,0))),1,0)</f>
        <v>0</v>
      </c>
      <c r="J117" s="61" t="str">
        <f t="array" ref="J117">IFERROR(INDEX(Налаштування!$H$2:$H$367,SMALL(IF($I$4:$I$307=1,ROW($I$4:$I$307),""),ROW()-ROW($J$3))-ROW($J$3)),"")</f>
        <v/>
      </c>
    </row>
    <row r="118" spans="1:10" ht="15.75">
      <c r="A118" s="55" t="str">
        <f t="shared" si="2"/>
        <v/>
      </c>
      <c r="B118" s="33"/>
      <c r="C118" s="54"/>
      <c r="D118" s="33"/>
      <c r="E118" s="33"/>
      <c r="F118" s="33"/>
      <c r="H118" s="89" t="str">
        <f t="shared" si="3"/>
        <v/>
      </c>
      <c r="I118" s="90">
        <f t="array" ref="I118">IF(OR(AND(Налаштування!I116&lt;&gt;"вихідний",Налаштування!I116&lt;&gt;"канікули",COUNTIF($L$2:$L$6,Налаштування!G116)&gt;0),COUNTIF($L$2:$L$6,VLOOKUP(Налаштування!I116,$A$22:$B$27,2,0))),1,0)</f>
        <v>1</v>
      </c>
      <c r="J118" s="61" t="str">
        <f t="array" ref="J118">IFERROR(INDEX(Налаштування!$H$2:$H$367,SMALL(IF($I$4:$I$307=1,ROW($I$4:$I$307),""),ROW()-ROW($J$3))-ROW($J$3)),"")</f>
        <v/>
      </c>
    </row>
    <row r="119" spans="1:10" ht="15.75">
      <c r="A119" s="55" t="str">
        <f t="shared" si="2"/>
        <v/>
      </c>
      <c r="B119" s="33"/>
      <c r="C119" s="54"/>
      <c r="D119" s="33"/>
      <c r="E119" s="33"/>
      <c r="F119" s="33"/>
      <c r="H119" s="89" t="str">
        <f t="shared" si="3"/>
        <v/>
      </c>
      <c r="I119" s="90">
        <f t="array" ref="I119">IF(OR(AND(Налаштування!I117&lt;&gt;"вихідний",Налаштування!I117&lt;&gt;"канікули",COUNTIF($L$2:$L$6,Налаштування!G117)&gt;0),COUNTIF($L$2:$L$6,VLOOKUP(Налаштування!I117,$A$22:$B$27,2,0))),1,0)</f>
        <v>0</v>
      </c>
      <c r="J119" s="61" t="str">
        <f t="array" ref="J119">IFERROR(INDEX(Налаштування!$H$2:$H$367,SMALL(IF($I$4:$I$307=1,ROW($I$4:$I$307),""),ROW()-ROW($J$3))-ROW($J$3)),"")</f>
        <v/>
      </c>
    </row>
    <row r="120" spans="1:10" ht="15.75">
      <c r="A120" s="55" t="str">
        <f t="shared" si="2"/>
        <v/>
      </c>
      <c r="B120" s="33"/>
      <c r="C120" s="54"/>
      <c r="D120" s="33"/>
      <c r="E120" s="33"/>
      <c r="F120" s="33"/>
      <c r="H120" s="89" t="str">
        <f t="shared" si="3"/>
        <v/>
      </c>
      <c r="I120" s="90">
        <f t="array" ref="I120">IF(OR(AND(Налаштування!I118&lt;&gt;"вихідний",Налаштування!I118&lt;&gt;"канікули",COUNTIF($L$2:$L$6,Налаштування!G118)&gt;0),COUNTIF($L$2:$L$6,VLOOKUP(Налаштування!I118,$A$22:$B$27,2,0))),1,0)</f>
        <v>0</v>
      </c>
      <c r="J120" s="61" t="str">
        <f t="array" ref="J120">IFERROR(INDEX(Налаштування!$H$2:$H$367,SMALL(IF($I$4:$I$307=1,ROW($I$4:$I$307),""),ROW()-ROW($J$3))-ROW($J$3)),"")</f>
        <v/>
      </c>
    </row>
    <row r="121" spans="1:10" ht="15.75">
      <c r="A121" s="55" t="str">
        <f t="shared" si="2"/>
        <v/>
      </c>
      <c r="B121" s="33"/>
      <c r="C121" s="54"/>
      <c r="D121" s="33"/>
      <c r="E121" s="33"/>
      <c r="F121" s="33"/>
      <c r="H121" s="89" t="str">
        <f t="shared" si="3"/>
        <v/>
      </c>
      <c r="I121" s="90">
        <f t="array" ref="I121">IF(OR(AND(Налаштування!I119&lt;&gt;"вихідний",Налаштування!I119&lt;&gt;"канікули",COUNTIF($L$2:$L$6,Налаштування!G119)&gt;0),COUNTIF($L$2:$L$6,VLOOKUP(Налаштування!I119,$A$22:$B$27,2,0))),1,0)</f>
        <v>0</v>
      </c>
      <c r="J121" s="61" t="str">
        <f t="array" ref="J121">IFERROR(INDEX(Налаштування!$H$2:$H$367,SMALL(IF($I$4:$I$307=1,ROW($I$4:$I$307),""),ROW()-ROW($J$3))-ROW($J$3)),"")</f>
        <v/>
      </c>
    </row>
    <row r="122" spans="1:10" ht="15.75">
      <c r="A122" s="55" t="str">
        <f t="shared" si="2"/>
        <v/>
      </c>
      <c r="B122" s="33"/>
      <c r="C122" s="54"/>
      <c r="D122" s="33"/>
      <c r="E122" s="33"/>
      <c r="F122" s="33"/>
      <c r="H122" s="89" t="str">
        <f t="shared" si="3"/>
        <v/>
      </c>
      <c r="I122" s="90">
        <f t="array" ref="I122">IF(OR(AND(Налаштування!I120&lt;&gt;"вихідний",Налаштування!I120&lt;&gt;"канікули",COUNTIF($L$2:$L$6,Налаштування!G120)&gt;0),COUNTIF($L$2:$L$6,VLOOKUP(Налаштування!I120,$A$22:$B$27,2,0))),1,0)</f>
        <v>0</v>
      </c>
      <c r="J122" s="61" t="str">
        <f t="array" ref="J122">IFERROR(INDEX(Налаштування!$H$2:$H$367,SMALL(IF($I$4:$I$307=1,ROW($I$4:$I$307),""),ROW()-ROW($J$3))-ROW($J$3)),"")</f>
        <v/>
      </c>
    </row>
    <row r="123" spans="1:10" ht="15.75">
      <c r="A123" s="55" t="str">
        <f t="shared" si="2"/>
        <v/>
      </c>
      <c r="B123" s="33"/>
      <c r="C123" s="54"/>
      <c r="D123" s="33"/>
      <c r="E123" s="33"/>
      <c r="F123" s="33"/>
      <c r="H123" s="89" t="str">
        <f t="shared" si="3"/>
        <v/>
      </c>
      <c r="I123" s="90">
        <f t="array" ref="I123">IF(OR(AND(Налаштування!I121&lt;&gt;"вихідний",Налаштування!I121&lt;&gt;"канікули",COUNTIF($L$2:$L$6,Налаштування!G121)&gt;0),COUNTIF($L$2:$L$6,VLOOKUP(Налаштування!I121,$A$22:$B$27,2,0))),1,0)</f>
        <v>0</v>
      </c>
      <c r="J123" s="61" t="str">
        <f t="array" ref="J123">IFERROR(INDEX(Налаштування!$H$2:$H$367,SMALL(IF($I$4:$I$307=1,ROW($I$4:$I$307),""),ROW()-ROW($J$3))-ROW($J$3)),"")</f>
        <v/>
      </c>
    </row>
    <row r="124" spans="1:10" ht="15.75">
      <c r="A124" s="55" t="str">
        <f t="shared" si="2"/>
        <v/>
      </c>
      <c r="B124" s="33"/>
      <c r="C124" s="54"/>
      <c r="D124" s="33"/>
      <c r="E124" s="33"/>
      <c r="F124" s="33"/>
      <c r="H124" s="89" t="str">
        <f t="shared" si="3"/>
        <v/>
      </c>
      <c r="I124" s="90">
        <f t="array" ref="I124">IF(OR(AND(Налаштування!I122&lt;&gt;"вихідний",Налаштування!I122&lt;&gt;"канікули",COUNTIF($L$2:$L$6,Налаштування!G122)&gt;0),COUNTIF($L$2:$L$6,VLOOKUP(Налаштування!I122,$A$22:$B$27,2,0))),1,0)</f>
        <v>0</v>
      </c>
      <c r="J124" s="61" t="str">
        <f t="array" ref="J124">IFERROR(INDEX(Налаштування!$H$2:$H$367,SMALL(IF($I$4:$I$307=1,ROW($I$4:$I$307),""),ROW()-ROW($J$3))-ROW($J$3)),"")</f>
        <v/>
      </c>
    </row>
    <row r="125" spans="1:10" ht="15.75">
      <c r="A125" s="55" t="str">
        <f t="shared" si="2"/>
        <v/>
      </c>
      <c r="B125" s="33"/>
      <c r="C125" s="54"/>
      <c r="D125" s="33"/>
      <c r="E125" s="33"/>
      <c r="F125" s="33"/>
      <c r="H125" s="89" t="str">
        <f t="shared" si="3"/>
        <v/>
      </c>
      <c r="I125" s="90">
        <f t="array" ref="I125">IF(OR(AND(Налаштування!I123&lt;&gt;"вихідний",Налаштування!I123&lt;&gt;"канікули",COUNTIF($L$2:$L$6,Налаштування!G123)&gt;0),COUNTIF($L$2:$L$6,VLOOKUP(Налаштування!I123,$A$22:$B$27,2,0))),1,0)</f>
        <v>0</v>
      </c>
      <c r="J125" s="61" t="str">
        <f t="array" ref="J125">IFERROR(INDEX(Налаштування!$H$2:$H$367,SMALL(IF($I$4:$I$307=1,ROW($I$4:$I$307),""),ROW()-ROW($J$3))-ROW($J$3)),"")</f>
        <v/>
      </c>
    </row>
    <row r="126" spans="1:10" ht="15.75">
      <c r="A126" s="55" t="str">
        <f t="shared" si="2"/>
        <v/>
      </c>
      <c r="B126" s="33"/>
      <c r="C126" s="54"/>
      <c r="D126" s="33"/>
      <c r="E126" s="33"/>
      <c r="F126" s="33"/>
      <c r="H126" s="89" t="str">
        <f t="shared" si="3"/>
        <v/>
      </c>
      <c r="I126" s="90">
        <f t="array" ref="I126">IF(OR(AND(Налаштування!I124&lt;&gt;"вихідний",Налаштування!I124&lt;&gt;"канікули",COUNTIF($L$2:$L$6,Налаштування!G124)&gt;0),COUNTIF($L$2:$L$6,VLOOKUP(Налаштування!I124,$A$22:$B$27,2,0))),1,0)</f>
        <v>0</v>
      </c>
      <c r="J126" s="61" t="str">
        <f t="array" ref="J126">IFERROR(INDEX(Налаштування!$H$2:$H$367,SMALL(IF($I$4:$I$307=1,ROW($I$4:$I$307),""),ROW()-ROW($J$3))-ROW($J$3)),"")</f>
        <v/>
      </c>
    </row>
    <row r="127" spans="1:10" ht="15.75">
      <c r="A127" s="55" t="str">
        <f t="shared" si="2"/>
        <v/>
      </c>
      <c r="B127" s="33"/>
      <c r="C127" s="54"/>
      <c r="D127" s="33"/>
      <c r="E127" s="33"/>
      <c r="F127" s="33"/>
      <c r="H127" s="89" t="str">
        <f t="shared" si="3"/>
        <v/>
      </c>
      <c r="I127" s="90">
        <f t="array" ref="I127">IF(OR(AND(Налаштування!I125&lt;&gt;"вихідний",Налаштування!I125&lt;&gt;"канікули",COUNTIF($L$2:$L$6,Налаштування!G125)&gt;0),COUNTIF($L$2:$L$6,VLOOKUP(Налаштування!I125,$A$22:$B$27,2,0))),1,0)</f>
        <v>0</v>
      </c>
      <c r="J127" s="61" t="str">
        <f t="array" ref="J127">IFERROR(INDEX(Налаштування!$H$2:$H$367,SMALL(IF($I$4:$I$307=1,ROW($I$4:$I$307),""),ROW()-ROW($J$3))-ROW($J$3)),"")</f>
        <v/>
      </c>
    </row>
    <row r="128" spans="1:10" ht="15.75">
      <c r="A128" s="55" t="str">
        <f t="shared" si="2"/>
        <v/>
      </c>
      <c r="B128" s="33"/>
      <c r="C128" s="54"/>
      <c r="D128" s="33"/>
      <c r="E128" s="33"/>
      <c r="F128" s="33"/>
      <c r="H128" s="89" t="str">
        <f t="shared" si="3"/>
        <v/>
      </c>
      <c r="I128" s="90">
        <f t="array" ref="I128">IF(OR(AND(Налаштування!I126&lt;&gt;"вихідний",Налаштування!I126&lt;&gt;"канікули",COUNTIF($L$2:$L$6,Налаштування!G126)&gt;0),COUNTIF($L$2:$L$6,VLOOKUP(Налаштування!I126,$A$22:$B$27,2,0))),1,0)</f>
        <v>0</v>
      </c>
      <c r="J128" s="61" t="str">
        <f t="array" ref="J128">IFERROR(INDEX(Налаштування!$H$2:$H$367,SMALL(IF($I$4:$I$307=1,ROW($I$4:$I$307),""),ROW()-ROW($J$3))-ROW($J$3)),"")</f>
        <v/>
      </c>
    </row>
    <row r="129" spans="1:10" ht="15.75">
      <c r="A129" s="55" t="str">
        <f t="shared" si="2"/>
        <v/>
      </c>
      <c r="B129" s="33"/>
      <c r="C129" s="54"/>
      <c r="D129" s="33"/>
      <c r="E129" s="33"/>
      <c r="F129" s="33"/>
      <c r="H129" s="89" t="str">
        <f t="shared" si="3"/>
        <v/>
      </c>
      <c r="I129" s="90">
        <f t="array" ref="I129">IF(OR(AND(Налаштування!I127&lt;&gt;"вихідний",Налаштування!I127&lt;&gt;"канікули",COUNTIF($L$2:$L$6,Налаштування!G127)&gt;0),COUNTIF($L$2:$L$6,VLOOKUP(Налаштування!I127,$A$22:$B$27,2,0))),1,0)</f>
        <v>0</v>
      </c>
      <c r="J129" s="61" t="str">
        <f t="array" ref="J129">IFERROR(INDEX(Налаштування!$H$2:$H$367,SMALL(IF($I$4:$I$307=1,ROW($I$4:$I$307),""),ROW()-ROW($J$3))-ROW($J$3)),"")</f>
        <v/>
      </c>
    </row>
    <row r="130" spans="1:10" ht="15.75">
      <c r="A130" s="55" t="str">
        <f t="shared" si="2"/>
        <v/>
      </c>
      <c r="B130" s="33"/>
      <c r="C130" s="54"/>
      <c r="D130" s="33"/>
      <c r="E130" s="33"/>
      <c r="F130" s="33"/>
      <c r="H130" s="89" t="str">
        <f t="shared" si="3"/>
        <v/>
      </c>
      <c r="I130" s="90">
        <f t="array" ref="I130">IF(OR(AND(Налаштування!I128&lt;&gt;"вихідний",Налаштування!I128&lt;&gt;"канікули",COUNTIF($L$2:$L$6,Налаштування!G128)&gt;0),COUNTIF($L$2:$L$6,VLOOKUP(Налаштування!I128,$A$22:$B$27,2,0))),1,0)</f>
        <v>0</v>
      </c>
      <c r="J130" s="61" t="str">
        <f t="array" ref="J130">IFERROR(INDEX(Налаштування!$H$2:$H$367,SMALL(IF($I$4:$I$307=1,ROW($I$4:$I$307),""),ROW()-ROW($J$3))-ROW($J$3)),"")</f>
        <v/>
      </c>
    </row>
    <row r="131" spans="1:10" ht="15.75">
      <c r="A131" s="55" t="str">
        <f t="shared" si="2"/>
        <v/>
      </c>
      <c r="B131" s="33"/>
      <c r="C131" s="54"/>
      <c r="D131" s="33"/>
      <c r="E131" s="33"/>
      <c r="F131" s="33"/>
      <c r="H131" s="89" t="str">
        <f t="shared" si="3"/>
        <v/>
      </c>
      <c r="I131" s="90">
        <f t="array" ref="I131">IF(OR(AND(Налаштування!I129&lt;&gt;"вихідний",Налаштування!I129&lt;&gt;"канікули",COUNTIF($L$2:$L$6,Налаштування!G129)&gt;0),COUNTIF($L$2:$L$6,VLOOKUP(Налаштування!I129,$A$22:$B$27,2,0))),1,0)</f>
        <v>0</v>
      </c>
      <c r="J131" s="61" t="str">
        <f t="array" ref="J131">IFERROR(INDEX(Налаштування!$H$2:$H$367,SMALL(IF($I$4:$I$307=1,ROW($I$4:$I$307),""),ROW()-ROW($J$3))-ROW($J$3)),"")</f>
        <v/>
      </c>
    </row>
    <row r="132" spans="1:10" ht="15.75">
      <c r="A132" s="55" t="str">
        <f t="shared" ref="A132:A180" si="4">IF(ROW()-ROW($A$3)&lt;=$H$3,ROW()-ROW($A$3),"")</f>
        <v/>
      </c>
      <c r="B132" s="33"/>
      <c r="C132" s="54"/>
      <c r="D132" s="33"/>
      <c r="E132" s="33"/>
      <c r="F132" s="33"/>
      <c r="H132" s="89" t="str">
        <f t="shared" ref="H132:H178" si="5">IF(ROW()-ROW($A$3)&lt;=$H$3,ROW()-ROW($A$3),"")</f>
        <v/>
      </c>
      <c r="I132" s="90">
        <f t="array" ref="I132">IF(OR(AND(Налаштування!I130&lt;&gt;"вихідний",Налаштування!I130&lt;&gt;"канікули",COUNTIF($L$2:$L$6,Налаштування!G130)&gt;0),COUNTIF($L$2:$L$6,VLOOKUP(Налаштування!I130,$A$22:$B$27,2,0))),1,0)</f>
        <v>0</v>
      </c>
      <c r="J132" s="61" t="str">
        <f t="array" ref="J132">IFERROR(INDEX(Налаштування!$H$2:$H$367,SMALL(IF($I$4:$I$307=1,ROW($I$4:$I$307),""),ROW()-ROW($J$3))-ROW($J$3)),"")</f>
        <v/>
      </c>
    </row>
    <row r="133" spans="1:10" ht="15.75">
      <c r="A133" s="55" t="str">
        <f t="shared" si="4"/>
        <v/>
      </c>
      <c r="B133" s="33"/>
      <c r="C133" s="54"/>
      <c r="D133" s="33"/>
      <c r="E133" s="33"/>
      <c r="F133" s="33"/>
      <c r="H133" s="89" t="str">
        <f t="shared" si="5"/>
        <v/>
      </c>
      <c r="I133" s="90">
        <f t="array" ref="I133">IF(OR(AND(Налаштування!I131&lt;&gt;"вихідний",Налаштування!I131&lt;&gt;"канікули",COUNTIF($L$2:$L$6,Налаштування!G131)&gt;0),COUNTIF($L$2:$L$6,VLOOKUP(Налаштування!I131,$A$22:$B$27,2,0))),1,0)</f>
        <v>0</v>
      </c>
      <c r="J133" s="61" t="str">
        <f t="array" ref="J133">IFERROR(INDEX(Налаштування!$H$2:$H$367,SMALL(IF($I$4:$I$307=1,ROW($I$4:$I$307),""),ROW()-ROW($J$3))-ROW($J$3)),"")</f>
        <v/>
      </c>
    </row>
    <row r="134" spans="1:10" ht="15.75">
      <c r="A134" s="55" t="str">
        <f t="shared" si="4"/>
        <v/>
      </c>
      <c r="B134" s="33"/>
      <c r="C134" s="54"/>
      <c r="D134" s="33"/>
      <c r="E134" s="33"/>
      <c r="F134" s="33"/>
      <c r="H134" s="89" t="str">
        <f t="shared" si="5"/>
        <v/>
      </c>
      <c r="I134" s="90">
        <f t="array" ref="I134">IF(OR(AND(Налаштування!I132&lt;&gt;"вихідний",Налаштування!I132&lt;&gt;"канікули",COUNTIF($L$2:$L$6,Налаштування!G132)&gt;0),COUNTIF($L$2:$L$6,VLOOKUP(Налаштування!I132,$A$22:$B$27,2,0))),1,0)</f>
        <v>0</v>
      </c>
      <c r="J134" s="61" t="str">
        <f t="array" ref="J134">IFERROR(INDEX(Налаштування!$H$2:$H$367,SMALL(IF($I$4:$I$307=1,ROW($I$4:$I$307),""),ROW()-ROW($J$3))-ROW($J$3)),"")</f>
        <v/>
      </c>
    </row>
    <row r="135" spans="1:10" ht="15.75">
      <c r="A135" s="55" t="str">
        <f t="shared" si="4"/>
        <v/>
      </c>
      <c r="B135" s="33"/>
      <c r="C135" s="54"/>
      <c r="D135" s="33"/>
      <c r="E135" s="33"/>
      <c r="F135" s="33"/>
      <c r="H135" s="89" t="str">
        <f t="shared" si="5"/>
        <v/>
      </c>
      <c r="I135" s="90">
        <f t="array" ref="I135">IF(OR(AND(Налаштування!I133&lt;&gt;"вихідний",Налаштування!I133&lt;&gt;"канікули",COUNTIF($L$2:$L$6,Налаштування!G133)&gt;0),COUNTIF($L$2:$L$6,VLOOKUP(Налаштування!I133,$A$22:$B$27,2,0))),1,0)</f>
        <v>0</v>
      </c>
      <c r="J135" s="61" t="str">
        <f t="array" ref="J135">IFERROR(INDEX(Налаштування!$H$2:$H$367,SMALL(IF($I$4:$I$307=1,ROW($I$4:$I$307),""),ROW()-ROW($J$3))-ROW($J$3)),"")</f>
        <v/>
      </c>
    </row>
    <row r="136" spans="1:10" ht="15.75">
      <c r="A136" s="55" t="str">
        <f t="shared" si="4"/>
        <v/>
      </c>
      <c r="B136" s="33"/>
      <c r="C136" s="54"/>
      <c r="D136" s="33"/>
      <c r="E136" s="33"/>
      <c r="F136" s="33"/>
      <c r="H136" s="89" t="str">
        <f t="shared" si="5"/>
        <v/>
      </c>
      <c r="I136" s="90">
        <f t="array" ref="I136">IF(OR(AND(Налаштування!I134&lt;&gt;"вихідний",Налаштування!I134&lt;&gt;"канікули",COUNTIF($L$2:$L$6,Налаштування!G134)&gt;0),COUNTIF($L$2:$L$6,VLOOKUP(Налаштування!I134,$A$22:$B$27,2,0))),1,0)</f>
        <v>0</v>
      </c>
      <c r="J136" s="61" t="str">
        <f t="array" ref="J136">IFERROR(INDEX(Налаштування!$H$2:$H$367,SMALL(IF($I$4:$I$307=1,ROW($I$4:$I$307),""),ROW()-ROW($J$3))-ROW($J$3)),"")</f>
        <v/>
      </c>
    </row>
    <row r="137" spans="1:10" ht="15.75">
      <c r="A137" s="55" t="str">
        <f t="shared" si="4"/>
        <v/>
      </c>
      <c r="B137" s="33"/>
      <c r="C137" s="54"/>
      <c r="D137" s="33"/>
      <c r="E137" s="33"/>
      <c r="F137" s="33"/>
      <c r="H137" s="89" t="str">
        <f t="shared" si="5"/>
        <v/>
      </c>
      <c r="I137" s="90">
        <f t="array" ref="I137">IF(OR(AND(Налаштування!I135&lt;&gt;"вихідний",Налаштування!I135&lt;&gt;"канікули",COUNTIF($L$2:$L$6,Налаштування!G135)&gt;0),COUNTIF($L$2:$L$6,VLOOKUP(Налаштування!I135,$A$22:$B$27,2,0))),1,0)</f>
        <v>0</v>
      </c>
      <c r="J137" s="61" t="str">
        <f t="array" ref="J137">IFERROR(INDEX(Налаштування!$H$2:$H$367,SMALL(IF($I$4:$I$307=1,ROW($I$4:$I$307),""),ROW()-ROW($J$3))-ROW($J$3)),"")</f>
        <v/>
      </c>
    </row>
    <row r="138" spans="1:10" ht="15.75">
      <c r="A138" s="55" t="str">
        <f t="shared" si="4"/>
        <v/>
      </c>
      <c r="B138" s="33"/>
      <c r="C138" s="54"/>
      <c r="D138" s="33"/>
      <c r="E138" s="33"/>
      <c r="F138" s="33"/>
      <c r="H138" s="89" t="str">
        <f t="shared" si="5"/>
        <v/>
      </c>
      <c r="I138" s="90">
        <f t="array" ref="I138">IF(OR(AND(Налаштування!I136&lt;&gt;"вихідний",Налаштування!I136&lt;&gt;"канікули",COUNTIF($L$2:$L$6,Налаштування!G136)&gt;0),COUNTIF($L$2:$L$6,VLOOKUP(Налаштування!I136,$A$22:$B$27,2,0))),1,0)</f>
        <v>0</v>
      </c>
      <c r="J138" s="61" t="str">
        <f t="array" ref="J138">IFERROR(INDEX(Налаштування!$H$2:$H$367,SMALL(IF($I$4:$I$307=1,ROW($I$4:$I$307),""),ROW()-ROW($J$3))-ROW($J$3)),"")</f>
        <v/>
      </c>
    </row>
    <row r="139" spans="1:10" ht="15.75">
      <c r="A139" s="55" t="str">
        <f t="shared" si="4"/>
        <v/>
      </c>
      <c r="B139" s="33"/>
      <c r="C139" s="54"/>
      <c r="D139" s="33"/>
      <c r="E139" s="33"/>
      <c r="F139" s="33"/>
      <c r="H139" s="89" t="str">
        <f t="shared" si="5"/>
        <v/>
      </c>
      <c r="I139" s="90">
        <f t="array" ref="I139">IF(OR(AND(Налаштування!I137&lt;&gt;"вихідний",Налаштування!I137&lt;&gt;"канікули",COUNTIF($L$2:$L$6,Налаштування!G137)&gt;0),COUNTIF($L$2:$L$6,VLOOKUP(Налаштування!I137,$A$22:$B$27,2,0))),1,0)</f>
        <v>0</v>
      </c>
      <c r="J139" s="61" t="str">
        <f t="array" ref="J139">IFERROR(INDEX(Налаштування!$H$2:$H$367,SMALL(IF($I$4:$I$307=1,ROW($I$4:$I$307),""),ROW()-ROW($J$3))-ROW($J$3)),"")</f>
        <v/>
      </c>
    </row>
    <row r="140" spans="1:10" ht="15.75">
      <c r="A140" s="55" t="str">
        <f t="shared" si="4"/>
        <v/>
      </c>
      <c r="B140" s="33"/>
      <c r="C140" s="54"/>
      <c r="D140" s="33"/>
      <c r="E140" s="33"/>
      <c r="F140" s="33"/>
      <c r="H140" s="89" t="str">
        <f t="shared" si="5"/>
        <v/>
      </c>
      <c r="I140" s="90">
        <f t="array" ref="I140">IF(OR(AND(Налаштування!I138&lt;&gt;"вихідний",Налаштування!I138&lt;&gt;"канікули",COUNTIF($L$2:$L$6,Налаштування!G138)&gt;0),COUNTIF($L$2:$L$6,VLOOKUP(Налаштування!I138,$A$22:$B$27,2,0))),1,0)</f>
        <v>0</v>
      </c>
      <c r="J140" s="61" t="str">
        <f t="array" ref="J140">IFERROR(INDEX(Налаштування!$H$2:$H$367,SMALL(IF($I$4:$I$307=1,ROW($I$4:$I$307),""),ROW()-ROW($J$3))-ROW($J$3)),"")</f>
        <v/>
      </c>
    </row>
    <row r="141" spans="1:10" ht="15.75">
      <c r="A141" s="55" t="str">
        <f t="shared" si="4"/>
        <v/>
      </c>
      <c r="B141" s="33"/>
      <c r="C141" s="54"/>
      <c r="D141" s="33"/>
      <c r="E141" s="33"/>
      <c r="F141" s="33"/>
      <c r="H141" s="89" t="str">
        <f t="shared" si="5"/>
        <v/>
      </c>
      <c r="I141" s="90">
        <f t="array" ref="I141">IF(OR(AND(Налаштування!I139&lt;&gt;"вихідний",Налаштування!I139&lt;&gt;"канікули",COUNTIF($L$2:$L$6,Налаштування!G139)&gt;0),COUNTIF($L$2:$L$6,VLOOKUP(Налаштування!I139,$A$22:$B$27,2,0))),1,0)</f>
        <v>0</v>
      </c>
      <c r="J141" s="61" t="str">
        <f t="array" ref="J141">IFERROR(INDEX(Налаштування!$H$2:$H$367,SMALL(IF($I$4:$I$307=1,ROW($I$4:$I$307),""),ROW()-ROW($J$3))-ROW($J$3)),"")</f>
        <v/>
      </c>
    </row>
    <row r="142" spans="1:10" ht="15.75">
      <c r="A142" s="55" t="str">
        <f t="shared" si="4"/>
        <v/>
      </c>
      <c r="B142" s="33"/>
      <c r="C142" s="54"/>
      <c r="D142" s="33"/>
      <c r="E142" s="33"/>
      <c r="F142" s="33"/>
      <c r="H142" s="89" t="str">
        <f t="shared" si="5"/>
        <v/>
      </c>
      <c r="I142" s="90">
        <f t="array" ref="I142">IF(OR(AND(Налаштування!I140&lt;&gt;"вихідний",Налаштування!I140&lt;&gt;"канікули",COUNTIF($L$2:$L$6,Налаштування!G140)&gt;0),COUNTIF($L$2:$L$6,VLOOKUP(Налаштування!I140,$A$22:$B$27,2,0))),1,0)</f>
        <v>0</v>
      </c>
      <c r="J142" s="61" t="str">
        <f t="array" ref="J142">IFERROR(INDEX(Налаштування!$H$2:$H$367,SMALL(IF($I$4:$I$307=1,ROW($I$4:$I$307),""),ROW()-ROW($J$3))-ROW($J$3)),"")</f>
        <v/>
      </c>
    </row>
    <row r="143" spans="1:10" ht="15.75">
      <c r="A143" s="55" t="str">
        <f t="shared" si="4"/>
        <v/>
      </c>
      <c r="B143" s="33"/>
      <c r="C143" s="54"/>
      <c r="D143" s="33"/>
      <c r="E143" s="33"/>
      <c r="F143" s="33"/>
      <c r="H143" s="89" t="str">
        <f t="shared" si="5"/>
        <v/>
      </c>
      <c r="I143" s="90">
        <f t="array" ref="I143">IF(OR(AND(Налаштування!I141&lt;&gt;"вихідний",Налаштування!I141&lt;&gt;"канікули",COUNTIF($L$2:$L$6,Налаштування!G141)&gt;0),COUNTIF($L$2:$L$6,VLOOKUP(Налаштування!I141,$A$22:$B$27,2,0))),1,0)</f>
        <v>0</v>
      </c>
      <c r="J143" s="61" t="str">
        <f t="array" ref="J143">IFERROR(INDEX(Налаштування!$H$2:$H$367,SMALL(IF($I$4:$I$307=1,ROW($I$4:$I$307),""),ROW()-ROW($J$3))-ROW($J$3)),"")</f>
        <v/>
      </c>
    </row>
    <row r="144" spans="1:10" ht="15.75">
      <c r="A144" s="55" t="str">
        <f t="shared" si="4"/>
        <v/>
      </c>
      <c r="B144" s="33"/>
      <c r="C144" s="54"/>
      <c r="D144" s="33"/>
      <c r="E144" s="33"/>
      <c r="F144" s="33"/>
      <c r="H144" s="89" t="str">
        <f t="shared" si="5"/>
        <v/>
      </c>
      <c r="I144" s="90">
        <f t="array" ref="I144">IF(OR(AND(Налаштування!I142&lt;&gt;"вихідний",Налаштування!I142&lt;&gt;"канікули",COUNTIF($L$2:$L$6,Налаштування!G142)&gt;0),COUNTIF($L$2:$L$6,VLOOKUP(Налаштування!I142,$A$22:$B$27,2,0))),1,0)</f>
        <v>0</v>
      </c>
      <c r="J144" s="61" t="str">
        <f t="array" ref="J144">IFERROR(INDEX(Налаштування!$H$2:$H$367,SMALL(IF($I$4:$I$307=1,ROW($I$4:$I$307),""),ROW()-ROW($J$3))-ROW($J$3)),"")</f>
        <v/>
      </c>
    </row>
    <row r="145" spans="1:10" ht="15.75">
      <c r="A145" s="55" t="str">
        <f t="shared" si="4"/>
        <v/>
      </c>
      <c r="B145" s="33"/>
      <c r="C145" s="54"/>
      <c r="D145" s="33"/>
      <c r="E145" s="33"/>
      <c r="F145" s="33"/>
      <c r="H145" s="89" t="str">
        <f t="shared" si="5"/>
        <v/>
      </c>
      <c r="I145" s="90">
        <f t="array" ref="I145">IF(OR(AND(Налаштування!I143&lt;&gt;"вихідний",Налаштування!I143&lt;&gt;"канікули",COUNTIF($L$2:$L$6,Налаштування!G143)&gt;0),COUNTIF($L$2:$L$6,VLOOKUP(Налаштування!I143,$A$22:$B$27,2,0))),1,0)</f>
        <v>0</v>
      </c>
      <c r="J145" s="61" t="str">
        <f t="array" ref="J145">IFERROR(INDEX(Налаштування!$H$2:$H$367,SMALL(IF($I$4:$I$307=1,ROW($I$4:$I$307),""),ROW()-ROW($J$3))-ROW($J$3)),"")</f>
        <v/>
      </c>
    </row>
    <row r="146" spans="1:10" ht="15.75">
      <c r="A146" s="55" t="str">
        <f t="shared" si="4"/>
        <v/>
      </c>
      <c r="B146" s="33"/>
      <c r="C146" s="54"/>
      <c r="D146" s="33"/>
      <c r="E146" s="33"/>
      <c r="F146" s="33"/>
      <c r="H146" s="89" t="str">
        <f t="shared" si="5"/>
        <v/>
      </c>
      <c r="I146" s="90">
        <f t="array" ref="I146">IF(OR(AND(Налаштування!I144&lt;&gt;"вихідний",Налаштування!I144&lt;&gt;"канікули",COUNTIF($L$2:$L$6,Налаштування!G144)&gt;0),COUNTIF($L$2:$L$6,VLOOKUP(Налаштування!I144,$A$22:$B$27,2,0))),1,0)</f>
        <v>1</v>
      </c>
      <c r="J146" s="61" t="str">
        <f t="array" ref="J146">IFERROR(INDEX(Налаштування!$H$2:$H$367,SMALL(IF($I$4:$I$307=1,ROW($I$4:$I$307),""),ROW()-ROW($J$3))-ROW($J$3)),"")</f>
        <v/>
      </c>
    </row>
    <row r="147" spans="1:10" ht="15.75">
      <c r="A147" s="55" t="str">
        <f t="shared" si="4"/>
        <v/>
      </c>
      <c r="B147" s="33"/>
      <c r="C147" s="54"/>
      <c r="D147" s="33"/>
      <c r="E147" s="33"/>
      <c r="F147" s="33"/>
      <c r="H147" s="89" t="str">
        <f t="shared" si="5"/>
        <v/>
      </c>
      <c r="I147" s="90">
        <f t="array" ref="I147">IF(OR(AND(Налаштування!I145&lt;&gt;"вихідний",Налаштування!I145&lt;&gt;"канікули",COUNTIF($L$2:$L$6,Налаштування!G145)&gt;0),COUNTIF($L$2:$L$6,VLOOKUP(Налаштування!I145,$A$22:$B$27,2,0))),1,0)</f>
        <v>0</v>
      </c>
      <c r="J147" s="61" t="str">
        <f t="array" ref="J147">IFERROR(INDEX(Налаштування!$H$2:$H$367,SMALL(IF($I$4:$I$307=1,ROW($I$4:$I$307),""),ROW()-ROW($J$3))-ROW($J$3)),"")</f>
        <v/>
      </c>
    </row>
    <row r="148" spans="1:10" ht="15.75">
      <c r="A148" s="55" t="str">
        <f t="shared" si="4"/>
        <v/>
      </c>
      <c r="B148" s="33"/>
      <c r="C148" s="54"/>
      <c r="D148" s="33"/>
      <c r="E148" s="33"/>
      <c r="F148" s="33"/>
      <c r="H148" s="89" t="str">
        <f t="shared" si="5"/>
        <v/>
      </c>
      <c r="I148" s="90">
        <f t="array" ref="I148">IF(OR(AND(Налаштування!I146&lt;&gt;"вихідний",Налаштування!I146&lt;&gt;"канікули",COUNTIF($L$2:$L$6,Налаштування!G146)&gt;0),COUNTIF($L$2:$L$6,VLOOKUP(Налаштування!I146,$A$22:$B$27,2,0))),1,0)</f>
        <v>0</v>
      </c>
      <c r="J148" s="61" t="str">
        <f t="array" ref="J148">IFERROR(INDEX(Налаштування!$H$2:$H$367,SMALL(IF($I$4:$I$307=1,ROW($I$4:$I$307),""),ROW()-ROW($J$3))-ROW($J$3)),"")</f>
        <v/>
      </c>
    </row>
    <row r="149" spans="1:10" ht="15.75">
      <c r="A149" s="55" t="str">
        <f t="shared" si="4"/>
        <v/>
      </c>
      <c r="B149" s="33"/>
      <c r="C149" s="54"/>
      <c r="D149" s="33"/>
      <c r="E149" s="33"/>
      <c r="F149" s="33"/>
      <c r="H149" s="89" t="str">
        <f t="shared" si="5"/>
        <v/>
      </c>
      <c r="I149" s="90">
        <f t="array" ref="I149">IF(OR(AND(Налаштування!I147&lt;&gt;"вихідний",Налаштування!I147&lt;&gt;"канікули",COUNTIF($L$2:$L$6,Налаштування!G147)&gt;0),COUNTIF($L$2:$L$6,VLOOKUP(Налаштування!I147,$A$22:$B$27,2,0))),1,0)</f>
        <v>0</v>
      </c>
      <c r="J149" s="61" t="str">
        <f t="array" ref="J149">IFERROR(INDEX(Налаштування!$H$2:$H$367,SMALL(IF($I$4:$I$307=1,ROW($I$4:$I$307),""),ROW()-ROW($J$3))-ROW($J$3)),"")</f>
        <v/>
      </c>
    </row>
    <row r="150" spans="1:10" ht="15.75">
      <c r="A150" s="55" t="str">
        <f t="shared" si="4"/>
        <v/>
      </c>
      <c r="B150" s="33"/>
      <c r="C150" s="54"/>
      <c r="D150" s="33"/>
      <c r="E150" s="33"/>
      <c r="F150" s="33"/>
      <c r="H150" s="89" t="str">
        <f t="shared" si="5"/>
        <v/>
      </c>
      <c r="I150" s="90">
        <f t="array" ref="I150">IF(OR(AND(Налаштування!I148&lt;&gt;"вихідний",Налаштування!I148&lt;&gt;"канікули",COUNTIF($L$2:$L$6,Налаштування!G148)&gt;0),COUNTIF($L$2:$L$6,VLOOKUP(Налаштування!I148,$A$22:$B$27,2,0))),1,0)</f>
        <v>0</v>
      </c>
      <c r="J150" s="61" t="str">
        <f t="array" ref="J150">IFERROR(INDEX(Налаштування!$H$2:$H$367,SMALL(IF($I$4:$I$307=1,ROW($I$4:$I$307),""),ROW()-ROW($J$3))-ROW($J$3)),"")</f>
        <v/>
      </c>
    </row>
    <row r="151" spans="1:10" ht="15.75">
      <c r="A151" s="55" t="str">
        <f t="shared" si="4"/>
        <v/>
      </c>
      <c r="B151" s="33"/>
      <c r="C151" s="54"/>
      <c r="D151" s="33"/>
      <c r="E151" s="33"/>
      <c r="F151" s="33"/>
      <c r="H151" s="89" t="str">
        <f t="shared" si="5"/>
        <v/>
      </c>
      <c r="I151" s="90">
        <f t="array" ref="I151">IF(OR(AND(Налаштування!I149&lt;&gt;"вихідний",Налаштування!I149&lt;&gt;"канікули",COUNTIF($L$2:$L$6,Налаштування!G149)&gt;0),COUNTIF($L$2:$L$6,VLOOKUP(Налаштування!I149,$A$22:$B$27,2,0))),1,0)</f>
        <v>0</v>
      </c>
      <c r="J151" s="61" t="str">
        <f t="array" ref="J151">IFERROR(INDEX(Налаштування!$H$2:$H$367,SMALL(IF($I$4:$I$307=1,ROW($I$4:$I$307),""),ROW()-ROW($J$3))-ROW($J$3)),"")</f>
        <v/>
      </c>
    </row>
    <row r="152" spans="1:10" ht="15.75">
      <c r="A152" s="55" t="str">
        <f t="shared" si="4"/>
        <v/>
      </c>
      <c r="B152" s="33"/>
      <c r="C152" s="54"/>
      <c r="D152" s="33"/>
      <c r="E152" s="33"/>
      <c r="F152" s="33"/>
      <c r="H152" s="89" t="str">
        <f t="shared" si="5"/>
        <v/>
      </c>
      <c r="I152" s="90">
        <f t="array" ref="I152">IF(OR(AND(Налаштування!I150&lt;&gt;"вихідний",Налаштування!I150&lt;&gt;"канікули",COUNTIF($L$2:$L$6,Налаштування!G150)&gt;0),COUNTIF($L$2:$L$6,VLOOKUP(Налаштування!I150,$A$22:$B$27,2,0))),1,0)</f>
        <v>0</v>
      </c>
      <c r="J152" s="61" t="str">
        <f t="array" ref="J152">IFERROR(INDEX(Налаштування!$H$2:$H$367,SMALL(IF($I$4:$I$307=1,ROW($I$4:$I$307),""),ROW()-ROW($J$3))-ROW($J$3)),"")</f>
        <v/>
      </c>
    </row>
    <row r="153" spans="1:10" ht="15.75">
      <c r="A153" s="55" t="str">
        <f t="shared" si="4"/>
        <v/>
      </c>
      <c r="B153" s="33"/>
      <c r="C153" s="54"/>
      <c r="D153" s="33"/>
      <c r="E153" s="33"/>
      <c r="F153" s="33"/>
      <c r="H153" s="89" t="str">
        <f t="shared" si="5"/>
        <v/>
      </c>
      <c r="I153" s="90">
        <f t="array" ref="I153">IF(OR(AND(Налаштування!I151&lt;&gt;"вихідний",Налаштування!I151&lt;&gt;"канікули",COUNTIF($L$2:$L$6,Налаштування!G151)&gt;0),COUNTIF($L$2:$L$6,VLOOKUP(Налаштування!I151,$A$22:$B$27,2,0))),1,0)</f>
        <v>1</v>
      </c>
      <c r="J153" s="61" t="str">
        <f t="array" ref="J153">IFERROR(INDEX(Налаштування!$H$2:$H$367,SMALL(IF($I$4:$I$307=1,ROW($I$4:$I$307),""),ROW()-ROW($J$3))-ROW($J$3)),"")</f>
        <v/>
      </c>
    </row>
    <row r="154" spans="1:10" ht="15.75">
      <c r="A154" s="55" t="str">
        <f t="shared" si="4"/>
        <v/>
      </c>
      <c r="B154" s="33"/>
      <c r="C154" s="54"/>
      <c r="D154" s="33"/>
      <c r="E154" s="33"/>
      <c r="F154" s="33"/>
      <c r="H154" s="89" t="str">
        <f t="shared" si="5"/>
        <v/>
      </c>
      <c r="I154" s="90">
        <f t="array" ref="I154">IF(OR(AND(Налаштування!I152&lt;&gt;"вихідний",Налаштування!I152&lt;&gt;"канікули",COUNTIF($L$2:$L$6,Налаштування!G152)&gt;0),COUNTIF($L$2:$L$6,VLOOKUP(Налаштування!I152,$A$22:$B$27,2,0))),1,0)</f>
        <v>0</v>
      </c>
      <c r="J154" s="61" t="str">
        <f t="array" ref="J154">IFERROR(INDEX(Налаштування!$H$2:$H$367,SMALL(IF($I$4:$I$307=1,ROW($I$4:$I$307),""),ROW()-ROW($J$3))-ROW($J$3)),"")</f>
        <v/>
      </c>
    </row>
    <row r="155" spans="1:10" ht="15.75">
      <c r="A155" s="55" t="str">
        <f t="shared" si="4"/>
        <v/>
      </c>
      <c r="B155" s="33"/>
      <c r="C155" s="54"/>
      <c r="D155" s="33"/>
      <c r="E155" s="33"/>
      <c r="F155" s="33"/>
      <c r="H155" s="89" t="str">
        <f t="shared" si="5"/>
        <v/>
      </c>
      <c r="I155" s="90">
        <f t="array" ref="I155">IF(OR(AND(Налаштування!I153&lt;&gt;"вихідний",Налаштування!I153&lt;&gt;"канікули",COUNTIF($L$2:$L$6,Налаштування!G153)&gt;0),COUNTIF($L$2:$L$6,VLOOKUP(Налаштування!I153,$A$22:$B$27,2,0))),1,0)</f>
        <v>0</v>
      </c>
      <c r="J155" s="61" t="str">
        <f t="array" ref="J155">IFERROR(INDEX(Налаштування!$H$2:$H$367,SMALL(IF($I$4:$I$307=1,ROW($I$4:$I$307),""),ROW()-ROW($J$3))-ROW($J$3)),"")</f>
        <v/>
      </c>
    </row>
    <row r="156" spans="1:10" ht="15.75">
      <c r="A156" s="55" t="str">
        <f t="shared" si="4"/>
        <v/>
      </c>
      <c r="B156" s="33"/>
      <c r="C156" s="54"/>
      <c r="D156" s="33"/>
      <c r="E156" s="33"/>
      <c r="F156" s="33"/>
      <c r="H156" s="89" t="str">
        <f t="shared" si="5"/>
        <v/>
      </c>
      <c r="I156" s="90">
        <f t="array" ref="I156">IF(OR(AND(Налаштування!I154&lt;&gt;"вихідний",Налаштування!I154&lt;&gt;"канікули",COUNTIF($L$2:$L$6,Налаштування!G154)&gt;0),COUNTIF($L$2:$L$6,VLOOKUP(Налаштування!I154,$A$22:$B$27,2,0))),1,0)</f>
        <v>0</v>
      </c>
      <c r="J156" s="61" t="str">
        <f t="array" ref="J156">IFERROR(INDEX(Налаштування!$H$2:$H$367,SMALL(IF($I$4:$I$307=1,ROW($I$4:$I$307),""),ROW()-ROW($J$3))-ROW($J$3)),"")</f>
        <v/>
      </c>
    </row>
    <row r="157" spans="1:10" ht="15.75">
      <c r="A157" s="55" t="str">
        <f t="shared" si="4"/>
        <v/>
      </c>
      <c r="B157" s="33"/>
      <c r="C157" s="54"/>
      <c r="D157" s="33"/>
      <c r="E157" s="33"/>
      <c r="F157" s="33"/>
      <c r="H157" s="89" t="str">
        <f t="shared" si="5"/>
        <v/>
      </c>
      <c r="I157" s="90">
        <f t="array" ref="I157">IF(OR(AND(Налаштування!I155&lt;&gt;"вихідний",Налаштування!I155&lt;&gt;"канікули",COUNTIF($L$2:$L$6,Налаштування!G155)&gt;0),COUNTIF($L$2:$L$6,VLOOKUP(Налаштування!I155,$A$22:$B$27,2,0))),1,0)</f>
        <v>0</v>
      </c>
      <c r="J157" s="61" t="str">
        <f t="array" ref="J157">IFERROR(INDEX(Налаштування!$H$2:$H$367,SMALL(IF($I$4:$I$307=1,ROW($I$4:$I$307),""),ROW()-ROW($J$3))-ROW($J$3)),"")</f>
        <v/>
      </c>
    </row>
    <row r="158" spans="1:10" ht="15.75">
      <c r="A158" s="55" t="str">
        <f t="shared" si="4"/>
        <v/>
      </c>
      <c r="B158" s="33"/>
      <c r="C158" s="54"/>
      <c r="D158" s="33"/>
      <c r="E158" s="33"/>
      <c r="F158" s="33"/>
      <c r="H158" s="89" t="str">
        <f t="shared" si="5"/>
        <v/>
      </c>
      <c r="I158" s="90">
        <f t="array" ref="I158">IF(OR(AND(Налаштування!I156&lt;&gt;"вихідний",Налаштування!I156&lt;&gt;"канікули",COUNTIF($L$2:$L$6,Налаштування!G156)&gt;0),COUNTIF($L$2:$L$6,VLOOKUP(Налаштування!I156,$A$22:$B$27,2,0))),1,0)</f>
        <v>0</v>
      </c>
      <c r="J158" s="61" t="str">
        <f t="array" ref="J158">IFERROR(INDEX(Налаштування!$H$2:$H$367,SMALL(IF($I$4:$I$307=1,ROW($I$4:$I$307),""),ROW()-ROW($J$3))-ROW($J$3)),"")</f>
        <v/>
      </c>
    </row>
    <row r="159" spans="1:10" ht="15.75">
      <c r="A159" s="55" t="str">
        <f t="shared" si="4"/>
        <v/>
      </c>
      <c r="B159" s="33"/>
      <c r="C159" s="54"/>
      <c r="D159" s="33"/>
      <c r="E159" s="33"/>
      <c r="F159" s="33"/>
      <c r="H159" s="89" t="str">
        <f t="shared" si="5"/>
        <v/>
      </c>
      <c r="I159" s="90">
        <f t="array" ref="I159">IF(OR(AND(Налаштування!I157&lt;&gt;"вихідний",Налаштування!I157&lt;&gt;"канікули",COUNTIF($L$2:$L$6,Налаштування!G157)&gt;0),COUNTIF($L$2:$L$6,VLOOKUP(Налаштування!I157,$A$22:$B$27,2,0))),1,0)</f>
        <v>0</v>
      </c>
      <c r="J159" s="61" t="str">
        <f t="array" ref="J159">IFERROR(INDEX(Налаштування!$H$2:$H$367,SMALL(IF($I$4:$I$307=1,ROW($I$4:$I$307),""),ROW()-ROW($J$3))-ROW($J$3)),"")</f>
        <v/>
      </c>
    </row>
    <row r="160" spans="1:10" ht="15.75">
      <c r="A160" s="55" t="str">
        <f t="shared" si="4"/>
        <v/>
      </c>
      <c r="B160" s="33"/>
      <c r="C160" s="54"/>
      <c r="D160" s="33"/>
      <c r="E160" s="33"/>
      <c r="F160" s="33"/>
      <c r="H160" s="89" t="str">
        <f t="shared" si="5"/>
        <v/>
      </c>
      <c r="I160" s="90">
        <f t="array" ref="I160">IF(OR(AND(Налаштування!I158&lt;&gt;"вихідний",Налаштування!I158&lt;&gt;"канікули",COUNTIF($L$2:$L$6,Налаштування!G158)&gt;0),COUNTIF($L$2:$L$6,VLOOKUP(Налаштування!I158,$A$22:$B$27,2,0))),1,0)</f>
        <v>1</v>
      </c>
      <c r="J160" s="61" t="str">
        <f t="array" ref="J160">IFERROR(INDEX(Налаштування!$H$2:$H$367,SMALL(IF($I$4:$I$307=1,ROW($I$4:$I$307),""),ROW()-ROW($J$3))-ROW($J$3)),"")</f>
        <v/>
      </c>
    </row>
    <row r="161" spans="1:10" ht="15.75">
      <c r="A161" s="55" t="str">
        <f t="shared" si="4"/>
        <v/>
      </c>
      <c r="B161" s="33"/>
      <c r="C161" s="54"/>
      <c r="D161" s="33"/>
      <c r="E161" s="33"/>
      <c r="F161" s="33"/>
      <c r="H161" s="89" t="str">
        <f t="shared" si="5"/>
        <v/>
      </c>
      <c r="I161" s="90">
        <f t="array" ref="I161">IF(OR(AND(Налаштування!I159&lt;&gt;"вихідний",Налаштування!I159&lt;&gt;"канікули",COUNTIF($L$2:$L$6,Налаштування!G159)&gt;0),COUNTIF($L$2:$L$6,VLOOKUP(Налаштування!I159,$A$22:$B$27,2,0))),1,0)</f>
        <v>0</v>
      </c>
      <c r="J161" s="61" t="str">
        <f t="array" ref="J161">IFERROR(INDEX(Налаштування!$H$2:$H$367,SMALL(IF($I$4:$I$307=1,ROW($I$4:$I$307),""),ROW()-ROW($J$3))-ROW($J$3)),"")</f>
        <v/>
      </c>
    </row>
    <row r="162" spans="1:10" ht="15.75">
      <c r="A162" s="55" t="str">
        <f t="shared" si="4"/>
        <v/>
      </c>
      <c r="B162" s="33"/>
      <c r="C162" s="54"/>
      <c r="D162" s="33"/>
      <c r="E162" s="33"/>
      <c r="F162" s="33"/>
      <c r="H162" s="89" t="str">
        <f t="shared" si="5"/>
        <v/>
      </c>
      <c r="I162" s="90">
        <f t="array" ref="I162">IF(OR(AND(Налаштування!I160&lt;&gt;"вихідний",Налаштування!I160&lt;&gt;"канікули",COUNTIF($L$2:$L$6,Налаштування!G160)&gt;0),COUNTIF($L$2:$L$6,VLOOKUP(Налаштування!I160,$A$22:$B$27,2,0))),1,0)</f>
        <v>0</v>
      </c>
      <c r="J162" s="61" t="str">
        <f t="array" ref="J162">IFERROR(INDEX(Налаштування!$H$2:$H$367,SMALL(IF($I$4:$I$307=1,ROW($I$4:$I$307),""),ROW()-ROW($J$3))-ROW($J$3)),"")</f>
        <v/>
      </c>
    </row>
    <row r="163" spans="1:10" ht="15.75">
      <c r="A163" s="55" t="str">
        <f t="shared" si="4"/>
        <v/>
      </c>
      <c r="B163" s="33"/>
      <c r="C163" s="54"/>
      <c r="D163" s="33"/>
      <c r="E163" s="33"/>
      <c r="F163" s="33"/>
      <c r="H163" s="89" t="str">
        <f t="shared" si="5"/>
        <v/>
      </c>
      <c r="I163" s="90">
        <f t="array" ref="I163">IF(OR(AND(Налаштування!I161&lt;&gt;"вихідний",Налаштування!I161&lt;&gt;"канікули",COUNTIF($L$2:$L$6,Налаштування!G161)&gt;0),COUNTIF($L$2:$L$6,VLOOKUP(Налаштування!I161,$A$22:$B$27,2,0))),1,0)</f>
        <v>0</v>
      </c>
      <c r="J163" s="61" t="str">
        <f t="array" ref="J163">IFERROR(INDEX(Налаштування!$H$2:$H$367,SMALL(IF($I$4:$I$307=1,ROW($I$4:$I$307),""),ROW()-ROW($J$3))-ROW($J$3)),"")</f>
        <v/>
      </c>
    </row>
    <row r="164" spans="1:10" ht="15.75">
      <c r="A164" s="55" t="str">
        <f t="shared" si="4"/>
        <v/>
      </c>
      <c r="B164" s="33"/>
      <c r="C164" s="54"/>
      <c r="D164" s="33"/>
      <c r="E164" s="33"/>
      <c r="F164" s="33"/>
      <c r="H164" s="89" t="str">
        <f t="shared" si="5"/>
        <v/>
      </c>
      <c r="I164" s="90">
        <f t="array" ref="I164">IF(OR(AND(Налаштування!I162&lt;&gt;"вихідний",Налаштування!I162&lt;&gt;"канікули",COUNTIF($L$2:$L$6,Налаштування!G162)&gt;0),COUNTIF($L$2:$L$6,VLOOKUP(Налаштування!I162,$A$22:$B$27,2,0))),1,0)</f>
        <v>0</v>
      </c>
      <c r="J164" s="61" t="str">
        <f t="array" ref="J164">IFERROR(INDEX(Налаштування!$H$2:$H$367,SMALL(IF($I$4:$I$307=1,ROW($I$4:$I$307),""),ROW()-ROW($J$3))-ROW($J$3)),"")</f>
        <v/>
      </c>
    </row>
    <row r="165" spans="1:10" ht="15.75">
      <c r="A165" s="55" t="str">
        <f t="shared" si="4"/>
        <v/>
      </c>
      <c r="B165" s="33"/>
      <c r="C165" s="54"/>
      <c r="D165" s="33"/>
      <c r="E165" s="33"/>
      <c r="F165" s="33"/>
      <c r="H165" s="89" t="str">
        <f t="shared" si="5"/>
        <v/>
      </c>
      <c r="I165" s="90">
        <f t="array" ref="I165">IF(OR(AND(Налаштування!I163&lt;&gt;"вихідний",Налаштування!I163&lt;&gt;"канікули",COUNTIF($L$2:$L$6,Налаштування!G163)&gt;0),COUNTIF($L$2:$L$6,VLOOKUP(Налаштування!I163,$A$22:$B$27,2,0))),1,0)</f>
        <v>0</v>
      </c>
      <c r="J165" s="61" t="str">
        <f t="array" ref="J165">IFERROR(INDEX(Налаштування!$H$2:$H$367,SMALL(IF($I$4:$I$307=1,ROW($I$4:$I$307),""),ROW()-ROW($J$3))-ROW($J$3)),"")</f>
        <v/>
      </c>
    </row>
    <row r="166" spans="1:10" ht="15.75">
      <c r="A166" s="55" t="str">
        <f t="shared" si="4"/>
        <v/>
      </c>
      <c r="B166" s="33"/>
      <c r="C166" s="54"/>
      <c r="D166" s="33"/>
      <c r="E166" s="33"/>
      <c r="F166" s="33"/>
      <c r="H166" s="89" t="str">
        <f t="shared" si="5"/>
        <v/>
      </c>
      <c r="I166" s="90">
        <f t="array" ref="I166">IF(OR(AND(Налаштування!I164&lt;&gt;"вихідний",Налаштування!I164&lt;&gt;"канікули",COUNTIF($L$2:$L$6,Налаштування!G164)&gt;0),COUNTIF($L$2:$L$6,VLOOKUP(Налаштування!I164,$A$22:$B$27,2,0))),1,0)</f>
        <v>0</v>
      </c>
      <c r="J166" s="61" t="str">
        <f t="array" ref="J166">IFERROR(INDEX(Налаштування!$H$2:$H$367,SMALL(IF($I$4:$I$307=1,ROW($I$4:$I$307),""),ROW()-ROW($J$3))-ROW($J$3)),"")</f>
        <v/>
      </c>
    </row>
    <row r="167" spans="1:10" ht="15.75">
      <c r="A167" s="55" t="str">
        <f t="shared" si="4"/>
        <v/>
      </c>
      <c r="B167" s="33"/>
      <c r="C167" s="54"/>
      <c r="D167" s="33"/>
      <c r="E167" s="33"/>
      <c r="F167" s="33"/>
      <c r="H167" s="89" t="str">
        <f t="shared" si="5"/>
        <v/>
      </c>
      <c r="I167" s="90">
        <f t="array" ref="I167">IF(OR(AND(Налаштування!I165&lt;&gt;"вихідний",Налаштування!I165&lt;&gt;"канікули",COUNTIF($L$2:$L$6,Налаштування!G165)&gt;0),COUNTIF($L$2:$L$6,VLOOKUP(Налаштування!I165,$A$22:$B$27,2,0))),1,0)</f>
        <v>1</v>
      </c>
      <c r="J167" s="61" t="str">
        <f t="array" ref="J167">IFERROR(INDEX(Налаштування!$H$2:$H$367,SMALL(IF($I$4:$I$307=1,ROW($I$4:$I$307),""),ROW()-ROW($J$3))-ROW($J$3)),"")</f>
        <v/>
      </c>
    </row>
    <row r="168" spans="1:10" ht="15.75">
      <c r="A168" s="55" t="str">
        <f t="shared" si="4"/>
        <v/>
      </c>
      <c r="B168" s="33"/>
      <c r="C168" s="54"/>
      <c r="D168" s="33"/>
      <c r="E168" s="33"/>
      <c r="F168" s="33"/>
      <c r="H168" s="89" t="str">
        <f t="shared" si="5"/>
        <v/>
      </c>
      <c r="I168" s="90">
        <f t="array" ref="I168">IF(OR(AND(Налаштування!I166&lt;&gt;"вихідний",Налаштування!I166&lt;&gt;"канікули",COUNTIF($L$2:$L$6,Налаштування!G166)&gt;0),COUNTIF($L$2:$L$6,VLOOKUP(Налаштування!I166,$A$22:$B$27,2,0))),1,0)</f>
        <v>0</v>
      </c>
      <c r="J168" s="61" t="str">
        <f t="array" ref="J168">IFERROR(INDEX(Налаштування!$H$2:$H$367,SMALL(IF($I$4:$I$307=1,ROW($I$4:$I$307),""),ROW()-ROW($J$3))-ROW($J$3)),"")</f>
        <v/>
      </c>
    </row>
    <row r="169" spans="1:10" ht="15.75">
      <c r="A169" s="55" t="str">
        <f t="shared" si="4"/>
        <v/>
      </c>
      <c r="B169" s="33"/>
      <c r="C169" s="54"/>
      <c r="D169" s="33"/>
      <c r="E169" s="33"/>
      <c r="F169" s="33"/>
      <c r="H169" s="89" t="str">
        <f t="shared" si="5"/>
        <v/>
      </c>
      <c r="I169" s="90">
        <f t="array" ref="I169">IF(OR(AND(Налаштування!I167&lt;&gt;"вихідний",Налаштування!I167&lt;&gt;"канікули",COUNTIF($L$2:$L$6,Налаштування!G167)&gt;0),COUNTIF($L$2:$L$6,VLOOKUP(Налаштування!I167,$A$22:$B$27,2,0))),1,0)</f>
        <v>0</v>
      </c>
      <c r="J169" s="61" t="str">
        <f t="array" ref="J169">IFERROR(INDEX(Налаштування!$H$2:$H$367,SMALL(IF($I$4:$I$307=1,ROW($I$4:$I$307),""),ROW()-ROW($J$3))-ROW($J$3)),"")</f>
        <v/>
      </c>
    </row>
    <row r="170" spans="1:10" ht="15.75">
      <c r="A170" s="55" t="str">
        <f t="shared" si="4"/>
        <v/>
      </c>
      <c r="B170" s="33"/>
      <c r="C170" s="54"/>
      <c r="D170" s="33"/>
      <c r="E170" s="33"/>
      <c r="F170" s="33"/>
      <c r="H170" s="89" t="str">
        <f t="shared" si="5"/>
        <v/>
      </c>
      <c r="I170" s="90">
        <f t="array" ref="I170">IF(OR(AND(Налаштування!I168&lt;&gt;"вихідний",Налаштування!I168&lt;&gt;"канікули",COUNTIF($L$2:$L$6,Налаштування!G168)&gt;0),COUNTIF($L$2:$L$6,VLOOKUP(Налаштування!I168,$A$22:$B$27,2,0))),1,0)</f>
        <v>0</v>
      </c>
      <c r="J170" s="61" t="str">
        <f t="array" ref="J170">IFERROR(INDEX(Налаштування!$H$2:$H$367,SMALL(IF($I$4:$I$307=1,ROW($I$4:$I$307),""),ROW()-ROW($J$3))-ROW($J$3)),"")</f>
        <v/>
      </c>
    </row>
    <row r="171" spans="1:10" ht="15.75">
      <c r="A171" s="55" t="str">
        <f t="shared" si="4"/>
        <v/>
      </c>
      <c r="B171" s="33"/>
      <c r="C171" s="54"/>
      <c r="D171" s="33"/>
      <c r="E171" s="33"/>
      <c r="F171" s="33"/>
      <c r="H171" s="89" t="str">
        <f t="shared" si="5"/>
        <v/>
      </c>
      <c r="I171" s="90">
        <f t="array" ref="I171">IF(OR(AND(Налаштування!I169&lt;&gt;"вихідний",Налаштування!I169&lt;&gt;"канікули",COUNTIF($L$2:$L$6,Налаштування!G169)&gt;0),COUNTIF($L$2:$L$6,VLOOKUP(Налаштування!I169,$A$22:$B$27,2,0))),1,0)</f>
        <v>0</v>
      </c>
      <c r="J171" s="61" t="str">
        <f t="array" ref="J171">IFERROR(INDEX(Налаштування!$H$2:$H$367,SMALL(IF($I$4:$I$307=1,ROW($I$4:$I$307),""),ROW()-ROW($J$3))-ROW($J$3)),"")</f>
        <v/>
      </c>
    </row>
    <row r="172" spans="1:10" ht="15.75">
      <c r="A172" s="55" t="str">
        <f t="shared" si="4"/>
        <v/>
      </c>
      <c r="B172" s="33"/>
      <c r="C172" s="54"/>
      <c r="D172" s="33"/>
      <c r="E172" s="33"/>
      <c r="F172" s="33"/>
      <c r="H172" s="89" t="str">
        <f t="shared" si="5"/>
        <v/>
      </c>
      <c r="I172" s="90">
        <f t="array" ref="I172">IF(OR(AND(Налаштування!I170&lt;&gt;"вихідний",Налаштування!I170&lt;&gt;"канікули",COUNTIF($L$2:$L$6,Налаштування!G170)&gt;0),COUNTIF($L$2:$L$6,VLOOKUP(Налаштування!I170,$A$22:$B$27,2,0))),1,0)</f>
        <v>0</v>
      </c>
      <c r="J172" s="61" t="str">
        <f t="array" ref="J172">IFERROR(INDEX(Налаштування!$H$2:$H$367,SMALL(IF($I$4:$I$307=1,ROW($I$4:$I$307),""),ROW()-ROW($J$3))-ROW($J$3)),"")</f>
        <v/>
      </c>
    </row>
    <row r="173" spans="1:10" ht="15.75">
      <c r="A173" s="55" t="str">
        <f t="shared" si="4"/>
        <v/>
      </c>
      <c r="B173" s="33"/>
      <c r="C173" s="54"/>
      <c r="D173" s="33"/>
      <c r="E173" s="33"/>
      <c r="F173" s="33"/>
      <c r="H173" s="89" t="str">
        <f t="shared" si="5"/>
        <v/>
      </c>
      <c r="I173" s="90">
        <f t="array" ref="I173">IF(OR(AND(Налаштування!I171&lt;&gt;"вихідний",Налаштування!I171&lt;&gt;"канікули",COUNTIF($L$2:$L$6,Налаштування!G171)&gt;0),COUNTIF($L$2:$L$6,VLOOKUP(Налаштування!I171,$A$22:$B$27,2,0))),1,0)</f>
        <v>0</v>
      </c>
      <c r="J173" s="61" t="str">
        <f t="array" ref="J173">IFERROR(INDEX(Налаштування!$H$2:$H$367,SMALL(IF($I$4:$I$307=1,ROW($I$4:$I$307),""),ROW()-ROW($J$3))-ROW($J$3)),"")</f>
        <v/>
      </c>
    </row>
    <row r="174" spans="1:10" ht="15.75">
      <c r="A174" s="55" t="str">
        <f t="shared" si="4"/>
        <v/>
      </c>
      <c r="B174" s="33"/>
      <c r="C174" s="54"/>
      <c r="D174" s="33"/>
      <c r="E174" s="33"/>
      <c r="F174" s="33"/>
      <c r="H174" s="89" t="str">
        <f t="shared" si="5"/>
        <v/>
      </c>
      <c r="I174" s="90">
        <f t="array" ref="I174">IF(OR(AND(Налаштування!I172&lt;&gt;"вихідний",Налаштування!I172&lt;&gt;"канікули",COUNTIF($L$2:$L$6,Налаштування!G172)&gt;0),COUNTIF($L$2:$L$6,VLOOKUP(Налаштування!I172,$A$22:$B$27,2,0))),1,0)</f>
        <v>1</v>
      </c>
      <c r="J174" s="61" t="str">
        <f t="array" ref="J174">IFERROR(INDEX(Налаштування!$H$2:$H$367,SMALL(IF($I$4:$I$307=1,ROW($I$4:$I$307),""),ROW()-ROW($J$3))-ROW($J$3)),"")</f>
        <v/>
      </c>
    </row>
    <row r="175" spans="1:10" ht="15.75">
      <c r="A175" s="55" t="str">
        <f t="shared" si="4"/>
        <v/>
      </c>
      <c r="B175" s="33"/>
      <c r="C175" s="54"/>
      <c r="D175" s="33"/>
      <c r="E175" s="33"/>
      <c r="F175" s="33"/>
      <c r="H175" s="89" t="str">
        <f t="shared" si="5"/>
        <v/>
      </c>
      <c r="I175" s="90">
        <f t="array" ref="I175">IF(OR(AND(Налаштування!I173&lt;&gt;"вихідний",Налаштування!I173&lt;&gt;"канікули",COUNTIF($L$2:$L$6,Налаштування!G173)&gt;0),COUNTIF($L$2:$L$6,VLOOKUP(Налаштування!I173,$A$22:$B$27,2,0))),1,0)</f>
        <v>0</v>
      </c>
      <c r="J175" s="61" t="str">
        <f t="array" ref="J175">IFERROR(INDEX(Налаштування!$H$2:$H$367,SMALL(IF($I$4:$I$307=1,ROW($I$4:$I$307),""),ROW()-ROW($J$3))-ROW($J$3)),"")</f>
        <v/>
      </c>
    </row>
    <row r="176" spans="1:10" ht="15.75">
      <c r="A176" s="55" t="str">
        <f t="shared" si="4"/>
        <v/>
      </c>
      <c r="B176" s="33"/>
      <c r="C176" s="54"/>
      <c r="D176" s="33"/>
      <c r="E176" s="33"/>
      <c r="F176" s="33"/>
      <c r="H176" s="89" t="str">
        <f t="shared" si="5"/>
        <v/>
      </c>
      <c r="I176" s="90">
        <f t="array" ref="I176">IF(OR(AND(Налаштування!I174&lt;&gt;"вихідний",Налаштування!I174&lt;&gt;"канікули",COUNTIF($L$2:$L$6,Налаштування!G174)&gt;0),COUNTIF($L$2:$L$6,VLOOKUP(Налаштування!I174,$A$22:$B$27,2,0))),1,0)</f>
        <v>0</v>
      </c>
      <c r="J176" s="61" t="str">
        <f t="array" ref="J176">IFERROR(INDEX(Налаштування!$H$2:$H$367,SMALL(IF($I$4:$I$307=1,ROW($I$4:$I$307),""),ROW()-ROW($J$3))-ROW($J$3)),"")</f>
        <v/>
      </c>
    </row>
    <row r="177" spans="1:10" ht="15.75">
      <c r="A177" s="55" t="str">
        <f t="shared" si="4"/>
        <v/>
      </c>
      <c r="B177" s="33"/>
      <c r="C177" s="54"/>
      <c r="D177" s="33"/>
      <c r="E177" s="33"/>
      <c r="F177" s="33"/>
      <c r="H177" s="89" t="str">
        <f t="shared" si="5"/>
        <v/>
      </c>
      <c r="I177" s="90">
        <f t="array" ref="I177">IF(OR(AND(Налаштування!I175&lt;&gt;"вихідний",Налаштування!I175&lt;&gt;"канікули",COUNTIF($L$2:$L$6,Налаштування!G175)&gt;0),COUNTIF($L$2:$L$6,VLOOKUP(Налаштування!I175,$A$22:$B$27,2,0))),1,0)</f>
        <v>0</v>
      </c>
      <c r="J177" s="61" t="str">
        <f t="array" ref="J177">IFERROR(INDEX(Налаштування!$H$2:$H$367,SMALL(IF($I$4:$I$307=1,ROW($I$4:$I$307),""),ROW()-ROW($J$3))-ROW($J$3)),"")</f>
        <v/>
      </c>
    </row>
    <row r="178" spans="1:10" ht="15.75">
      <c r="A178" s="55" t="str">
        <f t="shared" si="4"/>
        <v/>
      </c>
      <c r="B178" s="33"/>
      <c r="C178" s="54"/>
      <c r="D178" s="33"/>
      <c r="E178" s="33"/>
      <c r="F178" s="33"/>
      <c r="H178" s="89" t="str">
        <f t="shared" si="5"/>
        <v/>
      </c>
      <c r="I178" s="90">
        <f t="array" ref="I178">IF(OR(AND(Налаштування!I176&lt;&gt;"вихідний",Налаштування!I176&lt;&gt;"канікули",COUNTIF($L$2:$L$6,Налаштування!G176)&gt;0),COUNTIF($L$2:$L$6,VLOOKUP(Налаштування!I176,$A$22:$B$27,2,0))),1,0)</f>
        <v>0</v>
      </c>
      <c r="J178" s="61" t="str">
        <f t="array" ref="J178">IFERROR(INDEX(Налаштування!$H$2:$H$367,SMALL(IF($I$4:$I$307=1,ROW($I$4:$I$307),""),ROW()-ROW($J$3))-ROW($J$3)),"")</f>
        <v/>
      </c>
    </row>
    <row r="179" spans="1:10" ht="15.75">
      <c r="A179" s="56" t="str">
        <f t="shared" si="4"/>
        <v/>
      </c>
      <c r="C179" s="47"/>
      <c r="H179" s="89"/>
      <c r="I179" s="90">
        <f t="array" ref="I179">IF(OR(AND(Налаштування!I179&lt;&gt;"вихідний",Налаштування!I179&lt;&gt;"канікули",COUNTIF($L$2:$L$6,Налаштування!G179)&gt;0),COUNTIF($L$2:$L$6,VLOOKUP(Налаштування!I179,$A$22:$B$27,2,0))),1,0)</f>
        <v>1</v>
      </c>
      <c r="J179" s="61"/>
    </row>
    <row r="180" spans="1:10" ht="15.75">
      <c r="A180" s="56" t="str">
        <f t="shared" si="4"/>
        <v/>
      </c>
      <c r="C180" s="47"/>
      <c r="H180" s="89"/>
      <c r="I180" s="90">
        <f t="array" ref="I180">IF(OR(AND(Налаштування!I180&lt;&gt;"вихідний",Налаштування!I180&lt;&gt;"канікули",COUNTIF($L$2:$L$6,Налаштування!G180)&gt;0),COUNTIF($L$2:$L$6,VLOOKUP(Налаштування!I180,$A$22:$B$27,2,0))),1,0)</f>
        <v>0</v>
      </c>
      <c r="J180" s="61"/>
    </row>
    <row r="181" spans="1:10">
      <c r="H181" s="89"/>
      <c r="I181" s="90">
        <f t="array" ref="I181">IF(OR(AND(Налаштування!I241&lt;&gt;"вихідний",Налаштування!I241&lt;&gt;"канікули",COUNTIF($L$2:$L$6,Налаштування!G241)&gt;0),COUNTIF($L$2:$L$6,VLOOKUP(Налаштування!I241,$A$22:$B$27,2,0))),1,0)</f>
        <v>0</v>
      </c>
      <c r="J181" s="91"/>
    </row>
    <row r="182" spans="1:10">
      <c r="H182" s="89"/>
      <c r="I182" s="90">
        <f t="array" ref="I182">IF(OR(AND(Налаштування!I242&lt;&gt;"вихідний",Налаштування!I242&lt;&gt;"канікули",COUNTIF($L$2:$L$6,Налаштування!G242)&gt;0),COUNTIF($L$2:$L$6,VLOOKUP(Налаштування!I242,$A$22:$B$27,2,0))),1,0)</f>
        <v>1</v>
      </c>
      <c r="J182" s="91"/>
    </row>
    <row r="183" spans="1:10">
      <c r="H183" s="89"/>
      <c r="I183" s="90">
        <f t="array" ref="I183">IF(OR(AND(Налаштування!I243&lt;&gt;"вихідний",Налаштування!I243&lt;&gt;"канікули",COUNTIF($L$2:$L$6,Налаштування!G243)&gt;0),COUNTIF($L$2:$L$6,VLOOKUP(Налаштування!I243,$A$22:$B$27,2,0))),1,0)</f>
        <v>0</v>
      </c>
      <c r="J183" s="91"/>
    </row>
    <row r="184" spans="1:10">
      <c r="H184" s="89"/>
      <c r="I184" s="90">
        <f t="array" ref="I184">IF(OR(AND(Налаштування!I244&lt;&gt;"вихідний",Налаштування!I244&lt;&gt;"канікули",COUNTIF($L$2:$L$6,Налаштування!G244)&gt;0),COUNTIF($L$2:$L$6,VLOOKUP(Налаштування!I244,$A$22:$B$27,2,0))),1,0)</f>
        <v>0</v>
      </c>
      <c r="J184" s="91"/>
    </row>
    <row r="185" spans="1:10">
      <c r="H185" s="89"/>
      <c r="I185" s="90">
        <f t="array" ref="I185">IF(OR(AND(Налаштування!I245&lt;&gt;"вихідний",Налаштування!I245&lt;&gt;"канікули",COUNTIF($L$2:$L$6,Налаштування!G245)&gt;0),COUNTIF($L$2:$L$6,VLOOKUP(Налаштування!I245,$A$22:$B$27,2,0))),1,0)</f>
        <v>0</v>
      </c>
      <c r="J185" s="91"/>
    </row>
    <row r="186" spans="1:10">
      <c r="H186" s="89"/>
      <c r="I186" s="90">
        <f t="array" ref="I186">IF(OR(AND(Налаштування!I246&lt;&gt;"вихідний",Налаштування!I246&lt;&gt;"канікули",COUNTIF($L$2:$L$6,Налаштування!G246)&gt;0),COUNTIF($L$2:$L$6,VLOOKUP(Налаштування!I246,$A$22:$B$27,2,0))),1,0)</f>
        <v>0</v>
      </c>
      <c r="J186" s="91"/>
    </row>
    <row r="187" spans="1:10">
      <c r="H187" s="89"/>
      <c r="I187" s="90">
        <f t="array" ref="I187">IF(OR(AND(Налаштування!I247&lt;&gt;"вихідний",Налаштування!I247&lt;&gt;"канікули",COUNTIF($L$2:$L$6,Налаштування!G247)&gt;0),COUNTIF($L$2:$L$6,VLOOKUP(Налаштування!I247,$A$22:$B$27,2,0))),1,0)</f>
        <v>0</v>
      </c>
      <c r="J187" s="91"/>
    </row>
    <row r="188" spans="1:10">
      <c r="I188">
        <f t="array" ref="I188">IF(OR(AND(Налаштування!I248&lt;&gt;"вихідний",Налаштування!I248&lt;&gt;"канікули",COUNTIF($L$2:$L$6,Налаштування!G248)&gt;0),COUNTIF($L$2:$L$6,VLOOKUP(Налаштування!I248,$A$22:$B$27,2,0))),1,0)</f>
        <v>0</v>
      </c>
    </row>
    <row r="189" spans="1:10">
      <c r="I189">
        <f t="array" ref="I189">IF(OR(AND(Налаштування!I249&lt;&gt;"вихідний",Налаштування!I249&lt;&gt;"канікули",COUNTIF($L$2:$L$6,Налаштування!G249)&gt;0),COUNTIF($L$2:$L$6,VLOOKUP(Налаштування!I249,$A$22:$B$27,2,0))),1,0)</f>
        <v>1</v>
      </c>
    </row>
    <row r="190" spans="1:10">
      <c r="I190">
        <f t="array" ref="I190">IF(OR(AND(Налаштування!I250&lt;&gt;"вихідний",Налаштування!I250&lt;&gt;"канікули",COUNTIF($L$2:$L$6,Налаштування!G250)&gt;0),COUNTIF($L$2:$L$6,VLOOKUP(Налаштування!I250,$A$22:$B$27,2,0))),1,0)</f>
        <v>0</v>
      </c>
    </row>
    <row r="191" spans="1:10">
      <c r="I191">
        <f t="array" ref="I191">IF(OR(AND(Налаштування!I251&lt;&gt;"вихідний",Налаштування!I251&lt;&gt;"канікули",COUNTIF($L$2:$L$6,Налаштування!G251)&gt;0),COUNTIF($L$2:$L$6,VLOOKUP(Налаштування!I251,$A$22:$B$27,2,0))),1,0)</f>
        <v>0</v>
      </c>
    </row>
    <row r="192" spans="1:10">
      <c r="I192">
        <f t="array" ref="I192">IF(OR(AND(Налаштування!I252&lt;&gt;"вихідний",Налаштування!I252&lt;&gt;"канікули",COUNTIF($L$2:$L$6,Налаштування!G252)&gt;0),COUNTIF($L$2:$L$6,VLOOKUP(Налаштування!I252,$A$22:$B$27,2,0))),1,0)</f>
        <v>0</v>
      </c>
    </row>
    <row r="193" spans="9:9">
      <c r="I193">
        <f t="array" ref="I193">IF(OR(AND(Налаштування!I253&lt;&gt;"вихідний",Налаштування!I253&lt;&gt;"канікули",COUNTIF($L$2:$L$6,Налаштування!G253)&gt;0),COUNTIF($L$2:$L$6,VLOOKUP(Налаштування!I253,$A$22:$B$27,2,0))),1,0)</f>
        <v>0</v>
      </c>
    </row>
    <row r="194" spans="9:9">
      <c r="I194">
        <f t="array" ref="I194">IF(OR(AND(Налаштування!I254&lt;&gt;"вихідний",Налаштування!I254&lt;&gt;"канікули",COUNTIF($L$2:$L$6,Налаштування!G254)&gt;0),COUNTIF($L$2:$L$6,VLOOKUP(Налаштування!I254,$A$22:$B$27,2,0))),1,0)</f>
        <v>0</v>
      </c>
    </row>
    <row r="195" spans="9:9">
      <c r="I195">
        <f t="array" ref="I195">IF(OR(AND(Налаштування!I255&lt;&gt;"вихідний",Налаштування!I255&lt;&gt;"канікули",COUNTIF($L$2:$L$6,Налаштування!G255)&gt;0),COUNTIF($L$2:$L$6,VLOOKUP(Налаштування!I255,$A$22:$B$27,2,0))),1,0)</f>
        <v>0</v>
      </c>
    </row>
    <row r="196" spans="9:9">
      <c r="I196">
        <f t="array" ref="I196">IF(OR(AND(Налаштування!I256&lt;&gt;"вихідний",Налаштування!I256&lt;&gt;"канікули",COUNTIF($L$2:$L$6,Налаштування!G256)&gt;0),COUNTIF($L$2:$L$6,VLOOKUP(Налаштування!I256,$A$22:$B$27,2,0))),1,0)</f>
        <v>1</v>
      </c>
    </row>
    <row r="197" spans="9:9">
      <c r="I197">
        <f t="array" ref="I197">IF(OR(AND(Налаштування!I257&lt;&gt;"вихідний",Налаштування!I257&lt;&gt;"канікули",COUNTIF($L$2:$L$6,Налаштування!G257)&gt;0),COUNTIF($L$2:$L$6,VLOOKUP(Налаштування!I257,$A$22:$B$27,2,0))),1,0)</f>
        <v>0</v>
      </c>
    </row>
    <row r="198" spans="9:9">
      <c r="I198">
        <f t="array" ref="I198">IF(OR(AND(Налаштування!I258&lt;&gt;"вихідний",Налаштування!I258&lt;&gt;"канікули",COUNTIF($L$2:$L$6,Налаштування!G258)&gt;0),COUNTIF($L$2:$L$6,VLOOKUP(Налаштування!I258,$A$22:$B$27,2,0))),1,0)</f>
        <v>0</v>
      </c>
    </row>
    <row r="199" spans="9:9">
      <c r="I199">
        <f t="array" ref="I199">IF(OR(AND(Налаштування!I259&lt;&gt;"вихідний",Налаштування!I259&lt;&gt;"канікули",COUNTIF($L$2:$L$6,Налаштування!G259)&gt;0),COUNTIF($L$2:$L$6,VLOOKUP(Налаштування!I259,$A$22:$B$27,2,0))),1,0)</f>
        <v>0</v>
      </c>
    </row>
    <row r="200" spans="9:9">
      <c r="I200">
        <f t="array" ref="I200">IF(OR(AND(Налаштування!I260&lt;&gt;"вихідний",Налаштування!I260&lt;&gt;"канікули",COUNTIF($L$2:$L$6,Налаштування!G260)&gt;0),COUNTIF($L$2:$L$6,VLOOKUP(Налаштування!I260,$A$22:$B$27,2,0))),1,0)</f>
        <v>0</v>
      </c>
    </row>
    <row r="201" spans="9:9">
      <c r="I201">
        <f t="array" ref="I201">IF(OR(AND(Налаштування!I261&lt;&gt;"вихідний",Налаштування!I261&lt;&gt;"канікули",COUNTIF($L$2:$L$6,Налаштування!G261)&gt;0),COUNTIF($L$2:$L$6,VLOOKUP(Налаштування!I261,$A$22:$B$27,2,0))),1,0)</f>
        <v>0</v>
      </c>
    </row>
    <row r="202" spans="9:9">
      <c r="I202">
        <f t="array" ref="I202">IF(OR(AND(Налаштування!I262&lt;&gt;"вихідний",Налаштування!I262&lt;&gt;"канікули",COUNTIF($L$2:$L$6,Налаштування!G262)&gt;0),COUNTIF($L$2:$L$6,VLOOKUP(Налаштування!I262,$A$22:$B$27,2,0))),1,0)</f>
        <v>0</v>
      </c>
    </row>
    <row r="203" spans="9:9">
      <c r="I203">
        <f t="array" ref="I203">IF(OR(AND(Налаштування!I263&lt;&gt;"вихідний",Налаштування!I263&lt;&gt;"канікули",COUNTIF($L$2:$L$6,Налаштування!G263)&gt;0),COUNTIF($L$2:$L$6,VLOOKUP(Налаштування!I263,$A$22:$B$27,2,0))),1,0)</f>
        <v>1</v>
      </c>
    </row>
    <row r="204" spans="9:9">
      <c r="I204">
        <f t="array" ref="I204">IF(OR(AND(Налаштування!I264&lt;&gt;"вихідний",Налаштування!I264&lt;&gt;"канікули",COUNTIF($L$2:$L$6,Налаштування!G264)&gt;0),COUNTIF($L$2:$L$6,VLOOKUP(Налаштування!I264,$A$22:$B$27,2,0))),1,0)</f>
        <v>0</v>
      </c>
    </row>
    <row r="205" spans="9:9">
      <c r="I205">
        <f t="array" ref="I205">IF(OR(AND(Налаштування!I265&lt;&gt;"вихідний",Налаштування!I265&lt;&gt;"канікули",COUNTIF($L$2:$L$6,Налаштування!G265)&gt;0),COUNTIF($L$2:$L$6,VLOOKUP(Налаштування!I265,$A$22:$B$27,2,0))),1,0)</f>
        <v>0</v>
      </c>
    </row>
    <row r="206" spans="9:9">
      <c r="I206">
        <f t="array" ref="I206">IF(OR(AND(Налаштування!I266&lt;&gt;"вихідний",Налаштування!I266&lt;&gt;"канікули",COUNTIF($L$2:$L$6,Налаштування!G266)&gt;0),COUNTIF($L$2:$L$6,VLOOKUP(Налаштування!I266,$A$22:$B$27,2,0))),1,0)</f>
        <v>0</v>
      </c>
    </row>
    <row r="207" spans="9:9">
      <c r="I207">
        <f t="array" ref="I207">IF(OR(AND(Налаштування!I267&lt;&gt;"вихідний",Налаштування!I267&lt;&gt;"канікули",COUNTIF($L$2:$L$6,Налаштування!G267)&gt;0),COUNTIF($L$2:$L$6,VLOOKUP(Налаштування!I267,$A$22:$B$27,2,0))),1,0)</f>
        <v>0</v>
      </c>
    </row>
    <row r="208" spans="9:9">
      <c r="I208">
        <f t="array" ref="I208">IF(OR(AND(Налаштування!I268&lt;&gt;"вихідний",Налаштування!I268&lt;&gt;"канікули",COUNTIF($L$2:$L$6,Налаштування!G268)&gt;0),COUNTIF($L$2:$L$6,VLOOKUP(Налаштування!I268,$A$22:$B$27,2,0))),1,0)</f>
        <v>0</v>
      </c>
    </row>
    <row r="209" spans="9:9">
      <c r="I209">
        <f t="array" ref="I209">IF(OR(AND(Налаштування!I269&lt;&gt;"вихідний",Налаштування!I269&lt;&gt;"канікули",COUNTIF($L$2:$L$6,Налаштування!G269)&gt;0),COUNTIF($L$2:$L$6,VLOOKUP(Налаштування!I269,$A$22:$B$27,2,0))),1,0)</f>
        <v>0</v>
      </c>
    </row>
    <row r="210" spans="9:9">
      <c r="I210">
        <f t="array" ref="I210">IF(OR(AND(Налаштування!I270&lt;&gt;"вихідний",Налаштування!I270&lt;&gt;"канікули",COUNTIF($L$2:$L$6,Налаштування!G270)&gt;0),COUNTIF($L$2:$L$6,VLOOKUP(Налаштування!I270,$A$22:$B$27,2,0))),1,0)</f>
        <v>1</v>
      </c>
    </row>
    <row r="211" spans="9:9">
      <c r="I211">
        <f t="array" ref="I211">IF(OR(AND(Налаштування!I271&lt;&gt;"вихідний",Налаштування!I271&lt;&gt;"канікули",COUNTIF($L$2:$L$6,Налаштування!G271)&gt;0),COUNTIF($L$2:$L$6,VLOOKUP(Налаштування!I271,$A$22:$B$27,2,0))),1,0)</f>
        <v>0</v>
      </c>
    </row>
    <row r="212" spans="9:9">
      <c r="I212">
        <f t="array" ref="I212">IF(OR(AND(Налаштування!I272&lt;&gt;"вихідний",Налаштування!I272&lt;&gt;"канікули",COUNTIF($L$2:$L$6,Налаштування!G272)&gt;0),COUNTIF($L$2:$L$6,VLOOKUP(Налаштування!I272,$A$22:$B$27,2,0))),1,0)</f>
        <v>0</v>
      </c>
    </row>
    <row r="213" spans="9:9">
      <c r="I213">
        <f t="array" ref="I213">IF(OR(AND(Налаштування!I273&lt;&gt;"вихідний",Налаштування!I273&lt;&gt;"канікули",COUNTIF($L$2:$L$6,Налаштування!G273)&gt;0),COUNTIF($L$2:$L$6,VLOOKUP(Налаштування!I273,$A$22:$B$27,2,0))),1,0)</f>
        <v>0</v>
      </c>
    </row>
    <row r="214" spans="9:9">
      <c r="I214">
        <f t="array" ref="I214">IF(OR(AND(Налаштування!I274&lt;&gt;"вихідний",Налаштування!I274&lt;&gt;"канікули",COUNTIF($L$2:$L$6,Налаштування!G274)&gt;0),COUNTIF($L$2:$L$6,VLOOKUP(Налаштування!I274,$A$22:$B$27,2,0))),1,0)</f>
        <v>0</v>
      </c>
    </row>
    <row r="215" spans="9:9">
      <c r="I215">
        <f t="array" ref="I215">IF(OR(AND(Налаштування!I275&lt;&gt;"вихідний",Налаштування!I275&lt;&gt;"канікули",COUNTIF($L$2:$L$6,Налаштування!G275)&gt;0),COUNTIF($L$2:$L$6,VLOOKUP(Налаштування!I275,$A$22:$B$27,2,0))),1,0)</f>
        <v>0</v>
      </c>
    </row>
    <row r="216" spans="9:9">
      <c r="I216">
        <f t="array" ref="I216">IF(OR(AND(Налаштування!I276&lt;&gt;"вихідний",Налаштування!I276&lt;&gt;"канікули",COUNTIF($L$2:$L$6,Налаштування!G276)&gt;0),COUNTIF($L$2:$L$6,VLOOKUP(Налаштування!I276,$A$22:$B$27,2,0))),1,0)</f>
        <v>0</v>
      </c>
    </row>
    <row r="217" spans="9:9">
      <c r="I217">
        <f t="array" ref="I217">IF(OR(AND(Налаштування!I277&lt;&gt;"вихідний",Налаштування!I277&lt;&gt;"канікули",COUNTIF($L$2:$L$6,Налаштування!G277)&gt;0),COUNTIF($L$2:$L$6,VLOOKUP(Налаштування!I277,$A$22:$B$27,2,0))),1,0)</f>
        <v>1</v>
      </c>
    </row>
    <row r="218" spans="9:9">
      <c r="I218">
        <f t="array" ref="I218">IF(OR(AND(Налаштування!I278&lt;&gt;"вихідний",Налаштування!I278&lt;&gt;"канікули",COUNTIF($L$2:$L$6,Налаштування!G278)&gt;0),COUNTIF($L$2:$L$6,VLOOKUP(Налаштування!I278,$A$22:$B$27,2,0))),1,0)</f>
        <v>0</v>
      </c>
    </row>
    <row r="219" spans="9:9">
      <c r="I219">
        <f t="array" ref="I219">IF(OR(AND(Налаштування!I279&lt;&gt;"вихідний",Налаштування!I279&lt;&gt;"канікули",COUNTIF($L$2:$L$6,Налаштування!G279)&gt;0),COUNTIF($L$2:$L$6,VLOOKUP(Налаштування!I279,$A$22:$B$27,2,0))),1,0)</f>
        <v>0</v>
      </c>
    </row>
    <row r="220" spans="9:9">
      <c r="I220">
        <f t="array" ref="I220">IF(OR(AND(Налаштування!I280&lt;&gt;"вихідний",Налаштування!I280&lt;&gt;"канікули",COUNTIF($L$2:$L$6,Налаштування!G280)&gt;0),COUNTIF($L$2:$L$6,VLOOKUP(Налаштування!I280,$A$22:$B$27,2,0))),1,0)</f>
        <v>0</v>
      </c>
    </row>
    <row r="221" spans="9:9">
      <c r="I221">
        <f t="array" ref="I221">IF(OR(AND(Налаштування!I281&lt;&gt;"вихідний",Налаштування!I281&lt;&gt;"канікули",COUNTIF($L$2:$L$6,Налаштування!G281)&gt;0),COUNTIF($L$2:$L$6,VLOOKUP(Налаштування!I281,$A$22:$B$27,2,0))),1,0)</f>
        <v>0</v>
      </c>
    </row>
    <row r="222" spans="9:9">
      <c r="I222">
        <f t="array" ref="I222">IF(OR(AND(Налаштування!I282&lt;&gt;"вихідний",Налаштування!I282&lt;&gt;"канікули",COUNTIF($L$2:$L$6,Налаштування!G282)&gt;0),COUNTIF($L$2:$L$6,VLOOKUP(Налаштування!I282,$A$22:$B$27,2,0))),1,0)</f>
        <v>0</v>
      </c>
    </row>
    <row r="223" spans="9:9">
      <c r="I223">
        <f t="array" ref="I223">IF(OR(AND(Налаштування!I283&lt;&gt;"вихідний",Налаштування!I283&lt;&gt;"канікули",COUNTIF($L$2:$L$6,Налаштування!G283)&gt;0),COUNTIF($L$2:$L$6,VLOOKUP(Налаштування!I283,$A$22:$B$27,2,0))),1,0)</f>
        <v>0</v>
      </c>
    </row>
    <row r="224" spans="9:9">
      <c r="I224">
        <f t="array" ref="I224">IF(OR(AND(Налаштування!I284&lt;&gt;"вихідний",Налаштування!I284&lt;&gt;"канікули",COUNTIF($L$2:$L$6,Налаштування!G284)&gt;0),COUNTIF($L$2:$L$6,VLOOKUP(Налаштування!I284,$A$22:$B$27,2,0))),1,0)</f>
        <v>1</v>
      </c>
    </row>
    <row r="225" spans="9:9">
      <c r="I225">
        <f t="array" ref="I225">IF(OR(AND(Налаштування!I285&lt;&gt;"вихідний",Налаштування!I285&lt;&gt;"канікули",COUNTIF($L$2:$L$6,Налаштування!G285)&gt;0),COUNTIF($L$2:$L$6,VLOOKUP(Налаштування!I285,$A$22:$B$27,2,0))),1,0)</f>
        <v>0</v>
      </c>
    </row>
    <row r="226" spans="9:9">
      <c r="I226">
        <f t="array" ref="I226">IF(OR(AND(Налаштування!I286&lt;&gt;"вихідний",Налаштування!I286&lt;&gt;"канікули",COUNTIF($L$2:$L$6,Налаштування!G286)&gt;0),COUNTIF($L$2:$L$6,VLOOKUP(Налаштування!I286,$A$22:$B$27,2,0))),1,0)</f>
        <v>0</v>
      </c>
    </row>
    <row r="227" spans="9:9">
      <c r="I227">
        <f t="array" ref="I227">IF(OR(AND(Налаштування!I287&lt;&gt;"вихідний",Налаштування!I287&lt;&gt;"канікули",COUNTIF($L$2:$L$6,Налаштування!G287)&gt;0),COUNTIF($L$2:$L$6,VLOOKUP(Налаштування!I287,$A$22:$B$27,2,0))),1,0)</f>
        <v>0</v>
      </c>
    </row>
    <row r="228" spans="9:9">
      <c r="I228">
        <f t="array" ref="I228">IF(OR(AND(Налаштування!I288&lt;&gt;"вихідний",Налаштування!I288&lt;&gt;"канікули",COUNTIF($L$2:$L$6,Налаштування!G288)&gt;0),COUNTIF($L$2:$L$6,VLOOKUP(Налаштування!I288,$A$22:$B$27,2,0))),1,0)</f>
        <v>0</v>
      </c>
    </row>
    <row r="229" spans="9:9">
      <c r="I229">
        <f t="array" ref="I229">IF(OR(AND(Налаштування!I289&lt;&gt;"вихідний",Налаштування!I289&lt;&gt;"канікули",COUNTIF($L$2:$L$6,Налаштування!G289)&gt;0),COUNTIF($L$2:$L$6,VLOOKUP(Налаштування!I289,$A$22:$B$27,2,0))),1,0)</f>
        <v>0</v>
      </c>
    </row>
    <row r="230" spans="9:9">
      <c r="I230">
        <f t="array" ref="I230">IF(OR(AND(Налаштування!I290&lt;&gt;"вихідний",Налаштування!I290&lt;&gt;"канікули",COUNTIF($L$2:$L$6,Налаштування!G290)&gt;0),COUNTIF($L$2:$L$6,VLOOKUP(Налаштування!I290,$A$22:$B$27,2,0))),1,0)</f>
        <v>0</v>
      </c>
    </row>
    <row r="231" spans="9:9">
      <c r="I231">
        <f t="array" ref="I231">IF(OR(AND(Налаштування!I291&lt;&gt;"вихідний",Налаштування!I291&lt;&gt;"канікули",COUNTIF($L$2:$L$6,Налаштування!G291)&gt;0),COUNTIF($L$2:$L$6,VLOOKUP(Налаштування!I291,$A$22:$B$27,2,0))),1,0)</f>
        <v>1</v>
      </c>
    </row>
    <row r="232" spans="9:9">
      <c r="I232">
        <f t="array" ref="I232">IF(OR(AND(Налаштування!I292&lt;&gt;"вихідний",Налаштування!I292&lt;&gt;"канікули",COUNTIF($L$2:$L$6,Налаштування!G292)&gt;0),COUNTIF($L$2:$L$6,VLOOKUP(Налаштування!I292,$A$22:$B$27,2,0))),1,0)</f>
        <v>0</v>
      </c>
    </row>
    <row r="233" spans="9:9">
      <c r="I233">
        <f t="array" ref="I233">IF(OR(AND(Налаштування!I293&lt;&gt;"вихідний",Налаштування!I293&lt;&gt;"канікули",COUNTIF($L$2:$L$6,Налаштування!G293)&gt;0),COUNTIF($L$2:$L$6,VLOOKUP(Налаштування!I293,$A$22:$B$27,2,0))),1,0)</f>
        <v>0</v>
      </c>
    </row>
    <row r="234" spans="9:9">
      <c r="I234">
        <f t="array" ref="I234">IF(OR(AND(Налаштування!I294&lt;&gt;"вихідний",Налаштування!I294&lt;&gt;"канікули",COUNTIF($L$2:$L$6,Налаштування!G294)&gt;0),COUNTIF($L$2:$L$6,VLOOKUP(Налаштування!I294,$A$22:$B$27,2,0))),1,0)</f>
        <v>0</v>
      </c>
    </row>
    <row r="235" spans="9:9">
      <c r="I235">
        <f t="array" ref="I235">IF(OR(AND(Налаштування!I295&lt;&gt;"вихідний",Налаштування!I295&lt;&gt;"канікули",COUNTIF($L$2:$L$6,Налаштування!G295)&gt;0),COUNTIF($L$2:$L$6,VLOOKUP(Налаштування!I295,$A$22:$B$27,2,0))),1,0)</f>
        <v>0</v>
      </c>
    </row>
    <row r="236" spans="9:9">
      <c r="I236">
        <f t="array" ref="I236">IF(OR(AND(Налаштування!I296&lt;&gt;"вихідний",Налаштування!I296&lt;&gt;"канікули",COUNTIF($L$2:$L$6,Налаштування!G296)&gt;0),COUNTIF($L$2:$L$6,VLOOKUP(Налаштування!I296,$A$22:$B$27,2,0))),1,0)</f>
        <v>0</v>
      </c>
    </row>
    <row r="237" spans="9:9">
      <c r="I237">
        <f t="array" ref="I237">IF(OR(AND(Налаштування!I297&lt;&gt;"вихідний",Налаштування!I297&lt;&gt;"канікули",COUNTIF($L$2:$L$6,Налаштування!G297)&gt;0),COUNTIF($L$2:$L$6,VLOOKUP(Налаштування!I297,$A$22:$B$27,2,0))),1,0)</f>
        <v>0</v>
      </c>
    </row>
    <row r="238" spans="9:9">
      <c r="I238">
        <f t="array" ref="I238">IF(OR(AND(Налаштування!I298&lt;&gt;"вихідний",Налаштування!I298&lt;&gt;"канікули",COUNTIF($L$2:$L$6,Налаштування!G298)&gt;0),COUNTIF($L$2:$L$6,VLOOKUP(Налаштування!I298,$A$22:$B$27,2,0))),1,0)</f>
        <v>1</v>
      </c>
    </row>
    <row r="239" spans="9:9">
      <c r="I239">
        <f t="array" ref="I239">IF(OR(AND(Налаштування!I299&lt;&gt;"вихідний",Налаштування!I299&lt;&gt;"канікули",COUNTIF($L$2:$L$6,Налаштування!G299)&gt;0),COUNTIF($L$2:$L$6,VLOOKUP(Налаштування!I299,$A$22:$B$27,2,0))),1,0)</f>
        <v>0</v>
      </c>
    </row>
    <row r="240" spans="9:9">
      <c r="I240">
        <f t="array" ref="I240">IF(OR(AND(Налаштування!I300&lt;&gt;"вихідний",Налаштування!I300&lt;&gt;"канікули",COUNTIF($L$2:$L$6,Налаштування!G300)&gt;0),COUNTIF($L$2:$L$6,VLOOKUP(Налаштування!I300,$A$22:$B$27,2,0))),1,0)</f>
        <v>0</v>
      </c>
    </row>
    <row r="241" spans="9:9">
      <c r="I241">
        <f t="array" ref="I241">IF(OR(AND(Налаштування!I301&lt;&gt;"вихідний",Налаштування!I301&lt;&gt;"канікули",COUNTIF($L$2:$L$6,Налаштування!G301)&gt;0),COUNTIF($L$2:$L$6,VLOOKUP(Налаштування!I301,$A$22:$B$27,2,0))),1,0)</f>
        <v>0</v>
      </c>
    </row>
    <row r="242" spans="9:9">
      <c r="I242">
        <f t="array" ref="I242">IF(OR(AND(Налаштування!I302&lt;&gt;"вихідний",Налаштування!I302&lt;&gt;"канікули",COUNTIF($L$2:$L$6,Налаштування!G302)&gt;0),COUNTIF($L$2:$L$6,VLOOKUP(Налаштування!I302,$A$22:$B$27,2,0))),1,0)</f>
        <v>0</v>
      </c>
    </row>
    <row r="243" spans="9:9">
      <c r="I243">
        <f t="array" ref="I243">IF(OR(AND(Налаштування!I303&lt;&gt;"вихідний",Налаштування!I303&lt;&gt;"канікули",COUNTIF($L$2:$L$6,Налаштування!G303)&gt;0),COUNTIF($L$2:$L$6,VLOOKUP(Налаштування!I303,$A$22:$B$27,2,0))),1,0)</f>
        <v>0</v>
      </c>
    </row>
    <row r="244" spans="9:9">
      <c r="I244">
        <f t="array" ref="I244">IF(OR(AND(Налаштування!I304&lt;&gt;"вихідний",Налаштування!I304&lt;&gt;"канікули",COUNTIF($L$2:$L$6,Налаштування!G304)&gt;0),COUNTIF($L$2:$L$6,VLOOKUP(Налаштування!I304,$A$22:$B$27,2,0))),1,0)</f>
        <v>0</v>
      </c>
    </row>
    <row r="245" spans="9:9">
      <c r="I245">
        <f t="array" ref="I245">IF(OR(AND(Налаштування!I305&lt;&gt;"вихідний",Налаштування!I305&lt;&gt;"канікули",COUNTIF($L$2:$L$6,Налаштування!G305)&gt;0),COUNTIF($L$2:$L$6,VLOOKUP(Налаштування!I305,$A$22:$B$27,2,0))),1,0)</f>
        <v>1</v>
      </c>
    </row>
    <row r="246" spans="9:9">
      <c r="I246">
        <f t="array" ref="I246">IF(OR(AND(Налаштування!I306&lt;&gt;"вихідний",Налаштування!I306&lt;&gt;"канікули",COUNTIF($L$2:$L$6,Налаштування!G306)&gt;0),COUNTIF($L$2:$L$6,VLOOKUP(Налаштування!I306,$A$22:$B$27,2,0))),1,0)</f>
        <v>0</v>
      </c>
    </row>
    <row r="247" spans="9:9">
      <c r="I247">
        <f t="array" ref="I247">IF(OR(AND(Налаштування!I307&lt;&gt;"вихідний",Налаштування!I307&lt;&gt;"канікули",COUNTIF($L$2:$L$6,Налаштування!G307)&gt;0),COUNTIF($L$2:$L$6,VLOOKUP(Налаштування!I307,$A$22:$B$27,2,0))),1,0)</f>
        <v>0</v>
      </c>
    </row>
    <row r="248" spans="9:9">
      <c r="I248">
        <f t="array" ref="I248">IF(OR(AND(Налаштування!I308&lt;&gt;"вихідний",Налаштування!I308&lt;&gt;"канікули",COUNTIF($L$2:$L$6,Налаштування!G308)&gt;0),COUNTIF($L$2:$L$6,VLOOKUP(Налаштування!I308,$A$22:$B$27,2,0))),1,0)</f>
        <v>0</v>
      </c>
    </row>
    <row r="249" spans="9:9">
      <c r="I249">
        <f t="array" ref="I249">IF(OR(AND(Налаштування!I309&lt;&gt;"вихідний",Налаштування!I309&lt;&gt;"канікули",COUNTIF($L$2:$L$6,Налаштування!G309)&gt;0),COUNTIF($L$2:$L$6,VLOOKUP(Налаштування!I309,$A$22:$B$27,2,0))),1,0)</f>
        <v>0</v>
      </c>
    </row>
    <row r="250" spans="9:9">
      <c r="I250">
        <f t="array" ref="I250">IF(OR(AND(Налаштування!I310&lt;&gt;"вихідний",Налаштування!I310&lt;&gt;"канікули",COUNTIF($L$2:$L$6,Налаштування!G310)&gt;0),COUNTIF($L$2:$L$6,VLOOKUP(Налаштування!I310,$A$22:$B$27,2,0))),1,0)</f>
        <v>0</v>
      </c>
    </row>
    <row r="251" spans="9:9">
      <c r="I251">
        <f t="array" ref="I251">IF(OR(AND(Налаштування!I311&lt;&gt;"вихідний",Налаштування!I311&lt;&gt;"канікули",COUNTIF($L$2:$L$6,Налаштування!G311)&gt;0),COUNTIF($L$2:$L$6,VLOOKUP(Налаштування!I311,$A$22:$B$27,2,0))),1,0)</f>
        <v>0</v>
      </c>
    </row>
    <row r="252" spans="9:9">
      <c r="I252">
        <f t="array" ref="I252">IF(OR(AND(Налаштування!I312&lt;&gt;"вихідний",Налаштування!I312&lt;&gt;"канікули",COUNTIF($L$2:$L$6,Налаштування!G312)&gt;0),COUNTIF($L$2:$L$6,VLOOKUP(Налаштування!I312,$A$22:$B$27,2,0))),1,0)</f>
        <v>1</v>
      </c>
    </row>
    <row r="253" spans="9:9">
      <c r="I253">
        <f t="array" ref="I253">IF(OR(AND(Налаштування!I313&lt;&gt;"вихідний",Налаштування!I313&lt;&gt;"канікули",COUNTIF($L$2:$L$6,Налаштування!G313)&gt;0),COUNTIF($L$2:$L$6,VLOOKUP(Налаштування!I313,$A$22:$B$27,2,0))),1,0)</f>
        <v>0</v>
      </c>
    </row>
    <row r="254" spans="9:9">
      <c r="I254">
        <f t="array" ref="I254">IF(OR(AND(Налаштування!I314&lt;&gt;"вихідний",Налаштування!I314&lt;&gt;"канікули",COUNTIF($L$2:$L$6,Налаштування!G314)&gt;0),COUNTIF($L$2:$L$6,VLOOKUP(Налаштування!I314,$A$22:$B$27,2,0))),1,0)</f>
        <v>0</v>
      </c>
    </row>
    <row r="255" spans="9:9">
      <c r="I255">
        <f t="array" ref="I255">IF(OR(AND(Налаштування!I315&lt;&gt;"вихідний",Налаштування!I315&lt;&gt;"канікули",COUNTIF($L$2:$L$6,Налаштування!G315)&gt;0),COUNTIF($L$2:$L$6,VLOOKUP(Налаштування!I315,$A$22:$B$27,2,0))),1,0)</f>
        <v>0</v>
      </c>
    </row>
    <row r="256" spans="9:9">
      <c r="I256">
        <f t="array" ref="I256">IF(OR(AND(Налаштування!I316&lt;&gt;"вихідний",Налаштування!I316&lt;&gt;"канікули",COUNTIF($L$2:$L$6,Налаштування!G316)&gt;0),COUNTIF($L$2:$L$6,VLOOKUP(Налаштування!I316,$A$22:$B$27,2,0))),1,0)</f>
        <v>0</v>
      </c>
    </row>
    <row r="257" spans="9:9">
      <c r="I257">
        <f t="array" ref="I257">IF(OR(AND(Налаштування!I317&lt;&gt;"вихідний",Налаштування!I317&lt;&gt;"канікули",COUNTIF($L$2:$L$6,Налаштування!G317)&gt;0),COUNTIF($L$2:$L$6,VLOOKUP(Налаштування!I317,$A$22:$B$27,2,0))),1,0)</f>
        <v>0</v>
      </c>
    </row>
    <row r="258" spans="9:9">
      <c r="I258">
        <f t="array" ref="I258">IF(OR(AND(Налаштування!I318&lt;&gt;"вихідний",Налаштування!I318&lt;&gt;"канікули",COUNTIF($L$2:$L$6,Налаштування!G318)&gt;0),COUNTIF($L$2:$L$6,VLOOKUP(Налаштування!I318,$A$22:$B$27,2,0))),1,0)</f>
        <v>0</v>
      </c>
    </row>
    <row r="259" spans="9:9">
      <c r="I259">
        <f t="array" ref="I259">IF(OR(AND(Налаштування!I319&lt;&gt;"вихідний",Налаштування!I319&lt;&gt;"канікули",COUNTIF($L$2:$L$6,Налаштування!G319)&gt;0),COUNTIF($L$2:$L$6,VLOOKUP(Налаштування!I319,$A$22:$B$27,2,0))),1,0)</f>
        <v>1</v>
      </c>
    </row>
    <row r="260" spans="9:9">
      <c r="I260">
        <f t="array" ref="I260">IF(OR(AND(Налаштування!I320&lt;&gt;"вихідний",Налаштування!I320&lt;&gt;"канікули",COUNTIF($L$2:$L$6,Налаштування!G320)&gt;0),COUNTIF($L$2:$L$6,VLOOKUP(Налаштування!I320,$A$22:$B$27,2,0))),1,0)</f>
        <v>0</v>
      </c>
    </row>
    <row r="261" spans="9:9">
      <c r="I261">
        <f t="array" ref="I261">IF(OR(AND(Налаштування!I321&lt;&gt;"вихідний",Налаштування!I321&lt;&gt;"канікули",COUNTIF($L$2:$L$6,Налаштування!G321)&gt;0),COUNTIF($L$2:$L$6,VLOOKUP(Налаштування!I321,$A$22:$B$27,2,0))),1,0)</f>
        <v>0</v>
      </c>
    </row>
    <row r="262" spans="9:9">
      <c r="I262">
        <f t="array" ref="I262">IF(OR(AND(Налаштування!I322&lt;&gt;"вихідний",Налаштування!I322&lt;&gt;"канікули",COUNTIF($L$2:$L$6,Налаштування!G322)&gt;0),COUNTIF($L$2:$L$6,VLOOKUP(Налаштування!I322,$A$22:$B$27,2,0))),1,0)</f>
        <v>0</v>
      </c>
    </row>
    <row r="263" spans="9:9">
      <c r="I263">
        <f t="array" ref="I263">IF(OR(AND(Налаштування!I323&lt;&gt;"вихідний",Налаштування!I323&lt;&gt;"канікули",COUNTIF($L$2:$L$6,Налаштування!G323)&gt;0),COUNTIF($L$2:$L$6,VLOOKUP(Налаштування!I323,$A$22:$B$27,2,0))),1,0)</f>
        <v>0</v>
      </c>
    </row>
    <row r="264" spans="9:9">
      <c r="I264">
        <f t="array" ref="I264">IF(OR(AND(Налаштування!I324&lt;&gt;"вихідний",Налаштування!I324&lt;&gt;"канікули",COUNTIF($L$2:$L$6,Налаштування!G324)&gt;0),COUNTIF($L$2:$L$6,VLOOKUP(Налаштування!I324,$A$22:$B$27,2,0))),1,0)</f>
        <v>0</v>
      </c>
    </row>
    <row r="265" spans="9:9">
      <c r="I265">
        <f t="array" ref="I265">IF(OR(AND(Налаштування!I325&lt;&gt;"вихідний",Налаштування!I325&lt;&gt;"канікули",COUNTIF($L$2:$L$6,Налаштування!G325)&gt;0),COUNTIF($L$2:$L$6,VLOOKUP(Налаштування!I325,$A$22:$B$27,2,0))),1,0)</f>
        <v>0</v>
      </c>
    </row>
    <row r="266" spans="9:9">
      <c r="I266">
        <f t="array" ref="I266">IF(OR(AND(Налаштування!I326&lt;&gt;"вихідний",Налаштування!I326&lt;&gt;"канікули",COUNTIF($L$2:$L$6,Налаштування!G326)&gt;0),COUNTIF($L$2:$L$6,VLOOKUP(Налаштування!I326,$A$22:$B$27,2,0))),1,0)</f>
        <v>1</v>
      </c>
    </row>
    <row r="267" spans="9:9">
      <c r="I267">
        <f t="array" ref="I267">IF(OR(AND(Налаштування!I327&lt;&gt;"вихідний",Налаштування!I327&lt;&gt;"канікули",COUNTIF($L$2:$L$6,Налаштування!G327)&gt;0),COUNTIF($L$2:$L$6,VLOOKUP(Налаштування!I327,$A$22:$B$27,2,0))),1,0)</f>
        <v>0</v>
      </c>
    </row>
    <row r="268" spans="9:9">
      <c r="I268">
        <f t="array" ref="I268">IF(OR(AND(Налаштування!I328&lt;&gt;"вихідний",Налаштування!I328&lt;&gt;"канікули",COUNTIF($L$2:$L$6,Налаштування!G328)&gt;0),COUNTIF($L$2:$L$6,VLOOKUP(Налаштування!I328,$A$22:$B$27,2,0))),1,0)</f>
        <v>0</v>
      </c>
    </row>
    <row r="269" spans="9:9">
      <c r="I269">
        <f t="array" ref="I269">IF(OR(AND(Налаштування!I329&lt;&gt;"вихідний",Налаштування!I329&lt;&gt;"канікули",COUNTIF($L$2:$L$6,Налаштування!G329)&gt;0),COUNTIF($L$2:$L$6,VLOOKUP(Налаштування!I329,$A$22:$B$27,2,0))),1,0)</f>
        <v>0</v>
      </c>
    </row>
    <row r="270" spans="9:9">
      <c r="I270">
        <f t="array" ref="I270">IF(OR(AND(Налаштування!I330&lt;&gt;"вихідний",Налаштування!I330&lt;&gt;"канікули",COUNTIF($L$2:$L$6,Налаштування!G330)&gt;0),COUNTIF($L$2:$L$6,VLOOKUP(Налаштування!I330,$A$22:$B$27,2,0))),1,0)</f>
        <v>0</v>
      </c>
    </row>
    <row r="271" spans="9:9">
      <c r="I271">
        <f t="array" ref="I271">IF(OR(AND(Налаштування!I331&lt;&gt;"вихідний",Налаштування!I331&lt;&gt;"канікули",COUNTIF($L$2:$L$6,Налаштування!G331)&gt;0),COUNTIF($L$2:$L$6,VLOOKUP(Налаштування!I331,$A$22:$B$27,2,0))),1,0)</f>
        <v>0</v>
      </c>
    </row>
    <row r="272" spans="9:9">
      <c r="I272">
        <f t="array" ref="I272">IF(OR(AND(Налаштування!I332&lt;&gt;"вихідний",Налаштування!I332&lt;&gt;"канікули",COUNTIF($L$2:$L$6,Налаштування!G332)&gt;0),COUNTIF($L$2:$L$6,VLOOKUP(Налаштування!I332,$A$22:$B$27,2,0))),1,0)</f>
        <v>0</v>
      </c>
    </row>
    <row r="273" spans="9:9">
      <c r="I273">
        <f t="array" ref="I273">IF(OR(AND(Налаштування!I333&lt;&gt;"вихідний",Налаштування!I333&lt;&gt;"канікули",COUNTIF($L$2:$L$6,Налаштування!G333)&gt;0),COUNTIF($L$2:$L$6,VLOOKUP(Налаштування!I333,$A$22:$B$27,2,0))),1,0)</f>
        <v>1</v>
      </c>
    </row>
    <row r="274" spans="9:9">
      <c r="I274">
        <f t="array" ref="I274">IF(OR(AND(Налаштування!I334&lt;&gt;"вихідний",Налаштування!I334&lt;&gt;"канікули",COUNTIF($L$2:$L$6,Налаштування!G334)&gt;0),COUNTIF($L$2:$L$6,VLOOKUP(Налаштування!I334,$A$22:$B$27,2,0))),1,0)</f>
        <v>0</v>
      </c>
    </row>
    <row r="275" spans="9:9">
      <c r="I275">
        <f t="array" ref="I275">IF(OR(AND(Налаштування!I335&lt;&gt;"вихідний",Налаштування!I335&lt;&gt;"канікули",COUNTIF($L$2:$L$6,Налаштування!G335)&gt;0),COUNTIF($L$2:$L$6,VLOOKUP(Налаштування!I335,$A$22:$B$27,2,0))),1,0)</f>
        <v>0</v>
      </c>
    </row>
    <row r="276" spans="9:9">
      <c r="I276">
        <f t="array" ref="I276">IF(OR(AND(Налаштування!I336&lt;&gt;"вихідний",Налаштування!I336&lt;&gt;"канікули",COUNTIF($L$2:$L$6,Налаштування!G336)&gt;0),COUNTIF($L$2:$L$6,VLOOKUP(Налаштування!I336,$A$22:$B$27,2,0))),1,0)</f>
        <v>0</v>
      </c>
    </row>
    <row r="277" spans="9:9">
      <c r="I277">
        <f t="array" ref="I277">IF(OR(AND(Налаштування!I337&lt;&gt;"вихідний",Налаштування!I337&lt;&gt;"канікули",COUNTIF($L$2:$L$6,Налаштування!G337)&gt;0),COUNTIF($L$2:$L$6,VLOOKUP(Налаштування!I337,$A$22:$B$27,2,0))),1,0)</f>
        <v>0</v>
      </c>
    </row>
    <row r="278" spans="9:9">
      <c r="I278">
        <f t="array" ref="I278">IF(OR(AND(Налаштування!I338&lt;&gt;"вихідний",Налаштування!I338&lt;&gt;"канікули",COUNTIF($L$2:$L$6,Налаштування!G338)&gt;0),COUNTIF($L$2:$L$6,VLOOKUP(Налаштування!I338,$A$22:$B$27,2,0))),1,0)</f>
        <v>0</v>
      </c>
    </row>
    <row r="279" spans="9:9">
      <c r="I279">
        <f t="array" ref="I279">IF(OR(AND(Налаштування!I339&lt;&gt;"вихідний",Налаштування!I339&lt;&gt;"канікули",COUNTIF($L$2:$L$6,Налаштування!G339)&gt;0),COUNTIF($L$2:$L$6,VLOOKUP(Налаштування!I339,$A$22:$B$27,2,0))),1,0)</f>
        <v>0</v>
      </c>
    </row>
    <row r="280" spans="9:9">
      <c r="I280">
        <f t="array" ref="I280">IF(OR(AND(Налаштування!I340&lt;&gt;"вихідний",Налаштування!I340&lt;&gt;"канікули",COUNTIF($L$2:$L$6,Налаштування!G340)&gt;0),COUNTIF($L$2:$L$6,VLOOKUP(Налаштування!I340,$A$22:$B$27,2,0))),1,0)</f>
        <v>1</v>
      </c>
    </row>
    <row r="281" spans="9:9">
      <c r="I281">
        <f t="array" ref="I281">IF(OR(AND(Налаштування!I341&lt;&gt;"вихідний",Налаштування!I341&lt;&gt;"канікули",COUNTIF($L$2:$L$6,Налаштування!G341)&gt;0),COUNTIF($L$2:$L$6,VLOOKUP(Налаштування!I341,$A$22:$B$27,2,0))),1,0)</f>
        <v>0</v>
      </c>
    </row>
    <row r="282" spans="9:9">
      <c r="I282">
        <f t="array" ref="I282">IF(OR(AND(Налаштування!I342&lt;&gt;"вихідний",Налаштування!I342&lt;&gt;"канікули",COUNTIF($L$2:$L$6,Налаштування!G342)&gt;0),COUNTIF($L$2:$L$6,VLOOKUP(Налаштування!I342,$A$22:$B$27,2,0))),1,0)</f>
        <v>0</v>
      </c>
    </row>
    <row r="283" spans="9:9">
      <c r="I283">
        <f t="array" ref="I283">IF(OR(AND(Налаштування!I343&lt;&gt;"вихідний",Налаштування!I343&lt;&gt;"канікули",COUNTIF($L$2:$L$6,Налаштування!G343)&gt;0),COUNTIF($L$2:$L$6,VLOOKUP(Налаштування!I343,$A$22:$B$27,2,0))),1,0)</f>
        <v>0</v>
      </c>
    </row>
    <row r="284" spans="9:9">
      <c r="I284">
        <f t="array" ref="I284">IF(OR(AND(Налаштування!I344&lt;&gt;"вихідний",Налаштування!I344&lt;&gt;"канікули",COUNTIF($L$2:$L$6,Налаштування!G344)&gt;0),COUNTIF($L$2:$L$6,VLOOKUP(Налаштування!I344,$A$22:$B$27,2,0))),1,0)</f>
        <v>0</v>
      </c>
    </row>
    <row r="285" spans="9:9">
      <c r="I285">
        <f t="array" ref="I285">IF(OR(AND(Налаштування!I345&lt;&gt;"вихідний",Налаштування!I345&lt;&gt;"канікули",COUNTIF($L$2:$L$6,Налаштування!G345)&gt;0),COUNTIF($L$2:$L$6,VLOOKUP(Налаштування!I345,$A$22:$B$27,2,0))),1,0)</f>
        <v>0</v>
      </c>
    </row>
    <row r="286" spans="9:9">
      <c r="I286">
        <f t="array" ref="I286">IF(OR(AND(Налаштування!I346&lt;&gt;"вихідний",Налаштування!I346&lt;&gt;"канікули",COUNTIF($L$2:$L$6,Налаштування!G346)&gt;0),COUNTIF($L$2:$L$6,VLOOKUP(Налаштування!I346,$A$22:$B$27,2,0))),1,0)</f>
        <v>0</v>
      </c>
    </row>
    <row r="287" spans="9:9">
      <c r="I287">
        <f t="array" ref="I287">IF(OR(AND(Налаштування!I347&lt;&gt;"вихідний",Налаштування!I347&lt;&gt;"канікули",COUNTIF($L$2:$L$6,Налаштування!G347)&gt;0),COUNTIF($L$2:$L$6,VLOOKUP(Налаштування!I347,$A$22:$B$27,2,0))),1,0)</f>
        <v>1</v>
      </c>
    </row>
    <row r="288" spans="9:9">
      <c r="I288">
        <f t="array" ref="I288">IF(OR(AND(Налаштування!I348&lt;&gt;"вихідний",Налаштування!I348&lt;&gt;"канікули",COUNTIF($L$2:$L$6,Налаштування!G348)&gt;0),COUNTIF($L$2:$L$6,VLOOKUP(Налаштування!I348,$A$22:$B$27,2,0))),1,0)</f>
        <v>0</v>
      </c>
    </row>
    <row r="289" spans="9:9">
      <c r="I289">
        <f t="array" ref="I289">IF(OR(AND(Налаштування!I349&lt;&gt;"вихідний",Налаштування!I349&lt;&gt;"канікули",COUNTIF($L$2:$L$6,Налаштування!G349)&gt;0),COUNTIF($L$2:$L$6,VLOOKUP(Налаштування!I349,$A$22:$B$27,2,0))),1,0)</f>
        <v>0</v>
      </c>
    </row>
    <row r="290" spans="9:9">
      <c r="I290">
        <f t="array" ref="I290">IF(OR(AND(Налаштування!I350&lt;&gt;"вихідний",Налаштування!I350&lt;&gt;"канікули",COUNTIF($L$2:$L$6,Налаштування!G350)&gt;0),COUNTIF($L$2:$L$6,VLOOKUP(Налаштування!I350,$A$22:$B$27,2,0))),1,0)</f>
        <v>0</v>
      </c>
    </row>
    <row r="291" spans="9:9">
      <c r="I291">
        <f t="array" ref="I291">IF(OR(AND(Налаштування!I351&lt;&gt;"вихідний",Налаштування!I351&lt;&gt;"канікули",COUNTIF($L$2:$L$6,Налаштування!G351)&gt;0),COUNTIF($L$2:$L$6,VLOOKUP(Налаштування!I351,$A$22:$B$27,2,0))),1,0)</f>
        <v>0</v>
      </c>
    </row>
    <row r="292" spans="9:9">
      <c r="I292">
        <f t="array" ref="I292">IF(OR(AND(Налаштування!I352&lt;&gt;"вихідний",Налаштування!I352&lt;&gt;"канікули",COUNTIF($L$2:$L$6,Налаштування!G352)&gt;0),COUNTIF($L$2:$L$6,VLOOKUP(Налаштування!I352,$A$22:$B$27,2,0))),1,0)</f>
        <v>0</v>
      </c>
    </row>
    <row r="293" spans="9:9">
      <c r="I293">
        <f t="array" ref="I293">IF(OR(AND(Налаштування!I353&lt;&gt;"вихідний",Налаштування!I353&lt;&gt;"канікули",COUNTIF($L$2:$L$6,Налаштування!G353)&gt;0),COUNTIF($L$2:$L$6,VLOOKUP(Налаштування!I353,$A$22:$B$27,2,0))),1,0)</f>
        <v>0</v>
      </c>
    </row>
    <row r="294" spans="9:9">
      <c r="I294">
        <f t="array" ref="I294">IF(OR(AND(Налаштування!I354&lt;&gt;"вихідний",Налаштування!I354&lt;&gt;"канікули",COUNTIF($L$2:$L$6,Налаштування!G354)&gt;0),COUNTIF($L$2:$L$6,VLOOKUP(Налаштування!I354,$A$22:$B$27,2,0))),1,0)</f>
        <v>1</v>
      </c>
    </row>
    <row r="295" spans="9:9">
      <c r="I295">
        <f t="array" ref="I295">IF(OR(AND(Налаштування!I355&lt;&gt;"вихідний",Налаштування!I355&lt;&gt;"канікули",COUNTIF($L$2:$L$6,Налаштування!G355)&gt;0),COUNTIF($L$2:$L$6,VLOOKUP(Налаштування!I355,$A$22:$B$27,2,0))),1,0)</f>
        <v>0</v>
      </c>
    </row>
    <row r="296" spans="9:9">
      <c r="I296">
        <f t="array" ref="I296">IF(OR(AND(Налаштування!I356&lt;&gt;"вихідний",Налаштування!I356&lt;&gt;"канікули",COUNTIF($L$2:$L$6,Налаштування!G356)&gt;0),COUNTIF($L$2:$L$6,VLOOKUP(Налаштування!I356,$A$22:$B$27,2,0))),1,0)</f>
        <v>0</v>
      </c>
    </row>
    <row r="297" spans="9:9">
      <c r="I297">
        <f t="array" ref="I297">IF(OR(AND(Налаштування!I357&lt;&gt;"вихідний",Налаштування!I357&lt;&gt;"канікули",COUNTIF($L$2:$L$6,Налаштування!G357)&gt;0),COUNTIF($L$2:$L$6,VLOOKUP(Налаштування!I357,$A$22:$B$27,2,0))),1,0)</f>
        <v>0</v>
      </c>
    </row>
    <row r="298" spans="9:9">
      <c r="I298">
        <f t="array" ref="I298">IF(OR(AND(Налаштування!I358&lt;&gt;"вихідний",Налаштування!I358&lt;&gt;"канікули",COUNTIF($L$2:$L$6,Налаштування!G358)&gt;0),COUNTIF($L$2:$L$6,VLOOKUP(Налаштування!I358,$A$22:$B$27,2,0))),1,0)</f>
        <v>0</v>
      </c>
    </row>
    <row r="299" spans="9:9">
      <c r="I299">
        <f t="array" ref="I299">IF(OR(AND(Налаштування!I359&lt;&gt;"вихідний",Налаштування!I359&lt;&gt;"канікули",COUNTIF($L$2:$L$6,Налаштування!G359)&gt;0),COUNTIF($L$2:$L$6,VLOOKUP(Налаштування!I359,$A$22:$B$27,2,0))),1,0)</f>
        <v>0</v>
      </c>
    </row>
    <row r="300" spans="9:9">
      <c r="I300">
        <f t="array" ref="I300">IF(OR(AND(Налаштування!I360&lt;&gt;"вихідний",Налаштування!I360&lt;&gt;"канікули",COUNTIF($L$2:$L$6,Налаштування!G360)&gt;0),COUNTIF($L$2:$L$6,VLOOKUP(Налаштування!I360,$A$22:$B$27,2,0))),1,0)</f>
        <v>0</v>
      </c>
    </row>
    <row r="301" spans="9:9">
      <c r="I301">
        <f t="array" ref="I301">IF(OR(AND(Налаштування!I361&lt;&gt;"вихідний",Налаштування!I361&lt;&gt;"канікули",COUNTIF($L$2:$L$6,Налаштування!G361)&gt;0),COUNTIF($L$2:$L$6,VLOOKUP(Налаштування!I361,$A$22:$B$27,2,0))),1,0)</f>
        <v>1</v>
      </c>
    </row>
    <row r="302" spans="9:9">
      <c r="I302">
        <f t="array" ref="I302">IF(OR(AND(Налаштування!I362&lt;&gt;"вихідний",Налаштування!I362&lt;&gt;"канікули",COUNTIF($L$2:$L$6,Налаштування!G362)&gt;0),COUNTIF($L$2:$L$6,VLOOKUP(Налаштування!I362,$A$22:$B$27,2,0))),1,0)</f>
        <v>0</v>
      </c>
    </row>
    <row r="303" spans="9:9">
      <c r="I303">
        <f t="array" ref="I303">IF(OR(AND(Налаштування!I363&lt;&gt;"вихідний",Налаштування!I363&lt;&gt;"канікули",COUNTIF($L$2:$L$6,Налаштування!G363)&gt;0),COUNTIF($L$2:$L$6,VLOOKUP(Налаштування!I363,$A$22:$B$27,2,0))),1,0)</f>
        <v>0</v>
      </c>
    </row>
    <row r="304" spans="9:9">
      <c r="I304">
        <f t="array" ref="I304">IF(OR(AND(Налаштування!I364&lt;&gt;"вихідний",Налаштування!I364&lt;&gt;"канікули",COUNTIF($L$2:$L$6,Налаштування!G364)&gt;0),COUNTIF($L$2:$L$6,VLOOKUP(Налаштування!I364,$A$22:$B$27,2,0))),1,0)</f>
        <v>0</v>
      </c>
    </row>
    <row r="305" spans="9:9">
      <c r="I305">
        <f t="array" ref="I305">IF(OR(AND(Налаштування!I365&lt;&gt;"вихідний",Налаштування!I365&lt;&gt;"канікули",COUNTIF($L$2:$L$6,Налаштування!G365)&gt;0),COUNTIF($L$2:$L$6,VLOOKUP(Налаштування!I365,$A$22:$B$27,2,0))),1,0)</f>
        <v>0</v>
      </c>
    </row>
    <row r="306" spans="9:9">
      <c r="I306">
        <f t="array" ref="I306">IF(OR(AND(Налаштування!I366&lt;&gt;"вихідний",Налаштування!I366&lt;&gt;"канікули",COUNTIF($L$2:$L$6,Налаштування!G366)&gt;0),COUNTIF($L$2:$L$6,VLOOKUP(Налаштування!I366,$A$22:$B$27,2,0))),1,0)</f>
        <v>0</v>
      </c>
    </row>
    <row r="307" spans="9:9">
      <c r="I307">
        <f t="array" ref="I307">IF(OR(AND(Налаштування!I367&lt;&gt;"вихідний",Налаштування!I367&lt;&gt;"канікули",COUNTIF($L$2:$L$6,Налаштування!G367)&gt;0),COUNTIF($L$2:$L$6,VLOOKUP(Налаштування!I367,$A$22:$B$27,2,0))),1,0)</f>
        <v>0</v>
      </c>
    </row>
  </sheetData>
  <mergeCells count="3">
    <mergeCell ref="A1:F1"/>
    <mergeCell ref="A2:B2"/>
    <mergeCell ref="C2:F2"/>
  </mergeCells>
  <dataValidations count="1">
    <dataValidation type="list" errorStyle="information" allowBlank="1" showInputMessage="1" showErrorMessage="1" sqref="C20:C156">
      <formula1>$J$4:$J$158</formula1>
    </dataValidation>
  </dataValidations>
  <pageMargins left="0.15748031496062992" right="0.15748031496062992" top="0.15748031496062992" bottom="0.15748031496062992" header="0" footer="0"/>
  <pageSetup paperSize="9" orientation="landscape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F307"/>
  <sheetViews>
    <sheetView zoomScale="85" zoomScaleNormal="85" zoomScaleSheetLayoutView="70" workbookViewId="0">
      <selection activeCell="B4" sqref="B4:B9"/>
    </sheetView>
  </sheetViews>
  <sheetFormatPr defaultRowHeight="15"/>
  <cols>
    <col min="1" max="1" width="6.85546875" style="41" customWidth="1"/>
    <col min="2" max="2" width="18.140625" style="2" customWidth="1"/>
    <col min="3" max="3" width="12.7109375" style="41" customWidth="1"/>
    <col min="4" max="4" width="70.7109375" style="2" customWidth="1"/>
    <col min="5" max="5" width="20.7109375" style="2" customWidth="1"/>
    <col min="6" max="6" width="18.42578125" style="2" customWidth="1"/>
    <col min="7" max="7" width="13" style="2" customWidth="1"/>
    <col min="8" max="8" width="4" style="31" customWidth="1"/>
    <col min="9" max="9" width="5.42578125" hidden="1" customWidth="1"/>
    <col min="10" max="10" width="17" style="31" customWidth="1"/>
    <col min="11" max="11" width="9.140625" style="2"/>
    <col min="12" max="12" width="12" style="2" customWidth="1"/>
    <col min="13" max="1020" width="9.140625" style="2"/>
    <col min="1021" max="16384" width="9.140625" style="3"/>
  </cols>
  <sheetData>
    <row r="1" spans="1:12" ht="32.25" customHeight="1">
      <c r="A1" s="92" t="str">
        <f>CONCATENATE("Календарно-тематичне планування ",J2," ",K2," клас"," (",H2," години на тиждень)")</f>
        <v>Календарно-тематичне планування Інформатика 5 клас (1 години на тиждень)</v>
      </c>
      <c r="B1" s="92"/>
      <c r="C1" s="92"/>
      <c r="D1" s="92"/>
      <c r="E1" s="92"/>
      <c r="F1" s="92"/>
      <c r="G1" s="1"/>
      <c r="J1" s="42" t="s">
        <v>53</v>
      </c>
      <c r="K1" s="42" t="s">
        <v>55</v>
      </c>
      <c r="L1" s="43" t="s">
        <v>48</v>
      </c>
    </row>
    <row r="2" spans="1:12" ht="15.75" customHeight="1">
      <c r="A2" s="166" t="s">
        <v>56</v>
      </c>
      <c r="B2" s="166"/>
      <c r="C2" s="167"/>
      <c r="D2" s="167"/>
      <c r="E2" s="167"/>
      <c r="F2" s="167"/>
      <c r="G2" s="1"/>
      <c r="H2" s="46">
        <f>COUNTA(L2:L6)</f>
        <v>1</v>
      </c>
      <c r="J2" s="44" t="s">
        <v>54</v>
      </c>
      <c r="K2" s="44">
        <v>5</v>
      </c>
      <c r="L2" s="40"/>
    </row>
    <row r="3" spans="1:12" ht="31.5">
      <c r="A3" s="49" t="s">
        <v>3</v>
      </c>
      <c r="B3" s="62" t="s">
        <v>5</v>
      </c>
      <c r="C3" s="63" t="s">
        <v>4</v>
      </c>
      <c r="D3" s="62" t="s">
        <v>127</v>
      </c>
      <c r="E3" s="62" t="s">
        <v>0</v>
      </c>
      <c r="F3" s="62" t="s">
        <v>6</v>
      </c>
      <c r="G3" s="1"/>
      <c r="H3" s="48">
        <f>H2*35</f>
        <v>35</v>
      </c>
      <c r="I3" s="32" t="s">
        <v>41</v>
      </c>
      <c r="J3" s="41" t="s">
        <v>49</v>
      </c>
      <c r="L3" s="40">
        <v>3</v>
      </c>
    </row>
    <row r="4" spans="1:12" ht="31.5">
      <c r="A4" s="55">
        <f t="shared" ref="A4:A67" si="0">IF(ROW()-ROW($A$3)&lt;=$H$3,ROW()-ROW($A$3),"")</f>
        <v>1</v>
      </c>
      <c r="B4" s="163" t="s">
        <v>90</v>
      </c>
      <c r="C4" s="75">
        <f t="array" ref="C4">IFERROR(INDEX(Налаштування!$H$2:$H$367,SMALL(IF($I$4:$I$307=1,ROW($I$4:$I$307),""),ROW()-ROW($J$3))-ROW($J$3)),"")</f>
        <v>44440</v>
      </c>
      <c r="D4" s="51" t="s">
        <v>58</v>
      </c>
      <c r="E4" s="51"/>
      <c r="F4" s="66" t="s">
        <v>1</v>
      </c>
      <c r="G4" s="1"/>
      <c r="H4" s="31">
        <f t="shared" ref="H4:H67" si="1">IF(ROW()-ROW($A$3)&lt;=$H$3,ROW()-ROW($A$3),"")</f>
        <v>1</v>
      </c>
      <c r="I4">
        <f>IF(OR(AND(Налаштування!I2&lt;&gt;"вихідний",Налаштування!I2&lt;&gt;"канікули",COUNTIF($L$2:$L$6,Налаштування!G2)&gt;0),COUNTIF($L$2:$L$6,VLOOKUP(Налаштування!I2,$A$22:$B$27,2,0))),1,0)</f>
        <v>1</v>
      </c>
      <c r="J4" s="30">
        <f t="array" ref="J4">IFERROR(INDEX(Налаштування!$H$2:$H$367,SMALL(IF($I$4:$I$307=1,ROW($I$4:$I$307),""),ROW()-ROW($J$3))-ROW($J$3)),"")</f>
        <v>44440</v>
      </c>
      <c r="L4" s="40"/>
    </row>
    <row r="5" spans="1:12" ht="31.5">
      <c r="A5" s="55">
        <f t="shared" si="0"/>
        <v>2</v>
      </c>
      <c r="B5" s="164"/>
      <c r="C5" s="75">
        <f t="array" ref="C5">IFERROR(INDEX(Налаштування!$H$2:$H$367,SMALL(IF($I$4:$I$307=1,ROW($I$4:$I$307),""),ROW()-ROW($J$3))-ROW($J$3)),"")</f>
        <v>44447</v>
      </c>
      <c r="D5" s="51" t="s">
        <v>59</v>
      </c>
      <c r="E5" s="51"/>
      <c r="F5" s="66" t="s">
        <v>94</v>
      </c>
      <c r="G5" s="1"/>
      <c r="H5" s="31">
        <f t="shared" si="1"/>
        <v>2</v>
      </c>
      <c r="I5">
        <f t="array" ref="I5">IF(OR(AND(Налаштування!I3&lt;&gt;"вихідний",Налаштування!I3&lt;&gt;"канікули",COUNTIF($L$2:$L$6,Налаштування!G3)&gt;0),COUNTIF($L$2:$L$6,VLOOKUP(Налаштування!I3,$A$22:$B$27,2,0))),1,0)</f>
        <v>0</v>
      </c>
      <c r="J5" s="30">
        <f t="array" ref="J5">IFERROR(INDEX(Налаштування!$H$2:$H$367,SMALL(IF($I$4:$I$307=1,ROW($I$4:$I$307),""),ROW()-ROW($J$3))-ROW($J$3)),"")</f>
        <v>44447</v>
      </c>
      <c r="L5" s="40"/>
    </row>
    <row r="6" spans="1:12" ht="15.75">
      <c r="A6" s="55">
        <f t="shared" si="0"/>
        <v>3</v>
      </c>
      <c r="B6" s="164"/>
      <c r="C6" s="75">
        <f t="array" ref="C6">IFERROR(INDEX(Налаштування!$H$2:$H$367,SMALL(IF($I$4:$I$307=1,ROW($I$4:$I$307),""),ROW()-ROW($J$3))-ROW($J$3)),"")</f>
        <v>44454</v>
      </c>
      <c r="D6" s="51" t="s">
        <v>60</v>
      </c>
      <c r="E6" s="51"/>
      <c r="F6" s="66" t="s">
        <v>95</v>
      </c>
      <c r="G6" s="4"/>
      <c r="H6" s="31">
        <f t="shared" si="1"/>
        <v>3</v>
      </c>
      <c r="I6">
        <f t="array" ref="I6">IF(OR(AND(Налаштування!I4&lt;&gt;"вихідний",Налаштування!I4&lt;&gt;"канікули",COUNTIF($L$2:$L$6,Налаштування!G4)&gt;0),COUNTIF($L$2:$L$6,VLOOKUP(Налаштування!I4,$A$22:$B$27,2,0))),1,0)</f>
        <v>0</v>
      </c>
      <c r="J6" s="30">
        <f t="array" ref="J6">IFERROR(INDEX(Налаштування!$H$2:$H$367,SMALL(IF($I$4:$I$307=1,ROW($I$4:$I$307),""),ROW()-ROW($J$3))-ROW($J$3)),"")</f>
        <v>44454</v>
      </c>
      <c r="L6" s="40"/>
    </row>
    <row r="7" spans="1:12" ht="31.5">
      <c r="A7" s="55">
        <f t="shared" si="0"/>
        <v>4</v>
      </c>
      <c r="B7" s="164"/>
      <c r="C7" s="75">
        <f t="array" ref="C7">IFERROR(INDEX(Налаштування!$H$2:$H$367,SMALL(IF($I$4:$I$307=1,ROW($I$4:$I$307),""),ROW()-ROW($J$3))-ROW($J$3)),"")</f>
        <v>44461</v>
      </c>
      <c r="D7" s="51" t="s">
        <v>61</v>
      </c>
      <c r="E7" s="51"/>
      <c r="F7" s="66" t="s">
        <v>96</v>
      </c>
      <c r="G7" s="4"/>
      <c r="H7" s="31">
        <f t="shared" si="1"/>
        <v>4</v>
      </c>
      <c r="I7">
        <f t="array" ref="I7">IF(OR(AND(Налаштування!I5&lt;&gt;"вихідний",Налаштування!I5&lt;&gt;"канікули",COUNTIF($L$2:$L$6,Налаштування!G5)&gt;0),COUNTIF($L$2:$L$6,VLOOKUP(Налаштування!I5,$A$22:$B$27,2,0))),1,0)</f>
        <v>0</v>
      </c>
      <c r="J7" s="30">
        <f t="array" ref="J7">IFERROR(INDEX(Налаштування!$H$2:$H$367,SMALL(IF($I$4:$I$307=1,ROW($I$4:$I$307),""),ROW()-ROW($J$3))-ROW($J$3)),"")</f>
        <v>44461</v>
      </c>
    </row>
    <row r="8" spans="1:12" ht="31.5">
      <c r="A8" s="55">
        <f t="shared" si="0"/>
        <v>5</v>
      </c>
      <c r="B8" s="164"/>
      <c r="C8" s="75">
        <f t="array" ref="C8">IFERROR(INDEX(Налаштування!$H$2:$H$367,SMALL(IF($I$4:$I$307=1,ROW($I$4:$I$307),""),ROW()-ROW($J$3))-ROW($J$3)),"")</f>
        <v>44468</v>
      </c>
      <c r="D8" s="67" t="s">
        <v>62</v>
      </c>
      <c r="E8" s="51"/>
      <c r="F8" s="66" t="s">
        <v>97</v>
      </c>
      <c r="G8" s="4"/>
      <c r="H8" s="31">
        <f t="shared" si="1"/>
        <v>5</v>
      </c>
      <c r="I8">
        <f t="array" ref="I8">IF(OR(AND(Налаштування!I6&lt;&gt;"вихідний",Налаштування!I6&lt;&gt;"канікули",COUNTIF($L$2:$L$6,Налаштування!G6)&gt;0),COUNTIF($L$2:$L$6,VLOOKUP(Налаштування!I6,$A$22:$B$27,2,0))),1,0)</f>
        <v>0</v>
      </c>
      <c r="J8" s="30">
        <f t="array" ref="J8">IFERROR(INDEX(Налаштування!$H$2:$H$367,SMALL(IF($I$4:$I$307=1,ROW($I$4:$I$307),""),ROW()-ROW($J$3))-ROW($J$3)),"")</f>
        <v>44468</v>
      </c>
    </row>
    <row r="9" spans="1:12" ht="31.5">
      <c r="A9" s="55">
        <f t="shared" si="0"/>
        <v>6</v>
      </c>
      <c r="B9" s="165"/>
      <c r="C9" s="75">
        <f t="array" ref="C9">IFERROR(INDEX(Налаштування!$H$2:$H$367,SMALL(IF($I$4:$I$307=1,ROW($I$4:$I$307),""),ROW()-ROW($J$3))-ROW($J$3)),"")</f>
        <v>44475</v>
      </c>
      <c r="D9" s="67" t="s">
        <v>126</v>
      </c>
      <c r="E9" s="51"/>
      <c r="F9" s="66" t="s">
        <v>98</v>
      </c>
      <c r="G9" s="4"/>
      <c r="H9" s="31">
        <f t="shared" si="1"/>
        <v>6</v>
      </c>
      <c r="I9">
        <f t="array" ref="I9">IF(OR(AND(Налаштування!I7&lt;&gt;"вихідний",Налаштування!I7&lt;&gt;"канікули",COUNTIF($L$2:$L$6,Налаштування!G7)&gt;0),COUNTIF($L$2:$L$6,VLOOKUP(Налаштування!I7,$A$22:$B$27,2,0))),1,0)</f>
        <v>0</v>
      </c>
      <c r="J9" s="30">
        <f t="array" ref="J9">IFERROR(INDEX(Налаштування!$H$2:$H$367,SMALL(IF($I$4:$I$307=1,ROW($I$4:$I$307),""),ROW()-ROW($J$3))-ROW($J$3)),"")</f>
        <v>44475</v>
      </c>
    </row>
    <row r="10" spans="1:12" ht="31.5">
      <c r="A10" s="55">
        <f t="shared" si="0"/>
        <v>7</v>
      </c>
      <c r="B10" s="163" t="s">
        <v>91</v>
      </c>
      <c r="C10" s="75">
        <f t="array" ref="C10">IFERROR(INDEX(Налаштування!$H$2:$H$367,SMALL(IF($I$4:$I$307=1,ROW($I$4:$I$307),""),ROW()-ROW($J$3))-ROW($J$3)),"")</f>
        <v>44482</v>
      </c>
      <c r="D10" s="68" t="s">
        <v>64</v>
      </c>
      <c r="E10" s="51"/>
      <c r="F10" s="66" t="s">
        <v>99</v>
      </c>
      <c r="G10" s="4"/>
      <c r="H10" s="31">
        <f t="shared" si="1"/>
        <v>7</v>
      </c>
      <c r="I10">
        <f t="array" ref="I10">IF(OR(AND(Налаштування!I8&lt;&gt;"вихідний",Налаштування!I8&lt;&gt;"канікули",COUNTIF($L$2:$L$6,Налаштування!G8)&gt;0),COUNTIF($L$2:$L$6,VLOOKUP(Налаштування!I8,$A$22:$B$27,2,0))),1,0)</f>
        <v>0</v>
      </c>
      <c r="J10" s="30">
        <f t="array" ref="J10">IFERROR(INDEX(Налаштування!$H$2:$H$367,SMALL(IF($I$4:$I$307=1,ROW($I$4:$I$307),""),ROW()-ROW($J$3))-ROW($J$3)),"")</f>
        <v>44482</v>
      </c>
    </row>
    <row r="11" spans="1:12" ht="31.5">
      <c r="A11" s="55">
        <f t="shared" si="0"/>
        <v>8</v>
      </c>
      <c r="B11" s="164"/>
      <c r="C11" s="75">
        <f t="array" ref="C11">IFERROR(INDEX(Налаштування!$H$2:$H$367,SMALL(IF($I$4:$I$307=1,ROW($I$4:$I$307),""),ROW()-ROW($J$3))-ROW($J$3)),"")</f>
        <v>44496</v>
      </c>
      <c r="D11" s="69" t="s">
        <v>65</v>
      </c>
      <c r="E11" s="51"/>
      <c r="F11" s="66" t="s">
        <v>100</v>
      </c>
      <c r="G11" s="4"/>
      <c r="H11" s="31">
        <f t="shared" si="1"/>
        <v>8</v>
      </c>
      <c r="I11">
        <f t="array" ref="I11">IF(OR(AND(Налаштування!I9&lt;&gt;"вихідний",Налаштування!I9&lt;&gt;"канікули",COUNTIF($L$2:$L$6,Налаштування!G9)&gt;0),COUNTIF($L$2:$L$6,VLOOKUP(Налаштування!I9,$A$22:$B$27,2,0))),1,0)</f>
        <v>1</v>
      </c>
      <c r="J11" s="30">
        <f t="array" ref="J11">IFERROR(INDEX(Налаштування!$H$2:$H$367,SMALL(IF($I$4:$I$307=1,ROW($I$4:$I$307),""),ROW()-ROW($J$3))-ROW($J$3)),"")</f>
        <v>44496</v>
      </c>
    </row>
    <row r="12" spans="1:12" ht="15.75">
      <c r="A12" s="55">
        <f t="shared" si="0"/>
        <v>9</v>
      </c>
      <c r="B12" s="164"/>
      <c r="C12" s="75">
        <f t="array" ref="C12">IFERROR(INDEX(Налаштування!$H$2:$H$367,SMALL(IF($I$4:$I$307=1,ROW($I$4:$I$307),""),ROW()-ROW($J$3))-ROW($J$3)),"")</f>
        <v>44503</v>
      </c>
      <c r="D12" s="69" t="s">
        <v>66</v>
      </c>
      <c r="E12" s="51"/>
      <c r="F12" s="66" t="s">
        <v>101</v>
      </c>
      <c r="G12" s="4"/>
      <c r="H12" s="31">
        <f t="shared" si="1"/>
        <v>9</v>
      </c>
      <c r="I12">
        <f t="array" ref="I12">IF(OR(AND(Налаштування!I10&lt;&gt;"вихідний",Налаштування!I10&lt;&gt;"канікули",COUNTIF($L$2:$L$6,Налаштування!G10)&gt;0),COUNTIF($L$2:$L$6,VLOOKUP(Налаштування!I10,$A$22:$B$27,2,0))),1,0)</f>
        <v>0</v>
      </c>
      <c r="J12" s="30">
        <f t="array" ref="J12">IFERROR(INDEX(Налаштування!$H$2:$H$367,SMALL(IF($I$4:$I$307=1,ROW($I$4:$I$307),""),ROW()-ROW($J$3))-ROW($J$3)),"")</f>
        <v>44503</v>
      </c>
    </row>
    <row r="13" spans="1:12" ht="15.75">
      <c r="A13" s="55">
        <f t="shared" si="0"/>
        <v>10</v>
      </c>
      <c r="B13" s="164"/>
      <c r="C13" s="75">
        <f t="array" ref="C13">IFERROR(INDEX(Налаштування!$H$2:$H$367,SMALL(IF($I$4:$I$307=1,ROW($I$4:$I$307),""),ROW()-ROW($J$3))-ROW($J$3)),"")</f>
        <v>44510</v>
      </c>
      <c r="D13" s="68" t="s">
        <v>67</v>
      </c>
      <c r="E13" s="51"/>
      <c r="F13" s="66" t="s">
        <v>102</v>
      </c>
      <c r="G13" s="4"/>
      <c r="H13" s="31">
        <f t="shared" si="1"/>
        <v>10</v>
      </c>
      <c r="I13">
        <f t="array" ref="I13">IF(OR(AND(Налаштування!I11&lt;&gt;"вихідний",Налаштування!I11&lt;&gt;"канікули",COUNTIF($L$2:$L$6,Налаштування!G11)&gt;0),COUNTIF($L$2:$L$6,VLOOKUP(Налаштування!I11,$A$22:$B$27,2,0))),1,0)</f>
        <v>0</v>
      </c>
      <c r="J13" s="30">
        <f t="array" ref="J13">IFERROR(INDEX(Налаштування!$H$2:$H$367,SMALL(IF($I$4:$I$307=1,ROW($I$4:$I$307),""),ROW()-ROW($J$3))-ROW($J$3)),"")</f>
        <v>44510</v>
      </c>
    </row>
    <row r="14" spans="1:12" ht="31.5">
      <c r="A14" s="55">
        <f t="shared" si="0"/>
        <v>11</v>
      </c>
      <c r="B14" s="164"/>
      <c r="C14" s="75">
        <f t="array" ref="C14">IFERROR(INDEX(Налаштування!$H$2:$H$367,SMALL(IF($I$4:$I$307=1,ROW($I$4:$I$307),""),ROW()-ROW($J$3))-ROW($J$3)),"")</f>
        <v>44517</v>
      </c>
      <c r="D14" s="70" t="s">
        <v>68</v>
      </c>
      <c r="E14" s="51"/>
      <c r="F14" s="66" t="s">
        <v>103</v>
      </c>
      <c r="G14" s="4"/>
      <c r="H14" s="31">
        <f t="shared" si="1"/>
        <v>11</v>
      </c>
      <c r="I14">
        <f t="array" ref="I14">IF(OR(AND(Налаштування!I12&lt;&gt;"вихідний",Налаштування!I12&lt;&gt;"канікули",COUNTIF($L$2:$L$6,Налаштування!G12)&gt;0),COUNTIF($L$2:$L$6,VLOOKUP(Налаштування!I12,$A$22:$B$27,2,0))),1,0)</f>
        <v>0</v>
      </c>
      <c r="J14" s="30">
        <f t="array" ref="J14">IFERROR(INDEX(Налаштування!$H$2:$H$367,SMALL(IF($I$4:$I$307=1,ROW($I$4:$I$307),""),ROW()-ROW($J$3))-ROW($J$3)),"")</f>
        <v>44517</v>
      </c>
    </row>
    <row r="15" spans="1:12" ht="15.75">
      <c r="A15" s="55">
        <f t="shared" si="0"/>
        <v>12</v>
      </c>
      <c r="B15" s="164"/>
      <c r="C15" s="75">
        <f t="array" ref="C15">IFERROR(INDEX(Налаштування!$H$2:$H$367,SMALL(IF($I$4:$I$307=1,ROW($I$4:$I$307),""),ROW()-ROW($J$3))-ROW($J$3)),"")</f>
        <v>44524</v>
      </c>
      <c r="D15" s="68" t="s">
        <v>69</v>
      </c>
      <c r="E15" s="51"/>
      <c r="F15" s="66" t="s">
        <v>104</v>
      </c>
      <c r="G15" s="4"/>
      <c r="H15" s="31">
        <f t="shared" si="1"/>
        <v>12</v>
      </c>
      <c r="I15">
        <f t="array" ref="I15">IF(OR(AND(Налаштування!I13&lt;&gt;"вихідний",Налаштування!I13&lt;&gt;"канікули",COUNTIF($L$2:$L$6,Налаштування!G13)&gt;0),COUNTIF($L$2:$L$6,VLOOKUP(Налаштування!I13,$A$22:$B$27,2,0))),1,0)</f>
        <v>0</v>
      </c>
      <c r="J15" s="30">
        <f t="array" ref="J15">IFERROR(INDEX(Налаштування!$H$2:$H$367,SMALL(IF($I$4:$I$307=1,ROW($I$4:$I$307),""),ROW()-ROW($J$3))-ROW($J$3)),"")</f>
        <v>44524</v>
      </c>
    </row>
    <row r="16" spans="1:12" ht="31.5">
      <c r="A16" s="55">
        <f t="shared" si="0"/>
        <v>13</v>
      </c>
      <c r="B16" s="164"/>
      <c r="C16" s="75">
        <f t="array" ref="C16">IFERROR(INDEX(Налаштування!$H$2:$H$367,SMALL(IF($I$4:$I$307=1,ROW($I$4:$I$307),""),ROW()-ROW($J$3))-ROW($J$3)),"")</f>
        <v>44531</v>
      </c>
      <c r="D16" s="70" t="s">
        <v>70</v>
      </c>
      <c r="E16" s="51"/>
      <c r="F16" s="71" t="s">
        <v>105</v>
      </c>
      <c r="G16" s="4"/>
      <c r="H16" s="31">
        <f t="shared" si="1"/>
        <v>13</v>
      </c>
      <c r="I16">
        <f t="array" ref="I16">IF(OR(AND(Налаштування!I14&lt;&gt;"вихідний",Налаштування!I14&lt;&gt;"канікули",COUNTIF($L$2:$L$6,Налаштування!G14)&gt;0),COUNTIF($L$2:$L$6,VLOOKUP(Налаштування!I14,$A$22:$B$27,2,0))),1,0)</f>
        <v>0</v>
      </c>
      <c r="J16" s="30">
        <f t="array" ref="J16">IFERROR(INDEX(Налаштування!$H$2:$H$367,SMALL(IF($I$4:$I$307=1,ROW($I$4:$I$307),""),ROW()-ROW($J$3))-ROW($J$3)),"")</f>
        <v>44531</v>
      </c>
    </row>
    <row r="17" spans="1:10" ht="15.75">
      <c r="A17" s="55">
        <f t="shared" si="0"/>
        <v>14</v>
      </c>
      <c r="B17" s="164"/>
      <c r="C17" s="75">
        <f t="array" ref="C17">IFERROR(INDEX(Налаштування!$H$2:$H$367,SMALL(IF($I$4:$I$307=1,ROW($I$4:$I$307),""),ROW()-ROW($J$3))-ROW($J$3)),"")</f>
        <v>44538</v>
      </c>
      <c r="D17" s="69" t="s">
        <v>71</v>
      </c>
      <c r="E17" s="51"/>
      <c r="F17" s="66" t="s">
        <v>106</v>
      </c>
      <c r="G17" s="4"/>
      <c r="H17" s="31">
        <f t="shared" si="1"/>
        <v>14</v>
      </c>
      <c r="I17">
        <f t="array" ref="I17">IF(OR(AND(Налаштування!I15&lt;&gt;"вихідний",Налаштування!I15&lt;&gt;"канікули",COUNTIF($L$2:$L$6,Налаштування!G15)&gt;0),COUNTIF($L$2:$L$6,VLOOKUP(Налаштування!I15,$A$22:$B$27,2,0))),1,0)</f>
        <v>0</v>
      </c>
      <c r="J17" s="30">
        <f t="array" ref="J17">IFERROR(INDEX(Налаштування!$H$2:$H$367,SMALL(IF($I$4:$I$307=1,ROW($I$4:$I$307),""),ROW()-ROW($J$3))-ROW($J$3)),"")</f>
        <v>44538</v>
      </c>
    </row>
    <row r="18" spans="1:10" ht="15.75">
      <c r="A18" s="55">
        <f t="shared" si="0"/>
        <v>15</v>
      </c>
      <c r="B18" s="165"/>
      <c r="C18" s="75">
        <f t="array" ref="C18">IFERROR(INDEX(Налаштування!$H$2:$H$367,SMALL(IF($I$4:$I$307=1,ROW($I$4:$I$307),""),ROW()-ROW($J$3))-ROW($J$3)),"")</f>
        <v>44545</v>
      </c>
      <c r="D18" s="72" t="s">
        <v>63</v>
      </c>
      <c r="E18" s="51"/>
      <c r="F18" s="66" t="s">
        <v>107</v>
      </c>
      <c r="G18" s="4"/>
      <c r="H18" s="31">
        <f t="shared" si="1"/>
        <v>15</v>
      </c>
      <c r="I18">
        <f t="array" ref="I18">IF(OR(AND(Налаштування!I16&lt;&gt;"вихідний",Налаштування!I16&lt;&gt;"канікули",COUNTIF($L$2:$L$6,Налаштування!G16)&gt;0),COUNTIF($L$2:$L$6,VLOOKUP(Налаштування!I16,$A$22:$B$27,2,0))),1,0)</f>
        <v>1</v>
      </c>
      <c r="J18" s="30">
        <f t="array" ref="J18">IFERROR(INDEX(Налаштування!$H$2:$H$367,SMALL(IF($I$4:$I$307=1,ROW($I$4:$I$307),""),ROW()-ROW($J$3))-ROW($J$3)),"")</f>
        <v>44545</v>
      </c>
    </row>
    <row r="19" spans="1:10" ht="15.75">
      <c r="A19" s="55">
        <f t="shared" si="0"/>
        <v>16</v>
      </c>
      <c r="B19" s="163" t="s">
        <v>92</v>
      </c>
      <c r="C19" s="75">
        <f t="array" ref="C19">IFERROR(INDEX(Налаштування!$H$2:$H$367,SMALL(IF($I$4:$I$307=1,ROW($I$4:$I$307),""),ROW()-ROW($J$3))-ROW($J$3)),"")</f>
        <v>44552</v>
      </c>
      <c r="D19" s="69" t="s">
        <v>72</v>
      </c>
      <c r="E19" s="51"/>
      <c r="F19" s="66" t="s">
        <v>108</v>
      </c>
      <c r="G19" s="4"/>
      <c r="H19" s="31">
        <f t="shared" si="1"/>
        <v>16</v>
      </c>
      <c r="I19">
        <f t="array" ref="I19">IF(OR(AND(Налаштування!I17&lt;&gt;"вихідний",Налаштування!I17&lt;&gt;"канікули",COUNTIF($L$2:$L$6,Налаштування!G17)&gt;0),COUNTIF($L$2:$L$6,VLOOKUP(Налаштування!I17,$A$22:$B$27,2,0))),1,0)</f>
        <v>0</v>
      </c>
      <c r="J19" s="30">
        <f t="array" ref="J19">IFERROR(INDEX(Налаштування!$H$2:$H$367,SMALL(IF($I$4:$I$307=1,ROW($I$4:$I$307),""),ROW()-ROW($J$3))-ROW($J$3)),"")</f>
        <v>44552</v>
      </c>
    </row>
    <row r="20" spans="1:10" ht="15.75">
      <c r="A20" s="55">
        <f t="shared" si="0"/>
        <v>17</v>
      </c>
      <c r="B20" s="164"/>
      <c r="C20" s="52"/>
      <c r="D20" s="69" t="s">
        <v>73</v>
      </c>
      <c r="E20" s="53"/>
      <c r="F20" s="66" t="s">
        <v>109</v>
      </c>
      <c r="G20" s="4"/>
      <c r="H20" s="31">
        <f t="shared" si="1"/>
        <v>17</v>
      </c>
      <c r="I20">
        <f t="array" ref="I20">IF(OR(AND(Налаштування!I18&lt;&gt;"вихідний",Налаштування!I18&lt;&gt;"канікули",COUNTIF($L$2:$L$6,Налаштування!G18)&gt;0),COUNTIF($L$2:$L$6,VLOOKUP(Налаштування!I18,$A$22:$B$27,2,0))),1,0)</f>
        <v>0</v>
      </c>
      <c r="J20" s="30">
        <f t="array" ref="J20">IFERROR(INDEX(Налаштування!$H$2:$H$367,SMALL(IF($I$4:$I$307=1,ROW($I$4:$I$307),""),ROW()-ROW($J$3))-ROW($J$3)),"")</f>
        <v>44559</v>
      </c>
    </row>
    <row r="21" spans="1:10" ht="15.75">
      <c r="A21" s="55">
        <f t="shared" si="0"/>
        <v>18</v>
      </c>
      <c r="B21" s="164"/>
      <c r="C21" s="52"/>
      <c r="D21" s="69" t="s">
        <v>74</v>
      </c>
      <c r="E21" s="51"/>
      <c r="F21" s="66" t="s">
        <v>110</v>
      </c>
      <c r="G21" s="4"/>
      <c r="H21" s="31">
        <f t="shared" si="1"/>
        <v>18</v>
      </c>
      <c r="I21">
        <f t="array" ref="I21">IF(OR(AND(Налаштування!I19&lt;&gt;"вихідний",Налаштування!I19&lt;&gt;"канікули",COUNTIF($L$2:$L$6,Налаштування!G19)&gt;0),COUNTIF($L$2:$L$6,VLOOKUP(Налаштування!I19,$A$22:$B$27,2,0))),1,0)</f>
        <v>0</v>
      </c>
      <c r="J21" s="30">
        <f t="array" ref="J21">IFERROR(INDEX(Налаштування!$H$2:$H$367,SMALL(IF($I$4:$I$307=1,ROW($I$4:$I$307),""),ROW()-ROW($J$3))-ROW($J$3)),"")</f>
        <v>44580</v>
      </c>
    </row>
    <row r="22" spans="1:10" ht="15.75">
      <c r="A22" s="55">
        <f t="shared" si="0"/>
        <v>19</v>
      </c>
      <c r="B22" s="164"/>
      <c r="C22" s="52"/>
      <c r="D22" s="69" t="s">
        <v>75</v>
      </c>
      <c r="E22" s="51"/>
      <c r="F22" s="66" t="s">
        <v>111</v>
      </c>
      <c r="G22" s="4"/>
      <c r="H22" s="31">
        <f t="shared" si="1"/>
        <v>19</v>
      </c>
      <c r="I22">
        <f t="array" ref="I22">IF(OR(AND(Налаштування!I20&lt;&gt;"вихідний",Налаштування!I20&lt;&gt;"канікули",COUNTIF($L$2:$L$6,Налаштування!G20)&gt;0),COUNTIF($L$2:$L$6,VLOOKUP(Налаштування!I20,$A$22:$B$27,2,0))),1,0)</f>
        <v>0</v>
      </c>
      <c r="J22" s="30">
        <f t="array" ref="J22">IFERROR(INDEX(Налаштування!$H$2:$H$367,SMALL(IF($I$4:$I$307=1,ROW($I$4:$I$307),""),ROW()-ROW($J$3))-ROW($J$3)),"")</f>
        <v>44587</v>
      </c>
    </row>
    <row r="23" spans="1:10" ht="31.5">
      <c r="A23" s="55">
        <f t="shared" si="0"/>
        <v>20</v>
      </c>
      <c r="B23" s="164"/>
      <c r="C23" s="52"/>
      <c r="D23" s="73" t="s">
        <v>76</v>
      </c>
      <c r="E23" s="51"/>
      <c r="F23" s="71" t="s">
        <v>112</v>
      </c>
      <c r="G23" s="4"/>
      <c r="H23" s="31">
        <f t="shared" si="1"/>
        <v>20</v>
      </c>
      <c r="I23">
        <f t="array" ref="I23">IF(OR(AND(Налаштування!I21&lt;&gt;"вихідний",Налаштування!I21&lt;&gt;"канікули",COUNTIF($L$2:$L$6,Налаштування!G21)&gt;0),COUNTIF($L$2:$L$6,VLOOKUP(Налаштування!I21,$A$22:$B$27,2,0))),1,0)</f>
        <v>0</v>
      </c>
      <c r="J23" s="30">
        <f t="array" ref="J23">IFERROR(INDEX(Налаштування!$H$2:$H$367,SMALL(IF($I$4:$I$307=1,ROW($I$4:$I$307),""),ROW()-ROW($J$3))-ROW($J$3)),"")</f>
        <v>44594</v>
      </c>
    </row>
    <row r="24" spans="1:10" ht="15.75">
      <c r="A24" s="55">
        <f t="shared" si="0"/>
        <v>21</v>
      </c>
      <c r="B24" s="165"/>
      <c r="C24" s="52"/>
      <c r="D24" s="73" t="s">
        <v>63</v>
      </c>
      <c r="E24" s="53"/>
      <c r="F24" s="66" t="s">
        <v>113</v>
      </c>
      <c r="G24" s="4"/>
      <c r="H24" s="31">
        <f t="shared" si="1"/>
        <v>21</v>
      </c>
      <c r="I24">
        <f t="array" ref="I24">IF(OR(AND(Налаштування!I22&lt;&gt;"вихідний",Налаштування!I22&lt;&gt;"канікули",COUNTIF($L$2:$L$6,Налаштування!G22)&gt;0),COUNTIF($L$2:$L$6,VLOOKUP(Налаштування!I22,$A$22:$B$27,2,0))),1,0)</f>
        <v>0</v>
      </c>
      <c r="J24" s="30">
        <f t="array" ref="J24">IFERROR(INDEX(Налаштування!$H$2:$H$367,SMALL(IF($I$4:$I$307=1,ROW($I$4:$I$307),""),ROW()-ROW($J$3))-ROW($J$3)),"")</f>
        <v>44601</v>
      </c>
    </row>
    <row r="25" spans="1:10" ht="31.5">
      <c r="A25" s="55">
        <f t="shared" si="0"/>
        <v>22</v>
      </c>
      <c r="B25" s="163" t="s">
        <v>2</v>
      </c>
      <c r="C25" s="52"/>
      <c r="D25" s="51" t="s">
        <v>77</v>
      </c>
      <c r="E25" s="53"/>
      <c r="F25" s="66" t="s">
        <v>114</v>
      </c>
      <c r="G25" s="4"/>
      <c r="H25" s="31">
        <f t="shared" si="1"/>
        <v>22</v>
      </c>
      <c r="I25">
        <f t="array" ref="I25">IF(OR(AND(Налаштування!I23&lt;&gt;"вихідний",Налаштування!I23&lt;&gt;"канікули",COUNTIF($L$2:$L$6,Налаштування!G23)&gt;0),COUNTIF($L$2:$L$6,VLOOKUP(Налаштування!I23,$A$22:$B$27,2,0))),1,0)</f>
        <v>1</v>
      </c>
      <c r="J25" s="30">
        <f t="array" ref="J25">IFERROR(INDEX(Налаштування!$H$2:$H$367,SMALL(IF($I$4:$I$307=1,ROW($I$4:$I$307),""),ROW()-ROW($J$3))-ROW($J$3)),"")</f>
        <v>44608</v>
      </c>
    </row>
    <row r="26" spans="1:10" ht="15.75">
      <c r="A26" s="55">
        <f t="shared" si="0"/>
        <v>23</v>
      </c>
      <c r="B26" s="164"/>
      <c r="C26" s="52"/>
      <c r="D26" s="69" t="s">
        <v>78</v>
      </c>
      <c r="E26" s="53"/>
      <c r="F26" s="66" t="s">
        <v>115</v>
      </c>
      <c r="G26" s="4"/>
      <c r="H26" s="31">
        <f t="shared" si="1"/>
        <v>23</v>
      </c>
      <c r="I26">
        <f t="array" ref="I26">IF(OR(AND(Налаштування!I24&lt;&gt;"вихідний",Налаштування!I24&lt;&gt;"канікули",COUNTIF($L$2:$L$6,Налаштування!G24)&gt;0),COUNTIF($L$2:$L$6,VLOOKUP(Налаштування!I24,$A$22:$B$27,2,0))),1,0)</f>
        <v>0</v>
      </c>
      <c r="J26" s="30">
        <f t="array" ref="J26">IFERROR(INDEX(Налаштування!$H$2:$H$367,SMALL(IF($I$4:$I$307=1,ROW($I$4:$I$307),""),ROW()-ROW($J$3))-ROW($J$3)),"")</f>
        <v>44623</v>
      </c>
    </row>
    <row r="27" spans="1:10" ht="15.75">
      <c r="A27" s="55">
        <f t="shared" si="0"/>
        <v>24</v>
      </c>
      <c r="B27" s="164"/>
      <c r="C27" s="52"/>
      <c r="D27" s="69" t="s">
        <v>79</v>
      </c>
      <c r="E27" s="51"/>
      <c r="F27" s="66" t="s">
        <v>116</v>
      </c>
      <c r="G27" s="4"/>
      <c r="H27" s="31">
        <f t="shared" si="1"/>
        <v>24</v>
      </c>
      <c r="I27">
        <f t="array" ref="I27">IF(OR(AND(Налаштування!I25&lt;&gt;"вихідний",Налаштування!I25&lt;&gt;"канікули",COUNTIF($L$2:$L$6,Налаштування!G25)&gt;0),COUNTIF($L$2:$L$6,VLOOKUP(Налаштування!I25,$A$22:$B$27,2,0))),1,0)</f>
        <v>0</v>
      </c>
      <c r="J27" s="30">
        <f t="array" ref="J27">IFERROR(INDEX(Налаштування!$H$2:$H$367,SMALL(IF($I$4:$I$307=1,ROW($I$4:$I$307),""),ROW()-ROW($J$3))-ROW($J$3)),"")</f>
        <v>44630</v>
      </c>
    </row>
    <row r="28" spans="1:10" ht="15.75">
      <c r="A28" s="55">
        <f t="shared" si="0"/>
        <v>25</v>
      </c>
      <c r="B28" s="164"/>
      <c r="C28" s="52"/>
      <c r="D28" s="73" t="s">
        <v>80</v>
      </c>
      <c r="E28" s="53"/>
      <c r="F28" s="66" t="s">
        <v>117</v>
      </c>
      <c r="G28" s="4"/>
      <c r="H28" s="31">
        <f t="shared" si="1"/>
        <v>25</v>
      </c>
      <c r="I28">
        <f t="array" ref="I28">IF(OR(AND(Налаштування!I26&lt;&gt;"вихідний",Налаштування!I26&lt;&gt;"канікули",COUNTIF($L$2:$L$6,Налаштування!G26)&gt;0),COUNTIF($L$2:$L$6,VLOOKUP(Налаштування!I26,$A$22:$B$27,2,0))),1,0)</f>
        <v>0</v>
      </c>
      <c r="J28" s="30">
        <f t="array" ref="J28">IFERROR(INDEX(Налаштування!$H$2:$H$367,SMALL(IF($I$4:$I$307=1,ROW($I$4:$I$307),""),ROW()-ROW($J$3))-ROW($J$3)),"")</f>
        <v>44637</v>
      </c>
    </row>
    <row r="29" spans="1:10" ht="31.5">
      <c r="A29" s="55">
        <f t="shared" si="0"/>
        <v>26</v>
      </c>
      <c r="B29" s="164"/>
      <c r="C29" s="52"/>
      <c r="D29" s="69" t="s">
        <v>81</v>
      </c>
      <c r="E29" s="51"/>
      <c r="F29" s="66" t="s">
        <v>118</v>
      </c>
      <c r="G29" s="4"/>
      <c r="H29" s="31">
        <f t="shared" si="1"/>
        <v>26</v>
      </c>
      <c r="I29">
        <f t="array" ref="I29">IF(OR(AND(Налаштування!I27&lt;&gt;"вихідний",Налаштування!I27&lt;&gt;"канікули",COUNTIF($L$2:$L$6,Налаштування!G27)&gt;0),COUNTIF($L$2:$L$6,VLOOKUP(Налаштування!I27,$A$22:$B$27,2,0))),1,0)</f>
        <v>0</v>
      </c>
      <c r="J29" s="30">
        <f t="array" ref="J29">IFERROR(INDEX(Налаштування!$H$2:$H$367,SMALL(IF($I$4:$I$307=1,ROW($I$4:$I$307),""),ROW()-ROW($J$3))-ROW($J$3)),"")</f>
        <v>44644</v>
      </c>
    </row>
    <row r="30" spans="1:10" ht="15.75">
      <c r="A30" s="55">
        <f t="shared" si="0"/>
        <v>27</v>
      </c>
      <c r="B30" s="164"/>
      <c r="C30" s="52"/>
      <c r="D30" s="69" t="s">
        <v>82</v>
      </c>
      <c r="E30" s="51"/>
      <c r="F30" s="66" t="s">
        <v>119</v>
      </c>
      <c r="G30" s="4"/>
      <c r="H30" s="31">
        <f t="shared" si="1"/>
        <v>27</v>
      </c>
      <c r="I30">
        <f t="array" ref="I30">IF(OR(AND(Налаштування!I28&lt;&gt;"вихідний",Налаштування!I28&lt;&gt;"канікули",COUNTIF($L$2:$L$6,Налаштування!G28)&gt;0),COUNTIF($L$2:$L$6,VLOOKUP(Налаштування!I28,$A$22:$B$27,2,0))),1,0)</f>
        <v>0</v>
      </c>
      <c r="J30" s="30">
        <f t="array" ref="J30">IFERROR(INDEX(Налаштування!$H$2:$H$367,SMALL(IF($I$4:$I$307=1,ROW($I$4:$I$307),""),ROW()-ROW($J$3))-ROW($J$3)),"")</f>
        <v>44651</v>
      </c>
    </row>
    <row r="31" spans="1:10" ht="15.75">
      <c r="A31" s="55">
        <f t="shared" si="0"/>
        <v>28</v>
      </c>
      <c r="B31" s="164"/>
      <c r="C31" s="52"/>
      <c r="D31" s="73" t="s">
        <v>83</v>
      </c>
      <c r="E31" s="51"/>
      <c r="F31" s="66" t="s">
        <v>120</v>
      </c>
      <c r="G31" s="4"/>
      <c r="H31" s="31">
        <f t="shared" si="1"/>
        <v>28</v>
      </c>
      <c r="I31">
        <f t="array" ref="I31">IF(OR(AND(Налаштування!I29&lt;&gt;"вихідний",Налаштування!I29&lt;&gt;"канікули",COUNTIF($L$2:$L$6,Налаштування!G29)&gt;0),COUNTIF($L$2:$L$6,VLOOKUP(Налаштування!I29,$A$22:$B$27,2,0))),1,0)</f>
        <v>0</v>
      </c>
      <c r="J31" s="30">
        <f t="array" ref="J31">IFERROR(INDEX(Налаштування!$H$2:$H$367,SMALL(IF($I$4:$I$307=1,ROW($I$4:$I$307),""),ROW()-ROW($J$3))-ROW($J$3)),"")</f>
        <v>44658</v>
      </c>
    </row>
    <row r="32" spans="1:10" ht="15.75">
      <c r="A32" s="55">
        <f t="shared" si="0"/>
        <v>29</v>
      </c>
      <c r="B32" s="164"/>
      <c r="C32" s="52"/>
      <c r="D32" s="51" t="s">
        <v>84</v>
      </c>
      <c r="E32" s="53"/>
      <c r="F32" s="66" t="s">
        <v>121</v>
      </c>
      <c r="G32" s="4"/>
      <c r="H32" s="31">
        <f t="shared" si="1"/>
        <v>29</v>
      </c>
      <c r="I32">
        <f t="array" ref="I32">IF(OR(AND(Налаштування!I30&lt;&gt;"вихідний",Налаштування!I30&lt;&gt;"канікули",COUNTIF($L$2:$L$6,Налаштування!G30)&gt;0),COUNTIF($L$2:$L$6,VLOOKUP(Налаштування!I30,$A$22:$B$27,2,0))),1,0)</f>
        <v>1</v>
      </c>
      <c r="J32" s="30">
        <f t="array" ref="J32">IFERROR(INDEX(Налаштування!$H$2:$H$367,SMALL(IF($I$4:$I$307=1,ROW($I$4:$I$307),""),ROW()-ROW($J$3))-ROW($J$3)),"")</f>
        <v>44665</v>
      </c>
    </row>
    <row r="33" spans="1:10" ht="15.75">
      <c r="A33" s="55">
        <f t="shared" si="0"/>
        <v>30</v>
      </c>
      <c r="B33" s="164"/>
      <c r="C33" s="52"/>
      <c r="D33" s="70" t="s">
        <v>85</v>
      </c>
      <c r="E33" s="51"/>
      <c r="F33" s="66" t="s">
        <v>122</v>
      </c>
      <c r="G33" s="4"/>
      <c r="H33" s="31">
        <f t="shared" si="1"/>
        <v>30</v>
      </c>
      <c r="I33">
        <f t="array" ref="I33">IF(OR(AND(Налаштування!I31&lt;&gt;"вихідний",Налаштування!I31&lt;&gt;"канікули",COUNTIF($L$2:$L$6,Налаштування!G31)&gt;0),COUNTIF($L$2:$L$6,VLOOKUP(Налаштування!I31,$A$22:$B$27,2,0))),1,0)</f>
        <v>0</v>
      </c>
      <c r="J33" s="30">
        <f t="array" ref="J33">IFERROR(INDEX(Налаштування!$H$2:$H$367,SMALL(IF($I$4:$I$307=1,ROW($I$4:$I$307),""),ROW()-ROW($J$3))-ROW($J$3)),"")</f>
        <v>44672</v>
      </c>
    </row>
    <row r="34" spans="1:10" ht="15.75">
      <c r="A34" s="55">
        <f t="shared" si="0"/>
        <v>31</v>
      </c>
      <c r="B34" s="164"/>
      <c r="C34" s="52"/>
      <c r="D34" s="51" t="s">
        <v>86</v>
      </c>
      <c r="E34" s="51"/>
      <c r="F34" s="66" t="s">
        <v>123</v>
      </c>
      <c r="G34" s="4"/>
      <c r="H34" s="31">
        <f t="shared" si="1"/>
        <v>31</v>
      </c>
      <c r="I34">
        <f t="array" ref="I34">IF(OR(AND(Налаштування!I32&lt;&gt;"вихідний",Налаштування!I32&lt;&gt;"канікули",COUNTIF($L$2:$L$6,Налаштування!G32)&gt;0),COUNTIF($L$2:$L$6,VLOOKUP(Налаштування!I32,$A$22:$B$27,2,0))),1,0)</f>
        <v>0</v>
      </c>
      <c r="J34" s="30">
        <f t="array" ref="J34">IFERROR(INDEX(Налаштування!$H$2:$H$367,SMALL(IF($I$4:$I$307=1,ROW($I$4:$I$307),""),ROW()-ROW($J$3))-ROW($J$3)),"")</f>
        <v>44679</v>
      </c>
    </row>
    <row r="35" spans="1:10" ht="15.75">
      <c r="A35" s="55">
        <f t="shared" si="0"/>
        <v>32</v>
      </c>
      <c r="B35" s="164"/>
      <c r="C35" s="52"/>
      <c r="D35" s="67" t="s">
        <v>87</v>
      </c>
      <c r="E35" s="51"/>
      <c r="F35" s="66" t="s">
        <v>124</v>
      </c>
      <c r="G35" s="4"/>
      <c r="H35" s="31">
        <f t="shared" si="1"/>
        <v>32</v>
      </c>
      <c r="I35">
        <f t="array" ref="I35">IF(OR(AND(Налаштування!I33&lt;&gt;"вихідний",Налаштування!I33&lt;&gt;"канікули",COUNTIF($L$2:$L$6,Налаштування!G33)&gt;0),COUNTIF($L$2:$L$6,VLOOKUP(Налаштування!I33,$A$22:$B$27,2,0))),1,0)</f>
        <v>0</v>
      </c>
      <c r="J35" s="30">
        <f t="array" ref="J35">IFERROR(INDEX(Налаштування!$H$2:$H$367,SMALL(IF($I$4:$I$307=1,ROW($I$4:$I$307),""),ROW()-ROW($J$3))-ROW($J$3)),"")</f>
        <v>44686</v>
      </c>
    </row>
    <row r="36" spans="1:10" ht="15.75">
      <c r="A36" s="55">
        <f t="shared" si="0"/>
        <v>33</v>
      </c>
      <c r="B36" s="165"/>
      <c r="C36" s="52"/>
      <c r="D36" s="73" t="s">
        <v>63</v>
      </c>
      <c r="E36" s="51"/>
      <c r="F36" s="66" t="s">
        <v>125</v>
      </c>
      <c r="G36" s="4"/>
      <c r="H36" s="31">
        <f t="shared" si="1"/>
        <v>33</v>
      </c>
      <c r="I36">
        <f t="array" ref="I36">IF(OR(AND(Налаштування!I34&lt;&gt;"вихідний",Налаштування!I34&lt;&gt;"канікули",COUNTIF($L$2:$L$6,Налаштування!G34)&gt;0),COUNTIF($L$2:$L$6,VLOOKUP(Налаштування!I34,$A$22:$B$27,2,0))),1,0)</f>
        <v>0</v>
      </c>
      <c r="J36" s="30">
        <f t="array" ref="J36">IFERROR(INDEX(Налаштування!$H$2:$H$367,SMALL(IF($I$4:$I$307=1,ROW($I$4:$I$307),""),ROW()-ROW($J$3))-ROW($J$3)),"")</f>
        <v>44693</v>
      </c>
    </row>
    <row r="37" spans="1:10" ht="15.75">
      <c r="A37" s="55">
        <f t="shared" si="0"/>
        <v>34</v>
      </c>
      <c r="B37" s="53" t="s">
        <v>93</v>
      </c>
      <c r="C37" s="52"/>
      <c r="D37" s="68" t="s">
        <v>88</v>
      </c>
      <c r="E37" s="51"/>
      <c r="F37" s="74" t="s">
        <v>107</v>
      </c>
      <c r="G37" s="4"/>
      <c r="H37" s="31">
        <f t="shared" si="1"/>
        <v>34</v>
      </c>
      <c r="I37">
        <f t="array" ref="I37">IF(OR(AND(Налаштування!I35&lt;&gt;"вихідний",Налаштування!I35&lt;&gt;"канікули",COUNTIF($L$2:$L$6,Налаштування!G35)&gt;0),COUNTIF($L$2:$L$6,VLOOKUP(Налаштування!I35,$A$22:$B$27,2,0))),1,0)</f>
        <v>0</v>
      </c>
      <c r="J37" s="30">
        <f t="array" ref="J37">IFERROR(INDEX(Налаштування!$H$2:$H$367,SMALL(IF($I$4:$I$307=1,ROW($I$4:$I$307),""),ROW()-ROW($J$3))-ROW($J$3)),"")</f>
        <v>44700</v>
      </c>
    </row>
    <row r="38" spans="1:10" ht="15.75">
      <c r="A38" s="55">
        <f t="shared" si="0"/>
        <v>35</v>
      </c>
      <c r="B38" s="53" t="s">
        <v>93</v>
      </c>
      <c r="C38" s="52"/>
      <c r="D38" s="68" t="s">
        <v>89</v>
      </c>
      <c r="E38" s="51"/>
      <c r="F38" s="74" t="s">
        <v>113</v>
      </c>
      <c r="G38" s="4"/>
      <c r="H38" s="31">
        <f t="shared" si="1"/>
        <v>35</v>
      </c>
      <c r="I38">
        <f t="array" ref="I38">IF(OR(AND(Налаштування!I36&lt;&gt;"вихідний",Налаштування!I36&lt;&gt;"канікули",COUNTIF($L$2:$L$6,Налаштування!G36)&gt;0),COUNTIF($L$2:$L$6,VLOOKUP(Налаштування!I36,$A$22:$B$27,2,0))),1,0)</f>
        <v>0</v>
      </c>
      <c r="J38" s="30">
        <f t="array" ref="J38">IFERROR(INDEX(Налаштування!$H$2:$H$367,SMALL(IF($I$4:$I$307=1,ROW($I$4:$I$307),""),ROW()-ROW($J$3))-ROW($J$3)),"")</f>
        <v>44707</v>
      </c>
    </row>
    <row r="39" spans="1:10" ht="15.75">
      <c r="A39" s="55" t="str">
        <f t="shared" si="0"/>
        <v/>
      </c>
      <c r="B39" s="64"/>
      <c r="C39" s="65"/>
      <c r="D39" s="64"/>
      <c r="E39" s="64"/>
      <c r="F39" s="64"/>
      <c r="H39" s="31" t="str">
        <f t="shared" si="1"/>
        <v/>
      </c>
      <c r="I39">
        <f t="array" ref="I39">IF(OR(AND(Налаштування!I37&lt;&gt;"вихідний",Налаштування!I37&lt;&gt;"канікули",COUNTIF($L$2:$L$6,Налаштування!G37)&gt;0),COUNTIF($L$2:$L$6,VLOOKUP(Налаштування!I37,$A$22:$B$27,2,0))),1,0)</f>
        <v>1</v>
      </c>
      <c r="J39" s="30">
        <f t="array" ref="J39">IFERROR(INDEX(Налаштування!$H$2:$H$367,SMALL(IF($I$4:$I$307=1,ROW($I$4:$I$307),""),ROW()-ROW($J$3))-ROW($J$3)),"")</f>
        <v>44714</v>
      </c>
    </row>
    <row r="40" spans="1:10" ht="15.75">
      <c r="A40" s="55" t="str">
        <f t="shared" si="0"/>
        <v/>
      </c>
      <c r="B40" s="33"/>
      <c r="C40" s="54"/>
      <c r="D40" s="33"/>
      <c r="E40" s="33"/>
      <c r="F40" s="33"/>
      <c r="H40" s="31" t="str">
        <f t="shared" si="1"/>
        <v/>
      </c>
      <c r="I40">
        <f t="array" ref="I40">IF(OR(AND(Налаштування!I38&lt;&gt;"вихідний",Налаштування!I38&lt;&gt;"канікули",COUNTIF($L$2:$L$6,Налаштування!G38)&gt;0),COUNTIF($L$2:$L$6,VLOOKUP(Налаштування!I38,$A$22:$B$27,2,0))),1,0)</f>
        <v>0</v>
      </c>
      <c r="J40" s="30">
        <f t="array" ref="J40">IFERROR(INDEX(Налаштування!$H$2:$H$367,SMALL(IF($I$4:$I$307=1,ROW($I$4:$I$307),""),ROW()-ROW($J$3))-ROW($J$3)),"")</f>
        <v>44721</v>
      </c>
    </row>
    <row r="41" spans="1:10" ht="15.75">
      <c r="A41" s="55" t="str">
        <f t="shared" si="0"/>
        <v/>
      </c>
      <c r="B41" s="33"/>
      <c r="C41" s="54"/>
      <c r="D41" s="33"/>
      <c r="E41" s="33"/>
      <c r="F41" s="33"/>
      <c r="H41" s="31" t="str">
        <f t="shared" si="1"/>
        <v/>
      </c>
      <c r="I41">
        <f t="array" ref="I41">IF(OR(AND(Налаштування!I39&lt;&gt;"вихідний",Налаштування!I39&lt;&gt;"канікули",COUNTIF($L$2:$L$6,Налаштування!G39)&gt;0),COUNTIF($L$2:$L$6,VLOOKUP(Налаштування!I39,$A$22:$B$27,2,0))),1,0)</f>
        <v>0</v>
      </c>
      <c r="J41" s="30">
        <f t="array" ref="J41">IFERROR(INDEX(Налаштування!$H$2:$H$367,SMALL(IF($I$4:$I$307=1,ROW($I$4:$I$307),""),ROW()-ROW($J$3))-ROW($J$3)),"")</f>
        <v>44728</v>
      </c>
    </row>
    <row r="42" spans="1:10" ht="15.75">
      <c r="A42" s="55" t="str">
        <f t="shared" si="0"/>
        <v/>
      </c>
      <c r="B42" s="33"/>
      <c r="C42" s="54"/>
      <c r="D42" s="33"/>
      <c r="E42" s="33"/>
      <c r="F42" s="33"/>
      <c r="H42" s="31" t="str">
        <f t="shared" si="1"/>
        <v/>
      </c>
      <c r="I42">
        <f t="array" ref="I42">IF(OR(AND(Налаштування!I40&lt;&gt;"вихідний",Налаштування!I40&lt;&gt;"канікули",COUNTIF($L$2:$L$6,Налаштування!G40)&gt;0),COUNTIF($L$2:$L$6,VLOOKUP(Налаштування!I40,$A$22:$B$27,2,0))),1,0)</f>
        <v>0</v>
      </c>
      <c r="J42" s="30">
        <f t="array" ref="J42">IFERROR(INDEX(Налаштування!$H$2:$H$367,SMALL(IF($I$4:$I$307=1,ROW($I$4:$I$307),""),ROW()-ROW($J$3))-ROW($J$3)),"")</f>
        <v>44735</v>
      </c>
    </row>
    <row r="43" spans="1:10" ht="15.75">
      <c r="A43" s="55" t="str">
        <f t="shared" si="0"/>
        <v/>
      </c>
      <c r="B43" s="33"/>
      <c r="C43" s="54"/>
      <c r="D43" s="33"/>
      <c r="E43" s="33"/>
      <c r="F43" s="33"/>
      <c r="H43" s="31" t="str">
        <f t="shared" si="1"/>
        <v/>
      </c>
      <c r="I43">
        <f t="array" ref="I43">IF(OR(AND(Налаштування!I41&lt;&gt;"вихідний",Налаштування!I41&lt;&gt;"канікули",COUNTIF($L$2:$L$6,Налаштування!G41)&gt;0),COUNTIF($L$2:$L$6,VLOOKUP(Налаштування!I41,$A$22:$B$27,2,0))),1,0)</f>
        <v>0</v>
      </c>
      <c r="J43" s="30">
        <f t="array" ref="J43">IFERROR(INDEX(Налаштування!$H$2:$H$367,SMALL(IF($I$4:$I$307=1,ROW($I$4:$I$307),""),ROW()-ROW($J$3))-ROW($J$3)),"")</f>
        <v>44742</v>
      </c>
    </row>
    <row r="44" spans="1:10" ht="15.75">
      <c r="A44" s="55" t="str">
        <f t="shared" si="0"/>
        <v/>
      </c>
      <c r="B44" s="33"/>
      <c r="C44" s="54"/>
      <c r="D44" s="33"/>
      <c r="E44" s="33"/>
      <c r="F44" s="33"/>
      <c r="H44" s="31" t="str">
        <f t="shared" si="1"/>
        <v/>
      </c>
      <c r="I44">
        <f t="array" ref="I44">IF(OR(AND(Налаштування!I42&lt;&gt;"вихідний",Налаштування!I42&lt;&gt;"канікули",COUNTIF($L$2:$L$6,Налаштування!G42)&gt;0),COUNTIF($L$2:$L$6,VLOOKUP(Налаштування!I42,$A$22:$B$27,2,0))),1,0)</f>
        <v>0</v>
      </c>
      <c r="J44" s="30" t="str">
        <f t="array" ref="J44">IFERROR(INDEX(Налаштування!$H$2:$H$367,SMALL(IF($I$4:$I$307=1,ROW($I$4:$I$307),""),ROW()-ROW($J$3))-ROW($J$3)),"")</f>
        <v/>
      </c>
    </row>
    <row r="45" spans="1:10" ht="15.75">
      <c r="A45" s="55" t="str">
        <f t="shared" si="0"/>
        <v/>
      </c>
      <c r="B45" s="33"/>
      <c r="C45" s="54"/>
      <c r="D45" s="33"/>
      <c r="E45" s="33"/>
      <c r="F45" s="33"/>
      <c r="H45" s="31" t="str">
        <f t="shared" si="1"/>
        <v/>
      </c>
      <c r="I45">
        <f t="array" ref="I45">IF(OR(AND(Налаштування!I43&lt;&gt;"вихідний",Налаштування!I43&lt;&gt;"канікули",COUNTIF($L$2:$L$6,Налаштування!G43)&gt;0),COUNTIF($L$2:$L$6,VLOOKUP(Налаштування!I43,$A$22:$B$27,2,0))),1,0)</f>
        <v>0</v>
      </c>
      <c r="J45" s="30" t="str">
        <f t="array" ref="J45">IFERROR(INDEX(Налаштування!$H$2:$H$367,SMALL(IF($I$4:$I$307=1,ROW($I$4:$I$307),""),ROW()-ROW($J$3))-ROW($J$3)),"")</f>
        <v/>
      </c>
    </row>
    <row r="46" spans="1:10" ht="15.75">
      <c r="A46" s="55" t="str">
        <f t="shared" si="0"/>
        <v/>
      </c>
      <c r="B46" s="33"/>
      <c r="C46" s="54"/>
      <c r="D46" s="33"/>
      <c r="E46" s="33"/>
      <c r="F46" s="33"/>
      <c r="H46" s="31" t="str">
        <f t="shared" si="1"/>
        <v/>
      </c>
      <c r="I46">
        <f t="array" ref="I46">IF(OR(AND(Налаштування!I44&lt;&gt;"вихідний",Налаштування!I44&lt;&gt;"канікули",COUNTIF($L$2:$L$6,Налаштування!G44)&gt;0),COUNTIF($L$2:$L$6,VLOOKUP(Налаштування!I44,$A$22:$B$27,2,0))),1,0)</f>
        <v>1</v>
      </c>
      <c r="J46" s="30" t="str">
        <f t="array" ref="J46">IFERROR(INDEX(Налаштування!$H$2:$H$367,SMALL(IF($I$4:$I$307=1,ROW($I$4:$I$307),""),ROW()-ROW($J$3))-ROW($J$3)),"")</f>
        <v/>
      </c>
    </row>
    <row r="47" spans="1:10" ht="15.75">
      <c r="A47" s="55" t="str">
        <f t="shared" si="0"/>
        <v/>
      </c>
      <c r="B47" s="33"/>
      <c r="C47" s="54"/>
      <c r="D47" s="33"/>
      <c r="E47" s="33"/>
      <c r="F47" s="33"/>
      <c r="H47" s="31" t="str">
        <f t="shared" si="1"/>
        <v/>
      </c>
      <c r="I47">
        <f t="array" ref="I47">IF(OR(AND(Налаштування!I45&lt;&gt;"вихідний",Налаштування!I45&lt;&gt;"канікули",COUNTIF($L$2:$L$6,Налаштування!G45)&gt;0),COUNTIF($L$2:$L$6,VLOOKUP(Налаштування!I45,$A$22:$B$27,2,0))),1,0)</f>
        <v>0</v>
      </c>
      <c r="J47" s="30" t="str">
        <f t="array" ref="J47">IFERROR(INDEX(Налаштування!$H$2:$H$367,SMALL(IF($I$4:$I$307=1,ROW($I$4:$I$307),""),ROW()-ROW($J$3))-ROW($J$3)),"")</f>
        <v/>
      </c>
    </row>
    <row r="48" spans="1:10" ht="15.75">
      <c r="A48" s="55" t="str">
        <f t="shared" si="0"/>
        <v/>
      </c>
      <c r="B48" s="33"/>
      <c r="C48" s="54"/>
      <c r="D48" s="33"/>
      <c r="E48" s="33"/>
      <c r="F48" s="33"/>
      <c r="H48" s="31" t="str">
        <f t="shared" si="1"/>
        <v/>
      </c>
      <c r="I48">
        <f t="array" ref="I48">IF(OR(AND(Налаштування!I46&lt;&gt;"вихідний",Налаштування!I46&lt;&gt;"канікули",COUNTIF($L$2:$L$6,Налаштування!G46)&gt;0),COUNTIF($L$2:$L$6,VLOOKUP(Налаштування!I46,$A$22:$B$27,2,0))),1,0)</f>
        <v>0</v>
      </c>
      <c r="J48" s="30" t="str">
        <f t="array" ref="J48">IFERROR(INDEX(Налаштування!$H$2:$H$367,SMALL(IF($I$4:$I$307=1,ROW($I$4:$I$307),""),ROW()-ROW($J$3))-ROW($J$3)),"")</f>
        <v/>
      </c>
    </row>
    <row r="49" spans="1:10" ht="15.75">
      <c r="A49" s="55" t="str">
        <f t="shared" si="0"/>
        <v/>
      </c>
      <c r="B49" s="33"/>
      <c r="C49" s="54"/>
      <c r="D49" s="33"/>
      <c r="E49" s="33"/>
      <c r="F49" s="33"/>
      <c r="H49" s="31" t="str">
        <f t="shared" si="1"/>
        <v/>
      </c>
      <c r="I49">
        <f t="array" ref="I49">IF(OR(AND(Налаштування!I47&lt;&gt;"вихідний",Налаштування!I47&lt;&gt;"канікули",COUNTIF($L$2:$L$6,Налаштування!G47)&gt;0),COUNTIF($L$2:$L$6,VLOOKUP(Налаштування!I47,$A$22:$B$27,2,0))),1,0)</f>
        <v>0</v>
      </c>
      <c r="J49" s="30" t="str">
        <f t="array" ref="J49">IFERROR(INDEX(Налаштування!$H$2:$H$367,SMALL(IF($I$4:$I$307=1,ROW($I$4:$I$307),""),ROW()-ROW($J$3))-ROW($J$3)),"")</f>
        <v/>
      </c>
    </row>
    <row r="50" spans="1:10" ht="15.75">
      <c r="A50" s="55" t="str">
        <f t="shared" si="0"/>
        <v/>
      </c>
      <c r="B50" s="33"/>
      <c r="C50" s="54"/>
      <c r="D50" s="33"/>
      <c r="E50" s="33"/>
      <c r="F50" s="33"/>
      <c r="H50" s="31" t="str">
        <f t="shared" si="1"/>
        <v/>
      </c>
      <c r="I50">
        <f t="array" ref="I50">IF(OR(AND(Налаштування!I48&lt;&gt;"вихідний",Налаштування!I48&lt;&gt;"канікули",COUNTIF($L$2:$L$6,Налаштування!G48)&gt;0),COUNTIF($L$2:$L$6,VLOOKUP(Налаштування!I48,$A$22:$B$27,2,0))),1,0)</f>
        <v>0</v>
      </c>
      <c r="J50" s="30" t="str">
        <f t="array" ref="J50">IFERROR(INDEX(Налаштування!$H$2:$H$367,SMALL(IF($I$4:$I$307=1,ROW($I$4:$I$307),""),ROW()-ROW($J$3))-ROW($J$3)),"")</f>
        <v/>
      </c>
    </row>
    <row r="51" spans="1:10" ht="15.75">
      <c r="A51" s="55" t="str">
        <f t="shared" si="0"/>
        <v/>
      </c>
      <c r="B51" s="33"/>
      <c r="C51" s="54"/>
      <c r="D51" s="33"/>
      <c r="E51" s="33"/>
      <c r="F51" s="33"/>
      <c r="H51" s="31" t="str">
        <f t="shared" si="1"/>
        <v/>
      </c>
      <c r="I51">
        <f t="array" ref="I51">IF(OR(AND(Налаштування!I49&lt;&gt;"вихідний",Налаштування!I49&lt;&gt;"канікули",COUNTIF($L$2:$L$6,Налаштування!G49)&gt;0),COUNTIF($L$2:$L$6,VLOOKUP(Налаштування!I49,$A$22:$B$27,2,0))),1,0)</f>
        <v>0</v>
      </c>
      <c r="J51" s="30" t="str">
        <f t="array" ref="J51">IFERROR(INDEX(Налаштування!$H$2:$H$367,SMALL(IF($I$4:$I$307=1,ROW($I$4:$I$307),""),ROW()-ROW($J$3))-ROW($J$3)),"")</f>
        <v/>
      </c>
    </row>
    <row r="52" spans="1:10" ht="15.75">
      <c r="A52" s="55" t="str">
        <f t="shared" si="0"/>
        <v/>
      </c>
      <c r="B52" s="33"/>
      <c r="C52" s="54"/>
      <c r="D52" s="33"/>
      <c r="E52" s="33"/>
      <c r="F52" s="33"/>
      <c r="H52" s="31" t="str">
        <f t="shared" si="1"/>
        <v/>
      </c>
      <c r="I52">
        <f t="array" ref="I52">IF(OR(AND(Налаштування!I50&lt;&gt;"вихідний",Налаштування!I50&lt;&gt;"канікули",COUNTIF($L$2:$L$6,Налаштування!G50)&gt;0),COUNTIF($L$2:$L$6,VLOOKUP(Налаштування!I50,$A$22:$B$27,2,0))),1,0)</f>
        <v>0</v>
      </c>
      <c r="J52" s="30" t="str">
        <f t="array" ref="J52">IFERROR(INDEX(Налаштування!$H$2:$H$367,SMALL(IF($I$4:$I$307=1,ROW($I$4:$I$307),""),ROW()-ROW($J$3))-ROW($J$3)),"")</f>
        <v/>
      </c>
    </row>
    <row r="53" spans="1:10" ht="15.75">
      <c r="A53" s="55" t="str">
        <f t="shared" si="0"/>
        <v/>
      </c>
      <c r="B53" s="33"/>
      <c r="C53" s="54"/>
      <c r="D53" s="33"/>
      <c r="E53" s="33"/>
      <c r="F53" s="33"/>
      <c r="H53" s="31" t="str">
        <f t="shared" si="1"/>
        <v/>
      </c>
      <c r="I53">
        <f t="array" ref="I53">IF(OR(AND(Налаштування!I51&lt;&gt;"вихідний",Налаштування!I51&lt;&gt;"канікули",COUNTIF($L$2:$L$6,Налаштування!G51)&gt;0),COUNTIF($L$2:$L$6,VLOOKUP(Налаштування!I51,$A$22:$B$27,2,0))),1,0)</f>
        <v>0</v>
      </c>
      <c r="J53" s="30" t="str">
        <f t="array" ref="J53">IFERROR(INDEX(Налаштування!$H$2:$H$367,SMALL(IF($I$4:$I$307=1,ROW($I$4:$I$307),""),ROW()-ROW($J$3))-ROW($J$3)),"")</f>
        <v/>
      </c>
    </row>
    <row r="54" spans="1:10" ht="15.75">
      <c r="A54" s="55" t="str">
        <f t="shared" si="0"/>
        <v/>
      </c>
      <c r="B54" s="33"/>
      <c r="C54" s="54"/>
      <c r="D54" s="33"/>
      <c r="E54" s="33"/>
      <c r="F54" s="33"/>
      <c r="H54" s="31" t="str">
        <f t="shared" si="1"/>
        <v/>
      </c>
      <c r="I54">
        <f t="array" ref="I54">IF(OR(AND(Налаштування!I52&lt;&gt;"вихідний",Налаштування!I52&lt;&gt;"канікули",COUNTIF($L$2:$L$6,Налаштування!G52)&gt;0),COUNTIF($L$2:$L$6,VLOOKUP(Налаштування!I52,$A$22:$B$27,2,0))),1,0)</f>
        <v>0</v>
      </c>
      <c r="J54" s="30" t="str">
        <f t="array" ref="J54">IFERROR(INDEX(Налаштування!$H$2:$H$367,SMALL(IF($I$4:$I$307=1,ROW($I$4:$I$307),""),ROW()-ROW($J$3))-ROW($J$3)),"")</f>
        <v/>
      </c>
    </row>
    <row r="55" spans="1:10" ht="15.75">
      <c r="A55" s="55" t="str">
        <f t="shared" si="0"/>
        <v/>
      </c>
      <c r="B55" s="33"/>
      <c r="C55" s="54"/>
      <c r="D55" s="33"/>
      <c r="E55" s="33"/>
      <c r="F55" s="33"/>
      <c r="H55" s="31" t="str">
        <f t="shared" si="1"/>
        <v/>
      </c>
      <c r="I55">
        <f t="array" ref="I55">IF(OR(AND(Налаштування!I53&lt;&gt;"вихідний",Налаштування!I53&lt;&gt;"канікули",COUNTIF($L$2:$L$6,Налаштування!G53)&gt;0),COUNTIF($L$2:$L$6,VLOOKUP(Налаштування!I53,$A$22:$B$27,2,0))),1,0)</f>
        <v>0</v>
      </c>
      <c r="J55" s="30" t="str">
        <f t="array" ref="J55">IFERROR(INDEX(Налаштування!$H$2:$H$367,SMALL(IF($I$4:$I$307=1,ROW($I$4:$I$307),""),ROW()-ROW($J$3))-ROW($J$3)),"")</f>
        <v/>
      </c>
    </row>
    <row r="56" spans="1:10" ht="15.75">
      <c r="A56" s="55" t="str">
        <f t="shared" si="0"/>
        <v/>
      </c>
      <c r="B56" s="33"/>
      <c r="C56" s="54"/>
      <c r="D56" s="33"/>
      <c r="E56" s="33"/>
      <c r="F56" s="33"/>
      <c r="H56" s="31" t="str">
        <f t="shared" si="1"/>
        <v/>
      </c>
      <c r="I56">
        <f t="array" ref="I56">IF(OR(AND(Налаштування!I54&lt;&gt;"вихідний",Налаштування!I54&lt;&gt;"канікули",COUNTIF($L$2:$L$6,Налаштування!G54)&gt;0),COUNTIF($L$2:$L$6,VLOOKUP(Налаштування!I54,$A$22:$B$27,2,0))),1,0)</f>
        <v>0</v>
      </c>
      <c r="J56" s="30" t="str">
        <f t="array" ref="J56">IFERROR(INDEX(Налаштування!$H$2:$H$367,SMALL(IF($I$4:$I$307=1,ROW($I$4:$I$307),""),ROW()-ROW($J$3))-ROW($J$3)),"")</f>
        <v/>
      </c>
    </row>
    <row r="57" spans="1:10" ht="15.75">
      <c r="A57" s="55" t="str">
        <f t="shared" si="0"/>
        <v/>
      </c>
      <c r="B57" s="33"/>
      <c r="C57" s="54"/>
      <c r="D57" s="33"/>
      <c r="E57" s="33"/>
      <c r="F57" s="33"/>
      <c r="H57" s="31" t="str">
        <f t="shared" si="1"/>
        <v/>
      </c>
      <c r="I57">
        <f t="array" ref="I57">IF(OR(AND(Налаштування!I55&lt;&gt;"вихідний",Налаштування!I55&lt;&gt;"канікули",COUNTIF($L$2:$L$6,Налаштування!G55)&gt;0),COUNTIF($L$2:$L$6,VLOOKUP(Налаштування!I55,$A$22:$B$27,2,0))),1,0)</f>
        <v>0</v>
      </c>
      <c r="J57" s="30" t="str">
        <f t="array" ref="J57">IFERROR(INDEX(Налаштування!$H$2:$H$367,SMALL(IF($I$4:$I$307=1,ROW($I$4:$I$307),""),ROW()-ROW($J$3))-ROW($J$3)),"")</f>
        <v/>
      </c>
    </row>
    <row r="58" spans="1:10" ht="15.75">
      <c r="A58" s="55" t="str">
        <f t="shared" si="0"/>
        <v/>
      </c>
      <c r="B58" s="33"/>
      <c r="C58" s="54"/>
      <c r="D58" s="33"/>
      <c r="E58" s="33"/>
      <c r="F58" s="33"/>
      <c r="H58" s="31" t="str">
        <f t="shared" si="1"/>
        <v/>
      </c>
      <c r="I58">
        <f t="array" ref="I58">IF(OR(AND(Налаштування!I56&lt;&gt;"вихідний",Налаштування!I56&lt;&gt;"канікули",COUNTIF($L$2:$L$6,Налаштування!G56)&gt;0),COUNTIF($L$2:$L$6,VLOOKUP(Налаштування!I56,$A$22:$B$27,2,0))),1,0)</f>
        <v>0</v>
      </c>
      <c r="J58" s="30" t="str">
        <f t="array" ref="J58">IFERROR(INDEX(Налаштування!$H$2:$H$367,SMALL(IF($I$4:$I$307=1,ROW($I$4:$I$307),""),ROW()-ROW($J$3))-ROW($J$3)),"")</f>
        <v/>
      </c>
    </row>
    <row r="59" spans="1:10" ht="15.75">
      <c r="A59" s="55" t="str">
        <f t="shared" si="0"/>
        <v/>
      </c>
      <c r="B59" s="33"/>
      <c r="C59" s="54"/>
      <c r="D59" s="33"/>
      <c r="E59" s="33"/>
      <c r="F59" s="33"/>
      <c r="H59" s="31" t="str">
        <f t="shared" si="1"/>
        <v/>
      </c>
      <c r="I59">
        <f t="array" ref="I59">IF(OR(AND(Налаштування!I57&lt;&gt;"вихідний",Налаштування!I57&lt;&gt;"канікули",COUNTIF($L$2:$L$6,Налаштування!G57)&gt;0),COUNTIF($L$2:$L$6,VLOOKUP(Налаштування!I57,$A$22:$B$27,2,0))),1,0)</f>
        <v>0</v>
      </c>
      <c r="J59" s="30" t="str">
        <f t="array" ref="J59">IFERROR(INDEX(Налаштування!$H$2:$H$367,SMALL(IF($I$4:$I$307=1,ROW($I$4:$I$307),""),ROW()-ROW($J$3))-ROW($J$3)),"")</f>
        <v/>
      </c>
    </row>
    <row r="60" spans="1:10" ht="15.75">
      <c r="A60" s="55" t="str">
        <f t="shared" si="0"/>
        <v/>
      </c>
      <c r="B60" s="33"/>
      <c r="C60" s="54"/>
      <c r="D60" s="33"/>
      <c r="E60" s="33"/>
      <c r="F60" s="33"/>
      <c r="H60" s="31" t="str">
        <f t="shared" si="1"/>
        <v/>
      </c>
      <c r="I60">
        <f t="array" ref="I60">IF(OR(AND(Налаштування!I58&lt;&gt;"вихідний",Налаштування!I58&lt;&gt;"канікули",COUNTIF($L$2:$L$6,Налаштування!G58)&gt;0),COUNTIF($L$2:$L$6,VLOOKUP(Налаштування!I58,$A$22:$B$27,2,0))),1,0)</f>
        <v>1</v>
      </c>
      <c r="J60" s="30" t="str">
        <f t="array" ref="J60">IFERROR(INDEX(Налаштування!$H$2:$H$367,SMALL(IF($I$4:$I$307=1,ROW($I$4:$I$307),""),ROW()-ROW($J$3))-ROW($J$3)),"")</f>
        <v/>
      </c>
    </row>
    <row r="61" spans="1:10" ht="15.75">
      <c r="A61" s="55" t="str">
        <f t="shared" si="0"/>
        <v/>
      </c>
      <c r="B61" s="33"/>
      <c r="C61" s="54"/>
      <c r="D61" s="33"/>
      <c r="E61" s="33"/>
      <c r="F61" s="33"/>
      <c r="H61" s="31" t="str">
        <f t="shared" si="1"/>
        <v/>
      </c>
      <c r="I61">
        <f t="array" ref="I61">IF(OR(AND(Налаштування!I59&lt;&gt;"вихідний",Налаштування!I59&lt;&gt;"канікули",COUNTIF($L$2:$L$6,Налаштування!G59)&gt;0),COUNTIF($L$2:$L$6,VLOOKUP(Налаштування!I59,$A$22:$B$27,2,0))),1,0)</f>
        <v>0</v>
      </c>
      <c r="J61" s="30" t="str">
        <f t="array" ref="J61">IFERROR(INDEX(Налаштування!$H$2:$H$367,SMALL(IF($I$4:$I$307=1,ROW($I$4:$I$307),""),ROW()-ROW($J$3))-ROW($J$3)),"")</f>
        <v/>
      </c>
    </row>
    <row r="62" spans="1:10" ht="15.75">
      <c r="A62" s="55" t="str">
        <f t="shared" si="0"/>
        <v/>
      </c>
      <c r="B62" s="33"/>
      <c r="C62" s="54"/>
      <c r="D62" s="33"/>
      <c r="E62" s="33"/>
      <c r="F62" s="33"/>
      <c r="H62" s="31" t="str">
        <f t="shared" si="1"/>
        <v/>
      </c>
      <c r="I62">
        <f t="array" ref="I62">IF(OR(AND(Налаштування!I60&lt;&gt;"вихідний",Налаштування!I60&lt;&gt;"канікули",COUNTIF($L$2:$L$6,Налаштування!G60)&gt;0),COUNTIF($L$2:$L$6,VLOOKUP(Налаштування!I60,$A$22:$B$27,2,0))),1,0)</f>
        <v>0</v>
      </c>
      <c r="J62" s="30" t="str">
        <f t="array" ref="J62">IFERROR(INDEX(Налаштування!$H$2:$H$367,SMALL(IF($I$4:$I$307=1,ROW($I$4:$I$307),""),ROW()-ROW($J$3))-ROW($J$3)),"")</f>
        <v/>
      </c>
    </row>
    <row r="63" spans="1:10" ht="15.75">
      <c r="A63" s="55" t="str">
        <f t="shared" si="0"/>
        <v/>
      </c>
      <c r="B63" s="33"/>
      <c r="C63" s="54"/>
      <c r="D63" s="33"/>
      <c r="E63" s="33"/>
      <c r="F63" s="33"/>
      <c r="H63" s="31" t="str">
        <f t="shared" si="1"/>
        <v/>
      </c>
      <c r="I63">
        <f t="array" ref="I63">IF(OR(AND(Налаштування!I61&lt;&gt;"вихідний",Налаштування!I61&lt;&gt;"канікули",COUNTIF($L$2:$L$6,Налаштування!G61)&gt;0),COUNTIF($L$2:$L$6,VLOOKUP(Налаштування!I61,$A$22:$B$27,2,0))),1,0)</f>
        <v>0</v>
      </c>
      <c r="J63" s="30" t="str">
        <f t="array" ref="J63">IFERROR(INDEX(Налаштування!$H$2:$H$367,SMALL(IF($I$4:$I$307=1,ROW($I$4:$I$307),""),ROW()-ROW($J$3))-ROW($J$3)),"")</f>
        <v/>
      </c>
    </row>
    <row r="64" spans="1:10" ht="15.75">
      <c r="A64" s="55" t="str">
        <f t="shared" si="0"/>
        <v/>
      </c>
      <c r="B64" s="33"/>
      <c r="C64" s="54"/>
      <c r="D64" s="33"/>
      <c r="E64" s="33"/>
      <c r="F64" s="33"/>
      <c r="H64" s="31" t="str">
        <f t="shared" si="1"/>
        <v/>
      </c>
      <c r="I64">
        <f t="array" ref="I64">IF(OR(AND(Налаштування!I62&lt;&gt;"вихідний",Налаштування!I62&lt;&gt;"канікули",COUNTIF($L$2:$L$6,Налаштування!G62)&gt;0),COUNTIF($L$2:$L$6,VLOOKUP(Налаштування!I62,$A$22:$B$27,2,0))),1,0)</f>
        <v>0</v>
      </c>
      <c r="J64" s="30" t="str">
        <f t="array" ref="J64">IFERROR(INDEX(Налаштування!$H$2:$H$367,SMALL(IF($I$4:$I$307=1,ROW($I$4:$I$307),""),ROW()-ROW($J$3))-ROW($J$3)),"")</f>
        <v/>
      </c>
    </row>
    <row r="65" spans="1:10" ht="15.75">
      <c r="A65" s="55" t="str">
        <f t="shared" si="0"/>
        <v/>
      </c>
      <c r="B65" s="33"/>
      <c r="C65" s="54"/>
      <c r="D65" s="33"/>
      <c r="E65" s="33"/>
      <c r="F65" s="33"/>
      <c r="H65" s="31" t="str">
        <f t="shared" si="1"/>
        <v/>
      </c>
      <c r="I65">
        <f t="array" ref="I65">IF(OR(AND(Налаштування!I63&lt;&gt;"вихідний",Налаштування!I63&lt;&gt;"канікули",COUNTIF($L$2:$L$6,Налаштування!G63)&gt;0),COUNTIF($L$2:$L$6,VLOOKUP(Налаштування!I63,$A$22:$B$27,2,0))),1,0)</f>
        <v>0</v>
      </c>
      <c r="J65" s="30" t="str">
        <f t="array" ref="J65">IFERROR(INDEX(Налаштування!$H$2:$H$367,SMALL(IF($I$4:$I$307=1,ROW($I$4:$I$307),""),ROW()-ROW($J$3))-ROW($J$3)),"")</f>
        <v/>
      </c>
    </row>
    <row r="66" spans="1:10" ht="15.75">
      <c r="A66" s="55" t="str">
        <f t="shared" si="0"/>
        <v/>
      </c>
      <c r="B66" s="33"/>
      <c r="C66" s="54"/>
      <c r="D66" s="33"/>
      <c r="E66" s="33"/>
      <c r="F66" s="33"/>
      <c r="H66" s="31" t="str">
        <f t="shared" si="1"/>
        <v/>
      </c>
      <c r="I66">
        <f t="array" ref="I66">IF(OR(AND(Налаштування!I64&lt;&gt;"вихідний",Налаштування!I64&lt;&gt;"канікули",COUNTIF($L$2:$L$6,Налаштування!G64)&gt;0),COUNTIF($L$2:$L$6,VLOOKUP(Налаштування!I64,$A$22:$B$27,2,0))),1,0)</f>
        <v>0</v>
      </c>
      <c r="J66" s="30" t="str">
        <f t="array" ref="J66">IFERROR(INDEX(Налаштування!$H$2:$H$367,SMALL(IF($I$4:$I$307=1,ROW($I$4:$I$307),""),ROW()-ROW($J$3))-ROW($J$3)),"")</f>
        <v/>
      </c>
    </row>
    <row r="67" spans="1:10" ht="15.75">
      <c r="A67" s="55" t="str">
        <f t="shared" si="0"/>
        <v/>
      </c>
      <c r="B67" s="33"/>
      <c r="C67" s="54"/>
      <c r="D67" s="33"/>
      <c r="E67" s="33"/>
      <c r="F67" s="33"/>
      <c r="H67" s="31" t="str">
        <f t="shared" si="1"/>
        <v/>
      </c>
      <c r="I67">
        <f t="array" ref="I67">IF(OR(AND(Налаштування!I65&lt;&gt;"вихідний",Налаштування!I65&lt;&gt;"канікули",COUNTIF($L$2:$L$6,Налаштування!G65)&gt;0),COUNTIF($L$2:$L$6,VLOOKUP(Налаштування!I65,$A$22:$B$27,2,0))),1,0)</f>
        <v>1</v>
      </c>
      <c r="J67" s="30" t="str">
        <f t="array" ref="J67">IFERROR(INDEX(Налаштування!$H$2:$H$367,SMALL(IF($I$4:$I$307=1,ROW($I$4:$I$307),""),ROW()-ROW($J$3))-ROW($J$3)),"")</f>
        <v/>
      </c>
    </row>
    <row r="68" spans="1:10" ht="15.75">
      <c r="A68" s="55" t="str">
        <f t="shared" ref="A68:A131" si="2">IF(ROW()-ROW($A$3)&lt;=$H$3,ROW()-ROW($A$3),"")</f>
        <v/>
      </c>
      <c r="B68" s="33"/>
      <c r="C68" s="54"/>
      <c r="D68" s="33"/>
      <c r="E68" s="33"/>
      <c r="F68" s="33"/>
      <c r="H68" s="31" t="str">
        <f t="shared" ref="H68:H131" si="3">IF(ROW()-ROW($A$3)&lt;=$H$3,ROW()-ROW($A$3),"")</f>
        <v/>
      </c>
      <c r="I68">
        <f t="array" ref="I68">IF(OR(AND(Налаштування!I66&lt;&gt;"вихідний",Налаштування!I66&lt;&gt;"канікули",COUNTIF($L$2:$L$6,Налаштування!G66)&gt;0),COUNTIF($L$2:$L$6,VLOOKUP(Налаштування!I66,$A$22:$B$27,2,0))),1,0)</f>
        <v>0</v>
      </c>
      <c r="J68" s="30" t="str">
        <f t="array" ref="J68">IFERROR(INDEX(Налаштування!$H$2:$H$367,SMALL(IF($I$4:$I$307=1,ROW($I$4:$I$307),""),ROW()-ROW($J$3))-ROW($J$3)),"")</f>
        <v/>
      </c>
    </row>
    <row r="69" spans="1:10" ht="15.75">
      <c r="A69" s="55" t="str">
        <f t="shared" si="2"/>
        <v/>
      </c>
      <c r="B69" s="33"/>
      <c r="C69" s="54"/>
      <c r="D69" s="33"/>
      <c r="E69" s="33"/>
      <c r="F69" s="33"/>
      <c r="H69" s="31" t="str">
        <f t="shared" si="3"/>
        <v/>
      </c>
      <c r="I69">
        <f t="array" ref="I69">IF(OR(AND(Налаштування!I67&lt;&gt;"вихідний",Налаштування!I67&lt;&gt;"канікули",COUNTIF($L$2:$L$6,Налаштування!G67)&gt;0),COUNTIF($L$2:$L$6,VLOOKUP(Налаштування!I67,$A$22:$B$27,2,0))),1,0)</f>
        <v>0</v>
      </c>
      <c r="J69" s="30" t="str">
        <f t="array" ref="J69">IFERROR(INDEX(Налаштування!$H$2:$H$367,SMALL(IF($I$4:$I$307=1,ROW($I$4:$I$307),""),ROW()-ROW($J$3))-ROW($J$3)),"")</f>
        <v/>
      </c>
    </row>
    <row r="70" spans="1:10" ht="15.75">
      <c r="A70" s="55" t="str">
        <f t="shared" si="2"/>
        <v/>
      </c>
      <c r="B70" s="33"/>
      <c r="C70" s="54"/>
      <c r="D70" s="33"/>
      <c r="E70" s="33"/>
      <c r="F70" s="33"/>
      <c r="H70" s="31" t="str">
        <f t="shared" si="3"/>
        <v/>
      </c>
      <c r="I70">
        <f t="array" ref="I70">IF(OR(AND(Налаштування!I68&lt;&gt;"вихідний",Налаштування!I68&lt;&gt;"канікули",COUNTIF($L$2:$L$6,Налаштування!G68)&gt;0),COUNTIF($L$2:$L$6,VLOOKUP(Налаштування!I68,$A$22:$B$27,2,0))),1,0)</f>
        <v>0</v>
      </c>
      <c r="J70" s="30" t="str">
        <f t="array" ref="J70">IFERROR(INDEX(Налаштування!$H$2:$H$367,SMALL(IF($I$4:$I$307=1,ROW($I$4:$I$307),""),ROW()-ROW($J$3))-ROW($J$3)),"")</f>
        <v/>
      </c>
    </row>
    <row r="71" spans="1:10" ht="15.75">
      <c r="A71" s="55" t="str">
        <f t="shared" si="2"/>
        <v/>
      </c>
      <c r="B71" s="33"/>
      <c r="C71" s="54"/>
      <c r="D71" s="33"/>
      <c r="E71" s="33"/>
      <c r="F71" s="33"/>
      <c r="H71" s="31" t="str">
        <f t="shared" si="3"/>
        <v/>
      </c>
      <c r="I71">
        <f t="array" ref="I71">IF(OR(AND(Налаштування!I69&lt;&gt;"вихідний",Налаштування!I69&lt;&gt;"канікули",COUNTIF($L$2:$L$6,Налаштування!G69)&gt;0),COUNTIF($L$2:$L$6,VLOOKUP(Налаштування!I69,$A$22:$B$27,2,0))),1,0)</f>
        <v>0</v>
      </c>
      <c r="J71" s="30" t="str">
        <f t="array" ref="J71">IFERROR(INDEX(Налаштування!$H$2:$H$367,SMALL(IF($I$4:$I$307=1,ROW($I$4:$I$307),""),ROW()-ROW($J$3))-ROW($J$3)),"")</f>
        <v/>
      </c>
    </row>
    <row r="72" spans="1:10" ht="15.75">
      <c r="A72" s="55" t="str">
        <f t="shared" si="2"/>
        <v/>
      </c>
      <c r="B72" s="33"/>
      <c r="C72" s="54"/>
      <c r="D72" s="33"/>
      <c r="E72" s="33"/>
      <c r="F72" s="33"/>
      <c r="H72" s="31" t="str">
        <f t="shared" si="3"/>
        <v/>
      </c>
      <c r="I72">
        <f t="array" ref="I72">IF(OR(AND(Налаштування!I70&lt;&gt;"вихідний",Налаштування!I70&lt;&gt;"канікули",COUNTIF($L$2:$L$6,Налаштування!G70)&gt;0),COUNTIF($L$2:$L$6,VLOOKUP(Налаштування!I70,$A$22:$B$27,2,0))),1,0)</f>
        <v>0</v>
      </c>
      <c r="J72" s="30" t="str">
        <f t="array" ref="J72">IFERROR(INDEX(Налаштування!$H$2:$H$367,SMALL(IF($I$4:$I$307=1,ROW($I$4:$I$307),""),ROW()-ROW($J$3))-ROW($J$3)),"")</f>
        <v/>
      </c>
    </row>
    <row r="73" spans="1:10" ht="15.75">
      <c r="A73" s="55" t="str">
        <f t="shared" si="2"/>
        <v/>
      </c>
      <c r="B73" s="33"/>
      <c r="C73" s="54"/>
      <c r="D73" s="33"/>
      <c r="E73" s="33"/>
      <c r="F73" s="33"/>
      <c r="H73" s="31" t="str">
        <f t="shared" si="3"/>
        <v/>
      </c>
      <c r="I73">
        <f t="array" ref="I73">IF(OR(AND(Налаштування!I71&lt;&gt;"вихідний",Налаштування!I71&lt;&gt;"канікули",COUNTIF($L$2:$L$6,Налаштування!G71)&gt;0),COUNTIF($L$2:$L$6,VLOOKUP(Налаштування!I71,$A$22:$B$27,2,0))),1,0)</f>
        <v>0</v>
      </c>
      <c r="J73" s="30" t="str">
        <f t="array" ref="J73">IFERROR(INDEX(Налаштування!$H$2:$H$367,SMALL(IF($I$4:$I$307=1,ROW($I$4:$I$307),""),ROW()-ROW($J$3))-ROW($J$3)),"")</f>
        <v/>
      </c>
    </row>
    <row r="74" spans="1:10" ht="15.75">
      <c r="A74" s="55" t="str">
        <f t="shared" si="2"/>
        <v/>
      </c>
      <c r="B74" s="33"/>
      <c r="C74" s="54"/>
      <c r="D74" s="33"/>
      <c r="E74" s="33"/>
      <c r="F74" s="33"/>
      <c r="H74" s="31" t="str">
        <f t="shared" si="3"/>
        <v/>
      </c>
      <c r="I74">
        <f t="array" ref="I74">IF(OR(AND(Налаштування!I72&lt;&gt;"вихідний",Налаштування!I72&lt;&gt;"канікули",COUNTIF($L$2:$L$6,Налаштування!G72)&gt;0),COUNTIF($L$2:$L$6,VLOOKUP(Налаштування!I72,$A$22:$B$27,2,0))),1,0)</f>
        <v>1</v>
      </c>
      <c r="J74" s="30" t="str">
        <f t="array" ref="J74">IFERROR(INDEX(Налаштування!$H$2:$H$367,SMALL(IF($I$4:$I$307=1,ROW($I$4:$I$307),""),ROW()-ROW($J$3))-ROW($J$3)),"")</f>
        <v/>
      </c>
    </row>
    <row r="75" spans="1:10" ht="15.75">
      <c r="A75" s="55" t="str">
        <f t="shared" si="2"/>
        <v/>
      </c>
      <c r="B75" s="33"/>
      <c r="C75" s="54"/>
      <c r="D75" s="33"/>
      <c r="E75" s="33"/>
      <c r="F75" s="33"/>
      <c r="H75" s="31" t="str">
        <f t="shared" si="3"/>
        <v/>
      </c>
      <c r="I75">
        <f t="array" ref="I75">IF(OR(AND(Налаштування!I73&lt;&gt;"вихідний",Налаштування!I73&lt;&gt;"канікули",COUNTIF($L$2:$L$6,Налаштування!G73)&gt;0),COUNTIF($L$2:$L$6,VLOOKUP(Налаштування!I73,$A$22:$B$27,2,0))),1,0)</f>
        <v>0</v>
      </c>
      <c r="J75" s="30" t="str">
        <f t="array" ref="J75">IFERROR(INDEX(Налаштування!$H$2:$H$367,SMALL(IF($I$4:$I$307=1,ROW($I$4:$I$307),""),ROW()-ROW($J$3))-ROW($J$3)),"")</f>
        <v/>
      </c>
    </row>
    <row r="76" spans="1:10" ht="15.75">
      <c r="A76" s="55" t="str">
        <f t="shared" si="2"/>
        <v/>
      </c>
      <c r="B76" s="33"/>
      <c r="C76" s="54"/>
      <c r="D76" s="33"/>
      <c r="E76" s="33"/>
      <c r="F76" s="33"/>
      <c r="H76" s="31" t="str">
        <f t="shared" si="3"/>
        <v/>
      </c>
      <c r="I76">
        <f t="array" ref="I76">IF(OR(AND(Налаштування!I74&lt;&gt;"вихідний",Налаштування!I74&lt;&gt;"канікули",COUNTIF($L$2:$L$6,Налаштування!G74)&gt;0),COUNTIF($L$2:$L$6,VLOOKUP(Налаштування!I74,$A$22:$B$27,2,0))),1,0)</f>
        <v>0</v>
      </c>
      <c r="J76" s="30" t="str">
        <f t="array" ref="J76">IFERROR(INDEX(Налаштування!$H$2:$H$367,SMALL(IF($I$4:$I$307=1,ROW($I$4:$I$307),""),ROW()-ROW($J$3))-ROW($J$3)),"")</f>
        <v/>
      </c>
    </row>
    <row r="77" spans="1:10" ht="15.75">
      <c r="A77" s="55" t="str">
        <f t="shared" si="2"/>
        <v/>
      </c>
      <c r="B77" s="33"/>
      <c r="C77" s="54"/>
      <c r="D77" s="33"/>
      <c r="E77" s="33"/>
      <c r="F77" s="33"/>
      <c r="H77" s="31" t="str">
        <f t="shared" si="3"/>
        <v/>
      </c>
      <c r="I77">
        <f t="array" ref="I77">IF(OR(AND(Налаштування!I75&lt;&gt;"вихідний",Налаштування!I75&lt;&gt;"канікули",COUNTIF($L$2:$L$6,Налаштування!G75)&gt;0),COUNTIF($L$2:$L$6,VLOOKUP(Налаштування!I75,$A$22:$B$27,2,0))),1,0)</f>
        <v>0</v>
      </c>
      <c r="J77" s="30" t="str">
        <f t="array" ref="J77">IFERROR(INDEX(Налаштування!$H$2:$H$367,SMALL(IF($I$4:$I$307=1,ROW($I$4:$I$307),""),ROW()-ROW($J$3))-ROW($J$3)),"")</f>
        <v/>
      </c>
    </row>
    <row r="78" spans="1:10" ht="15.75">
      <c r="A78" s="55" t="str">
        <f t="shared" si="2"/>
        <v/>
      </c>
      <c r="B78" s="33"/>
      <c r="C78" s="54"/>
      <c r="D78" s="33"/>
      <c r="E78" s="33"/>
      <c r="F78" s="33"/>
      <c r="H78" s="31" t="str">
        <f t="shared" si="3"/>
        <v/>
      </c>
      <c r="I78">
        <f t="array" ref="I78">IF(OR(AND(Налаштування!I76&lt;&gt;"вихідний",Налаштування!I76&lt;&gt;"канікули",COUNTIF($L$2:$L$6,Налаштування!G76)&gt;0),COUNTIF($L$2:$L$6,VLOOKUP(Налаштування!I76,$A$22:$B$27,2,0))),1,0)</f>
        <v>0</v>
      </c>
      <c r="J78" s="30" t="str">
        <f t="array" ref="J78">IFERROR(INDEX(Налаштування!$H$2:$H$367,SMALL(IF($I$4:$I$307=1,ROW($I$4:$I$307),""),ROW()-ROW($J$3))-ROW($J$3)),"")</f>
        <v/>
      </c>
    </row>
    <row r="79" spans="1:10" ht="15.75">
      <c r="A79" s="55" t="str">
        <f t="shared" si="2"/>
        <v/>
      </c>
      <c r="B79" s="33"/>
      <c r="C79" s="54"/>
      <c r="D79" s="33"/>
      <c r="E79" s="33"/>
      <c r="F79" s="33"/>
      <c r="H79" s="31" t="str">
        <f t="shared" si="3"/>
        <v/>
      </c>
      <c r="I79">
        <f t="array" ref="I79">IF(OR(AND(Налаштування!I77&lt;&gt;"вихідний",Налаштування!I77&lt;&gt;"канікули",COUNTIF($L$2:$L$6,Налаштування!G77)&gt;0),COUNTIF($L$2:$L$6,VLOOKUP(Налаштування!I77,$A$22:$B$27,2,0))),1,0)</f>
        <v>0</v>
      </c>
      <c r="J79" s="30" t="str">
        <f t="array" ref="J79">IFERROR(INDEX(Налаштування!$H$2:$H$367,SMALL(IF($I$4:$I$307=1,ROW($I$4:$I$307),""),ROW()-ROW($J$3))-ROW($J$3)),"")</f>
        <v/>
      </c>
    </row>
    <row r="80" spans="1:10" ht="15.75">
      <c r="A80" s="55" t="str">
        <f t="shared" si="2"/>
        <v/>
      </c>
      <c r="B80" s="33"/>
      <c r="C80" s="54"/>
      <c r="D80" s="33"/>
      <c r="E80" s="33"/>
      <c r="F80" s="33"/>
      <c r="H80" s="31" t="str">
        <f t="shared" si="3"/>
        <v/>
      </c>
      <c r="I80">
        <f t="array" ref="I80">IF(OR(AND(Налаштування!I78&lt;&gt;"вихідний",Налаштування!I78&lt;&gt;"канікули",COUNTIF($L$2:$L$6,Налаштування!G78)&gt;0),COUNTIF($L$2:$L$6,VLOOKUP(Налаштування!I78,$A$22:$B$27,2,0))),1,0)</f>
        <v>0</v>
      </c>
      <c r="J80" s="30" t="str">
        <f t="array" ref="J80">IFERROR(INDEX(Налаштування!$H$2:$H$367,SMALL(IF($I$4:$I$307=1,ROW($I$4:$I$307),""),ROW()-ROW($J$3))-ROW($J$3)),"")</f>
        <v/>
      </c>
    </row>
    <row r="81" spans="1:10" ht="15.75">
      <c r="A81" s="55" t="str">
        <f t="shared" si="2"/>
        <v/>
      </c>
      <c r="B81" s="33"/>
      <c r="C81" s="54"/>
      <c r="D81" s="33"/>
      <c r="E81" s="33"/>
      <c r="F81" s="33"/>
      <c r="H81" s="31" t="str">
        <f t="shared" si="3"/>
        <v/>
      </c>
      <c r="I81">
        <f t="array" ref="I81">IF(OR(AND(Налаштування!I79&lt;&gt;"вихідний",Налаштування!I79&lt;&gt;"канікули",COUNTIF($L$2:$L$6,Налаштування!G79)&gt;0),COUNTIF($L$2:$L$6,VLOOKUP(Налаштування!I79,$A$22:$B$27,2,0))),1,0)</f>
        <v>1</v>
      </c>
      <c r="J81" s="30" t="str">
        <f t="array" ref="J81">IFERROR(INDEX(Налаштування!$H$2:$H$367,SMALL(IF($I$4:$I$307=1,ROW($I$4:$I$307),""),ROW()-ROW($J$3))-ROW($J$3)),"")</f>
        <v/>
      </c>
    </row>
    <row r="82" spans="1:10" ht="15.75">
      <c r="A82" s="55" t="str">
        <f t="shared" si="2"/>
        <v/>
      </c>
      <c r="B82" s="33"/>
      <c r="C82" s="54"/>
      <c r="D82" s="33"/>
      <c r="E82" s="33"/>
      <c r="F82" s="33"/>
      <c r="H82" s="31" t="str">
        <f t="shared" si="3"/>
        <v/>
      </c>
      <c r="I82">
        <f t="array" ref="I82">IF(OR(AND(Налаштування!I80&lt;&gt;"вихідний",Налаштування!I80&lt;&gt;"канікули",COUNTIF($L$2:$L$6,Налаштування!G80)&gt;0),COUNTIF($L$2:$L$6,VLOOKUP(Налаштування!I80,$A$22:$B$27,2,0))),1,0)</f>
        <v>0</v>
      </c>
      <c r="J82" s="30" t="str">
        <f t="array" ref="J82">IFERROR(INDEX(Налаштування!$H$2:$H$367,SMALL(IF($I$4:$I$307=1,ROW($I$4:$I$307),""),ROW()-ROW($J$3))-ROW($J$3)),"")</f>
        <v/>
      </c>
    </row>
    <row r="83" spans="1:10" ht="15.75">
      <c r="A83" s="55" t="str">
        <f t="shared" si="2"/>
        <v/>
      </c>
      <c r="B83" s="33"/>
      <c r="C83" s="54"/>
      <c r="D83" s="33"/>
      <c r="E83" s="33"/>
      <c r="F83" s="33"/>
      <c r="H83" s="31" t="str">
        <f t="shared" si="3"/>
        <v/>
      </c>
      <c r="I83">
        <f t="array" ref="I83">IF(OR(AND(Налаштування!I81&lt;&gt;"вихідний",Налаштування!I81&lt;&gt;"канікули",COUNTIF($L$2:$L$6,Налаштування!G81)&gt;0),COUNTIF($L$2:$L$6,VLOOKUP(Налаштування!I81,$A$22:$B$27,2,0))),1,0)</f>
        <v>0</v>
      </c>
      <c r="J83" s="30" t="str">
        <f t="array" ref="J83">IFERROR(INDEX(Налаштування!$H$2:$H$367,SMALL(IF($I$4:$I$307=1,ROW($I$4:$I$307),""),ROW()-ROW($J$3))-ROW($J$3)),"")</f>
        <v/>
      </c>
    </row>
    <row r="84" spans="1:10" ht="15.75">
      <c r="A84" s="55" t="str">
        <f t="shared" si="2"/>
        <v/>
      </c>
      <c r="B84" s="33"/>
      <c r="C84" s="54"/>
      <c r="D84" s="33"/>
      <c r="E84" s="33"/>
      <c r="F84" s="33"/>
      <c r="H84" s="31" t="str">
        <f t="shared" si="3"/>
        <v/>
      </c>
      <c r="I84">
        <f t="array" ref="I84">IF(OR(AND(Налаштування!I82&lt;&gt;"вихідний",Налаштування!I82&lt;&gt;"канікули",COUNTIF($L$2:$L$6,Налаштування!G82)&gt;0),COUNTIF($L$2:$L$6,VLOOKUP(Налаштування!I82,$A$22:$B$27,2,0))),1,0)</f>
        <v>0</v>
      </c>
      <c r="J84" s="30" t="str">
        <f t="array" ref="J84">IFERROR(INDEX(Налаштування!$H$2:$H$367,SMALL(IF($I$4:$I$307=1,ROW($I$4:$I$307),""),ROW()-ROW($J$3))-ROW($J$3)),"")</f>
        <v/>
      </c>
    </row>
    <row r="85" spans="1:10" ht="15.75">
      <c r="A85" s="55" t="str">
        <f t="shared" si="2"/>
        <v/>
      </c>
      <c r="B85" s="33"/>
      <c r="C85" s="54"/>
      <c r="D85" s="33"/>
      <c r="E85" s="33"/>
      <c r="F85" s="33"/>
      <c r="H85" s="31" t="str">
        <f t="shared" si="3"/>
        <v/>
      </c>
      <c r="I85">
        <f t="array" ref="I85">IF(OR(AND(Налаштування!I83&lt;&gt;"вихідний",Налаштування!I83&lt;&gt;"канікули",COUNTIF($L$2:$L$6,Налаштування!G83)&gt;0),COUNTIF($L$2:$L$6,VLOOKUP(Налаштування!I83,$A$22:$B$27,2,0))),1,0)</f>
        <v>0</v>
      </c>
      <c r="J85" s="30" t="str">
        <f t="array" ref="J85">IFERROR(INDEX(Налаштування!$H$2:$H$367,SMALL(IF($I$4:$I$307=1,ROW($I$4:$I$307),""),ROW()-ROW($J$3))-ROW($J$3)),"")</f>
        <v/>
      </c>
    </row>
    <row r="86" spans="1:10" ht="15.75">
      <c r="A86" s="55" t="str">
        <f t="shared" si="2"/>
        <v/>
      </c>
      <c r="B86" s="33"/>
      <c r="C86" s="54"/>
      <c r="D86" s="33"/>
      <c r="E86" s="33"/>
      <c r="F86" s="33"/>
      <c r="H86" s="31" t="str">
        <f t="shared" si="3"/>
        <v/>
      </c>
      <c r="I86">
        <f t="array" ref="I86">IF(OR(AND(Налаштування!I84&lt;&gt;"вихідний",Налаштування!I84&lt;&gt;"канікули",COUNTIF($L$2:$L$6,Налаштування!G84)&gt;0),COUNTIF($L$2:$L$6,VLOOKUP(Налаштування!I84,$A$22:$B$27,2,0))),1,0)</f>
        <v>0</v>
      </c>
      <c r="J86" s="30" t="str">
        <f t="array" ref="J86">IFERROR(INDEX(Налаштування!$H$2:$H$367,SMALL(IF($I$4:$I$307=1,ROW($I$4:$I$307),""),ROW()-ROW($J$3))-ROW($J$3)),"")</f>
        <v/>
      </c>
    </row>
    <row r="87" spans="1:10" ht="15.75">
      <c r="A87" s="55" t="str">
        <f t="shared" si="2"/>
        <v/>
      </c>
      <c r="B87" s="33"/>
      <c r="C87" s="54"/>
      <c r="D87" s="33"/>
      <c r="E87" s="33"/>
      <c r="F87" s="33"/>
      <c r="H87" s="31" t="str">
        <f t="shared" si="3"/>
        <v/>
      </c>
      <c r="I87">
        <f t="array" ref="I87">IF(OR(AND(Налаштування!I85&lt;&gt;"вихідний",Налаштування!I85&lt;&gt;"канікули",COUNTIF($L$2:$L$6,Налаштування!G85)&gt;0),COUNTIF($L$2:$L$6,VLOOKUP(Налаштування!I85,$A$22:$B$27,2,0))),1,0)</f>
        <v>0</v>
      </c>
      <c r="J87" s="30" t="str">
        <f t="array" ref="J87">IFERROR(INDEX(Налаштування!$H$2:$H$367,SMALL(IF($I$4:$I$307=1,ROW($I$4:$I$307),""),ROW()-ROW($J$3))-ROW($J$3)),"")</f>
        <v/>
      </c>
    </row>
    <row r="88" spans="1:10" ht="15.75">
      <c r="A88" s="55" t="str">
        <f t="shared" si="2"/>
        <v/>
      </c>
      <c r="B88" s="33"/>
      <c r="C88" s="54"/>
      <c r="D88" s="33"/>
      <c r="E88" s="33"/>
      <c r="F88" s="33"/>
      <c r="H88" s="31" t="str">
        <f t="shared" si="3"/>
        <v/>
      </c>
      <c r="I88">
        <f t="array" ref="I88">IF(OR(AND(Налаштування!I86&lt;&gt;"вихідний",Налаштування!I86&lt;&gt;"канікули",COUNTIF($L$2:$L$6,Налаштування!G86)&gt;0),COUNTIF($L$2:$L$6,VLOOKUP(Налаштування!I86,$A$22:$B$27,2,0))),1,0)</f>
        <v>1</v>
      </c>
      <c r="J88" s="30" t="str">
        <f t="array" ref="J88">IFERROR(INDEX(Налаштування!$H$2:$H$367,SMALL(IF($I$4:$I$307=1,ROW($I$4:$I$307),""),ROW()-ROW($J$3))-ROW($J$3)),"")</f>
        <v/>
      </c>
    </row>
    <row r="89" spans="1:10" ht="15.75">
      <c r="A89" s="55" t="str">
        <f t="shared" si="2"/>
        <v/>
      </c>
      <c r="B89" s="33"/>
      <c r="C89" s="54"/>
      <c r="D89" s="33"/>
      <c r="E89" s="33"/>
      <c r="F89" s="33"/>
      <c r="H89" s="31" t="str">
        <f t="shared" si="3"/>
        <v/>
      </c>
      <c r="I89">
        <f t="array" ref="I89">IF(OR(AND(Налаштування!I87&lt;&gt;"вихідний",Налаштування!I87&lt;&gt;"канікули",COUNTIF($L$2:$L$6,Налаштування!G87)&gt;0),COUNTIF($L$2:$L$6,VLOOKUP(Налаштування!I87,$A$22:$B$27,2,0))),1,0)</f>
        <v>0</v>
      </c>
      <c r="J89" s="30" t="str">
        <f t="array" ref="J89">IFERROR(INDEX(Налаштування!$H$2:$H$367,SMALL(IF($I$4:$I$307=1,ROW($I$4:$I$307),""),ROW()-ROW($J$3))-ROW($J$3)),"")</f>
        <v/>
      </c>
    </row>
    <row r="90" spans="1:10" ht="15.75">
      <c r="A90" s="55" t="str">
        <f t="shared" si="2"/>
        <v/>
      </c>
      <c r="B90" s="33"/>
      <c r="C90" s="54"/>
      <c r="D90" s="33"/>
      <c r="E90" s="33"/>
      <c r="F90" s="33"/>
      <c r="H90" s="31" t="str">
        <f t="shared" si="3"/>
        <v/>
      </c>
      <c r="I90">
        <f t="array" ref="I90">IF(OR(AND(Налаштування!I88&lt;&gt;"вихідний",Налаштування!I88&lt;&gt;"канікули",COUNTIF($L$2:$L$6,Налаштування!G88)&gt;0),COUNTIF($L$2:$L$6,VLOOKUP(Налаштування!I88,$A$22:$B$27,2,0))),1,0)</f>
        <v>0</v>
      </c>
      <c r="J90" s="30" t="str">
        <f t="array" ref="J90">IFERROR(INDEX(Налаштування!$H$2:$H$367,SMALL(IF($I$4:$I$307=1,ROW($I$4:$I$307),""),ROW()-ROW($J$3))-ROW($J$3)),"")</f>
        <v/>
      </c>
    </row>
    <row r="91" spans="1:10" ht="15.75">
      <c r="A91" s="55" t="str">
        <f t="shared" si="2"/>
        <v/>
      </c>
      <c r="B91" s="33"/>
      <c r="C91" s="54"/>
      <c r="D91" s="33"/>
      <c r="E91" s="33"/>
      <c r="F91" s="33"/>
      <c r="H91" s="31" t="str">
        <f t="shared" si="3"/>
        <v/>
      </c>
      <c r="I91">
        <f t="array" ref="I91">IF(OR(AND(Налаштування!I89&lt;&gt;"вихідний",Налаштування!I89&lt;&gt;"канікули",COUNTIF($L$2:$L$6,Налаштування!G89)&gt;0),COUNTIF($L$2:$L$6,VLOOKUP(Налаштування!I89,$A$22:$B$27,2,0))),1,0)</f>
        <v>0</v>
      </c>
      <c r="J91" s="30" t="str">
        <f t="array" ref="J91">IFERROR(INDEX(Налаштування!$H$2:$H$367,SMALL(IF($I$4:$I$307=1,ROW($I$4:$I$307),""),ROW()-ROW($J$3))-ROW($J$3)),"")</f>
        <v/>
      </c>
    </row>
    <row r="92" spans="1:10" ht="15.75">
      <c r="A92" s="55" t="str">
        <f t="shared" si="2"/>
        <v/>
      </c>
      <c r="B92" s="33"/>
      <c r="C92" s="54"/>
      <c r="D92" s="33"/>
      <c r="E92" s="33"/>
      <c r="F92" s="33"/>
      <c r="H92" s="31" t="str">
        <f t="shared" si="3"/>
        <v/>
      </c>
      <c r="I92">
        <f t="array" ref="I92">IF(OR(AND(Налаштування!I90&lt;&gt;"вихідний",Налаштування!I90&lt;&gt;"канікули",COUNTIF($L$2:$L$6,Налаштування!G90)&gt;0),COUNTIF($L$2:$L$6,VLOOKUP(Налаштування!I90,$A$22:$B$27,2,0))),1,0)</f>
        <v>0</v>
      </c>
      <c r="J92" s="30" t="str">
        <f t="array" ref="J92">IFERROR(INDEX(Налаштування!$H$2:$H$367,SMALL(IF($I$4:$I$307=1,ROW($I$4:$I$307),""),ROW()-ROW($J$3))-ROW($J$3)),"")</f>
        <v/>
      </c>
    </row>
    <row r="93" spans="1:10" ht="15.75">
      <c r="A93" s="55" t="str">
        <f t="shared" si="2"/>
        <v/>
      </c>
      <c r="B93" s="33"/>
      <c r="C93" s="54"/>
      <c r="D93" s="33"/>
      <c r="E93" s="33"/>
      <c r="F93" s="33"/>
      <c r="H93" s="31" t="str">
        <f t="shared" si="3"/>
        <v/>
      </c>
      <c r="I93">
        <f t="array" ref="I93">IF(OR(AND(Налаштування!I91&lt;&gt;"вихідний",Налаштування!I91&lt;&gt;"канікули",COUNTIF($L$2:$L$6,Налаштування!G91)&gt;0),COUNTIF($L$2:$L$6,VLOOKUP(Налаштування!I91,$A$22:$B$27,2,0))),1,0)</f>
        <v>0</v>
      </c>
      <c r="J93" s="30" t="str">
        <f t="array" ref="J93">IFERROR(INDEX(Налаштування!$H$2:$H$367,SMALL(IF($I$4:$I$307=1,ROW($I$4:$I$307),""),ROW()-ROW($J$3))-ROW($J$3)),"")</f>
        <v/>
      </c>
    </row>
    <row r="94" spans="1:10" ht="15.75">
      <c r="A94" s="55" t="str">
        <f t="shared" si="2"/>
        <v/>
      </c>
      <c r="B94" s="33"/>
      <c r="C94" s="54"/>
      <c r="D94" s="33"/>
      <c r="E94" s="33"/>
      <c r="F94" s="33"/>
      <c r="H94" s="31" t="str">
        <f t="shared" si="3"/>
        <v/>
      </c>
      <c r="I94">
        <f t="array" ref="I94">IF(OR(AND(Налаштування!I92&lt;&gt;"вихідний",Налаштування!I92&lt;&gt;"канікули",COUNTIF($L$2:$L$6,Налаштування!G92)&gt;0),COUNTIF($L$2:$L$6,VLOOKUP(Налаштування!I92,$A$22:$B$27,2,0))),1,0)</f>
        <v>0</v>
      </c>
      <c r="J94" s="30" t="str">
        <f t="array" ref="J94">IFERROR(INDEX(Налаштування!$H$2:$H$367,SMALL(IF($I$4:$I$307=1,ROW($I$4:$I$307),""),ROW()-ROW($J$3))-ROW($J$3)),"")</f>
        <v/>
      </c>
    </row>
    <row r="95" spans="1:10" ht="15.75">
      <c r="A95" s="55" t="str">
        <f t="shared" si="2"/>
        <v/>
      </c>
      <c r="B95" s="33"/>
      <c r="C95" s="54"/>
      <c r="D95" s="33"/>
      <c r="E95" s="33"/>
      <c r="F95" s="33"/>
      <c r="H95" s="31" t="str">
        <f t="shared" si="3"/>
        <v/>
      </c>
      <c r="I95">
        <f t="array" ref="I95">IF(OR(AND(Налаштування!I93&lt;&gt;"вихідний",Налаштування!I93&lt;&gt;"канікули",COUNTIF($L$2:$L$6,Налаштування!G93)&gt;0),COUNTIF($L$2:$L$6,VLOOKUP(Налаштування!I93,$A$22:$B$27,2,0))),1,0)</f>
        <v>1</v>
      </c>
      <c r="J95" s="30" t="str">
        <f t="array" ref="J95">IFERROR(INDEX(Налаштування!$H$2:$H$367,SMALL(IF($I$4:$I$307=1,ROW($I$4:$I$307),""),ROW()-ROW($J$3))-ROW($J$3)),"")</f>
        <v/>
      </c>
    </row>
    <row r="96" spans="1:10" ht="15.75">
      <c r="A96" s="55" t="str">
        <f t="shared" si="2"/>
        <v/>
      </c>
      <c r="B96" s="33"/>
      <c r="C96" s="54"/>
      <c r="D96" s="33"/>
      <c r="E96" s="33"/>
      <c r="F96" s="33"/>
      <c r="H96" s="31" t="str">
        <f t="shared" si="3"/>
        <v/>
      </c>
      <c r="I96">
        <f t="array" ref="I96">IF(OR(AND(Налаштування!I94&lt;&gt;"вихідний",Налаштування!I94&lt;&gt;"канікули",COUNTIF($L$2:$L$6,Налаштування!G94)&gt;0),COUNTIF($L$2:$L$6,VLOOKUP(Налаштування!I94,$A$22:$B$27,2,0))),1,0)</f>
        <v>0</v>
      </c>
      <c r="J96" s="30" t="str">
        <f t="array" ref="J96">IFERROR(INDEX(Налаштування!$H$2:$H$367,SMALL(IF($I$4:$I$307=1,ROW($I$4:$I$307),""),ROW()-ROW($J$3))-ROW($J$3)),"")</f>
        <v/>
      </c>
    </row>
    <row r="97" spans="1:10" ht="15.75">
      <c r="A97" s="55" t="str">
        <f t="shared" si="2"/>
        <v/>
      </c>
      <c r="B97" s="33"/>
      <c r="C97" s="54"/>
      <c r="D97" s="33"/>
      <c r="E97" s="33"/>
      <c r="F97" s="33"/>
      <c r="H97" s="31" t="str">
        <f t="shared" si="3"/>
        <v/>
      </c>
      <c r="I97">
        <f t="array" ref="I97">IF(OR(AND(Налаштування!I95&lt;&gt;"вихідний",Налаштування!I95&lt;&gt;"канікули",COUNTIF($L$2:$L$6,Налаштування!G95)&gt;0),COUNTIF($L$2:$L$6,VLOOKUP(Налаштування!I95,$A$22:$B$27,2,0))),1,0)</f>
        <v>0</v>
      </c>
      <c r="J97" s="30" t="str">
        <f t="array" ref="J97">IFERROR(INDEX(Налаштування!$H$2:$H$367,SMALL(IF($I$4:$I$307=1,ROW($I$4:$I$307),""),ROW()-ROW($J$3))-ROW($J$3)),"")</f>
        <v/>
      </c>
    </row>
    <row r="98" spans="1:10" ht="15.75">
      <c r="A98" s="55" t="str">
        <f t="shared" si="2"/>
        <v/>
      </c>
      <c r="B98" s="33"/>
      <c r="C98" s="54"/>
      <c r="D98" s="33"/>
      <c r="E98" s="33"/>
      <c r="F98" s="33"/>
      <c r="H98" s="31" t="str">
        <f t="shared" si="3"/>
        <v/>
      </c>
      <c r="I98">
        <f t="array" ref="I98">IF(OR(AND(Налаштування!I96&lt;&gt;"вихідний",Налаштування!I96&lt;&gt;"канікули",COUNTIF($L$2:$L$6,Налаштування!G96)&gt;0),COUNTIF($L$2:$L$6,VLOOKUP(Налаштування!I96,$A$22:$B$27,2,0))),1,0)</f>
        <v>0</v>
      </c>
      <c r="J98" s="30" t="str">
        <f t="array" ref="J98">IFERROR(INDEX(Налаштування!$H$2:$H$367,SMALL(IF($I$4:$I$307=1,ROW($I$4:$I$307),""),ROW()-ROW($J$3))-ROW($J$3)),"")</f>
        <v/>
      </c>
    </row>
    <row r="99" spans="1:10" ht="15.75">
      <c r="A99" s="55" t="str">
        <f t="shared" si="2"/>
        <v/>
      </c>
      <c r="B99" s="33"/>
      <c r="C99" s="54"/>
      <c r="D99" s="33"/>
      <c r="E99" s="33"/>
      <c r="F99" s="33"/>
      <c r="H99" s="31" t="str">
        <f t="shared" si="3"/>
        <v/>
      </c>
      <c r="I99">
        <f t="array" ref="I99">IF(OR(AND(Налаштування!I97&lt;&gt;"вихідний",Налаштування!I97&lt;&gt;"канікули",COUNTIF($L$2:$L$6,Налаштування!G97)&gt;0),COUNTIF($L$2:$L$6,VLOOKUP(Налаштування!I97,$A$22:$B$27,2,0))),1,0)</f>
        <v>0</v>
      </c>
      <c r="J99" s="30" t="str">
        <f t="array" ref="J99">IFERROR(INDEX(Налаштування!$H$2:$H$367,SMALL(IF($I$4:$I$307=1,ROW($I$4:$I$307),""),ROW()-ROW($J$3))-ROW($J$3)),"")</f>
        <v/>
      </c>
    </row>
    <row r="100" spans="1:10" ht="15.75">
      <c r="A100" s="55" t="str">
        <f t="shared" si="2"/>
        <v/>
      </c>
      <c r="B100" s="33"/>
      <c r="C100" s="54"/>
      <c r="D100" s="33"/>
      <c r="E100" s="33"/>
      <c r="F100" s="33"/>
      <c r="H100" s="31" t="str">
        <f t="shared" si="3"/>
        <v/>
      </c>
      <c r="I100">
        <f t="array" ref="I100">IF(OR(AND(Налаштування!I98&lt;&gt;"вихідний",Налаштування!I98&lt;&gt;"канікули",COUNTIF($L$2:$L$6,Налаштування!G98)&gt;0),COUNTIF($L$2:$L$6,VLOOKUP(Налаштування!I98,$A$22:$B$27,2,0))),1,0)</f>
        <v>0</v>
      </c>
      <c r="J100" s="30" t="str">
        <f t="array" ref="J100">IFERROR(INDEX(Налаштування!$H$2:$H$367,SMALL(IF($I$4:$I$307=1,ROW($I$4:$I$307),""),ROW()-ROW($J$3))-ROW($J$3)),"")</f>
        <v/>
      </c>
    </row>
    <row r="101" spans="1:10" ht="15.75">
      <c r="A101" s="55" t="str">
        <f t="shared" si="2"/>
        <v/>
      </c>
      <c r="B101" s="33"/>
      <c r="C101" s="54"/>
      <c r="D101" s="33"/>
      <c r="E101" s="33"/>
      <c r="F101" s="33"/>
      <c r="H101" s="31" t="str">
        <f t="shared" si="3"/>
        <v/>
      </c>
      <c r="I101">
        <f t="array" ref="I101">IF(OR(AND(Налаштування!I99&lt;&gt;"вихідний",Налаштування!I99&lt;&gt;"канікули",COUNTIF($L$2:$L$6,Налаштування!G99)&gt;0),COUNTIF($L$2:$L$6,VLOOKUP(Налаштування!I99,$A$22:$B$27,2,0))),1,0)</f>
        <v>0</v>
      </c>
      <c r="J101" s="30" t="str">
        <f t="array" ref="J101">IFERROR(INDEX(Налаштування!$H$2:$H$367,SMALL(IF($I$4:$I$307=1,ROW($I$4:$I$307),""),ROW()-ROW($J$3))-ROW($J$3)),"")</f>
        <v/>
      </c>
    </row>
    <row r="102" spans="1:10" ht="15.75">
      <c r="A102" s="55" t="str">
        <f t="shared" si="2"/>
        <v/>
      </c>
      <c r="B102" s="33"/>
      <c r="C102" s="54"/>
      <c r="D102" s="33"/>
      <c r="E102" s="33"/>
      <c r="F102" s="33"/>
      <c r="H102" s="31" t="str">
        <f t="shared" si="3"/>
        <v/>
      </c>
      <c r="I102">
        <f t="array" ref="I102">IF(OR(AND(Налаштування!I100&lt;&gt;"вихідний",Налаштування!I100&lt;&gt;"канікули",COUNTIF($L$2:$L$6,Налаштування!G100)&gt;0),COUNTIF($L$2:$L$6,VLOOKUP(Налаштування!I100,$A$22:$B$27,2,0))),1,0)</f>
        <v>1</v>
      </c>
      <c r="J102" s="30" t="str">
        <f t="array" ref="J102">IFERROR(INDEX(Налаштування!$H$2:$H$367,SMALL(IF($I$4:$I$307=1,ROW($I$4:$I$307),""),ROW()-ROW($J$3))-ROW($J$3)),"")</f>
        <v/>
      </c>
    </row>
    <row r="103" spans="1:10" ht="15.75">
      <c r="A103" s="55" t="str">
        <f t="shared" si="2"/>
        <v/>
      </c>
      <c r="B103" s="33"/>
      <c r="C103" s="54"/>
      <c r="D103" s="33"/>
      <c r="E103" s="33"/>
      <c r="F103" s="33"/>
      <c r="H103" s="31" t="str">
        <f t="shared" si="3"/>
        <v/>
      </c>
      <c r="I103">
        <f t="array" ref="I103">IF(OR(AND(Налаштування!I101&lt;&gt;"вихідний",Налаштування!I101&lt;&gt;"канікули",COUNTIF($L$2:$L$6,Налаштування!G101)&gt;0),COUNTIF($L$2:$L$6,VLOOKUP(Налаштування!I101,$A$22:$B$27,2,0))),1,0)</f>
        <v>0</v>
      </c>
      <c r="J103" s="30" t="str">
        <f t="array" ref="J103">IFERROR(INDEX(Налаштування!$H$2:$H$367,SMALL(IF($I$4:$I$307=1,ROW($I$4:$I$307),""),ROW()-ROW($J$3))-ROW($J$3)),"")</f>
        <v/>
      </c>
    </row>
    <row r="104" spans="1:10" ht="15.75">
      <c r="A104" s="55" t="str">
        <f t="shared" si="2"/>
        <v/>
      </c>
      <c r="B104" s="33"/>
      <c r="C104" s="54"/>
      <c r="D104" s="33"/>
      <c r="E104" s="33"/>
      <c r="F104" s="33"/>
      <c r="H104" s="31" t="str">
        <f t="shared" si="3"/>
        <v/>
      </c>
      <c r="I104">
        <f t="array" ref="I104">IF(OR(AND(Налаштування!I102&lt;&gt;"вихідний",Налаштування!I102&lt;&gt;"канікули",COUNTIF($L$2:$L$6,Налаштування!G102)&gt;0),COUNTIF($L$2:$L$6,VLOOKUP(Налаштування!I102,$A$22:$B$27,2,0))),1,0)</f>
        <v>0</v>
      </c>
      <c r="J104" s="30" t="str">
        <f t="array" ref="J104">IFERROR(INDEX(Налаштування!$H$2:$H$367,SMALL(IF($I$4:$I$307=1,ROW($I$4:$I$307),""),ROW()-ROW($J$3))-ROW($J$3)),"")</f>
        <v/>
      </c>
    </row>
    <row r="105" spans="1:10" ht="15.75">
      <c r="A105" s="55" t="str">
        <f t="shared" si="2"/>
        <v/>
      </c>
      <c r="B105" s="33"/>
      <c r="C105" s="54"/>
      <c r="D105" s="33"/>
      <c r="E105" s="33"/>
      <c r="F105" s="33"/>
      <c r="H105" s="31" t="str">
        <f t="shared" si="3"/>
        <v/>
      </c>
      <c r="I105">
        <f t="array" ref="I105">IF(OR(AND(Налаштування!I103&lt;&gt;"вихідний",Налаштування!I103&lt;&gt;"канікули",COUNTIF($L$2:$L$6,Налаштування!G103)&gt;0),COUNTIF($L$2:$L$6,VLOOKUP(Налаштування!I103,$A$22:$B$27,2,0))),1,0)</f>
        <v>0</v>
      </c>
      <c r="J105" s="30" t="str">
        <f t="array" ref="J105">IFERROR(INDEX(Налаштування!$H$2:$H$367,SMALL(IF($I$4:$I$307=1,ROW($I$4:$I$307),""),ROW()-ROW($J$3))-ROW($J$3)),"")</f>
        <v/>
      </c>
    </row>
    <row r="106" spans="1:10" ht="15.75">
      <c r="A106" s="55" t="str">
        <f t="shared" si="2"/>
        <v/>
      </c>
      <c r="B106" s="33"/>
      <c r="C106" s="54"/>
      <c r="D106" s="33"/>
      <c r="E106" s="33"/>
      <c r="F106" s="33"/>
      <c r="H106" s="31" t="str">
        <f t="shared" si="3"/>
        <v/>
      </c>
      <c r="I106">
        <f t="array" ref="I106">IF(OR(AND(Налаштування!I104&lt;&gt;"вихідний",Налаштування!I104&lt;&gt;"канікули",COUNTIF($L$2:$L$6,Налаштування!G104)&gt;0),COUNTIF($L$2:$L$6,VLOOKUP(Налаштування!I104,$A$22:$B$27,2,0))),1,0)</f>
        <v>0</v>
      </c>
      <c r="J106" s="30" t="str">
        <f t="array" ref="J106">IFERROR(INDEX(Налаштування!$H$2:$H$367,SMALL(IF($I$4:$I$307=1,ROW($I$4:$I$307),""),ROW()-ROW($J$3))-ROW($J$3)),"")</f>
        <v/>
      </c>
    </row>
    <row r="107" spans="1:10" ht="15.75">
      <c r="A107" s="55" t="str">
        <f t="shared" si="2"/>
        <v/>
      </c>
      <c r="B107" s="33"/>
      <c r="C107" s="54"/>
      <c r="D107" s="33"/>
      <c r="E107" s="33"/>
      <c r="F107" s="33"/>
      <c r="H107" s="31" t="str">
        <f t="shared" si="3"/>
        <v/>
      </c>
      <c r="I107">
        <f t="array" ref="I107">IF(OR(AND(Налаштування!I105&lt;&gt;"вихідний",Налаштування!I105&lt;&gt;"канікули",COUNTIF($L$2:$L$6,Налаштування!G105)&gt;0),COUNTIF($L$2:$L$6,VLOOKUP(Налаштування!I105,$A$22:$B$27,2,0))),1,0)</f>
        <v>0</v>
      </c>
      <c r="J107" s="30" t="str">
        <f t="array" ref="J107">IFERROR(INDEX(Налаштування!$H$2:$H$367,SMALL(IF($I$4:$I$307=1,ROW($I$4:$I$307),""),ROW()-ROW($J$3))-ROW($J$3)),"")</f>
        <v/>
      </c>
    </row>
    <row r="108" spans="1:10" ht="15.75">
      <c r="A108" s="55" t="str">
        <f t="shared" si="2"/>
        <v/>
      </c>
      <c r="B108" s="33"/>
      <c r="C108" s="54"/>
      <c r="D108" s="33"/>
      <c r="E108" s="33"/>
      <c r="F108" s="33"/>
      <c r="H108" s="31" t="str">
        <f t="shared" si="3"/>
        <v/>
      </c>
      <c r="I108">
        <f t="array" ref="I108">IF(OR(AND(Налаштування!I106&lt;&gt;"вихідний",Налаштування!I106&lt;&gt;"канікули",COUNTIF($L$2:$L$6,Налаштування!G106)&gt;0),COUNTIF($L$2:$L$6,VLOOKUP(Налаштування!I106,$A$22:$B$27,2,0))),1,0)</f>
        <v>0</v>
      </c>
      <c r="J108" s="30" t="str">
        <f t="array" ref="J108">IFERROR(INDEX(Налаштування!$H$2:$H$367,SMALL(IF($I$4:$I$307=1,ROW($I$4:$I$307),""),ROW()-ROW($J$3))-ROW($J$3)),"")</f>
        <v/>
      </c>
    </row>
    <row r="109" spans="1:10" ht="15.75">
      <c r="A109" s="55" t="str">
        <f t="shared" si="2"/>
        <v/>
      </c>
      <c r="B109" s="33"/>
      <c r="C109" s="54"/>
      <c r="D109" s="33"/>
      <c r="E109" s="33"/>
      <c r="F109" s="33"/>
      <c r="H109" s="31" t="str">
        <f t="shared" si="3"/>
        <v/>
      </c>
      <c r="I109">
        <f t="array" ref="I109">IF(OR(AND(Налаштування!I107&lt;&gt;"вихідний",Налаштування!I107&lt;&gt;"канікули",COUNTIF($L$2:$L$6,Налаштування!G107)&gt;0),COUNTIF($L$2:$L$6,VLOOKUP(Налаштування!I107,$A$22:$B$27,2,0))),1,0)</f>
        <v>1</v>
      </c>
      <c r="J109" s="30" t="str">
        <f t="array" ref="J109">IFERROR(INDEX(Налаштування!$H$2:$H$367,SMALL(IF($I$4:$I$307=1,ROW($I$4:$I$307),""),ROW()-ROW($J$3))-ROW($J$3)),"")</f>
        <v/>
      </c>
    </row>
    <row r="110" spans="1:10" ht="15.75">
      <c r="A110" s="55" t="str">
        <f t="shared" si="2"/>
        <v/>
      </c>
      <c r="B110" s="33"/>
      <c r="C110" s="54"/>
      <c r="D110" s="33"/>
      <c r="E110" s="33"/>
      <c r="F110" s="33"/>
      <c r="H110" s="31" t="str">
        <f t="shared" si="3"/>
        <v/>
      </c>
      <c r="I110">
        <f t="array" ref="I110">IF(OR(AND(Налаштування!I108&lt;&gt;"вихідний",Налаштування!I108&lt;&gt;"канікули",COUNTIF($L$2:$L$6,Налаштування!G108)&gt;0),COUNTIF($L$2:$L$6,VLOOKUP(Налаштування!I108,$A$22:$B$27,2,0))),1,0)</f>
        <v>0</v>
      </c>
      <c r="J110" s="30" t="str">
        <f t="array" ref="J110">IFERROR(INDEX(Налаштування!$H$2:$H$367,SMALL(IF($I$4:$I$307=1,ROW($I$4:$I$307),""),ROW()-ROW($J$3))-ROW($J$3)),"")</f>
        <v/>
      </c>
    </row>
    <row r="111" spans="1:10" ht="15.75">
      <c r="A111" s="55" t="str">
        <f t="shared" si="2"/>
        <v/>
      </c>
      <c r="B111" s="33"/>
      <c r="C111" s="54"/>
      <c r="D111" s="33"/>
      <c r="E111" s="33"/>
      <c r="F111" s="33"/>
      <c r="H111" s="31" t="str">
        <f t="shared" si="3"/>
        <v/>
      </c>
      <c r="I111">
        <f t="array" ref="I111">IF(OR(AND(Налаштування!I109&lt;&gt;"вихідний",Налаштування!I109&lt;&gt;"канікули",COUNTIF($L$2:$L$6,Налаштування!G109)&gt;0),COUNTIF($L$2:$L$6,VLOOKUP(Налаштування!I109,$A$22:$B$27,2,0))),1,0)</f>
        <v>0</v>
      </c>
      <c r="J111" s="30" t="str">
        <f t="array" ref="J111">IFERROR(INDEX(Налаштування!$H$2:$H$367,SMALL(IF($I$4:$I$307=1,ROW($I$4:$I$307),""),ROW()-ROW($J$3))-ROW($J$3)),"")</f>
        <v/>
      </c>
    </row>
    <row r="112" spans="1:10" ht="15.75">
      <c r="A112" s="55" t="str">
        <f t="shared" si="2"/>
        <v/>
      </c>
      <c r="B112" s="33"/>
      <c r="C112" s="54"/>
      <c r="D112" s="33"/>
      <c r="E112" s="33"/>
      <c r="F112" s="33"/>
      <c r="H112" s="31" t="str">
        <f t="shared" si="3"/>
        <v/>
      </c>
      <c r="I112">
        <f t="array" ref="I112">IF(OR(AND(Налаштування!I110&lt;&gt;"вихідний",Налаштування!I110&lt;&gt;"канікули",COUNTIF($L$2:$L$6,Налаштування!G110)&gt;0),COUNTIF($L$2:$L$6,VLOOKUP(Налаштування!I110,$A$22:$B$27,2,0))),1,0)</f>
        <v>0</v>
      </c>
      <c r="J112" s="30" t="str">
        <f t="array" ref="J112">IFERROR(INDEX(Налаштування!$H$2:$H$367,SMALL(IF($I$4:$I$307=1,ROW($I$4:$I$307),""),ROW()-ROW($J$3))-ROW($J$3)),"")</f>
        <v/>
      </c>
    </row>
    <row r="113" spans="1:10" ht="15.75">
      <c r="A113" s="55" t="str">
        <f t="shared" si="2"/>
        <v/>
      </c>
      <c r="B113" s="33"/>
      <c r="C113" s="54"/>
      <c r="D113" s="33"/>
      <c r="E113" s="33"/>
      <c r="F113" s="33"/>
      <c r="H113" s="31" t="str">
        <f t="shared" si="3"/>
        <v/>
      </c>
      <c r="I113">
        <f t="array" ref="I113">IF(OR(AND(Налаштування!I111&lt;&gt;"вихідний",Налаштування!I111&lt;&gt;"канікули",COUNTIF($L$2:$L$6,Налаштування!G111)&gt;0),COUNTIF($L$2:$L$6,VLOOKUP(Налаштування!I111,$A$22:$B$27,2,0))),1,0)</f>
        <v>0</v>
      </c>
      <c r="J113" s="30" t="str">
        <f t="array" ref="J113">IFERROR(INDEX(Налаштування!$H$2:$H$367,SMALL(IF($I$4:$I$307=1,ROW($I$4:$I$307),""),ROW()-ROW($J$3))-ROW($J$3)),"")</f>
        <v/>
      </c>
    </row>
    <row r="114" spans="1:10" ht="15.75">
      <c r="A114" s="55" t="str">
        <f t="shared" si="2"/>
        <v/>
      </c>
      <c r="B114" s="33"/>
      <c r="C114" s="54"/>
      <c r="D114" s="33"/>
      <c r="E114" s="33"/>
      <c r="F114" s="33"/>
      <c r="H114" s="31" t="str">
        <f t="shared" si="3"/>
        <v/>
      </c>
      <c r="I114">
        <f t="array" ref="I114">IF(OR(AND(Налаштування!I112&lt;&gt;"вихідний",Налаштування!I112&lt;&gt;"канікули",COUNTIF($L$2:$L$6,Налаштування!G112)&gt;0),COUNTIF($L$2:$L$6,VLOOKUP(Налаштування!I112,$A$22:$B$27,2,0))),1,0)</f>
        <v>0</v>
      </c>
      <c r="J114" s="30" t="str">
        <f t="array" ref="J114">IFERROR(INDEX(Налаштування!$H$2:$H$367,SMALL(IF($I$4:$I$307=1,ROW($I$4:$I$307),""),ROW()-ROW($J$3))-ROW($J$3)),"")</f>
        <v/>
      </c>
    </row>
    <row r="115" spans="1:10" ht="15.75">
      <c r="A115" s="55" t="str">
        <f t="shared" si="2"/>
        <v/>
      </c>
      <c r="B115" s="33"/>
      <c r="C115" s="54"/>
      <c r="D115" s="33"/>
      <c r="E115" s="33"/>
      <c r="F115" s="33"/>
      <c r="H115" s="31" t="str">
        <f t="shared" si="3"/>
        <v/>
      </c>
      <c r="I115">
        <f t="array" ref="I115">IF(OR(AND(Налаштування!I113&lt;&gt;"вихідний",Налаштування!I113&lt;&gt;"канікули",COUNTIF($L$2:$L$6,Налаштування!G113)&gt;0),COUNTIF($L$2:$L$6,VLOOKUP(Налаштування!I113,$A$22:$B$27,2,0))),1,0)</f>
        <v>0</v>
      </c>
      <c r="J115" s="30" t="str">
        <f t="array" ref="J115">IFERROR(INDEX(Налаштування!$H$2:$H$367,SMALL(IF($I$4:$I$307=1,ROW($I$4:$I$307),""),ROW()-ROW($J$3))-ROW($J$3)),"")</f>
        <v/>
      </c>
    </row>
    <row r="116" spans="1:10" ht="15.75">
      <c r="A116" s="55" t="str">
        <f t="shared" si="2"/>
        <v/>
      </c>
      <c r="B116" s="33"/>
      <c r="C116" s="54"/>
      <c r="D116" s="33"/>
      <c r="E116" s="33"/>
      <c r="F116" s="33"/>
      <c r="H116" s="31" t="str">
        <f t="shared" si="3"/>
        <v/>
      </c>
      <c r="I116">
        <f t="array" ref="I116">IF(OR(AND(Налаштування!I114&lt;&gt;"вихідний",Налаштування!I114&lt;&gt;"канікули",COUNTIF($L$2:$L$6,Налаштування!G114)&gt;0),COUNTIF($L$2:$L$6,VLOOKUP(Налаштування!I114,$A$22:$B$27,2,0))),1,0)</f>
        <v>1</v>
      </c>
      <c r="J116" s="30" t="str">
        <f t="array" ref="J116">IFERROR(INDEX(Налаштування!$H$2:$H$367,SMALL(IF($I$4:$I$307=1,ROW($I$4:$I$307),""),ROW()-ROW($J$3))-ROW($J$3)),"")</f>
        <v/>
      </c>
    </row>
    <row r="117" spans="1:10" ht="15.75">
      <c r="A117" s="55" t="str">
        <f t="shared" si="2"/>
        <v/>
      </c>
      <c r="B117" s="33"/>
      <c r="C117" s="54"/>
      <c r="D117" s="33"/>
      <c r="E117" s="33"/>
      <c r="F117" s="33"/>
      <c r="H117" s="31" t="str">
        <f t="shared" si="3"/>
        <v/>
      </c>
      <c r="I117">
        <f t="array" ref="I117">IF(OR(AND(Налаштування!I115&lt;&gt;"вихідний",Налаштування!I115&lt;&gt;"канікули",COUNTIF($L$2:$L$6,Налаштування!G115)&gt;0),COUNTIF($L$2:$L$6,VLOOKUP(Налаштування!I115,$A$22:$B$27,2,0))),1,0)</f>
        <v>0</v>
      </c>
      <c r="J117" s="30" t="str">
        <f t="array" ref="J117">IFERROR(INDEX(Налаштування!$H$2:$H$367,SMALL(IF($I$4:$I$307=1,ROW($I$4:$I$307),""),ROW()-ROW($J$3))-ROW($J$3)),"")</f>
        <v/>
      </c>
    </row>
    <row r="118" spans="1:10" ht="15.75">
      <c r="A118" s="55" t="str">
        <f t="shared" si="2"/>
        <v/>
      </c>
      <c r="B118" s="33"/>
      <c r="C118" s="54"/>
      <c r="D118" s="33"/>
      <c r="E118" s="33"/>
      <c r="F118" s="33"/>
      <c r="H118" s="31" t="str">
        <f t="shared" si="3"/>
        <v/>
      </c>
      <c r="I118">
        <f t="array" ref="I118">IF(OR(AND(Налаштування!I116&lt;&gt;"вихідний",Налаштування!I116&lt;&gt;"канікули",COUNTIF($L$2:$L$6,Налаштування!G116)&gt;0),COUNTIF($L$2:$L$6,VLOOKUP(Налаштування!I116,$A$22:$B$27,2,0))),1,0)</f>
        <v>0</v>
      </c>
      <c r="J118" s="30" t="str">
        <f t="array" ref="J118">IFERROR(INDEX(Налаштування!$H$2:$H$367,SMALL(IF($I$4:$I$307=1,ROW($I$4:$I$307),""),ROW()-ROW($J$3))-ROW($J$3)),"")</f>
        <v/>
      </c>
    </row>
    <row r="119" spans="1:10" ht="15.75">
      <c r="A119" s="55" t="str">
        <f t="shared" si="2"/>
        <v/>
      </c>
      <c r="B119" s="33"/>
      <c r="C119" s="54"/>
      <c r="D119" s="33"/>
      <c r="E119" s="33"/>
      <c r="F119" s="33"/>
      <c r="H119" s="31" t="str">
        <f t="shared" si="3"/>
        <v/>
      </c>
      <c r="I119">
        <f t="array" ref="I119">IF(OR(AND(Налаштування!I117&lt;&gt;"вихідний",Налаштування!I117&lt;&gt;"канікули",COUNTIF($L$2:$L$6,Налаштування!G117)&gt;0),COUNTIF($L$2:$L$6,VLOOKUP(Налаштування!I117,$A$22:$B$27,2,0))),1,0)</f>
        <v>0</v>
      </c>
      <c r="J119" s="30" t="str">
        <f t="array" ref="J119">IFERROR(INDEX(Налаштування!$H$2:$H$367,SMALL(IF($I$4:$I$307=1,ROW($I$4:$I$307),""),ROW()-ROW($J$3))-ROW($J$3)),"")</f>
        <v/>
      </c>
    </row>
    <row r="120" spans="1:10" ht="15.75">
      <c r="A120" s="55" t="str">
        <f t="shared" si="2"/>
        <v/>
      </c>
      <c r="B120" s="33"/>
      <c r="C120" s="54"/>
      <c r="D120" s="33"/>
      <c r="E120" s="33"/>
      <c r="F120" s="33"/>
      <c r="H120" s="31" t="str">
        <f t="shared" si="3"/>
        <v/>
      </c>
      <c r="I120">
        <f t="array" ref="I120">IF(OR(AND(Налаштування!I118&lt;&gt;"вихідний",Налаштування!I118&lt;&gt;"канікули",COUNTIF($L$2:$L$6,Налаштування!G118)&gt;0),COUNTIF($L$2:$L$6,VLOOKUP(Налаштування!I118,$A$22:$B$27,2,0))),1,0)</f>
        <v>0</v>
      </c>
      <c r="J120" s="30" t="str">
        <f t="array" ref="J120">IFERROR(INDEX(Налаштування!$H$2:$H$367,SMALL(IF($I$4:$I$307=1,ROW($I$4:$I$307),""),ROW()-ROW($J$3))-ROW($J$3)),"")</f>
        <v/>
      </c>
    </row>
    <row r="121" spans="1:10" ht="15.75">
      <c r="A121" s="55" t="str">
        <f t="shared" si="2"/>
        <v/>
      </c>
      <c r="B121" s="33"/>
      <c r="C121" s="54"/>
      <c r="D121" s="33"/>
      <c r="E121" s="33"/>
      <c r="F121" s="33"/>
      <c r="H121" s="31" t="str">
        <f t="shared" si="3"/>
        <v/>
      </c>
      <c r="I121">
        <f t="array" ref="I121">IF(OR(AND(Налаштування!I119&lt;&gt;"вихідний",Налаштування!I119&lt;&gt;"канікули",COUNTIF($L$2:$L$6,Налаштування!G119)&gt;0),COUNTIF($L$2:$L$6,VLOOKUP(Налаштування!I119,$A$22:$B$27,2,0))),1,0)</f>
        <v>0</v>
      </c>
      <c r="J121" s="30" t="str">
        <f t="array" ref="J121">IFERROR(INDEX(Налаштування!$H$2:$H$367,SMALL(IF($I$4:$I$307=1,ROW($I$4:$I$307),""),ROW()-ROW($J$3))-ROW($J$3)),"")</f>
        <v/>
      </c>
    </row>
    <row r="122" spans="1:10" ht="15.75">
      <c r="A122" s="55" t="str">
        <f t="shared" si="2"/>
        <v/>
      </c>
      <c r="B122" s="33"/>
      <c r="C122" s="54"/>
      <c r="D122" s="33"/>
      <c r="E122" s="33"/>
      <c r="F122" s="33"/>
      <c r="H122" s="31" t="str">
        <f t="shared" si="3"/>
        <v/>
      </c>
      <c r="I122">
        <f t="array" ref="I122">IF(OR(AND(Налаштування!I120&lt;&gt;"вихідний",Налаштування!I120&lt;&gt;"канікули",COUNTIF($L$2:$L$6,Налаштування!G120)&gt;0),COUNTIF($L$2:$L$6,VLOOKUP(Налаштування!I120,$A$22:$B$27,2,0))),1,0)</f>
        <v>0</v>
      </c>
      <c r="J122" s="30" t="str">
        <f t="array" ref="J122">IFERROR(INDEX(Налаштування!$H$2:$H$367,SMALL(IF($I$4:$I$307=1,ROW($I$4:$I$307),""),ROW()-ROW($J$3))-ROW($J$3)),"")</f>
        <v/>
      </c>
    </row>
    <row r="123" spans="1:10" ht="15.75">
      <c r="A123" s="55" t="str">
        <f t="shared" si="2"/>
        <v/>
      </c>
      <c r="B123" s="33"/>
      <c r="C123" s="54"/>
      <c r="D123" s="33"/>
      <c r="E123" s="33"/>
      <c r="F123" s="33"/>
      <c r="H123" s="31" t="str">
        <f t="shared" si="3"/>
        <v/>
      </c>
      <c r="I123">
        <f t="array" ref="I123">IF(OR(AND(Налаштування!I121&lt;&gt;"вихідний",Налаштування!I121&lt;&gt;"канікули",COUNTIF($L$2:$L$6,Налаштування!G121)&gt;0),COUNTIF($L$2:$L$6,VLOOKUP(Налаштування!I121,$A$22:$B$27,2,0))),1,0)</f>
        <v>1</v>
      </c>
      <c r="J123" s="30" t="str">
        <f t="array" ref="J123">IFERROR(INDEX(Налаштування!$H$2:$H$367,SMALL(IF($I$4:$I$307=1,ROW($I$4:$I$307),""),ROW()-ROW($J$3))-ROW($J$3)),"")</f>
        <v/>
      </c>
    </row>
    <row r="124" spans="1:10" ht="15.75">
      <c r="A124" s="55" t="str">
        <f t="shared" si="2"/>
        <v/>
      </c>
      <c r="B124" s="33"/>
      <c r="C124" s="54"/>
      <c r="D124" s="33"/>
      <c r="E124" s="33"/>
      <c r="F124" s="33"/>
      <c r="H124" s="31" t="str">
        <f t="shared" si="3"/>
        <v/>
      </c>
      <c r="I124">
        <f t="array" ref="I124">IF(OR(AND(Налаштування!I122&lt;&gt;"вихідний",Налаштування!I122&lt;&gt;"канікули",COUNTIF($L$2:$L$6,Налаштування!G122)&gt;0),COUNTIF($L$2:$L$6,VLOOKUP(Налаштування!I122,$A$22:$B$27,2,0))),1,0)</f>
        <v>0</v>
      </c>
      <c r="J124" s="30" t="str">
        <f t="array" ref="J124">IFERROR(INDEX(Налаштування!$H$2:$H$367,SMALL(IF($I$4:$I$307=1,ROW($I$4:$I$307),""),ROW()-ROW($J$3))-ROW($J$3)),"")</f>
        <v/>
      </c>
    </row>
    <row r="125" spans="1:10" ht="15.75">
      <c r="A125" s="55" t="str">
        <f t="shared" si="2"/>
        <v/>
      </c>
      <c r="B125" s="33"/>
      <c r="C125" s="54"/>
      <c r="D125" s="33"/>
      <c r="E125" s="33"/>
      <c r="F125" s="33"/>
      <c r="H125" s="31" t="str">
        <f t="shared" si="3"/>
        <v/>
      </c>
      <c r="I125">
        <f t="array" ref="I125">IF(OR(AND(Налаштування!I123&lt;&gt;"вихідний",Налаштування!I123&lt;&gt;"канікули",COUNTIF($L$2:$L$6,Налаштування!G123)&gt;0),COUNTIF($L$2:$L$6,VLOOKUP(Налаштування!I123,$A$22:$B$27,2,0))),1,0)</f>
        <v>0</v>
      </c>
      <c r="J125" s="30" t="str">
        <f t="array" ref="J125">IFERROR(INDEX(Налаштування!$H$2:$H$367,SMALL(IF($I$4:$I$307=1,ROW($I$4:$I$307),""),ROW()-ROW($J$3))-ROW($J$3)),"")</f>
        <v/>
      </c>
    </row>
    <row r="126" spans="1:10" ht="15.75">
      <c r="A126" s="55" t="str">
        <f t="shared" si="2"/>
        <v/>
      </c>
      <c r="B126" s="33"/>
      <c r="C126" s="54"/>
      <c r="D126" s="33"/>
      <c r="E126" s="33"/>
      <c r="F126" s="33"/>
      <c r="H126" s="31" t="str">
        <f t="shared" si="3"/>
        <v/>
      </c>
      <c r="I126">
        <f t="array" ref="I126">IF(OR(AND(Налаштування!I124&lt;&gt;"вихідний",Налаштування!I124&lt;&gt;"канікули",COUNTIF($L$2:$L$6,Налаштування!G124)&gt;0),COUNTIF($L$2:$L$6,VLOOKUP(Налаштування!I124,$A$22:$B$27,2,0))),1,0)</f>
        <v>0</v>
      </c>
      <c r="J126" s="30" t="str">
        <f t="array" ref="J126">IFERROR(INDEX(Налаштування!$H$2:$H$367,SMALL(IF($I$4:$I$307=1,ROW($I$4:$I$307),""),ROW()-ROW($J$3))-ROW($J$3)),"")</f>
        <v/>
      </c>
    </row>
    <row r="127" spans="1:10" ht="15.75">
      <c r="A127" s="55" t="str">
        <f t="shared" si="2"/>
        <v/>
      </c>
      <c r="B127" s="33"/>
      <c r="C127" s="54"/>
      <c r="D127" s="33"/>
      <c r="E127" s="33"/>
      <c r="F127" s="33"/>
      <c r="H127" s="31" t="str">
        <f t="shared" si="3"/>
        <v/>
      </c>
      <c r="I127">
        <f t="array" ref="I127">IF(OR(AND(Налаштування!I125&lt;&gt;"вихідний",Налаштування!I125&lt;&gt;"канікули",COUNTIF($L$2:$L$6,Налаштування!G125)&gt;0),COUNTIF($L$2:$L$6,VLOOKUP(Налаштування!I125,$A$22:$B$27,2,0))),1,0)</f>
        <v>0</v>
      </c>
      <c r="J127" s="30" t="str">
        <f t="array" ref="J127">IFERROR(INDEX(Налаштування!$H$2:$H$367,SMALL(IF($I$4:$I$307=1,ROW($I$4:$I$307),""),ROW()-ROW($J$3))-ROW($J$3)),"")</f>
        <v/>
      </c>
    </row>
    <row r="128" spans="1:10" ht="15.75">
      <c r="A128" s="55" t="str">
        <f t="shared" si="2"/>
        <v/>
      </c>
      <c r="B128" s="33"/>
      <c r="C128" s="54"/>
      <c r="D128" s="33"/>
      <c r="E128" s="33"/>
      <c r="F128" s="33"/>
      <c r="H128" s="31" t="str">
        <f t="shared" si="3"/>
        <v/>
      </c>
      <c r="I128">
        <f t="array" ref="I128">IF(OR(AND(Налаштування!I126&lt;&gt;"вихідний",Налаштування!I126&lt;&gt;"канікули",COUNTIF($L$2:$L$6,Налаштування!G126)&gt;0),COUNTIF($L$2:$L$6,VLOOKUP(Налаштування!I126,$A$22:$B$27,2,0))),1,0)</f>
        <v>0</v>
      </c>
      <c r="J128" s="30" t="str">
        <f t="array" ref="J128">IFERROR(INDEX(Налаштування!$H$2:$H$367,SMALL(IF($I$4:$I$307=1,ROW($I$4:$I$307),""),ROW()-ROW($J$3))-ROW($J$3)),"")</f>
        <v/>
      </c>
    </row>
    <row r="129" spans="1:10" ht="15.75">
      <c r="A129" s="55" t="str">
        <f t="shared" si="2"/>
        <v/>
      </c>
      <c r="B129" s="33"/>
      <c r="C129" s="54"/>
      <c r="D129" s="33"/>
      <c r="E129" s="33"/>
      <c r="F129" s="33"/>
      <c r="H129" s="31" t="str">
        <f t="shared" si="3"/>
        <v/>
      </c>
      <c r="I129">
        <f t="array" ref="I129">IF(OR(AND(Налаштування!I127&lt;&gt;"вихідний",Налаштування!I127&lt;&gt;"канікули",COUNTIF($L$2:$L$6,Налаштування!G127)&gt;0),COUNTIF($L$2:$L$6,VLOOKUP(Налаштування!I127,$A$22:$B$27,2,0))),1,0)</f>
        <v>0</v>
      </c>
      <c r="J129" s="30" t="str">
        <f t="array" ref="J129">IFERROR(INDEX(Налаштування!$H$2:$H$367,SMALL(IF($I$4:$I$307=1,ROW($I$4:$I$307),""),ROW()-ROW($J$3))-ROW($J$3)),"")</f>
        <v/>
      </c>
    </row>
    <row r="130" spans="1:10" ht="15.75">
      <c r="A130" s="55" t="str">
        <f t="shared" si="2"/>
        <v/>
      </c>
      <c r="B130" s="33"/>
      <c r="C130" s="54"/>
      <c r="D130" s="33"/>
      <c r="E130" s="33"/>
      <c r="F130" s="33"/>
      <c r="H130" s="31" t="str">
        <f t="shared" si="3"/>
        <v/>
      </c>
      <c r="I130">
        <f t="array" ref="I130">IF(OR(AND(Налаштування!I128&lt;&gt;"вихідний",Налаштування!I128&lt;&gt;"канікули",COUNTIF($L$2:$L$6,Налаштування!G128)&gt;0),COUNTIF($L$2:$L$6,VLOOKUP(Налаштування!I128,$A$22:$B$27,2,0))),1,0)</f>
        <v>0</v>
      </c>
      <c r="J130" s="30" t="str">
        <f t="array" ref="J130">IFERROR(INDEX(Налаштування!$H$2:$H$367,SMALL(IF($I$4:$I$307=1,ROW($I$4:$I$307),""),ROW()-ROW($J$3))-ROW($J$3)),"")</f>
        <v/>
      </c>
    </row>
    <row r="131" spans="1:10" ht="15.75">
      <c r="A131" s="55" t="str">
        <f t="shared" si="2"/>
        <v/>
      </c>
      <c r="B131" s="33"/>
      <c r="C131" s="54"/>
      <c r="D131" s="33"/>
      <c r="E131" s="33"/>
      <c r="F131" s="33"/>
      <c r="H131" s="31" t="str">
        <f t="shared" si="3"/>
        <v/>
      </c>
      <c r="I131">
        <f t="array" ref="I131">IF(OR(AND(Налаштування!I129&lt;&gt;"вихідний",Налаштування!I129&lt;&gt;"канікули",COUNTIF($L$2:$L$6,Налаштування!G129)&gt;0),COUNTIF($L$2:$L$6,VLOOKUP(Налаштування!I129,$A$22:$B$27,2,0))),1,0)</f>
        <v>0</v>
      </c>
      <c r="J131" s="30" t="str">
        <f t="array" ref="J131">IFERROR(INDEX(Налаштування!$H$2:$H$367,SMALL(IF($I$4:$I$307=1,ROW($I$4:$I$307),""),ROW()-ROW($J$3))-ROW($J$3)),"")</f>
        <v/>
      </c>
    </row>
    <row r="132" spans="1:10" ht="15.75">
      <c r="A132" s="55" t="str">
        <f t="shared" ref="A132:A180" si="4">IF(ROW()-ROW($A$3)&lt;=$H$3,ROW()-ROW($A$3),"")</f>
        <v/>
      </c>
      <c r="B132" s="33"/>
      <c r="C132" s="54"/>
      <c r="D132" s="33"/>
      <c r="E132" s="33"/>
      <c r="F132" s="33"/>
      <c r="H132" s="31" t="str">
        <f t="shared" ref="H132:H178" si="5">IF(ROW()-ROW($A$3)&lt;=$H$3,ROW()-ROW($A$3),"")</f>
        <v/>
      </c>
      <c r="I132">
        <f t="array" ref="I132">IF(OR(AND(Налаштування!I130&lt;&gt;"вихідний",Налаштування!I130&lt;&gt;"канікули",COUNTIF($L$2:$L$6,Налаштування!G130)&gt;0),COUNTIF($L$2:$L$6,VLOOKUP(Налаштування!I130,$A$22:$B$27,2,0))),1,0)</f>
        <v>0</v>
      </c>
      <c r="J132" s="30" t="str">
        <f t="array" ref="J132">IFERROR(INDEX(Налаштування!$H$2:$H$367,SMALL(IF($I$4:$I$307=1,ROW($I$4:$I$307),""),ROW()-ROW($J$3))-ROW($J$3)),"")</f>
        <v/>
      </c>
    </row>
    <row r="133" spans="1:10" ht="15.75">
      <c r="A133" s="55" t="str">
        <f t="shared" si="4"/>
        <v/>
      </c>
      <c r="B133" s="33"/>
      <c r="C133" s="54"/>
      <c r="D133" s="33"/>
      <c r="E133" s="33"/>
      <c r="F133" s="33"/>
      <c r="H133" s="31" t="str">
        <f t="shared" si="5"/>
        <v/>
      </c>
      <c r="I133">
        <f t="array" ref="I133">IF(OR(AND(Налаштування!I131&lt;&gt;"вихідний",Налаштування!I131&lt;&gt;"канікули",COUNTIF($L$2:$L$6,Налаштування!G131)&gt;0),COUNTIF($L$2:$L$6,VLOOKUP(Налаштування!I131,$A$22:$B$27,2,0))),1,0)</f>
        <v>0</v>
      </c>
      <c r="J133" s="30" t="str">
        <f t="array" ref="J133">IFERROR(INDEX(Налаштування!$H$2:$H$367,SMALL(IF($I$4:$I$307=1,ROW($I$4:$I$307),""),ROW()-ROW($J$3))-ROW($J$3)),"")</f>
        <v/>
      </c>
    </row>
    <row r="134" spans="1:10" ht="15.75">
      <c r="A134" s="55" t="str">
        <f t="shared" si="4"/>
        <v/>
      </c>
      <c r="B134" s="33"/>
      <c r="C134" s="54"/>
      <c r="D134" s="33"/>
      <c r="E134" s="33"/>
      <c r="F134" s="33"/>
      <c r="H134" s="31" t="str">
        <f t="shared" si="5"/>
        <v/>
      </c>
      <c r="I134">
        <f t="array" ref="I134">IF(OR(AND(Налаштування!I132&lt;&gt;"вихідний",Налаштування!I132&lt;&gt;"канікули",COUNTIF($L$2:$L$6,Налаштування!G132)&gt;0),COUNTIF($L$2:$L$6,VLOOKUP(Налаштування!I132,$A$22:$B$27,2,0))),1,0)</f>
        <v>0</v>
      </c>
      <c r="J134" s="30" t="str">
        <f t="array" ref="J134">IFERROR(INDEX(Налаштування!$H$2:$H$367,SMALL(IF($I$4:$I$307=1,ROW($I$4:$I$307),""),ROW()-ROW($J$3))-ROW($J$3)),"")</f>
        <v/>
      </c>
    </row>
    <row r="135" spans="1:10" ht="15.75">
      <c r="A135" s="55" t="str">
        <f t="shared" si="4"/>
        <v/>
      </c>
      <c r="B135" s="33"/>
      <c r="C135" s="54"/>
      <c r="D135" s="33"/>
      <c r="E135" s="33"/>
      <c r="F135" s="33"/>
      <c r="H135" s="31" t="str">
        <f t="shared" si="5"/>
        <v/>
      </c>
      <c r="I135">
        <f t="array" ref="I135">IF(OR(AND(Налаштування!I133&lt;&gt;"вихідний",Налаштування!I133&lt;&gt;"канікули",COUNTIF($L$2:$L$6,Налаштування!G133)&gt;0),COUNTIF($L$2:$L$6,VLOOKUP(Налаштування!I133,$A$22:$B$27,2,0))),1,0)</f>
        <v>0</v>
      </c>
      <c r="J135" s="30" t="str">
        <f t="array" ref="J135">IFERROR(INDEX(Налаштування!$H$2:$H$367,SMALL(IF($I$4:$I$307=1,ROW($I$4:$I$307),""),ROW()-ROW($J$3))-ROW($J$3)),"")</f>
        <v/>
      </c>
    </row>
    <row r="136" spans="1:10" ht="15.75">
      <c r="A136" s="55" t="str">
        <f t="shared" si="4"/>
        <v/>
      </c>
      <c r="B136" s="33"/>
      <c r="C136" s="54"/>
      <c r="D136" s="33"/>
      <c r="E136" s="33"/>
      <c r="F136" s="33"/>
      <c r="H136" s="31" t="str">
        <f t="shared" si="5"/>
        <v/>
      </c>
      <c r="I136">
        <f t="array" ref="I136">IF(OR(AND(Налаштування!I134&lt;&gt;"вихідний",Налаштування!I134&lt;&gt;"канікули",COUNTIF($L$2:$L$6,Налаштування!G134)&gt;0),COUNTIF($L$2:$L$6,VLOOKUP(Налаштування!I134,$A$22:$B$27,2,0))),1,0)</f>
        <v>0</v>
      </c>
      <c r="J136" s="30" t="str">
        <f t="array" ref="J136">IFERROR(INDEX(Налаштування!$H$2:$H$367,SMALL(IF($I$4:$I$307=1,ROW($I$4:$I$307),""),ROW()-ROW($J$3))-ROW($J$3)),"")</f>
        <v/>
      </c>
    </row>
    <row r="137" spans="1:10" ht="15.75">
      <c r="A137" s="55" t="str">
        <f t="shared" si="4"/>
        <v/>
      </c>
      <c r="B137" s="33"/>
      <c r="C137" s="54"/>
      <c r="D137" s="33"/>
      <c r="E137" s="33"/>
      <c r="F137" s="33"/>
      <c r="H137" s="31" t="str">
        <f t="shared" si="5"/>
        <v/>
      </c>
      <c r="I137">
        <f t="array" ref="I137">IF(OR(AND(Налаштування!I135&lt;&gt;"вихідний",Налаштування!I135&lt;&gt;"канікули",COUNTIF($L$2:$L$6,Налаштування!G135)&gt;0),COUNTIF($L$2:$L$6,VLOOKUP(Налаштування!I135,$A$22:$B$27,2,0))),1,0)</f>
        <v>0</v>
      </c>
      <c r="J137" s="30" t="str">
        <f t="array" ref="J137">IFERROR(INDEX(Налаштування!$H$2:$H$367,SMALL(IF($I$4:$I$307=1,ROW($I$4:$I$307),""),ROW()-ROW($J$3))-ROW($J$3)),"")</f>
        <v/>
      </c>
    </row>
    <row r="138" spans="1:10" ht="15.75">
      <c r="A138" s="55" t="str">
        <f t="shared" si="4"/>
        <v/>
      </c>
      <c r="B138" s="33"/>
      <c r="C138" s="54"/>
      <c r="D138" s="33"/>
      <c r="E138" s="33"/>
      <c r="F138" s="33"/>
      <c r="H138" s="31" t="str">
        <f t="shared" si="5"/>
        <v/>
      </c>
      <c r="I138">
        <f t="array" ref="I138">IF(OR(AND(Налаштування!I136&lt;&gt;"вихідний",Налаштування!I136&lt;&gt;"канікули",COUNTIF($L$2:$L$6,Налаштування!G136)&gt;0),COUNTIF($L$2:$L$6,VLOOKUP(Налаштування!I136,$A$22:$B$27,2,0))),1,0)</f>
        <v>0</v>
      </c>
      <c r="J138" s="30" t="str">
        <f t="array" ref="J138">IFERROR(INDEX(Налаштування!$H$2:$H$367,SMALL(IF($I$4:$I$307=1,ROW($I$4:$I$307),""),ROW()-ROW($J$3))-ROW($J$3)),"")</f>
        <v/>
      </c>
    </row>
    <row r="139" spans="1:10" ht="15.75">
      <c r="A139" s="55" t="str">
        <f t="shared" si="4"/>
        <v/>
      </c>
      <c r="B139" s="33"/>
      <c r="C139" s="54"/>
      <c r="D139" s="33"/>
      <c r="E139" s="33"/>
      <c r="F139" s="33"/>
      <c r="H139" s="31" t="str">
        <f t="shared" si="5"/>
        <v/>
      </c>
      <c r="I139">
        <f t="array" ref="I139">IF(OR(AND(Налаштування!I137&lt;&gt;"вихідний",Налаштування!I137&lt;&gt;"канікули",COUNTIF($L$2:$L$6,Налаштування!G137)&gt;0),COUNTIF($L$2:$L$6,VLOOKUP(Налаштування!I137,$A$22:$B$27,2,0))),1,0)</f>
        <v>0</v>
      </c>
      <c r="J139" s="30" t="str">
        <f t="array" ref="J139">IFERROR(INDEX(Налаштування!$H$2:$H$367,SMALL(IF($I$4:$I$307=1,ROW($I$4:$I$307),""),ROW()-ROW($J$3))-ROW($J$3)),"")</f>
        <v/>
      </c>
    </row>
    <row r="140" spans="1:10" ht="15.75">
      <c r="A140" s="55" t="str">
        <f t="shared" si="4"/>
        <v/>
      </c>
      <c r="B140" s="33"/>
      <c r="C140" s="54"/>
      <c r="D140" s="33"/>
      <c r="E140" s="33"/>
      <c r="F140" s="33"/>
      <c r="H140" s="31" t="str">
        <f t="shared" si="5"/>
        <v/>
      </c>
      <c r="I140">
        <f t="array" ref="I140">IF(OR(AND(Налаштування!I138&lt;&gt;"вихідний",Налаштування!I138&lt;&gt;"канікули",COUNTIF($L$2:$L$6,Налаштування!G138)&gt;0),COUNTIF($L$2:$L$6,VLOOKUP(Налаштування!I138,$A$22:$B$27,2,0))),1,0)</f>
        <v>0</v>
      </c>
      <c r="J140" s="30" t="str">
        <f t="array" ref="J140">IFERROR(INDEX(Налаштування!$H$2:$H$367,SMALL(IF($I$4:$I$307=1,ROW($I$4:$I$307),""),ROW()-ROW($J$3))-ROW($J$3)),"")</f>
        <v/>
      </c>
    </row>
    <row r="141" spans="1:10" ht="15.75">
      <c r="A141" s="55" t="str">
        <f t="shared" si="4"/>
        <v/>
      </c>
      <c r="B141" s="33"/>
      <c r="C141" s="54"/>
      <c r="D141" s="33"/>
      <c r="E141" s="33"/>
      <c r="F141" s="33"/>
      <c r="H141" s="31" t="str">
        <f t="shared" si="5"/>
        <v/>
      </c>
      <c r="I141">
        <f t="array" ref="I141">IF(OR(AND(Налаштування!I139&lt;&gt;"вихідний",Налаштування!I139&lt;&gt;"канікули",COUNTIF($L$2:$L$6,Налаштування!G139)&gt;0),COUNTIF($L$2:$L$6,VLOOKUP(Налаштування!I139,$A$22:$B$27,2,0))),1,0)</f>
        <v>0</v>
      </c>
      <c r="J141" s="30" t="str">
        <f t="array" ref="J141">IFERROR(INDEX(Налаштування!$H$2:$H$367,SMALL(IF($I$4:$I$307=1,ROW($I$4:$I$307),""),ROW()-ROW($J$3))-ROW($J$3)),"")</f>
        <v/>
      </c>
    </row>
    <row r="142" spans="1:10" ht="15.75">
      <c r="A142" s="55" t="str">
        <f t="shared" si="4"/>
        <v/>
      </c>
      <c r="B142" s="33"/>
      <c r="C142" s="54"/>
      <c r="D142" s="33"/>
      <c r="E142" s="33"/>
      <c r="F142" s="33"/>
      <c r="H142" s="31" t="str">
        <f t="shared" si="5"/>
        <v/>
      </c>
      <c r="I142">
        <f t="array" ref="I142">IF(OR(AND(Налаштування!I140&lt;&gt;"вихідний",Налаштування!I140&lt;&gt;"канікули",COUNTIF($L$2:$L$6,Налаштування!G140)&gt;0),COUNTIF($L$2:$L$6,VLOOKUP(Налаштування!I140,$A$22:$B$27,2,0))),1,0)</f>
        <v>0</v>
      </c>
      <c r="J142" s="30" t="str">
        <f t="array" ref="J142">IFERROR(INDEX(Налаштування!$H$2:$H$367,SMALL(IF($I$4:$I$307=1,ROW($I$4:$I$307),""),ROW()-ROW($J$3))-ROW($J$3)),"")</f>
        <v/>
      </c>
    </row>
    <row r="143" spans="1:10" ht="15.75">
      <c r="A143" s="55" t="str">
        <f t="shared" si="4"/>
        <v/>
      </c>
      <c r="B143" s="33"/>
      <c r="C143" s="54"/>
      <c r="D143" s="33"/>
      <c r="E143" s="33"/>
      <c r="F143" s="33"/>
      <c r="H143" s="31" t="str">
        <f t="shared" si="5"/>
        <v/>
      </c>
      <c r="I143">
        <f t="array" ref="I143">IF(OR(AND(Налаштування!I141&lt;&gt;"вихідний",Налаштування!I141&lt;&gt;"канікули",COUNTIF($L$2:$L$6,Налаштування!G141)&gt;0),COUNTIF($L$2:$L$6,VLOOKUP(Налаштування!I141,$A$22:$B$27,2,0))),1,0)</f>
        <v>0</v>
      </c>
      <c r="J143" s="30" t="str">
        <f t="array" ref="J143">IFERROR(INDEX(Налаштування!$H$2:$H$367,SMALL(IF($I$4:$I$307=1,ROW($I$4:$I$307),""),ROW()-ROW($J$3))-ROW($J$3)),"")</f>
        <v/>
      </c>
    </row>
    <row r="144" spans="1:10" ht="15.75">
      <c r="A144" s="55" t="str">
        <f t="shared" si="4"/>
        <v/>
      </c>
      <c r="B144" s="33"/>
      <c r="C144" s="54"/>
      <c r="D144" s="33"/>
      <c r="E144" s="33"/>
      <c r="F144" s="33"/>
      <c r="H144" s="31" t="str">
        <f t="shared" si="5"/>
        <v/>
      </c>
      <c r="I144">
        <f t="array" ref="I144">IF(OR(AND(Налаштування!I142&lt;&gt;"вихідний",Налаштування!I142&lt;&gt;"канікули",COUNTIF($L$2:$L$6,Налаштування!G142)&gt;0),COUNTIF($L$2:$L$6,VLOOKUP(Налаштування!I142,$A$22:$B$27,2,0))),1,0)</f>
        <v>1</v>
      </c>
      <c r="J144" s="30" t="str">
        <f t="array" ref="J144">IFERROR(INDEX(Налаштування!$H$2:$H$367,SMALL(IF($I$4:$I$307=1,ROW($I$4:$I$307),""),ROW()-ROW($J$3))-ROW($J$3)),"")</f>
        <v/>
      </c>
    </row>
    <row r="145" spans="1:10" ht="15.75">
      <c r="A145" s="55" t="str">
        <f t="shared" si="4"/>
        <v/>
      </c>
      <c r="B145" s="33"/>
      <c r="C145" s="54"/>
      <c r="D145" s="33"/>
      <c r="E145" s="33"/>
      <c r="F145" s="33"/>
      <c r="H145" s="31" t="str">
        <f t="shared" si="5"/>
        <v/>
      </c>
      <c r="I145">
        <f t="array" ref="I145">IF(OR(AND(Налаштування!I143&lt;&gt;"вихідний",Налаштування!I143&lt;&gt;"канікули",COUNTIF($L$2:$L$6,Налаштування!G143)&gt;0),COUNTIF($L$2:$L$6,VLOOKUP(Налаштування!I143,$A$22:$B$27,2,0))),1,0)</f>
        <v>0</v>
      </c>
      <c r="J145" s="30" t="str">
        <f t="array" ref="J145">IFERROR(INDEX(Налаштування!$H$2:$H$367,SMALL(IF($I$4:$I$307=1,ROW($I$4:$I$307),""),ROW()-ROW($J$3))-ROW($J$3)),"")</f>
        <v/>
      </c>
    </row>
    <row r="146" spans="1:10" ht="15.75">
      <c r="A146" s="55" t="str">
        <f t="shared" si="4"/>
        <v/>
      </c>
      <c r="B146" s="33"/>
      <c r="C146" s="54"/>
      <c r="D146" s="33"/>
      <c r="E146" s="33"/>
      <c r="F146" s="33"/>
      <c r="H146" s="31" t="str">
        <f t="shared" si="5"/>
        <v/>
      </c>
      <c r="I146">
        <f t="array" ref="I146">IF(OR(AND(Налаштування!I144&lt;&gt;"вихідний",Налаштування!I144&lt;&gt;"канікули",COUNTIF($L$2:$L$6,Налаштування!G144)&gt;0),COUNTIF($L$2:$L$6,VLOOKUP(Налаштування!I144,$A$22:$B$27,2,0))),1,0)</f>
        <v>0</v>
      </c>
      <c r="J146" s="30" t="str">
        <f t="array" ref="J146">IFERROR(INDEX(Налаштування!$H$2:$H$367,SMALL(IF($I$4:$I$307=1,ROW($I$4:$I$307),""),ROW()-ROW($J$3))-ROW($J$3)),"")</f>
        <v/>
      </c>
    </row>
    <row r="147" spans="1:10" ht="15.75">
      <c r="A147" s="55" t="str">
        <f t="shared" si="4"/>
        <v/>
      </c>
      <c r="B147" s="33"/>
      <c r="C147" s="54"/>
      <c r="D147" s="33"/>
      <c r="E147" s="33"/>
      <c r="F147" s="33"/>
      <c r="H147" s="31" t="str">
        <f t="shared" si="5"/>
        <v/>
      </c>
      <c r="I147">
        <f t="array" ref="I147">IF(OR(AND(Налаштування!I145&lt;&gt;"вихідний",Налаштування!I145&lt;&gt;"канікули",COUNTIF($L$2:$L$6,Налаштування!G145)&gt;0),COUNTIF($L$2:$L$6,VLOOKUP(Налаштування!I145,$A$22:$B$27,2,0))),1,0)</f>
        <v>0</v>
      </c>
      <c r="J147" s="30" t="str">
        <f t="array" ref="J147">IFERROR(INDEX(Налаштування!$H$2:$H$367,SMALL(IF($I$4:$I$307=1,ROW($I$4:$I$307),""),ROW()-ROW($J$3))-ROW($J$3)),"")</f>
        <v/>
      </c>
    </row>
    <row r="148" spans="1:10" ht="15.75">
      <c r="A148" s="55" t="str">
        <f t="shared" si="4"/>
        <v/>
      </c>
      <c r="B148" s="33"/>
      <c r="C148" s="54"/>
      <c r="D148" s="33"/>
      <c r="E148" s="33"/>
      <c r="F148" s="33"/>
      <c r="H148" s="31" t="str">
        <f t="shared" si="5"/>
        <v/>
      </c>
      <c r="I148">
        <f t="array" ref="I148">IF(OR(AND(Налаштування!I146&lt;&gt;"вихідний",Налаштування!I146&lt;&gt;"канікули",COUNTIF($L$2:$L$6,Налаштування!G146)&gt;0),COUNTIF($L$2:$L$6,VLOOKUP(Налаштування!I146,$A$22:$B$27,2,0))),1,0)</f>
        <v>0</v>
      </c>
      <c r="J148" s="30" t="str">
        <f t="array" ref="J148">IFERROR(INDEX(Налаштування!$H$2:$H$367,SMALL(IF($I$4:$I$307=1,ROW($I$4:$I$307),""),ROW()-ROW($J$3))-ROW($J$3)),"")</f>
        <v/>
      </c>
    </row>
    <row r="149" spans="1:10" ht="15.75">
      <c r="A149" s="55" t="str">
        <f t="shared" si="4"/>
        <v/>
      </c>
      <c r="B149" s="33"/>
      <c r="C149" s="54"/>
      <c r="D149" s="33"/>
      <c r="E149" s="33"/>
      <c r="F149" s="33"/>
      <c r="H149" s="31" t="str">
        <f t="shared" si="5"/>
        <v/>
      </c>
      <c r="I149">
        <f t="array" ref="I149">IF(OR(AND(Налаштування!I147&lt;&gt;"вихідний",Налаштування!I147&lt;&gt;"канікули",COUNTIF($L$2:$L$6,Налаштування!G147)&gt;0),COUNTIF($L$2:$L$6,VLOOKUP(Налаштування!I147,$A$22:$B$27,2,0))),1,0)</f>
        <v>0</v>
      </c>
      <c r="J149" s="30" t="str">
        <f t="array" ref="J149">IFERROR(INDEX(Налаштування!$H$2:$H$367,SMALL(IF($I$4:$I$307=1,ROW($I$4:$I$307),""),ROW()-ROW($J$3))-ROW($J$3)),"")</f>
        <v/>
      </c>
    </row>
    <row r="150" spans="1:10" ht="15.75">
      <c r="A150" s="55" t="str">
        <f t="shared" si="4"/>
        <v/>
      </c>
      <c r="B150" s="33"/>
      <c r="C150" s="54"/>
      <c r="D150" s="33"/>
      <c r="E150" s="33"/>
      <c r="F150" s="33"/>
      <c r="H150" s="31" t="str">
        <f t="shared" si="5"/>
        <v/>
      </c>
      <c r="I150">
        <f t="array" ref="I150">IF(OR(AND(Налаштування!I148&lt;&gt;"вихідний",Налаштування!I148&lt;&gt;"канікули",COUNTIF($L$2:$L$6,Налаштування!G148)&gt;0),COUNTIF($L$2:$L$6,VLOOKUP(Налаштування!I148,$A$22:$B$27,2,0))),1,0)</f>
        <v>0</v>
      </c>
      <c r="J150" s="30" t="str">
        <f t="array" ref="J150">IFERROR(INDEX(Налаштування!$H$2:$H$367,SMALL(IF($I$4:$I$307=1,ROW($I$4:$I$307),""),ROW()-ROW($J$3))-ROW($J$3)),"")</f>
        <v/>
      </c>
    </row>
    <row r="151" spans="1:10" ht="15.75">
      <c r="A151" s="55" t="str">
        <f t="shared" si="4"/>
        <v/>
      </c>
      <c r="B151" s="33"/>
      <c r="C151" s="54"/>
      <c r="D151" s="33"/>
      <c r="E151" s="33"/>
      <c r="F151" s="33"/>
      <c r="H151" s="31" t="str">
        <f t="shared" si="5"/>
        <v/>
      </c>
      <c r="I151">
        <f t="array" ref="I151">IF(OR(AND(Налаштування!I149&lt;&gt;"вихідний",Налаштування!I149&lt;&gt;"канікули",COUNTIF($L$2:$L$6,Налаштування!G149)&gt;0),COUNTIF($L$2:$L$6,VLOOKUP(Налаштування!I149,$A$22:$B$27,2,0))),1,0)</f>
        <v>1</v>
      </c>
      <c r="J151" s="30" t="str">
        <f t="array" ref="J151">IFERROR(INDEX(Налаштування!$H$2:$H$367,SMALL(IF($I$4:$I$307=1,ROW($I$4:$I$307),""),ROW()-ROW($J$3))-ROW($J$3)),"")</f>
        <v/>
      </c>
    </row>
    <row r="152" spans="1:10" ht="15.75">
      <c r="A152" s="55" t="str">
        <f t="shared" si="4"/>
        <v/>
      </c>
      <c r="B152" s="33"/>
      <c r="C152" s="54"/>
      <c r="D152" s="33"/>
      <c r="E152" s="33"/>
      <c r="F152" s="33"/>
      <c r="H152" s="31" t="str">
        <f t="shared" si="5"/>
        <v/>
      </c>
      <c r="I152">
        <f t="array" ref="I152">IF(OR(AND(Налаштування!I150&lt;&gt;"вихідний",Налаштування!I150&lt;&gt;"канікули",COUNTIF($L$2:$L$6,Налаштування!G150)&gt;0),COUNTIF($L$2:$L$6,VLOOKUP(Налаштування!I150,$A$22:$B$27,2,0))),1,0)</f>
        <v>0</v>
      </c>
      <c r="J152" s="30" t="str">
        <f t="array" ref="J152">IFERROR(INDEX(Налаштування!$H$2:$H$367,SMALL(IF($I$4:$I$307=1,ROW($I$4:$I$307),""),ROW()-ROW($J$3))-ROW($J$3)),"")</f>
        <v/>
      </c>
    </row>
    <row r="153" spans="1:10" ht="15.75">
      <c r="A153" s="55" t="str">
        <f t="shared" si="4"/>
        <v/>
      </c>
      <c r="B153" s="33"/>
      <c r="C153" s="54"/>
      <c r="D153" s="33"/>
      <c r="E153" s="33"/>
      <c r="F153" s="33"/>
      <c r="H153" s="31" t="str">
        <f t="shared" si="5"/>
        <v/>
      </c>
      <c r="I153">
        <f t="array" ref="I153">IF(OR(AND(Налаштування!I151&lt;&gt;"вихідний",Налаштування!I151&lt;&gt;"канікули",COUNTIF($L$2:$L$6,Налаштування!G151)&gt;0),COUNTIF($L$2:$L$6,VLOOKUP(Налаштування!I151,$A$22:$B$27,2,0))),1,0)</f>
        <v>0</v>
      </c>
      <c r="J153" s="30" t="str">
        <f t="array" ref="J153">IFERROR(INDEX(Налаштування!$H$2:$H$367,SMALL(IF($I$4:$I$307=1,ROW($I$4:$I$307),""),ROW()-ROW($J$3))-ROW($J$3)),"")</f>
        <v/>
      </c>
    </row>
    <row r="154" spans="1:10" ht="15.75">
      <c r="A154" s="55" t="str">
        <f t="shared" si="4"/>
        <v/>
      </c>
      <c r="B154" s="33"/>
      <c r="C154" s="54"/>
      <c r="D154" s="33"/>
      <c r="E154" s="33"/>
      <c r="F154" s="33"/>
      <c r="H154" s="31" t="str">
        <f t="shared" si="5"/>
        <v/>
      </c>
      <c r="I154">
        <f t="array" ref="I154">IF(OR(AND(Налаштування!I152&lt;&gt;"вихідний",Налаштування!I152&lt;&gt;"канікули",COUNTIF($L$2:$L$6,Налаштування!G152)&gt;0),COUNTIF($L$2:$L$6,VLOOKUP(Налаштування!I152,$A$22:$B$27,2,0))),1,0)</f>
        <v>0</v>
      </c>
      <c r="J154" s="30" t="str">
        <f t="array" ref="J154">IFERROR(INDEX(Налаштування!$H$2:$H$367,SMALL(IF($I$4:$I$307=1,ROW($I$4:$I$307),""),ROW()-ROW($J$3))-ROW($J$3)),"")</f>
        <v/>
      </c>
    </row>
    <row r="155" spans="1:10" ht="15.75">
      <c r="A155" s="55" t="str">
        <f t="shared" si="4"/>
        <v/>
      </c>
      <c r="B155" s="33"/>
      <c r="C155" s="54"/>
      <c r="D155" s="33"/>
      <c r="E155" s="33"/>
      <c r="F155" s="33"/>
      <c r="H155" s="31" t="str">
        <f t="shared" si="5"/>
        <v/>
      </c>
      <c r="I155">
        <f t="array" ref="I155">IF(OR(AND(Налаштування!I153&lt;&gt;"вихідний",Налаштування!I153&lt;&gt;"канікули",COUNTIF($L$2:$L$6,Налаштування!G153)&gt;0),COUNTIF($L$2:$L$6,VLOOKUP(Налаштування!I153,$A$22:$B$27,2,0))),1,0)</f>
        <v>0</v>
      </c>
      <c r="J155" s="30" t="str">
        <f t="array" ref="J155">IFERROR(INDEX(Налаштування!$H$2:$H$367,SMALL(IF($I$4:$I$307=1,ROW($I$4:$I$307),""),ROW()-ROW($J$3))-ROW($J$3)),"")</f>
        <v/>
      </c>
    </row>
    <row r="156" spans="1:10" ht="15.75">
      <c r="A156" s="55" t="str">
        <f t="shared" si="4"/>
        <v/>
      </c>
      <c r="B156" s="33"/>
      <c r="C156" s="54"/>
      <c r="D156" s="33"/>
      <c r="E156" s="33"/>
      <c r="F156" s="33"/>
      <c r="H156" s="31" t="str">
        <f t="shared" si="5"/>
        <v/>
      </c>
      <c r="I156">
        <f t="array" ref="I156">IF(OR(AND(Налаштування!I154&lt;&gt;"вихідний",Налаштування!I154&lt;&gt;"канікули",COUNTIF($L$2:$L$6,Налаштування!G154)&gt;0),COUNTIF($L$2:$L$6,VLOOKUP(Налаштування!I154,$A$22:$B$27,2,0))),1,0)</f>
        <v>0</v>
      </c>
      <c r="J156" s="30" t="str">
        <f t="array" ref="J156">IFERROR(INDEX(Налаштування!$H$2:$H$367,SMALL(IF($I$4:$I$307=1,ROW($I$4:$I$307),""),ROW()-ROW($J$3))-ROW($J$3)),"")</f>
        <v/>
      </c>
    </row>
    <row r="157" spans="1:10" ht="15.75">
      <c r="A157" s="55" t="str">
        <f t="shared" si="4"/>
        <v/>
      </c>
      <c r="B157" s="33"/>
      <c r="C157" s="54"/>
      <c r="D157" s="33"/>
      <c r="E157" s="33"/>
      <c r="F157" s="33"/>
      <c r="H157" s="31" t="str">
        <f t="shared" si="5"/>
        <v/>
      </c>
      <c r="I157">
        <f t="array" ref="I157">IF(OR(AND(Налаштування!I155&lt;&gt;"вихідний",Налаштування!I155&lt;&gt;"канікули",COUNTIF($L$2:$L$6,Налаштування!G155)&gt;0),COUNTIF($L$2:$L$6,VLOOKUP(Налаштування!I155,$A$22:$B$27,2,0))),1,0)</f>
        <v>0</v>
      </c>
      <c r="J157" s="30" t="str">
        <f t="array" ref="J157">IFERROR(INDEX(Налаштування!$H$2:$H$367,SMALL(IF($I$4:$I$307=1,ROW($I$4:$I$307),""),ROW()-ROW($J$3))-ROW($J$3)),"")</f>
        <v/>
      </c>
    </row>
    <row r="158" spans="1:10" ht="15.75">
      <c r="A158" s="55" t="str">
        <f t="shared" si="4"/>
        <v/>
      </c>
      <c r="B158" s="33"/>
      <c r="C158" s="54"/>
      <c r="D158" s="33"/>
      <c r="E158" s="33"/>
      <c r="F158" s="33"/>
      <c r="H158" s="31" t="str">
        <f t="shared" si="5"/>
        <v/>
      </c>
      <c r="I158">
        <f t="array" ref="I158">IF(OR(AND(Налаштування!I156&lt;&gt;"вихідний",Налаштування!I156&lt;&gt;"канікули",COUNTIF($L$2:$L$6,Налаштування!G156)&gt;0),COUNTIF($L$2:$L$6,VLOOKUP(Налаштування!I156,$A$22:$B$27,2,0))),1,0)</f>
        <v>1</v>
      </c>
      <c r="J158" s="30" t="str">
        <f t="array" ref="J158">IFERROR(INDEX(Налаштування!$H$2:$H$367,SMALL(IF($I$4:$I$307=1,ROW($I$4:$I$307),""),ROW()-ROW($J$3))-ROW($J$3)),"")</f>
        <v/>
      </c>
    </row>
    <row r="159" spans="1:10" ht="15.75">
      <c r="A159" s="55" t="str">
        <f t="shared" si="4"/>
        <v/>
      </c>
      <c r="B159" s="33"/>
      <c r="C159" s="54"/>
      <c r="D159" s="33"/>
      <c r="E159" s="33"/>
      <c r="F159" s="33"/>
      <c r="H159" s="31" t="str">
        <f t="shared" si="5"/>
        <v/>
      </c>
      <c r="I159">
        <f t="array" ref="I159">IF(OR(AND(Налаштування!I157&lt;&gt;"вихідний",Налаштування!I157&lt;&gt;"канікули",COUNTIF($L$2:$L$6,Налаштування!G157)&gt;0),COUNTIF($L$2:$L$6,VLOOKUP(Налаштування!I157,$A$22:$B$27,2,0))),1,0)</f>
        <v>0</v>
      </c>
      <c r="J159" s="30" t="str">
        <f t="array" ref="J159">IFERROR(INDEX(Налаштування!$H$2:$H$367,SMALL(IF($I$4:$I$307=1,ROW($I$4:$I$307),""),ROW()-ROW($J$3))-ROW($J$3)),"")</f>
        <v/>
      </c>
    </row>
    <row r="160" spans="1:10" ht="15.75">
      <c r="A160" s="55" t="str">
        <f t="shared" si="4"/>
        <v/>
      </c>
      <c r="B160" s="33"/>
      <c r="C160" s="54"/>
      <c r="D160" s="33"/>
      <c r="E160" s="33"/>
      <c r="F160" s="33"/>
      <c r="H160" s="31" t="str">
        <f t="shared" si="5"/>
        <v/>
      </c>
      <c r="I160">
        <f t="array" ref="I160">IF(OR(AND(Налаштування!I158&lt;&gt;"вихідний",Налаштування!I158&lt;&gt;"канікули",COUNTIF($L$2:$L$6,Налаштування!G158)&gt;0),COUNTIF($L$2:$L$6,VLOOKUP(Налаштування!I158,$A$22:$B$27,2,0))),1,0)</f>
        <v>0</v>
      </c>
      <c r="J160" s="30" t="str">
        <f t="array" ref="J160">IFERROR(INDEX(Налаштування!$H$2:$H$367,SMALL(IF($I$4:$I$307=1,ROW($I$4:$I$307),""),ROW()-ROW($J$3))-ROW($J$3)),"")</f>
        <v/>
      </c>
    </row>
    <row r="161" spans="1:10" ht="15.75">
      <c r="A161" s="55" t="str">
        <f t="shared" si="4"/>
        <v/>
      </c>
      <c r="B161" s="33"/>
      <c r="C161" s="54"/>
      <c r="D161" s="33"/>
      <c r="E161" s="33"/>
      <c r="F161" s="33"/>
      <c r="H161" s="31" t="str">
        <f t="shared" si="5"/>
        <v/>
      </c>
      <c r="I161">
        <f t="array" ref="I161">IF(OR(AND(Налаштування!I159&lt;&gt;"вихідний",Налаштування!I159&lt;&gt;"канікули",COUNTIF($L$2:$L$6,Налаштування!G159)&gt;0),COUNTIF($L$2:$L$6,VLOOKUP(Налаштування!I159,$A$22:$B$27,2,0))),1,0)</f>
        <v>0</v>
      </c>
      <c r="J161" s="30" t="str">
        <f t="array" ref="J161">IFERROR(INDEX(Налаштування!$H$2:$H$367,SMALL(IF($I$4:$I$307=1,ROW($I$4:$I$307),""),ROW()-ROW($J$3))-ROW($J$3)),"")</f>
        <v/>
      </c>
    </row>
    <row r="162" spans="1:10" ht="15.75">
      <c r="A162" s="55" t="str">
        <f t="shared" si="4"/>
        <v/>
      </c>
      <c r="B162" s="33"/>
      <c r="C162" s="54"/>
      <c r="D162" s="33"/>
      <c r="E162" s="33"/>
      <c r="F162" s="33"/>
      <c r="H162" s="31" t="str">
        <f t="shared" si="5"/>
        <v/>
      </c>
      <c r="I162">
        <f t="array" ref="I162">IF(OR(AND(Налаштування!I160&lt;&gt;"вихідний",Налаштування!I160&lt;&gt;"канікули",COUNTIF($L$2:$L$6,Налаштування!G160)&gt;0),COUNTIF($L$2:$L$6,VLOOKUP(Налаштування!I160,$A$22:$B$27,2,0))),1,0)</f>
        <v>0</v>
      </c>
      <c r="J162" s="30" t="str">
        <f t="array" ref="J162">IFERROR(INDEX(Налаштування!$H$2:$H$367,SMALL(IF($I$4:$I$307=1,ROW($I$4:$I$307),""),ROW()-ROW($J$3))-ROW($J$3)),"")</f>
        <v/>
      </c>
    </row>
    <row r="163" spans="1:10" ht="15.75">
      <c r="A163" s="55" t="str">
        <f t="shared" si="4"/>
        <v/>
      </c>
      <c r="B163" s="33"/>
      <c r="C163" s="54"/>
      <c r="D163" s="33"/>
      <c r="E163" s="33"/>
      <c r="F163" s="33"/>
      <c r="H163" s="31" t="str">
        <f t="shared" si="5"/>
        <v/>
      </c>
      <c r="I163">
        <f t="array" ref="I163">IF(OR(AND(Налаштування!I161&lt;&gt;"вихідний",Налаштування!I161&lt;&gt;"канікули",COUNTIF($L$2:$L$6,Налаштування!G161)&gt;0),COUNTIF($L$2:$L$6,VLOOKUP(Налаштування!I161,$A$22:$B$27,2,0))),1,0)</f>
        <v>0</v>
      </c>
      <c r="J163" s="30" t="str">
        <f t="array" ref="J163">IFERROR(INDEX(Налаштування!$H$2:$H$367,SMALL(IF($I$4:$I$307=1,ROW($I$4:$I$307),""),ROW()-ROW($J$3))-ROW($J$3)),"")</f>
        <v/>
      </c>
    </row>
    <row r="164" spans="1:10" ht="15.75">
      <c r="A164" s="55" t="str">
        <f t="shared" si="4"/>
        <v/>
      </c>
      <c r="B164" s="33"/>
      <c r="C164" s="54"/>
      <c r="D164" s="33"/>
      <c r="E164" s="33"/>
      <c r="F164" s="33"/>
      <c r="H164" s="31" t="str">
        <f t="shared" si="5"/>
        <v/>
      </c>
      <c r="I164">
        <f t="array" ref="I164">IF(OR(AND(Налаштування!I162&lt;&gt;"вихідний",Налаштування!I162&lt;&gt;"канікули",COUNTIF($L$2:$L$6,Налаштування!G162)&gt;0),COUNTIF($L$2:$L$6,VLOOKUP(Налаштування!I162,$A$22:$B$27,2,0))),1,0)</f>
        <v>0</v>
      </c>
      <c r="J164" s="30" t="str">
        <f t="array" ref="J164">IFERROR(INDEX(Налаштування!$H$2:$H$367,SMALL(IF($I$4:$I$307=1,ROW($I$4:$I$307),""),ROW()-ROW($J$3))-ROW($J$3)),"")</f>
        <v/>
      </c>
    </row>
    <row r="165" spans="1:10" ht="15.75">
      <c r="A165" s="55" t="str">
        <f t="shared" si="4"/>
        <v/>
      </c>
      <c r="B165" s="33"/>
      <c r="C165" s="54"/>
      <c r="D165" s="33"/>
      <c r="E165" s="33"/>
      <c r="F165" s="33"/>
      <c r="H165" s="31" t="str">
        <f t="shared" si="5"/>
        <v/>
      </c>
      <c r="I165">
        <f t="array" ref="I165">IF(OR(AND(Налаштування!I163&lt;&gt;"вихідний",Налаштування!I163&lt;&gt;"канікули",COUNTIF($L$2:$L$6,Налаштування!G163)&gt;0),COUNTIF($L$2:$L$6,VLOOKUP(Налаштування!I163,$A$22:$B$27,2,0))),1,0)</f>
        <v>1</v>
      </c>
      <c r="J165" s="30" t="str">
        <f t="array" ref="J165">IFERROR(INDEX(Налаштування!$H$2:$H$367,SMALL(IF($I$4:$I$307=1,ROW($I$4:$I$307),""),ROW()-ROW($J$3))-ROW($J$3)),"")</f>
        <v/>
      </c>
    </row>
    <row r="166" spans="1:10" ht="15.75">
      <c r="A166" s="55" t="str">
        <f t="shared" si="4"/>
        <v/>
      </c>
      <c r="B166" s="33"/>
      <c r="C166" s="54"/>
      <c r="D166" s="33"/>
      <c r="E166" s="33"/>
      <c r="F166" s="33"/>
      <c r="H166" s="31" t="str">
        <f t="shared" si="5"/>
        <v/>
      </c>
      <c r="I166">
        <f t="array" ref="I166">IF(OR(AND(Налаштування!I164&lt;&gt;"вихідний",Налаштування!I164&lt;&gt;"канікули",COUNTIF($L$2:$L$6,Налаштування!G164)&gt;0),COUNTIF($L$2:$L$6,VLOOKUP(Налаштування!I164,$A$22:$B$27,2,0))),1,0)</f>
        <v>0</v>
      </c>
      <c r="J166" s="30" t="str">
        <f t="array" ref="J166">IFERROR(INDEX(Налаштування!$H$2:$H$367,SMALL(IF($I$4:$I$307=1,ROW($I$4:$I$307),""),ROW()-ROW($J$3))-ROW($J$3)),"")</f>
        <v/>
      </c>
    </row>
    <row r="167" spans="1:10" ht="15.75">
      <c r="A167" s="55" t="str">
        <f t="shared" si="4"/>
        <v/>
      </c>
      <c r="B167" s="33"/>
      <c r="C167" s="54"/>
      <c r="D167" s="33"/>
      <c r="E167" s="33"/>
      <c r="F167" s="33"/>
      <c r="H167" s="31" t="str">
        <f t="shared" si="5"/>
        <v/>
      </c>
      <c r="I167">
        <f t="array" ref="I167">IF(OR(AND(Налаштування!I165&lt;&gt;"вихідний",Налаштування!I165&lt;&gt;"канікули",COUNTIF($L$2:$L$6,Налаштування!G165)&gt;0),COUNTIF($L$2:$L$6,VLOOKUP(Налаштування!I165,$A$22:$B$27,2,0))),1,0)</f>
        <v>0</v>
      </c>
      <c r="J167" s="30" t="str">
        <f t="array" ref="J167">IFERROR(INDEX(Налаштування!$H$2:$H$367,SMALL(IF($I$4:$I$307=1,ROW($I$4:$I$307),""),ROW()-ROW($J$3))-ROW($J$3)),"")</f>
        <v/>
      </c>
    </row>
    <row r="168" spans="1:10" ht="15.75">
      <c r="A168" s="55" t="str">
        <f t="shared" si="4"/>
        <v/>
      </c>
      <c r="B168" s="33"/>
      <c r="C168" s="54"/>
      <c r="D168" s="33"/>
      <c r="E168" s="33"/>
      <c r="F168" s="33"/>
      <c r="H168" s="31" t="str">
        <f t="shared" si="5"/>
        <v/>
      </c>
      <c r="I168">
        <f t="array" ref="I168">IF(OR(AND(Налаштування!I166&lt;&gt;"вихідний",Налаштування!I166&lt;&gt;"канікули",COUNTIF($L$2:$L$6,Налаштування!G166)&gt;0),COUNTIF($L$2:$L$6,VLOOKUP(Налаштування!I166,$A$22:$B$27,2,0))),1,0)</f>
        <v>0</v>
      </c>
      <c r="J168" s="30" t="str">
        <f t="array" ref="J168">IFERROR(INDEX(Налаштування!$H$2:$H$367,SMALL(IF($I$4:$I$307=1,ROW($I$4:$I$307),""),ROW()-ROW($J$3))-ROW($J$3)),"")</f>
        <v/>
      </c>
    </row>
    <row r="169" spans="1:10" ht="15.75">
      <c r="A169" s="55" t="str">
        <f t="shared" si="4"/>
        <v/>
      </c>
      <c r="B169" s="33"/>
      <c r="C169" s="54"/>
      <c r="D169" s="33"/>
      <c r="E169" s="33"/>
      <c r="F169" s="33"/>
      <c r="H169" s="31" t="str">
        <f t="shared" si="5"/>
        <v/>
      </c>
      <c r="I169">
        <f t="array" ref="I169">IF(OR(AND(Налаштування!I167&lt;&gt;"вихідний",Налаштування!I167&lt;&gt;"канікули",COUNTIF($L$2:$L$6,Налаштування!G167)&gt;0),COUNTIF($L$2:$L$6,VLOOKUP(Налаштування!I167,$A$22:$B$27,2,0))),1,0)</f>
        <v>0</v>
      </c>
      <c r="J169" s="30" t="str">
        <f t="array" ref="J169">IFERROR(INDEX(Налаштування!$H$2:$H$367,SMALL(IF($I$4:$I$307=1,ROW($I$4:$I$307),""),ROW()-ROW($J$3))-ROW($J$3)),"")</f>
        <v/>
      </c>
    </row>
    <row r="170" spans="1:10" ht="15.75">
      <c r="A170" s="55" t="str">
        <f t="shared" si="4"/>
        <v/>
      </c>
      <c r="B170" s="33"/>
      <c r="C170" s="54"/>
      <c r="D170" s="33"/>
      <c r="E170" s="33"/>
      <c r="F170" s="33"/>
      <c r="H170" s="31" t="str">
        <f t="shared" si="5"/>
        <v/>
      </c>
      <c r="I170">
        <f t="array" ref="I170">IF(OR(AND(Налаштування!I168&lt;&gt;"вихідний",Налаштування!I168&lt;&gt;"канікули",COUNTIF($L$2:$L$6,Налаштування!G168)&gt;0),COUNTIF($L$2:$L$6,VLOOKUP(Налаштування!I168,$A$22:$B$27,2,0))),1,0)</f>
        <v>0</v>
      </c>
      <c r="J170" s="30" t="str">
        <f t="array" ref="J170">IFERROR(INDEX(Налаштування!$H$2:$H$367,SMALL(IF($I$4:$I$307=1,ROW($I$4:$I$307),""),ROW()-ROW($J$3))-ROW($J$3)),"")</f>
        <v/>
      </c>
    </row>
    <row r="171" spans="1:10" ht="15.75">
      <c r="A171" s="55" t="str">
        <f t="shared" si="4"/>
        <v/>
      </c>
      <c r="B171" s="33"/>
      <c r="C171" s="54"/>
      <c r="D171" s="33"/>
      <c r="E171" s="33"/>
      <c r="F171" s="33"/>
      <c r="H171" s="31" t="str">
        <f t="shared" si="5"/>
        <v/>
      </c>
      <c r="I171">
        <f t="array" ref="I171">IF(OR(AND(Налаштування!I169&lt;&gt;"вихідний",Налаштування!I169&lt;&gt;"канікули",COUNTIF($L$2:$L$6,Налаштування!G169)&gt;0),COUNTIF($L$2:$L$6,VLOOKUP(Налаштування!I169,$A$22:$B$27,2,0))),1,0)</f>
        <v>0</v>
      </c>
      <c r="J171" s="30" t="str">
        <f t="array" ref="J171">IFERROR(INDEX(Налаштування!$H$2:$H$367,SMALL(IF($I$4:$I$307=1,ROW($I$4:$I$307),""),ROW()-ROW($J$3))-ROW($J$3)),"")</f>
        <v/>
      </c>
    </row>
    <row r="172" spans="1:10" ht="15.75">
      <c r="A172" s="55" t="str">
        <f t="shared" si="4"/>
        <v/>
      </c>
      <c r="B172" s="33"/>
      <c r="C172" s="54"/>
      <c r="D172" s="33"/>
      <c r="E172" s="33"/>
      <c r="F172" s="33"/>
      <c r="H172" s="31" t="str">
        <f t="shared" si="5"/>
        <v/>
      </c>
      <c r="I172">
        <f t="array" ref="I172">IF(OR(AND(Налаштування!I170&lt;&gt;"вихідний",Налаштування!I170&lt;&gt;"канікули",COUNTIF($L$2:$L$6,Налаштування!G170)&gt;0),COUNTIF($L$2:$L$6,VLOOKUP(Налаштування!I170,$A$22:$B$27,2,0))),1,0)</f>
        <v>1</v>
      </c>
      <c r="J172" s="30" t="str">
        <f t="array" ref="J172">IFERROR(INDEX(Налаштування!$H$2:$H$367,SMALL(IF($I$4:$I$307=1,ROW($I$4:$I$307),""),ROW()-ROW($J$3))-ROW($J$3)),"")</f>
        <v/>
      </c>
    </row>
    <row r="173" spans="1:10" ht="15.75">
      <c r="A173" s="55" t="str">
        <f t="shared" si="4"/>
        <v/>
      </c>
      <c r="B173" s="33"/>
      <c r="C173" s="54"/>
      <c r="D173" s="33"/>
      <c r="E173" s="33"/>
      <c r="F173" s="33"/>
      <c r="H173" s="31" t="str">
        <f t="shared" si="5"/>
        <v/>
      </c>
      <c r="I173">
        <f t="array" ref="I173">IF(OR(AND(Налаштування!I171&lt;&gt;"вихідний",Налаштування!I171&lt;&gt;"канікули",COUNTIF($L$2:$L$6,Налаштування!G171)&gt;0),COUNTIF($L$2:$L$6,VLOOKUP(Налаштування!I171,$A$22:$B$27,2,0))),1,0)</f>
        <v>0</v>
      </c>
      <c r="J173" s="30" t="str">
        <f t="array" ref="J173">IFERROR(INDEX(Налаштування!$H$2:$H$367,SMALL(IF($I$4:$I$307=1,ROW($I$4:$I$307),""),ROW()-ROW($J$3))-ROW($J$3)),"")</f>
        <v/>
      </c>
    </row>
    <row r="174" spans="1:10" ht="15.75">
      <c r="A174" s="55" t="str">
        <f t="shared" si="4"/>
        <v/>
      </c>
      <c r="B174" s="33"/>
      <c r="C174" s="54"/>
      <c r="D174" s="33"/>
      <c r="E174" s="33"/>
      <c r="F174" s="33"/>
      <c r="H174" s="31" t="str">
        <f t="shared" si="5"/>
        <v/>
      </c>
      <c r="I174">
        <f t="array" ref="I174">IF(OR(AND(Налаштування!I172&lt;&gt;"вихідний",Налаштування!I172&lt;&gt;"канікули",COUNTIF($L$2:$L$6,Налаштування!G172)&gt;0),COUNTIF($L$2:$L$6,VLOOKUP(Налаштування!I172,$A$22:$B$27,2,0))),1,0)</f>
        <v>0</v>
      </c>
      <c r="J174" s="30" t="str">
        <f t="array" ref="J174">IFERROR(INDEX(Налаштування!$H$2:$H$367,SMALL(IF($I$4:$I$307=1,ROW($I$4:$I$307),""),ROW()-ROW($J$3))-ROW($J$3)),"")</f>
        <v/>
      </c>
    </row>
    <row r="175" spans="1:10" ht="15.75">
      <c r="A175" s="55" t="str">
        <f t="shared" si="4"/>
        <v/>
      </c>
      <c r="B175" s="33"/>
      <c r="C175" s="54"/>
      <c r="D175" s="33"/>
      <c r="E175" s="33"/>
      <c r="F175" s="33"/>
      <c r="H175" s="31" t="str">
        <f t="shared" si="5"/>
        <v/>
      </c>
      <c r="I175">
        <f t="array" ref="I175">IF(OR(AND(Налаштування!I173&lt;&gt;"вихідний",Налаштування!I173&lt;&gt;"канікули",COUNTIF($L$2:$L$6,Налаштування!G173)&gt;0),COUNTIF($L$2:$L$6,VLOOKUP(Налаштування!I173,$A$22:$B$27,2,0))),1,0)</f>
        <v>0</v>
      </c>
      <c r="J175" s="30" t="str">
        <f t="array" ref="J175">IFERROR(INDEX(Налаштування!$H$2:$H$367,SMALL(IF($I$4:$I$307=1,ROW($I$4:$I$307),""),ROW()-ROW($J$3))-ROW($J$3)),"")</f>
        <v/>
      </c>
    </row>
    <row r="176" spans="1:10" ht="15.75">
      <c r="A176" s="55" t="str">
        <f t="shared" si="4"/>
        <v/>
      </c>
      <c r="B176" s="33"/>
      <c r="C176" s="54"/>
      <c r="D176" s="33"/>
      <c r="E176" s="33"/>
      <c r="F176" s="33"/>
      <c r="H176" s="31" t="str">
        <f t="shared" si="5"/>
        <v/>
      </c>
      <c r="I176">
        <f t="array" ref="I176">IF(OR(AND(Налаштування!I174&lt;&gt;"вихідний",Налаштування!I174&lt;&gt;"канікули",COUNTIF($L$2:$L$6,Налаштування!G174)&gt;0),COUNTIF($L$2:$L$6,VLOOKUP(Налаштування!I174,$A$22:$B$27,2,0))),1,0)</f>
        <v>0</v>
      </c>
      <c r="J176" s="30" t="str">
        <f t="array" ref="J176">IFERROR(INDEX(Налаштування!$H$2:$H$367,SMALL(IF($I$4:$I$307=1,ROW($I$4:$I$307),""),ROW()-ROW($J$3))-ROW($J$3)),"")</f>
        <v/>
      </c>
    </row>
    <row r="177" spans="1:10" ht="15.75">
      <c r="A177" s="55" t="str">
        <f t="shared" si="4"/>
        <v/>
      </c>
      <c r="B177" s="33"/>
      <c r="C177" s="54"/>
      <c r="D177" s="33"/>
      <c r="E177" s="33"/>
      <c r="F177" s="33"/>
      <c r="H177" s="31" t="str">
        <f t="shared" si="5"/>
        <v/>
      </c>
      <c r="I177">
        <f t="array" ref="I177">IF(OR(AND(Налаштування!I175&lt;&gt;"вихідний",Налаштування!I175&lt;&gt;"канікули",COUNTIF($L$2:$L$6,Налаштування!G175)&gt;0),COUNTIF($L$2:$L$6,VLOOKUP(Налаштування!I175,$A$22:$B$27,2,0))),1,0)</f>
        <v>0</v>
      </c>
      <c r="J177" s="30" t="str">
        <f t="array" ref="J177">IFERROR(INDEX(Налаштування!$H$2:$H$367,SMALL(IF($I$4:$I$307=1,ROW($I$4:$I$307),""),ROW()-ROW($J$3))-ROW($J$3)),"")</f>
        <v/>
      </c>
    </row>
    <row r="178" spans="1:10" ht="15.75">
      <c r="A178" s="55" t="str">
        <f t="shared" si="4"/>
        <v/>
      </c>
      <c r="B178" s="33"/>
      <c r="C178" s="54"/>
      <c r="D178" s="33"/>
      <c r="E178" s="33"/>
      <c r="F178" s="33"/>
      <c r="H178" s="31" t="str">
        <f t="shared" si="5"/>
        <v/>
      </c>
      <c r="I178">
        <f t="array" ref="I178">IF(OR(AND(Налаштування!I176&lt;&gt;"вихідний",Налаштування!I176&lt;&gt;"канікули",COUNTIF($L$2:$L$6,Налаштування!G176)&gt;0),COUNTIF($L$2:$L$6,VLOOKUP(Налаштування!I176,$A$22:$B$27,2,0))),1,0)</f>
        <v>0</v>
      </c>
      <c r="J178" s="30" t="str">
        <f t="array" ref="J178">IFERROR(INDEX(Налаштування!$H$2:$H$367,SMALL(IF($I$4:$I$307=1,ROW($I$4:$I$307),""),ROW()-ROW($J$3))-ROW($J$3)),"")</f>
        <v/>
      </c>
    </row>
    <row r="179" spans="1:10" ht="15.75">
      <c r="A179" s="56" t="str">
        <f t="shared" si="4"/>
        <v/>
      </c>
      <c r="C179" s="47"/>
      <c r="I179">
        <f t="array" ref="I179">IF(OR(AND(Налаштування!I179&lt;&gt;"вихідний",Налаштування!I179&lt;&gt;"канікули",COUNTIF($L$2:$L$6,Налаштування!G179)&gt;0),COUNTIF($L$2:$L$6,VLOOKUP(Налаштування!I179,$A$22:$B$27,2,0))),1,0)</f>
        <v>0</v>
      </c>
      <c r="J179" s="30"/>
    </row>
    <row r="180" spans="1:10" ht="15.75">
      <c r="A180" s="56" t="str">
        <f t="shared" si="4"/>
        <v/>
      </c>
      <c r="C180" s="47"/>
      <c r="I180">
        <f t="array" ref="I180">IF(OR(AND(Налаштування!I180&lt;&gt;"вихідний",Налаштування!I180&lt;&gt;"канікули",COUNTIF($L$2:$L$6,Налаштування!G180)&gt;0),COUNTIF($L$2:$L$6,VLOOKUP(Налаштування!I180,$A$22:$B$27,2,0))),1,0)</f>
        <v>0</v>
      </c>
      <c r="J180" s="30"/>
    </row>
    <row r="181" spans="1:10">
      <c r="I181">
        <f t="array" ref="I181">IF(OR(AND(Налаштування!I241&lt;&gt;"вихідний",Налаштування!I241&lt;&gt;"канікули",COUNTIF($L$2:$L$6,Налаштування!G241)&gt;0),COUNTIF($L$2:$L$6,VLOOKUP(Налаштування!I241,$A$22:$B$27,2,0))),1,0)</f>
        <v>0</v>
      </c>
    </row>
    <row r="182" spans="1:10">
      <c r="I182">
        <f t="array" ref="I182">IF(OR(AND(Налаштування!I242&lt;&gt;"вихідний",Налаштування!I242&lt;&gt;"канікули",COUNTIF($L$2:$L$6,Налаштування!G242)&gt;0),COUNTIF($L$2:$L$6,VLOOKUP(Налаштування!I242,$A$22:$B$27,2,0))),1,0)</f>
        <v>0</v>
      </c>
    </row>
    <row r="183" spans="1:10">
      <c r="I183">
        <f t="array" ref="I183">IF(OR(AND(Налаштування!I243&lt;&gt;"вихідний",Налаштування!I243&lt;&gt;"канікули",COUNTIF($L$2:$L$6,Налаштування!G243)&gt;0),COUNTIF($L$2:$L$6,VLOOKUP(Налаштування!I243,$A$22:$B$27,2,0))),1,0)</f>
        <v>0</v>
      </c>
    </row>
    <row r="184" spans="1:10">
      <c r="I184">
        <f t="array" ref="I184">IF(OR(AND(Налаштування!I244&lt;&gt;"вихідний",Налаштування!I244&lt;&gt;"канікули",COUNTIF($L$2:$L$6,Налаштування!G244)&gt;0),COUNTIF($L$2:$L$6,VLOOKUP(Налаштування!I244,$A$22:$B$27,2,0))),1,0)</f>
        <v>0</v>
      </c>
    </row>
    <row r="185" spans="1:10">
      <c r="I185">
        <f t="array" ref="I185">IF(OR(AND(Налаштування!I245&lt;&gt;"вихідний",Налаштування!I245&lt;&gt;"канікули",COUNTIF($L$2:$L$6,Налаштування!G245)&gt;0),COUNTIF($L$2:$L$6,VLOOKUP(Налаштування!I245,$A$22:$B$27,2,0))),1,0)</f>
        <v>0</v>
      </c>
    </row>
    <row r="186" spans="1:10">
      <c r="I186">
        <f t="array" ref="I186">IF(OR(AND(Налаштування!I246&lt;&gt;"вихідний",Налаштування!I246&lt;&gt;"канікули",COUNTIF($L$2:$L$6,Налаштування!G246)&gt;0),COUNTIF($L$2:$L$6,VLOOKUP(Налаштування!I246,$A$22:$B$27,2,0))),1,0)</f>
        <v>0</v>
      </c>
    </row>
    <row r="187" spans="1:10">
      <c r="I187">
        <f t="array" ref="I187">IF(OR(AND(Налаштування!I247&lt;&gt;"вихідний",Налаштування!I247&lt;&gt;"канікули",COUNTIF($L$2:$L$6,Налаштування!G247)&gt;0),COUNTIF($L$2:$L$6,VLOOKUP(Налаштування!I247,$A$22:$B$27,2,0))),1,0)</f>
        <v>1</v>
      </c>
    </row>
    <row r="188" spans="1:10">
      <c r="I188">
        <f t="array" ref="I188">IF(OR(AND(Налаштування!I248&lt;&gt;"вихідний",Налаштування!I248&lt;&gt;"канікули",COUNTIF($L$2:$L$6,Налаштування!G248)&gt;0),COUNTIF($L$2:$L$6,VLOOKUP(Налаштування!I248,$A$22:$B$27,2,0))),1,0)</f>
        <v>0</v>
      </c>
    </row>
    <row r="189" spans="1:10">
      <c r="I189">
        <f t="array" ref="I189">IF(OR(AND(Налаштування!I249&lt;&gt;"вихідний",Налаштування!I249&lt;&gt;"канікули",COUNTIF($L$2:$L$6,Налаштування!G249)&gt;0),COUNTIF($L$2:$L$6,VLOOKUP(Налаштування!I249,$A$22:$B$27,2,0))),1,0)</f>
        <v>0</v>
      </c>
    </row>
    <row r="190" spans="1:10">
      <c r="I190">
        <f t="array" ref="I190">IF(OR(AND(Налаштування!I250&lt;&gt;"вихідний",Налаштування!I250&lt;&gt;"канікули",COUNTIF($L$2:$L$6,Налаштування!G250)&gt;0),COUNTIF($L$2:$L$6,VLOOKUP(Налаштування!I250,$A$22:$B$27,2,0))),1,0)</f>
        <v>0</v>
      </c>
    </row>
    <row r="191" spans="1:10">
      <c r="I191">
        <f t="array" ref="I191">IF(OR(AND(Налаштування!I251&lt;&gt;"вихідний",Налаштування!I251&lt;&gt;"канікули",COUNTIF($L$2:$L$6,Налаштування!G251)&gt;0),COUNTIF($L$2:$L$6,VLOOKUP(Налаштування!I251,$A$22:$B$27,2,0))),1,0)</f>
        <v>0</v>
      </c>
    </row>
    <row r="192" spans="1:10">
      <c r="I192">
        <f t="array" ref="I192">IF(OR(AND(Налаштування!I252&lt;&gt;"вихідний",Налаштування!I252&lt;&gt;"канікули",COUNTIF($L$2:$L$6,Налаштування!G252)&gt;0),COUNTIF($L$2:$L$6,VLOOKUP(Налаштування!I252,$A$22:$B$27,2,0))),1,0)</f>
        <v>0</v>
      </c>
    </row>
    <row r="193" spans="9:9">
      <c r="I193">
        <f t="array" ref="I193">IF(OR(AND(Налаштування!I253&lt;&gt;"вихідний",Налаштування!I253&lt;&gt;"канікули",COUNTIF($L$2:$L$6,Налаштування!G253)&gt;0),COUNTIF($L$2:$L$6,VLOOKUP(Налаштування!I253,$A$22:$B$27,2,0))),1,0)</f>
        <v>0</v>
      </c>
    </row>
    <row r="194" spans="9:9">
      <c r="I194">
        <f t="array" ref="I194">IF(OR(AND(Налаштування!I254&lt;&gt;"вихідний",Налаштування!I254&lt;&gt;"канікули",COUNTIF($L$2:$L$6,Налаштування!G254)&gt;0),COUNTIF($L$2:$L$6,VLOOKUP(Налаштування!I254,$A$22:$B$27,2,0))),1,0)</f>
        <v>1</v>
      </c>
    </row>
    <row r="195" spans="9:9">
      <c r="I195">
        <f t="array" ref="I195">IF(OR(AND(Налаштування!I255&lt;&gt;"вихідний",Налаштування!I255&lt;&gt;"канікули",COUNTIF($L$2:$L$6,Налаштування!G255)&gt;0),COUNTIF($L$2:$L$6,VLOOKUP(Налаштування!I255,$A$22:$B$27,2,0))),1,0)</f>
        <v>0</v>
      </c>
    </row>
    <row r="196" spans="9:9">
      <c r="I196">
        <f t="array" ref="I196">IF(OR(AND(Налаштування!I256&lt;&gt;"вихідний",Налаштування!I256&lt;&gt;"канікули",COUNTIF($L$2:$L$6,Налаштування!G256)&gt;0),COUNTIF($L$2:$L$6,VLOOKUP(Налаштування!I256,$A$22:$B$27,2,0))),1,0)</f>
        <v>0</v>
      </c>
    </row>
    <row r="197" spans="9:9">
      <c r="I197">
        <f t="array" ref="I197">IF(OR(AND(Налаштування!I257&lt;&gt;"вихідний",Налаштування!I257&lt;&gt;"канікули",COUNTIF($L$2:$L$6,Налаштування!G257)&gt;0),COUNTIF($L$2:$L$6,VLOOKUP(Налаштування!I257,$A$22:$B$27,2,0))),1,0)</f>
        <v>0</v>
      </c>
    </row>
    <row r="198" spans="9:9">
      <c r="I198">
        <f t="array" ref="I198">IF(OR(AND(Налаштування!I258&lt;&gt;"вихідний",Налаштування!I258&lt;&gt;"канікули",COUNTIF($L$2:$L$6,Налаштування!G258)&gt;0),COUNTIF($L$2:$L$6,VLOOKUP(Налаштування!I258,$A$22:$B$27,2,0))),1,0)</f>
        <v>0</v>
      </c>
    </row>
    <row r="199" spans="9:9">
      <c r="I199">
        <f t="array" ref="I199">IF(OR(AND(Налаштування!I259&lt;&gt;"вихідний",Налаштування!I259&lt;&gt;"канікули",COUNTIF($L$2:$L$6,Налаштування!G259)&gt;0),COUNTIF($L$2:$L$6,VLOOKUP(Налаштування!I259,$A$22:$B$27,2,0))),1,0)</f>
        <v>0</v>
      </c>
    </row>
    <row r="200" spans="9:9">
      <c r="I200">
        <f t="array" ref="I200">IF(OR(AND(Налаштування!I260&lt;&gt;"вихідний",Налаштування!I260&lt;&gt;"канікули",COUNTIF($L$2:$L$6,Налаштування!G260)&gt;0),COUNTIF($L$2:$L$6,VLOOKUP(Налаштування!I260,$A$22:$B$27,2,0))),1,0)</f>
        <v>0</v>
      </c>
    </row>
    <row r="201" spans="9:9">
      <c r="I201">
        <f t="array" ref="I201">IF(OR(AND(Налаштування!I261&lt;&gt;"вихідний",Налаштування!I261&lt;&gt;"канікули",COUNTIF($L$2:$L$6,Налаштування!G261)&gt;0),COUNTIF($L$2:$L$6,VLOOKUP(Налаштування!I261,$A$22:$B$27,2,0))),1,0)</f>
        <v>1</v>
      </c>
    </row>
    <row r="202" spans="9:9">
      <c r="I202">
        <f t="array" ref="I202">IF(OR(AND(Налаштування!I262&lt;&gt;"вихідний",Налаштування!I262&lt;&gt;"канікули",COUNTIF($L$2:$L$6,Налаштування!G262)&gt;0),COUNTIF($L$2:$L$6,VLOOKUP(Налаштування!I262,$A$22:$B$27,2,0))),1,0)</f>
        <v>0</v>
      </c>
    </row>
    <row r="203" spans="9:9">
      <c r="I203">
        <f t="array" ref="I203">IF(OR(AND(Налаштування!I263&lt;&gt;"вихідний",Налаштування!I263&lt;&gt;"канікули",COUNTIF($L$2:$L$6,Налаштування!G263)&gt;0),COUNTIF($L$2:$L$6,VLOOKUP(Налаштування!I263,$A$22:$B$27,2,0))),1,0)</f>
        <v>0</v>
      </c>
    </row>
    <row r="204" spans="9:9">
      <c r="I204">
        <f t="array" ref="I204">IF(OR(AND(Налаштування!I264&lt;&gt;"вихідний",Налаштування!I264&lt;&gt;"канікули",COUNTIF($L$2:$L$6,Налаштування!G264)&gt;0),COUNTIF($L$2:$L$6,VLOOKUP(Налаштування!I264,$A$22:$B$27,2,0))),1,0)</f>
        <v>0</v>
      </c>
    </row>
    <row r="205" spans="9:9">
      <c r="I205">
        <f t="array" ref="I205">IF(OR(AND(Налаштування!I265&lt;&gt;"вихідний",Налаштування!I265&lt;&gt;"канікули",COUNTIF($L$2:$L$6,Налаштування!G265)&gt;0),COUNTIF($L$2:$L$6,VLOOKUP(Налаштування!I265,$A$22:$B$27,2,0))),1,0)</f>
        <v>0</v>
      </c>
    </row>
    <row r="206" spans="9:9">
      <c r="I206">
        <f t="array" ref="I206">IF(OR(AND(Налаштування!I266&lt;&gt;"вихідний",Налаштування!I266&lt;&gt;"канікули",COUNTIF($L$2:$L$6,Налаштування!G266)&gt;0),COUNTIF($L$2:$L$6,VLOOKUP(Налаштування!I266,$A$22:$B$27,2,0))),1,0)</f>
        <v>0</v>
      </c>
    </row>
    <row r="207" spans="9:9">
      <c r="I207">
        <f t="array" ref="I207">IF(OR(AND(Налаштування!I267&lt;&gt;"вихідний",Налаштування!I267&lt;&gt;"канікули",COUNTIF($L$2:$L$6,Налаштування!G267)&gt;0),COUNTIF($L$2:$L$6,VLOOKUP(Налаштування!I267,$A$22:$B$27,2,0))),1,0)</f>
        <v>0</v>
      </c>
    </row>
    <row r="208" spans="9:9">
      <c r="I208">
        <f t="array" ref="I208">IF(OR(AND(Налаштування!I268&lt;&gt;"вихідний",Налаштування!I268&lt;&gt;"канікули",COUNTIF($L$2:$L$6,Налаштування!G268)&gt;0),COUNTIF($L$2:$L$6,VLOOKUP(Налаштування!I268,$A$22:$B$27,2,0))),1,0)</f>
        <v>1</v>
      </c>
    </row>
    <row r="209" spans="9:9">
      <c r="I209">
        <f t="array" ref="I209">IF(OR(AND(Налаштування!I269&lt;&gt;"вихідний",Налаштування!I269&lt;&gt;"канікули",COUNTIF($L$2:$L$6,Налаштування!G269)&gt;0),COUNTIF($L$2:$L$6,VLOOKUP(Налаштування!I269,$A$22:$B$27,2,0))),1,0)</f>
        <v>0</v>
      </c>
    </row>
    <row r="210" spans="9:9">
      <c r="I210">
        <f t="array" ref="I210">IF(OR(AND(Налаштування!I270&lt;&gt;"вихідний",Налаштування!I270&lt;&gt;"канікули",COUNTIF($L$2:$L$6,Налаштування!G270)&gt;0),COUNTIF($L$2:$L$6,VLOOKUP(Налаштування!I270,$A$22:$B$27,2,0))),1,0)</f>
        <v>0</v>
      </c>
    </row>
    <row r="211" spans="9:9">
      <c r="I211">
        <f t="array" ref="I211">IF(OR(AND(Налаштування!I271&lt;&gt;"вихідний",Налаштування!I271&lt;&gt;"канікули",COUNTIF($L$2:$L$6,Налаштування!G271)&gt;0),COUNTIF($L$2:$L$6,VLOOKUP(Налаштування!I271,$A$22:$B$27,2,0))),1,0)</f>
        <v>0</v>
      </c>
    </row>
    <row r="212" spans="9:9">
      <c r="I212">
        <f t="array" ref="I212">IF(OR(AND(Налаштування!I272&lt;&gt;"вихідний",Налаштування!I272&lt;&gt;"канікули",COUNTIF($L$2:$L$6,Налаштування!G272)&gt;0),COUNTIF($L$2:$L$6,VLOOKUP(Налаштування!I272,$A$22:$B$27,2,0))),1,0)</f>
        <v>0</v>
      </c>
    </row>
    <row r="213" spans="9:9">
      <c r="I213">
        <f t="array" ref="I213">IF(OR(AND(Налаштування!I273&lt;&gt;"вихідний",Налаштування!I273&lt;&gt;"канікули",COUNTIF($L$2:$L$6,Налаштування!G273)&gt;0),COUNTIF($L$2:$L$6,VLOOKUP(Налаштування!I273,$A$22:$B$27,2,0))),1,0)</f>
        <v>0</v>
      </c>
    </row>
    <row r="214" spans="9:9">
      <c r="I214">
        <f t="array" ref="I214">IF(OR(AND(Налаштування!I274&lt;&gt;"вихідний",Налаштування!I274&lt;&gt;"канікули",COUNTIF($L$2:$L$6,Налаштування!G274)&gt;0),COUNTIF($L$2:$L$6,VLOOKUP(Налаштування!I274,$A$22:$B$27,2,0))),1,0)</f>
        <v>0</v>
      </c>
    </row>
    <row r="215" spans="9:9">
      <c r="I215">
        <f t="array" ref="I215">IF(OR(AND(Налаштування!I275&lt;&gt;"вихідний",Налаштування!I275&lt;&gt;"канікули",COUNTIF($L$2:$L$6,Налаштування!G275)&gt;0),COUNTIF($L$2:$L$6,VLOOKUP(Налаштування!I275,$A$22:$B$27,2,0))),1,0)</f>
        <v>1</v>
      </c>
    </row>
    <row r="216" spans="9:9">
      <c r="I216">
        <f t="array" ref="I216">IF(OR(AND(Налаштування!I276&lt;&gt;"вихідний",Налаштування!I276&lt;&gt;"канікули",COUNTIF($L$2:$L$6,Налаштування!G276)&gt;0),COUNTIF($L$2:$L$6,VLOOKUP(Налаштування!I276,$A$22:$B$27,2,0))),1,0)</f>
        <v>0</v>
      </c>
    </row>
    <row r="217" spans="9:9">
      <c r="I217">
        <f t="array" ref="I217">IF(OR(AND(Налаштування!I277&lt;&gt;"вихідний",Налаштування!I277&lt;&gt;"канікули",COUNTIF($L$2:$L$6,Налаштування!G277)&gt;0),COUNTIF($L$2:$L$6,VLOOKUP(Налаштування!I277,$A$22:$B$27,2,0))),1,0)</f>
        <v>0</v>
      </c>
    </row>
    <row r="218" spans="9:9">
      <c r="I218">
        <f t="array" ref="I218">IF(OR(AND(Налаштування!I278&lt;&gt;"вихідний",Налаштування!I278&lt;&gt;"канікули",COUNTIF($L$2:$L$6,Налаштування!G278)&gt;0),COUNTIF($L$2:$L$6,VLOOKUP(Налаштування!I278,$A$22:$B$27,2,0))),1,0)</f>
        <v>0</v>
      </c>
    </row>
    <row r="219" spans="9:9">
      <c r="I219">
        <f t="array" ref="I219">IF(OR(AND(Налаштування!I279&lt;&gt;"вихідний",Налаштування!I279&lt;&gt;"канікули",COUNTIF($L$2:$L$6,Налаштування!G279)&gt;0),COUNTIF($L$2:$L$6,VLOOKUP(Налаштування!I279,$A$22:$B$27,2,0))),1,0)</f>
        <v>0</v>
      </c>
    </row>
    <row r="220" spans="9:9">
      <c r="I220">
        <f t="array" ref="I220">IF(OR(AND(Налаштування!I280&lt;&gt;"вихідний",Налаштування!I280&lt;&gt;"канікули",COUNTIF($L$2:$L$6,Налаштування!G280)&gt;0),COUNTIF($L$2:$L$6,VLOOKUP(Налаштування!I280,$A$22:$B$27,2,0))),1,0)</f>
        <v>0</v>
      </c>
    </row>
    <row r="221" spans="9:9">
      <c r="I221">
        <f t="array" ref="I221">IF(OR(AND(Налаштування!I281&lt;&gt;"вихідний",Налаштування!I281&lt;&gt;"канікули",COUNTIF($L$2:$L$6,Налаштування!G281)&gt;0),COUNTIF($L$2:$L$6,VLOOKUP(Налаштування!I281,$A$22:$B$27,2,0))),1,0)</f>
        <v>0</v>
      </c>
    </row>
    <row r="222" spans="9:9">
      <c r="I222">
        <f t="array" ref="I222">IF(OR(AND(Налаштування!I282&lt;&gt;"вихідний",Налаштування!I282&lt;&gt;"канікули",COUNTIF($L$2:$L$6,Налаштування!G282)&gt;0),COUNTIF($L$2:$L$6,VLOOKUP(Налаштування!I282,$A$22:$B$27,2,0))),1,0)</f>
        <v>1</v>
      </c>
    </row>
    <row r="223" spans="9:9">
      <c r="I223">
        <f t="array" ref="I223">IF(OR(AND(Налаштування!I283&lt;&gt;"вихідний",Налаштування!I283&lt;&gt;"канікули",COUNTIF($L$2:$L$6,Налаштування!G283)&gt;0),COUNTIF($L$2:$L$6,VLOOKUP(Налаштування!I283,$A$22:$B$27,2,0))),1,0)</f>
        <v>0</v>
      </c>
    </row>
    <row r="224" spans="9:9">
      <c r="I224">
        <f t="array" ref="I224">IF(OR(AND(Налаштування!I284&lt;&gt;"вихідний",Налаштування!I284&lt;&gt;"канікули",COUNTIF($L$2:$L$6,Налаштування!G284)&gt;0),COUNTIF($L$2:$L$6,VLOOKUP(Налаштування!I284,$A$22:$B$27,2,0))),1,0)</f>
        <v>0</v>
      </c>
    </row>
    <row r="225" spans="9:9">
      <c r="I225">
        <f t="array" ref="I225">IF(OR(AND(Налаштування!I285&lt;&gt;"вихідний",Налаштування!I285&lt;&gt;"канікули",COUNTIF($L$2:$L$6,Налаштування!G285)&gt;0),COUNTIF($L$2:$L$6,VLOOKUP(Налаштування!I285,$A$22:$B$27,2,0))),1,0)</f>
        <v>0</v>
      </c>
    </row>
    <row r="226" spans="9:9">
      <c r="I226">
        <f t="array" ref="I226">IF(OR(AND(Налаштування!I286&lt;&gt;"вихідний",Налаштування!I286&lt;&gt;"канікули",COUNTIF($L$2:$L$6,Налаштування!G286)&gt;0),COUNTIF($L$2:$L$6,VLOOKUP(Налаштування!I286,$A$22:$B$27,2,0))),1,0)</f>
        <v>0</v>
      </c>
    </row>
    <row r="227" spans="9:9">
      <c r="I227">
        <f t="array" ref="I227">IF(OR(AND(Налаштування!I287&lt;&gt;"вихідний",Налаштування!I287&lt;&gt;"канікули",COUNTIF($L$2:$L$6,Налаштування!G287)&gt;0),COUNTIF($L$2:$L$6,VLOOKUP(Налаштування!I287,$A$22:$B$27,2,0))),1,0)</f>
        <v>0</v>
      </c>
    </row>
    <row r="228" spans="9:9">
      <c r="I228">
        <f t="array" ref="I228">IF(OR(AND(Налаштування!I288&lt;&gt;"вихідний",Налаштування!I288&lt;&gt;"канікули",COUNTIF($L$2:$L$6,Налаштування!G288)&gt;0),COUNTIF($L$2:$L$6,VLOOKUP(Налаштування!I288,$A$22:$B$27,2,0))),1,0)</f>
        <v>0</v>
      </c>
    </row>
    <row r="229" spans="9:9">
      <c r="I229">
        <f t="array" ref="I229">IF(OR(AND(Налаштування!I289&lt;&gt;"вихідний",Налаштування!I289&lt;&gt;"канікули",COUNTIF($L$2:$L$6,Налаштування!G289)&gt;0),COUNTIF($L$2:$L$6,VLOOKUP(Налаштування!I289,$A$22:$B$27,2,0))),1,0)</f>
        <v>1</v>
      </c>
    </row>
    <row r="230" spans="9:9">
      <c r="I230">
        <f t="array" ref="I230">IF(OR(AND(Налаштування!I290&lt;&gt;"вихідний",Налаштування!I290&lt;&gt;"канікули",COUNTIF($L$2:$L$6,Налаштування!G290)&gt;0),COUNTIF($L$2:$L$6,VLOOKUP(Налаштування!I290,$A$22:$B$27,2,0))),1,0)</f>
        <v>0</v>
      </c>
    </row>
    <row r="231" spans="9:9">
      <c r="I231">
        <f t="array" ref="I231">IF(OR(AND(Налаштування!I291&lt;&gt;"вихідний",Налаштування!I291&lt;&gt;"канікули",COUNTIF($L$2:$L$6,Налаштування!G291)&gt;0),COUNTIF($L$2:$L$6,VLOOKUP(Налаштування!I291,$A$22:$B$27,2,0))),1,0)</f>
        <v>0</v>
      </c>
    </row>
    <row r="232" spans="9:9">
      <c r="I232">
        <f t="array" ref="I232">IF(OR(AND(Налаштування!I292&lt;&gt;"вихідний",Налаштування!I292&lt;&gt;"канікули",COUNTIF($L$2:$L$6,Налаштування!G292)&gt;0),COUNTIF($L$2:$L$6,VLOOKUP(Налаштування!I292,$A$22:$B$27,2,0))),1,0)</f>
        <v>0</v>
      </c>
    </row>
    <row r="233" spans="9:9">
      <c r="I233">
        <f t="array" ref="I233">IF(OR(AND(Налаштування!I293&lt;&gt;"вихідний",Налаштування!I293&lt;&gt;"канікули",COUNTIF($L$2:$L$6,Налаштування!G293)&gt;0),COUNTIF($L$2:$L$6,VLOOKUP(Налаштування!I293,$A$22:$B$27,2,0))),1,0)</f>
        <v>0</v>
      </c>
    </row>
    <row r="234" spans="9:9">
      <c r="I234">
        <f t="array" ref="I234">IF(OR(AND(Налаштування!I294&lt;&gt;"вихідний",Налаштування!I294&lt;&gt;"канікули",COUNTIF($L$2:$L$6,Налаштування!G294)&gt;0),COUNTIF($L$2:$L$6,VLOOKUP(Налаштування!I294,$A$22:$B$27,2,0))),1,0)</f>
        <v>0</v>
      </c>
    </row>
    <row r="235" spans="9:9">
      <c r="I235">
        <f t="array" ref="I235">IF(OR(AND(Налаштування!I295&lt;&gt;"вихідний",Налаштування!I295&lt;&gt;"канікули",COUNTIF($L$2:$L$6,Налаштування!G295)&gt;0),COUNTIF($L$2:$L$6,VLOOKUP(Налаштування!I295,$A$22:$B$27,2,0))),1,0)</f>
        <v>0</v>
      </c>
    </row>
    <row r="236" spans="9:9">
      <c r="I236">
        <f t="array" ref="I236">IF(OR(AND(Налаштування!I296&lt;&gt;"вихідний",Налаштування!I296&lt;&gt;"канікули",COUNTIF($L$2:$L$6,Налаштування!G296)&gt;0),COUNTIF($L$2:$L$6,VLOOKUP(Налаштування!I296,$A$22:$B$27,2,0))),1,0)</f>
        <v>1</v>
      </c>
    </row>
    <row r="237" spans="9:9">
      <c r="I237">
        <f t="array" ref="I237">IF(OR(AND(Налаштування!I297&lt;&gt;"вихідний",Налаштування!I297&lt;&gt;"канікули",COUNTIF($L$2:$L$6,Налаштування!G297)&gt;0),COUNTIF($L$2:$L$6,VLOOKUP(Налаштування!I297,$A$22:$B$27,2,0))),1,0)</f>
        <v>0</v>
      </c>
    </row>
    <row r="238" spans="9:9">
      <c r="I238">
        <f t="array" ref="I238">IF(OR(AND(Налаштування!I298&lt;&gt;"вихідний",Налаштування!I298&lt;&gt;"канікули",COUNTIF($L$2:$L$6,Налаштування!G298)&gt;0),COUNTIF($L$2:$L$6,VLOOKUP(Налаштування!I298,$A$22:$B$27,2,0))),1,0)</f>
        <v>0</v>
      </c>
    </row>
    <row r="239" spans="9:9">
      <c r="I239">
        <f t="array" ref="I239">IF(OR(AND(Налаштування!I299&lt;&gt;"вихідний",Налаштування!I299&lt;&gt;"канікули",COUNTIF($L$2:$L$6,Налаштування!G299)&gt;0),COUNTIF($L$2:$L$6,VLOOKUP(Налаштування!I299,$A$22:$B$27,2,0))),1,0)</f>
        <v>0</v>
      </c>
    </row>
    <row r="240" spans="9:9">
      <c r="I240">
        <f t="array" ref="I240">IF(OR(AND(Налаштування!I300&lt;&gt;"вихідний",Налаштування!I300&lt;&gt;"канікули",COUNTIF($L$2:$L$6,Налаштування!G300)&gt;0),COUNTIF($L$2:$L$6,VLOOKUP(Налаштування!I300,$A$22:$B$27,2,0))),1,0)</f>
        <v>0</v>
      </c>
    </row>
    <row r="241" spans="9:9">
      <c r="I241">
        <f t="array" ref="I241">IF(OR(AND(Налаштування!I301&lt;&gt;"вихідний",Налаштування!I301&lt;&gt;"канікули",COUNTIF($L$2:$L$6,Налаштування!G301)&gt;0),COUNTIF($L$2:$L$6,VLOOKUP(Налаштування!I301,$A$22:$B$27,2,0))),1,0)</f>
        <v>0</v>
      </c>
    </row>
    <row r="242" spans="9:9">
      <c r="I242">
        <f t="array" ref="I242">IF(OR(AND(Налаштування!I302&lt;&gt;"вихідний",Налаштування!I302&lt;&gt;"канікули",COUNTIF($L$2:$L$6,Налаштування!G302)&gt;0),COUNTIF($L$2:$L$6,VLOOKUP(Налаштування!I302,$A$22:$B$27,2,0))),1,0)</f>
        <v>0</v>
      </c>
    </row>
    <row r="243" spans="9:9">
      <c r="I243">
        <f t="array" ref="I243">IF(OR(AND(Налаштування!I303&lt;&gt;"вихідний",Налаштування!I303&lt;&gt;"канікули",COUNTIF($L$2:$L$6,Налаштування!G303)&gt;0),COUNTIF($L$2:$L$6,VLOOKUP(Налаштування!I303,$A$22:$B$27,2,0))),1,0)</f>
        <v>1</v>
      </c>
    </row>
    <row r="244" spans="9:9">
      <c r="I244">
        <f t="array" ref="I244">IF(OR(AND(Налаштування!I304&lt;&gt;"вихідний",Налаштування!I304&lt;&gt;"канікули",COUNTIF($L$2:$L$6,Налаштування!G304)&gt;0),COUNTIF($L$2:$L$6,VLOOKUP(Налаштування!I304,$A$22:$B$27,2,0))),1,0)</f>
        <v>0</v>
      </c>
    </row>
    <row r="245" spans="9:9">
      <c r="I245">
        <f t="array" ref="I245">IF(OR(AND(Налаштування!I305&lt;&gt;"вихідний",Налаштування!I305&lt;&gt;"канікули",COUNTIF($L$2:$L$6,Налаштування!G305)&gt;0),COUNTIF($L$2:$L$6,VLOOKUP(Налаштування!I305,$A$22:$B$27,2,0))),1,0)</f>
        <v>0</v>
      </c>
    </row>
    <row r="246" spans="9:9">
      <c r="I246">
        <f t="array" ref="I246">IF(OR(AND(Налаштування!I306&lt;&gt;"вихідний",Налаштування!I306&lt;&gt;"канікули",COUNTIF($L$2:$L$6,Налаштування!G306)&gt;0),COUNTIF($L$2:$L$6,VLOOKUP(Налаштування!I306,$A$22:$B$27,2,0))),1,0)</f>
        <v>0</v>
      </c>
    </row>
    <row r="247" spans="9:9">
      <c r="I247">
        <f t="array" ref="I247">IF(OR(AND(Налаштування!I307&lt;&gt;"вихідний",Налаштування!I307&lt;&gt;"канікули",COUNTIF($L$2:$L$6,Налаштування!G307)&gt;0),COUNTIF($L$2:$L$6,VLOOKUP(Налаштування!I307,$A$22:$B$27,2,0))),1,0)</f>
        <v>0</v>
      </c>
    </row>
    <row r="248" spans="9:9">
      <c r="I248">
        <f t="array" ref="I248">IF(OR(AND(Налаштування!I308&lt;&gt;"вихідний",Налаштування!I308&lt;&gt;"канікули",COUNTIF($L$2:$L$6,Налаштування!G308)&gt;0),COUNTIF($L$2:$L$6,VLOOKUP(Налаштування!I308,$A$22:$B$27,2,0))),1,0)</f>
        <v>0</v>
      </c>
    </row>
    <row r="249" spans="9:9">
      <c r="I249">
        <f t="array" ref="I249">IF(OR(AND(Налаштування!I309&lt;&gt;"вихідний",Налаштування!I309&lt;&gt;"канікули",COUNTIF($L$2:$L$6,Налаштування!G309)&gt;0),COUNTIF($L$2:$L$6,VLOOKUP(Налаштування!I309,$A$22:$B$27,2,0))),1,0)</f>
        <v>0</v>
      </c>
    </row>
    <row r="250" spans="9:9">
      <c r="I250">
        <f t="array" ref="I250">IF(OR(AND(Налаштування!I310&lt;&gt;"вихідний",Налаштування!I310&lt;&gt;"канікули",COUNTIF($L$2:$L$6,Налаштування!G310)&gt;0),COUNTIF($L$2:$L$6,VLOOKUP(Налаштування!I310,$A$22:$B$27,2,0))),1,0)</f>
        <v>1</v>
      </c>
    </row>
    <row r="251" spans="9:9">
      <c r="I251">
        <f t="array" ref="I251">IF(OR(AND(Налаштування!I311&lt;&gt;"вихідний",Налаштування!I311&lt;&gt;"канікули",COUNTIF($L$2:$L$6,Налаштування!G311)&gt;0),COUNTIF($L$2:$L$6,VLOOKUP(Налаштування!I311,$A$22:$B$27,2,0))),1,0)</f>
        <v>0</v>
      </c>
    </row>
    <row r="252" spans="9:9">
      <c r="I252">
        <f t="array" ref="I252">IF(OR(AND(Налаштування!I312&lt;&gt;"вихідний",Налаштування!I312&lt;&gt;"канікули",COUNTIF($L$2:$L$6,Налаштування!G312)&gt;0),COUNTIF($L$2:$L$6,VLOOKUP(Налаштування!I312,$A$22:$B$27,2,0))),1,0)</f>
        <v>0</v>
      </c>
    </row>
    <row r="253" spans="9:9">
      <c r="I253">
        <f t="array" ref="I253">IF(OR(AND(Налаштування!I313&lt;&gt;"вихідний",Налаштування!I313&lt;&gt;"канікули",COUNTIF($L$2:$L$6,Налаштування!G313)&gt;0),COUNTIF($L$2:$L$6,VLOOKUP(Налаштування!I313,$A$22:$B$27,2,0))),1,0)</f>
        <v>0</v>
      </c>
    </row>
    <row r="254" spans="9:9">
      <c r="I254">
        <f t="array" ref="I254">IF(OR(AND(Налаштування!I314&lt;&gt;"вихідний",Налаштування!I314&lt;&gt;"канікули",COUNTIF($L$2:$L$6,Налаштування!G314)&gt;0),COUNTIF($L$2:$L$6,VLOOKUP(Налаштування!I314,$A$22:$B$27,2,0))),1,0)</f>
        <v>0</v>
      </c>
    </row>
    <row r="255" spans="9:9">
      <c r="I255">
        <f t="array" ref="I255">IF(OR(AND(Налаштування!I315&lt;&gt;"вихідний",Налаштування!I315&lt;&gt;"канікули",COUNTIF($L$2:$L$6,Налаштування!G315)&gt;0),COUNTIF($L$2:$L$6,VLOOKUP(Налаштування!I315,$A$22:$B$27,2,0))),1,0)</f>
        <v>0</v>
      </c>
    </row>
    <row r="256" spans="9:9">
      <c r="I256">
        <f t="array" ref="I256">IF(OR(AND(Налаштування!I316&lt;&gt;"вихідний",Налаштування!I316&lt;&gt;"канікули",COUNTIF($L$2:$L$6,Налаштування!G316)&gt;0),COUNTIF($L$2:$L$6,VLOOKUP(Налаштування!I316,$A$22:$B$27,2,0))),1,0)</f>
        <v>0</v>
      </c>
    </row>
    <row r="257" spans="9:9">
      <c r="I257">
        <f t="array" ref="I257">IF(OR(AND(Налаштування!I317&lt;&gt;"вихідний",Налаштування!I317&lt;&gt;"канікули",COUNTIF($L$2:$L$6,Налаштування!G317)&gt;0),COUNTIF($L$2:$L$6,VLOOKUP(Налаштування!I317,$A$22:$B$27,2,0))),1,0)</f>
        <v>1</v>
      </c>
    </row>
    <row r="258" spans="9:9">
      <c r="I258">
        <f t="array" ref="I258">IF(OR(AND(Налаштування!I318&lt;&gt;"вихідний",Налаштування!I318&lt;&gt;"канікули",COUNTIF($L$2:$L$6,Налаштування!G318)&gt;0),COUNTIF($L$2:$L$6,VLOOKUP(Налаштування!I318,$A$22:$B$27,2,0))),1,0)</f>
        <v>0</v>
      </c>
    </row>
    <row r="259" spans="9:9">
      <c r="I259">
        <f t="array" ref="I259">IF(OR(AND(Налаштування!I319&lt;&gt;"вихідний",Налаштування!I319&lt;&gt;"канікули",COUNTIF($L$2:$L$6,Налаштування!G319)&gt;0),COUNTIF($L$2:$L$6,VLOOKUP(Налаштування!I319,$A$22:$B$27,2,0))),1,0)</f>
        <v>0</v>
      </c>
    </row>
    <row r="260" spans="9:9">
      <c r="I260">
        <f t="array" ref="I260">IF(OR(AND(Налаштування!I320&lt;&gt;"вихідний",Налаштування!I320&lt;&gt;"канікули",COUNTIF($L$2:$L$6,Налаштування!G320)&gt;0),COUNTIF($L$2:$L$6,VLOOKUP(Налаштування!I320,$A$22:$B$27,2,0))),1,0)</f>
        <v>0</v>
      </c>
    </row>
    <row r="261" spans="9:9">
      <c r="I261">
        <f t="array" ref="I261">IF(OR(AND(Налаштування!I321&lt;&gt;"вихідний",Налаштування!I321&lt;&gt;"канікули",COUNTIF($L$2:$L$6,Налаштування!G321)&gt;0),COUNTIF($L$2:$L$6,VLOOKUP(Налаштування!I321,$A$22:$B$27,2,0))),1,0)</f>
        <v>0</v>
      </c>
    </row>
    <row r="262" spans="9:9">
      <c r="I262">
        <f t="array" ref="I262">IF(OR(AND(Налаштування!I322&lt;&gt;"вихідний",Налаштування!I322&lt;&gt;"канікули",COUNTIF($L$2:$L$6,Налаштування!G322)&gt;0),COUNTIF($L$2:$L$6,VLOOKUP(Налаштування!I322,$A$22:$B$27,2,0))),1,0)</f>
        <v>0</v>
      </c>
    </row>
    <row r="263" spans="9:9">
      <c r="I263">
        <f t="array" ref="I263">IF(OR(AND(Налаштування!I323&lt;&gt;"вихідний",Налаштування!I323&lt;&gt;"канікули",COUNTIF($L$2:$L$6,Налаштування!G323)&gt;0),COUNTIF($L$2:$L$6,VLOOKUP(Налаштування!I323,$A$22:$B$27,2,0))),1,0)</f>
        <v>0</v>
      </c>
    </row>
    <row r="264" spans="9:9">
      <c r="I264">
        <f t="array" ref="I264">IF(OR(AND(Налаштування!I324&lt;&gt;"вихідний",Налаштування!I324&lt;&gt;"канікули",COUNTIF($L$2:$L$6,Налаштування!G324)&gt;0),COUNTIF($L$2:$L$6,VLOOKUP(Налаштування!I324,$A$22:$B$27,2,0))),1,0)</f>
        <v>1</v>
      </c>
    </row>
    <row r="265" spans="9:9">
      <c r="I265">
        <f t="array" ref="I265">IF(OR(AND(Налаштування!I325&lt;&gt;"вихідний",Налаштування!I325&lt;&gt;"канікули",COUNTIF($L$2:$L$6,Налаштування!G325)&gt;0),COUNTIF($L$2:$L$6,VLOOKUP(Налаштування!I325,$A$22:$B$27,2,0))),1,0)</f>
        <v>0</v>
      </c>
    </row>
    <row r="266" spans="9:9">
      <c r="I266">
        <f t="array" ref="I266">IF(OR(AND(Налаштування!I326&lt;&gt;"вихідний",Налаштування!I326&lt;&gt;"канікули",COUNTIF($L$2:$L$6,Налаштування!G326)&gt;0),COUNTIF($L$2:$L$6,VLOOKUP(Налаштування!I326,$A$22:$B$27,2,0))),1,0)</f>
        <v>0</v>
      </c>
    </row>
    <row r="267" spans="9:9">
      <c r="I267">
        <f t="array" ref="I267">IF(OR(AND(Налаштування!I327&lt;&gt;"вихідний",Налаштування!I327&lt;&gt;"канікули",COUNTIF($L$2:$L$6,Налаштування!G327)&gt;0),COUNTIF($L$2:$L$6,VLOOKUP(Налаштування!I327,$A$22:$B$27,2,0))),1,0)</f>
        <v>0</v>
      </c>
    </row>
    <row r="268" spans="9:9">
      <c r="I268">
        <f t="array" ref="I268">IF(OR(AND(Налаштування!I328&lt;&gt;"вихідний",Налаштування!I328&lt;&gt;"канікули",COUNTIF($L$2:$L$6,Налаштування!G328)&gt;0),COUNTIF($L$2:$L$6,VLOOKUP(Налаштування!I328,$A$22:$B$27,2,0))),1,0)</f>
        <v>0</v>
      </c>
    </row>
    <row r="269" spans="9:9">
      <c r="I269">
        <f t="array" ref="I269">IF(OR(AND(Налаштування!I329&lt;&gt;"вихідний",Налаштування!I329&lt;&gt;"канікули",COUNTIF($L$2:$L$6,Налаштування!G329)&gt;0),COUNTIF($L$2:$L$6,VLOOKUP(Налаштування!I329,$A$22:$B$27,2,0))),1,0)</f>
        <v>0</v>
      </c>
    </row>
    <row r="270" spans="9:9">
      <c r="I270">
        <f t="array" ref="I270">IF(OR(AND(Налаштування!I330&lt;&gt;"вихідний",Налаштування!I330&lt;&gt;"канікули",COUNTIF($L$2:$L$6,Налаштування!G330)&gt;0),COUNTIF($L$2:$L$6,VLOOKUP(Налаштування!I330,$A$22:$B$27,2,0))),1,0)</f>
        <v>0</v>
      </c>
    </row>
    <row r="271" spans="9:9">
      <c r="I271">
        <f t="array" ref="I271">IF(OR(AND(Налаштування!I331&lt;&gt;"вихідний",Налаштування!I331&lt;&gt;"канікули",COUNTIF($L$2:$L$6,Налаштування!G331)&gt;0),COUNTIF($L$2:$L$6,VLOOKUP(Налаштування!I331,$A$22:$B$27,2,0))),1,0)</f>
        <v>1</v>
      </c>
    </row>
    <row r="272" spans="9:9">
      <c r="I272">
        <f t="array" ref="I272">IF(OR(AND(Налаштування!I332&lt;&gt;"вихідний",Налаштування!I332&lt;&gt;"канікули",COUNTIF($L$2:$L$6,Налаштування!G332)&gt;0),COUNTIF($L$2:$L$6,VLOOKUP(Налаштування!I332,$A$22:$B$27,2,0))),1,0)</f>
        <v>0</v>
      </c>
    </row>
    <row r="273" spans="9:9">
      <c r="I273">
        <f t="array" ref="I273">IF(OR(AND(Налаштування!I333&lt;&gt;"вихідний",Налаштування!I333&lt;&gt;"канікули",COUNTIF($L$2:$L$6,Налаштування!G333)&gt;0),COUNTIF($L$2:$L$6,VLOOKUP(Налаштування!I333,$A$22:$B$27,2,0))),1,0)</f>
        <v>0</v>
      </c>
    </row>
    <row r="274" spans="9:9">
      <c r="I274">
        <f t="array" ref="I274">IF(OR(AND(Налаштування!I334&lt;&gt;"вихідний",Налаштування!I334&lt;&gt;"канікули",COUNTIF($L$2:$L$6,Налаштування!G334)&gt;0),COUNTIF($L$2:$L$6,VLOOKUP(Налаштування!I334,$A$22:$B$27,2,0))),1,0)</f>
        <v>0</v>
      </c>
    </row>
    <row r="275" spans="9:9">
      <c r="I275">
        <f t="array" ref="I275">IF(OR(AND(Налаштування!I335&lt;&gt;"вихідний",Налаштування!I335&lt;&gt;"канікули",COUNTIF($L$2:$L$6,Налаштування!G335)&gt;0),COUNTIF($L$2:$L$6,VLOOKUP(Налаштування!I335,$A$22:$B$27,2,0))),1,0)</f>
        <v>0</v>
      </c>
    </row>
    <row r="276" spans="9:9">
      <c r="I276">
        <f t="array" ref="I276">IF(OR(AND(Налаштування!I336&lt;&gt;"вихідний",Налаштування!I336&lt;&gt;"канікули",COUNTIF($L$2:$L$6,Налаштування!G336)&gt;0),COUNTIF($L$2:$L$6,VLOOKUP(Налаштування!I336,$A$22:$B$27,2,0))),1,0)</f>
        <v>0</v>
      </c>
    </row>
    <row r="277" spans="9:9">
      <c r="I277">
        <f t="array" ref="I277">IF(OR(AND(Налаштування!I337&lt;&gt;"вихідний",Налаштування!I337&lt;&gt;"канікули",COUNTIF($L$2:$L$6,Налаштування!G337)&gt;0),COUNTIF($L$2:$L$6,VLOOKUP(Налаштування!I337,$A$22:$B$27,2,0))),1,0)</f>
        <v>0</v>
      </c>
    </row>
    <row r="278" spans="9:9">
      <c r="I278">
        <f t="array" ref="I278">IF(OR(AND(Налаштування!I338&lt;&gt;"вихідний",Налаштування!I338&lt;&gt;"канікули",COUNTIF($L$2:$L$6,Налаштування!G338)&gt;0),COUNTIF($L$2:$L$6,VLOOKUP(Налаштування!I338,$A$22:$B$27,2,0))),1,0)</f>
        <v>1</v>
      </c>
    </row>
    <row r="279" spans="9:9">
      <c r="I279">
        <f t="array" ref="I279">IF(OR(AND(Налаштування!I339&lt;&gt;"вихідний",Налаштування!I339&lt;&gt;"канікули",COUNTIF($L$2:$L$6,Налаштування!G339)&gt;0),COUNTIF($L$2:$L$6,VLOOKUP(Налаштування!I339,$A$22:$B$27,2,0))),1,0)</f>
        <v>0</v>
      </c>
    </row>
    <row r="280" spans="9:9">
      <c r="I280">
        <f t="array" ref="I280">IF(OR(AND(Налаштування!I340&lt;&gt;"вихідний",Налаштування!I340&lt;&gt;"канікули",COUNTIF($L$2:$L$6,Налаштування!G340)&gt;0),COUNTIF($L$2:$L$6,VLOOKUP(Налаштування!I340,$A$22:$B$27,2,0))),1,0)</f>
        <v>0</v>
      </c>
    </row>
    <row r="281" spans="9:9">
      <c r="I281">
        <f t="array" ref="I281">IF(OR(AND(Налаштування!I341&lt;&gt;"вихідний",Налаштування!I341&lt;&gt;"канікули",COUNTIF($L$2:$L$6,Налаштування!G341)&gt;0),COUNTIF($L$2:$L$6,VLOOKUP(Налаштування!I341,$A$22:$B$27,2,0))),1,0)</f>
        <v>0</v>
      </c>
    </row>
    <row r="282" spans="9:9">
      <c r="I282">
        <f t="array" ref="I282">IF(OR(AND(Налаштування!I342&lt;&gt;"вихідний",Налаштування!I342&lt;&gt;"канікули",COUNTIF($L$2:$L$6,Налаштування!G342)&gt;0),COUNTIF($L$2:$L$6,VLOOKUP(Налаштування!I342,$A$22:$B$27,2,0))),1,0)</f>
        <v>0</v>
      </c>
    </row>
    <row r="283" spans="9:9">
      <c r="I283">
        <f t="array" ref="I283">IF(OR(AND(Налаштування!I343&lt;&gt;"вихідний",Налаштування!I343&lt;&gt;"канікули",COUNTIF($L$2:$L$6,Налаштування!G343)&gt;0),COUNTIF($L$2:$L$6,VLOOKUP(Налаштування!I343,$A$22:$B$27,2,0))),1,0)</f>
        <v>0</v>
      </c>
    </row>
    <row r="284" spans="9:9">
      <c r="I284">
        <f t="array" ref="I284">IF(OR(AND(Налаштування!I344&lt;&gt;"вихідний",Налаштування!I344&lt;&gt;"канікули",COUNTIF($L$2:$L$6,Налаштування!G344)&gt;0),COUNTIF($L$2:$L$6,VLOOKUP(Налаштування!I344,$A$22:$B$27,2,0))),1,0)</f>
        <v>0</v>
      </c>
    </row>
    <row r="285" spans="9:9">
      <c r="I285">
        <f t="array" ref="I285">IF(OR(AND(Налаштування!I345&lt;&gt;"вихідний",Налаштування!I345&lt;&gt;"канікули",COUNTIF($L$2:$L$6,Налаштування!G345)&gt;0),COUNTIF($L$2:$L$6,VLOOKUP(Налаштування!I345,$A$22:$B$27,2,0))),1,0)</f>
        <v>1</v>
      </c>
    </row>
    <row r="286" spans="9:9">
      <c r="I286">
        <f t="array" ref="I286">IF(OR(AND(Налаштування!I346&lt;&gt;"вихідний",Налаштування!I346&lt;&gt;"канікули",COUNTIF($L$2:$L$6,Налаштування!G346)&gt;0),COUNTIF($L$2:$L$6,VLOOKUP(Налаштування!I346,$A$22:$B$27,2,0))),1,0)</f>
        <v>0</v>
      </c>
    </row>
    <row r="287" spans="9:9">
      <c r="I287">
        <f t="array" ref="I287">IF(OR(AND(Налаштування!I347&lt;&gt;"вихідний",Налаштування!I347&lt;&gt;"канікули",COUNTIF($L$2:$L$6,Налаштування!G347)&gt;0),COUNTIF($L$2:$L$6,VLOOKUP(Налаштування!I347,$A$22:$B$27,2,0))),1,0)</f>
        <v>0</v>
      </c>
    </row>
    <row r="288" spans="9:9">
      <c r="I288">
        <f t="array" ref="I288">IF(OR(AND(Налаштування!I348&lt;&gt;"вихідний",Налаштування!I348&lt;&gt;"канікули",COUNTIF($L$2:$L$6,Налаштування!G348)&gt;0),COUNTIF($L$2:$L$6,VLOOKUP(Налаштування!I348,$A$22:$B$27,2,0))),1,0)</f>
        <v>0</v>
      </c>
    </row>
    <row r="289" spans="9:9">
      <c r="I289">
        <f t="array" ref="I289">IF(OR(AND(Налаштування!I349&lt;&gt;"вихідний",Налаштування!I349&lt;&gt;"канікули",COUNTIF($L$2:$L$6,Налаштування!G349)&gt;0),COUNTIF($L$2:$L$6,VLOOKUP(Налаштування!I349,$A$22:$B$27,2,0))),1,0)</f>
        <v>0</v>
      </c>
    </row>
    <row r="290" spans="9:9">
      <c r="I290">
        <f t="array" ref="I290">IF(OR(AND(Налаштування!I350&lt;&gt;"вихідний",Налаштування!I350&lt;&gt;"канікули",COUNTIF($L$2:$L$6,Налаштування!G350)&gt;0),COUNTIF($L$2:$L$6,VLOOKUP(Налаштування!I350,$A$22:$B$27,2,0))),1,0)</f>
        <v>0</v>
      </c>
    </row>
    <row r="291" spans="9:9">
      <c r="I291">
        <f t="array" ref="I291">IF(OR(AND(Налаштування!I351&lt;&gt;"вихідний",Налаштування!I351&lt;&gt;"канікули",COUNTIF($L$2:$L$6,Налаштування!G351)&gt;0),COUNTIF($L$2:$L$6,VLOOKUP(Налаштування!I351,$A$22:$B$27,2,0))),1,0)</f>
        <v>0</v>
      </c>
    </row>
    <row r="292" spans="9:9">
      <c r="I292">
        <f t="array" ref="I292">IF(OR(AND(Налаштування!I352&lt;&gt;"вихідний",Налаштування!I352&lt;&gt;"канікули",COUNTIF($L$2:$L$6,Налаштування!G352)&gt;0),COUNTIF($L$2:$L$6,VLOOKUP(Налаштування!I352,$A$22:$B$27,2,0))),1,0)</f>
        <v>1</v>
      </c>
    </row>
    <row r="293" spans="9:9">
      <c r="I293">
        <f t="array" ref="I293">IF(OR(AND(Налаштування!I353&lt;&gt;"вихідний",Налаштування!I353&lt;&gt;"канікули",COUNTIF($L$2:$L$6,Налаштування!G353)&gt;0),COUNTIF($L$2:$L$6,VLOOKUP(Налаштування!I353,$A$22:$B$27,2,0))),1,0)</f>
        <v>0</v>
      </c>
    </row>
    <row r="294" spans="9:9">
      <c r="I294">
        <f t="array" ref="I294">IF(OR(AND(Налаштування!I354&lt;&gt;"вихідний",Налаштування!I354&lt;&gt;"канікули",COUNTIF($L$2:$L$6,Налаштування!G354)&gt;0),COUNTIF($L$2:$L$6,VLOOKUP(Налаштування!I354,$A$22:$B$27,2,0))),1,0)</f>
        <v>0</v>
      </c>
    </row>
    <row r="295" spans="9:9">
      <c r="I295">
        <f t="array" ref="I295">IF(OR(AND(Налаштування!I355&lt;&gt;"вихідний",Налаштування!I355&lt;&gt;"канікули",COUNTIF($L$2:$L$6,Налаштування!G355)&gt;0),COUNTIF($L$2:$L$6,VLOOKUP(Налаштування!I355,$A$22:$B$27,2,0))),1,0)</f>
        <v>0</v>
      </c>
    </row>
    <row r="296" spans="9:9">
      <c r="I296">
        <f t="array" ref="I296">IF(OR(AND(Налаштування!I356&lt;&gt;"вихідний",Налаштування!I356&lt;&gt;"канікули",COUNTIF($L$2:$L$6,Налаштування!G356)&gt;0),COUNTIF($L$2:$L$6,VLOOKUP(Налаштування!I356,$A$22:$B$27,2,0))),1,0)</f>
        <v>0</v>
      </c>
    </row>
    <row r="297" spans="9:9">
      <c r="I297">
        <f t="array" ref="I297">IF(OR(AND(Налаштування!I357&lt;&gt;"вихідний",Налаштування!I357&lt;&gt;"канікули",COUNTIF($L$2:$L$6,Налаштування!G357)&gt;0),COUNTIF($L$2:$L$6,VLOOKUP(Налаштування!I357,$A$22:$B$27,2,0))),1,0)</f>
        <v>0</v>
      </c>
    </row>
    <row r="298" spans="9:9">
      <c r="I298">
        <f t="array" ref="I298">IF(OR(AND(Налаштування!I358&lt;&gt;"вихідний",Налаштування!I358&lt;&gt;"канікули",COUNTIF($L$2:$L$6,Налаштування!G358)&gt;0),COUNTIF($L$2:$L$6,VLOOKUP(Налаштування!I358,$A$22:$B$27,2,0))),1,0)</f>
        <v>0</v>
      </c>
    </row>
    <row r="299" spans="9:9">
      <c r="I299">
        <f t="array" ref="I299">IF(OR(AND(Налаштування!I359&lt;&gt;"вихідний",Налаштування!I359&lt;&gt;"канікули",COUNTIF($L$2:$L$6,Налаштування!G359)&gt;0),COUNTIF($L$2:$L$6,VLOOKUP(Налаштування!I359,$A$22:$B$27,2,0))),1,0)</f>
        <v>1</v>
      </c>
    </row>
    <row r="300" spans="9:9">
      <c r="I300">
        <f t="array" ref="I300">IF(OR(AND(Налаштування!I360&lt;&gt;"вихідний",Налаштування!I360&lt;&gt;"канікули",COUNTIF($L$2:$L$6,Налаштування!G360)&gt;0),COUNTIF($L$2:$L$6,VLOOKUP(Налаштування!I360,$A$22:$B$27,2,0))),1,0)</f>
        <v>0</v>
      </c>
    </row>
    <row r="301" spans="9:9">
      <c r="I301">
        <f t="array" ref="I301">IF(OR(AND(Налаштування!I361&lt;&gt;"вихідний",Налаштування!I361&lt;&gt;"канікули",COUNTIF($L$2:$L$6,Налаштування!G361)&gt;0),COUNTIF($L$2:$L$6,VLOOKUP(Налаштування!I361,$A$22:$B$27,2,0))),1,0)</f>
        <v>0</v>
      </c>
    </row>
    <row r="302" spans="9:9">
      <c r="I302">
        <f t="array" ref="I302">IF(OR(AND(Налаштування!I362&lt;&gt;"вихідний",Налаштування!I362&lt;&gt;"канікули",COUNTIF($L$2:$L$6,Налаштування!G362)&gt;0),COUNTIF($L$2:$L$6,VLOOKUP(Налаштування!I362,$A$22:$B$27,2,0))),1,0)</f>
        <v>0</v>
      </c>
    </row>
    <row r="303" spans="9:9">
      <c r="I303">
        <f t="array" ref="I303">IF(OR(AND(Налаштування!I363&lt;&gt;"вихідний",Налаштування!I363&lt;&gt;"канікули",COUNTIF($L$2:$L$6,Налаштування!G363)&gt;0),COUNTIF($L$2:$L$6,VLOOKUP(Налаштування!I363,$A$22:$B$27,2,0))),1,0)</f>
        <v>0</v>
      </c>
    </row>
    <row r="304" spans="9:9">
      <c r="I304">
        <f t="array" ref="I304">IF(OR(AND(Налаштування!I364&lt;&gt;"вихідний",Налаштування!I364&lt;&gt;"канікули",COUNTIF($L$2:$L$6,Налаштування!G364)&gt;0),COUNTIF($L$2:$L$6,VLOOKUP(Налаштування!I364,$A$22:$B$27,2,0))),1,0)</f>
        <v>0</v>
      </c>
    </row>
    <row r="305" spans="9:9">
      <c r="I305">
        <f t="array" ref="I305">IF(OR(AND(Налаштування!I365&lt;&gt;"вихідний",Налаштування!I365&lt;&gt;"канікули",COUNTIF($L$2:$L$6,Налаштування!G365)&gt;0),COUNTIF($L$2:$L$6,VLOOKUP(Налаштування!I365,$A$22:$B$27,2,0))),1,0)</f>
        <v>0</v>
      </c>
    </row>
    <row r="306" spans="9:9">
      <c r="I306">
        <f t="array" ref="I306">IF(OR(AND(Налаштування!I366&lt;&gt;"вихідний",Налаштування!I366&lt;&gt;"канікули",COUNTIF($L$2:$L$6,Налаштування!G366)&gt;0),COUNTIF($L$2:$L$6,VLOOKUP(Налаштування!I366,$A$22:$B$27,2,0))),1,0)</f>
        <v>1</v>
      </c>
    </row>
    <row r="307" spans="9:9">
      <c r="I307">
        <f t="array" ref="I307">IF(OR(AND(Налаштування!I367&lt;&gt;"вихідний",Налаштування!I367&lt;&gt;"канікули",COUNTIF($L$2:$L$6,Налаштування!G367)&gt;0),COUNTIF($L$2:$L$6,VLOOKUP(Налаштування!I367,$A$22:$B$27,2,0))),1,0)</f>
        <v>0</v>
      </c>
    </row>
  </sheetData>
  <mergeCells count="7">
    <mergeCell ref="B25:B36"/>
    <mergeCell ref="A1:F1"/>
    <mergeCell ref="B4:B9"/>
    <mergeCell ref="B10:B18"/>
    <mergeCell ref="B19:B24"/>
    <mergeCell ref="A2:B2"/>
    <mergeCell ref="C2:F2"/>
  </mergeCells>
  <dataValidations count="1">
    <dataValidation type="list" errorStyle="information" allowBlank="1" showInputMessage="1" showErrorMessage="1" sqref="C20:C156">
      <formula1>$J$4:$J$158</formula1>
    </dataValidation>
  </dataValidations>
  <pageMargins left="0.15748031496062992" right="0.15748031496062992" top="0.15748031496062992" bottom="0.15748031496062992" header="0" footer="0"/>
  <pageSetup paperSize="9" orientation="landscape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35"/>
  <sheetViews>
    <sheetView zoomScale="115" zoomScaleNormal="115" zoomScaleSheetLayoutView="70" workbookViewId="0">
      <selection activeCell="E29" sqref="E29"/>
    </sheetView>
  </sheetViews>
  <sheetFormatPr defaultRowHeight="12.75"/>
  <cols>
    <col min="1" max="1" width="7.140625" customWidth="1"/>
    <col min="2" max="2" width="3" customWidth="1"/>
    <col min="3" max="3" width="7.140625" customWidth="1"/>
    <col min="4" max="4" width="2.85546875" customWidth="1"/>
    <col min="5" max="5" width="16.85546875" customWidth="1"/>
    <col min="6" max="6" width="8.5703125" customWidth="1"/>
    <col min="7" max="7" width="6.7109375" customWidth="1"/>
    <col min="8" max="8" width="2.85546875" customWidth="1"/>
    <col min="9" max="9" width="7.140625" customWidth="1"/>
    <col min="10" max="10" width="2.85546875" customWidth="1"/>
    <col min="11" max="11" width="17" customWidth="1"/>
    <col min="12" max="12" width="8.5703125" customWidth="1"/>
    <col min="13" max="13" width="3.5703125" customWidth="1"/>
    <col min="14" max="14" width="7.140625" customWidth="1"/>
    <col min="15" max="17" width="1.5703125" customWidth="1"/>
  </cols>
  <sheetData>
    <row r="2" spans="2:13" ht="20.25">
      <c r="B2" s="152" t="s">
        <v>129</v>
      </c>
      <c r="C2" s="152"/>
      <c r="D2" s="152"/>
      <c r="E2" s="152"/>
      <c r="F2" s="152"/>
      <c r="H2" s="149"/>
      <c r="I2" s="149"/>
      <c r="J2" s="149"/>
      <c r="K2" s="149"/>
      <c r="L2" s="149"/>
    </row>
    <row r="3" spans="2:13" ht="21" thickBot="1">
      <c r="B3" s="151"/>
      <c r="C3" s="151"/>
      <c r="D3" s="151"/>
      <c r="E3" s="151"/>
      <c r="F3" s="151"/>
      <c r="H3" s="150"/>
      <c r="I3" s="150"/>
      <c r="J3" s="150"/>
      <c r="K3" s="150"/>
      <c r="L3" s="150"/>
    </row>
    <row r="4" spans="2:13" ht="21" thickBot="1">
      <c r="B4" s="151"/>
      <c r="C4" s="151"/>
      <c r="D4" s="151"/>
      <c r="E4" s="151"/>
      <c r="F4" s="151"/>
      <c r="H4" s="150"/>
      <c r="I4" s="150"/>
      <c r="J4" s="150"/>
      <c r="K4" s="150"/>
      <c r="L4" s="150"/>
    </row>
    <row r="5" spans="2:13" ht="21" thickBot="1">
      <c r="B5" s="151"/>
      <c r="C5" s="151"/>
      <c r="D5" s="151"/>
      <c r="E5" s="151"/>
      <c r="F5" s="151"/>
      <c r="H5" s="150"/>
      <c r="I5" s="150"/>
      <c r="J5" s="150"/>
      <c r="K5" s="150"/>
      <c r="L5" s="150"/>
    </row>
    <row r="6" spans="2:13" ht="21" thickBot="1">
      <c r="B6" s="151"/>
      <c r="C6" s="151"/>
      <c r="D6" s="151"/>
      <c r="E6" s="151"/>
      <c r="F6" s="151"/>
      <c r="H6" s="150"/>
      <c r="I6" s="150"/>
      <c r="J6" s="150"/>
      <c r="K6" s="150"/>
      <c r="L6" s="150"/>
    </row>
    <row r="7" spans="2:13" ht="21" thickBot="1">
      <c r="B7" s="151"/>
      <c r="C7" s="151"/>
      <c r="D7" s="151"/>
      <c r="E7" s="151"/>
      <c r="F7" s="151"/>
      <c r="H7" s="150"/>
      <c r="I7" s="150"/>
      <c r="J7" s="150"/>
      <c r="K7" s="150"/>
      <c r="L7" s="150"/>
    </row>
    <row r="8" spans="2:13" ht="21" thickBot="1">
      <c r="B8" s="151"/>
      <c r="C8" s="151"/>
      <c r="D8" s="151"/>
      <c r="E8" s="151"/>
      <c r="F8" s="151"/>
      <c r="H8" s="150"/>
      <c r="I8" s="150"/>
      <c r="J8" s="150"/>
      <c r="K8" s="150"/>
      <c r="L8" s="150"/>
    </row>
    <row r="10" spans="2:13" ht="20.25">
      <c r="C10" s="77" t="s">
        <v>130</v>
      </c>
      <c r="D10" s="77" t="s">
        <v>131</v>
      </c>
    </row>
    <row r="11" spans="2:13" ht="20.25">
      <c r="C11" s="77"/>
    </row>
    <row r="12" spans="2:13" ht="20.25">
      <c r="B12" s="77"/>
    </row>
    <row r="13" spans="2:13" ht="20.25">
      <c r="B13" s="155" t="s">
        <v>138</v>
      </c>
      <c r="C13" s="155"/>
      <c r="D13" s="155"/>
      <c r="E13" s="155"/>
    </row>
    <row r="14" spans="2:13" ht="21" thickBot="1">
      <c r="B14" s="81" t="s">
        <v>133</v>
      </c>
      <c r="C14" s="82"/>
      <c r="D14" s="78" t="s">
        <v>134</v>
      </c>
      <c r="E14" s="82"/>
      <c r="F14" s="83">
        <f>Налаштування!A2</f>
        <v>2021</v>
      </c>
      <c r="G14" s="78" t="s">
        <v>135</v>
      </c>
      <c r="H14" s="81" t="s">
        <v>133</v>
      </c>
      <c r="I14" s="82"/>
      <c r="J14" s="78" t="s">
        <v>134</v>
      </c>
      <c r="K14" s="82"/>
      <c r="L14" s="78">
        <f>Налаштування!A2</f>
        <v>2021</v>
      </c>
      <c r="M14" s="78" t="s">
        <v>135</v>
      </c>
    </row>
    <row r="16" spans="2:13" ht="20.25">
      <c r="B16" s="155" t="s">
        <v>139</v>
      </c>
      <c r="C16" s="155"/>
      <c r="D16" s="155"/>
      <c r="E16" s="155"/>
    </row>
    <row r="17" spans="2:13" ht="21" thickBot="1">
      <c r="B17" s="81" t="s">
        <v>133</v>
      </c>
      <c r="C17" s="82"/>
      <c r="D17" s="78" t="s">
        <v>134</v>
      </c>
      <c r="E17" s="82"/>
      <c r="F17" s="83">
        <f>Налаштування!B2</f>
        <v>2022</v>
      </c>
      <c r="G17" s="78" t="s">
        <v>135</v>
      </c>
      <c r="H17" s="81" t="s">
        <v>133</v>
      </c>
      <c r="I17" s="82"/>
      <c r="J17" s="78" t="s">
        <v>134</v>
      </c>
      <c r="K17" s="82"/>
      <c r="L17" s="78">
        <f>Налаштування!B2</f>
        <v>2022</v>
      </c>
      <c r="M17" s="78" t="s">
        <v>135</v>
      </c>
    </row>
    <row r="18" spans="2:13" ht="20.25">
      <c r="B18" s="78"/>
    </row>
    <row r="19" spans="2:13" ht="18.75">
      <c r="B19" s="79"/>
    </row>
    <row r="20" spans="2:13" ht="89.25" customHeight="1">
      <c r="B20" s="157" t="s">
        <v>132</v>
      </c>
      <c r="C20" s="157"/>
      <c r="D20" s="157"/>
      <c r="E20" s="157"/>
      <c r="F20" s="157"/>
      <c r="G20" s="157"/>
      <c r="H20" s="157"/>
      <c r="I20" s="157"/>
      <c r="J20" s="157"/>
      <c r="K20" s="157"/>
      <c r="L20" s="157"/>
      <c r="M20" s="157"/>
    </row>
    <row r="21" spans="2:13" ht="27.75" customHeight="1">
      <c r="B21" s="84"/>
      <c r="C21" s="84"/>
      <c r="D21" s="84"/>
      <c r="E21" s="84"/>
      <c r="F21" s="84"/>
      <c r="G21" s="84"/>
      <c r="H21" s="84"/>
      <c r="I21" s="84"/>
      <c r="J21" s="84"/>
      <c r="K21" s="84"/>
      <c r="L21" s="84"/>
      <c r="M21" s="84"/>
    </row>
    <row r="22" spans="2:13" ht="28.5" customHeight="1" thickBot="1">
      <c r="C22" s="159" t="s">
        <v>136</v>
      </c>
      <c r="D22" s="159"/>
      <c r="E22" s="162"/>
      <c r="F22" s="162"/>
      <c r="G22" s="162"/>
      <c r="H22" s="162"/>
      <c r="I22" s="162"/>
      <c r="J22" s="162"/>
      <c r="K22" s="162"/>
      <c r="L22" s="162"/>
    </row>
    <row r="23" spans="2:13" ht="18">
      <c r="B23" s="156"/>
      <c r="C23" s="156"/>
      <c r="D23" s="156"/>
      <c r="E23" s="156"/>
      <c r="F23" s="156"/>
      <c r="G23" s="156"/>
      <c r="H23" s="156"/>
      <c r="I23" s="156"/>
      <c r="J23" s="156"/>
    </row>
    <row r="24" spans="2:13" ht="28.5" thickBot="1">
      <c r="B24" s="88"/>
      <c r="C24" s="158" t="s">
        <v>141</v>
      </c>
      <c r="D24" s="158"/>
      <c r="E24" s="160"/>
      <c r="F24" s="160"/>
      <c r="G24" s="160"/>
      <c r="H24" s="160"/>
      <c r="I24" s="160"/>
      <c r="J24" s="160"/>
      <c r="K24" s="161" t="s">
        <v>142</v>
      </c>
      <c r="L24" s="161"/>
    </row>
    <row r="25" spans="2:13" ht="18">
      <c r="B25" s="88"/>
      <c r="C25" s="88"/>
      <c r="D25" s="88"/>
      <c r="E25" s="88"/>
      <c r="F25" s="88"/>
      <c r="G25" s="88"/>
      <c r="H25" s="88"/>
      <c r="I25" s="88"/>
      <c r="J25" s="88"/>
    </row>
    <row r="26" spans="2:13" ht="18">
      <c r="B26" s="88"/>
      <c r="C26" s="88"/>
      <c r="D26" s="88"/>
      <c r="E26" s="88"/>
      <c r="F26" s="88"/>
      <c r="G26" s="88"/>
      <c r="H26" s="88"/>
      <c r="I26" s="88"/>
      <c r="J26" s="88"/>
    </row>
    <row r="27" spans="2:13" ht="18">
      <c r="B27" s="88"/>
      <c r="C27" s="88"/>
      <c r="D27" s="88"/>
      <c r="E27" s="88"/>
      <c r="F27" s="88"/>
      <c r="G27" s="88"/>
      <c r="H27" s="88"/>
      <c r="I27" s="88"/>
      <c r="J27" s="88"/>
    </row>
    <row r="28" spans="2:13" ht="18">
      <c r="B28" s="88"/>
      <c r="C28" s="88"/>
      <c r="D28" s="88"/>
      <c r="E28" s="88"/>
      <c r="F28" s="88"/>
      <c r="G28" s="88"/>
      <c r="H28" s="88"/>
      <c r="I28" s="88"/>
      <c r="J28" s="88"/>
    </row>
    <row r="29" spans="2:13" ht="18">
      <c r="B29" s="80"/>
      <c r="C29" s="80"/>
      <c r="D29" s="80"/>
      <c r="E29" s="80"/>
      <c r="F29" s="80"/>
      <c r="G29" s="80"/>
      <c r="H29" s="80"/>
      <c r="I29" s="80"/>
      <c r="J29" s="80"/>
    </row>
    <row r="30" spans="2:13" ht="18">
      <c r="B30" s="80"/>
      <c r="C30" s="80"/>
      <c r="D30" s="80"/>
      <c r="E30" s="80"/>
      <c r="F30" s="80"/>
      <c r="G30" s="80"/>
      <c r="H30" s="80"/>
      <c r="I30" s="80"/>
      <c r="J30" s="80"/>
    </row>
    <row r="31" spans="2:13" ht="18">
      <c r="B31" s="80"/>
      <c r="C31" s="80"/>
      <c r="D31" s="80"/>
      <c r="E31" s="80"/>
      <c r="F31" s="80"/>
      <c r="G31" s="80"/>
      <c r="H31" s="80"/>
      <c r="I31" s="80"/>
      <c r="J31" s="80"/>
    </row>
    <row r="32" spans="2:13" ht="18">
      <c r="B32" s="80"/>
      <c r="C32" s="80"/>
      <c r="D32" s="80"/>
      <c r="E32" s="80"/>
      <c r="F32" s="80"/>
      <c r="G32" s="80"/>
      <c r="H32" s="80"/>
      <c r="I32" s="80"/>
      <c r="J32" s="80"/>
    </row>
    <row r="33" spans="2:12" ht="18">
      <c r="B33" s="80"/>
      <c r="C33" s="80"/>
      <c r="D33" s="80"/>
      <c r="E33" s="80"/>
      <c r="F33" s="80"/>
      <c r="G33" s="80"/>
      <c r="H33" s="80"/>
      <c r="I33" s="80"/>
      <c r="J33" s="80"/>
    </row>
    <row r="34" spans="2:12" ht="18.75">
      <c r="B34" s="79"/>
    </row>
    <row r="35" spans="2:12" ht="21" thickBot="1">
      <c r="B35" s="153" t="s">
        <v>137</v>
      </c>
      <c r="C35" s="153"/>
      <c r="D35" s="153"/>
      <c r="E35" s="153"/>
      <c r="F35" s="154"/>
      <c r="G35" s="154"/>
      <c r="H35" s="154"/>
      <c r="I35" s="154"/>
      <c r="J35" s="154"/>
      <c r="K35" s="154"/>
      <c r="L35" s="154"/>
    </row>
  </sheetData>
  <mergeCells count="25">
    <mergeCell ref="B35:E35"/>
    <mergeCell ref="F35:L35"/>
    <mergeCell ref="B13:E13"/>
    <mergeCell ref="B16:E16"/>
    <mergeCell ref="B23:J23"/>
    <mergeCell ref="B20:M20"/>
    <mergeCell ref="C24:D24"/>
    <mergeCell ref="C22:D22"/>
    <mergeCell ref="E24:J24"/>
    <mergeCell ref="K24:L24"/>
    <mergeCell ref="E22:L22"/>
    <mergeCell ref="B3:F3"/>
    <mergeCell ref="B4:F4"/>
    <mergeCell ref="B7:F7"/>
    <mergeCell ref="B8:F8"/>
    <mergeCell ref="B2:F2"/>
    <mergeCell ref="B5:F5"/>
    <mergeCell ref="B6:F6"/>
    <mergeCell ref="H2:L2"/>
    <mergeCell ref="H3:L3"/>
    <mergeCell ref="H4:L4"/>
    <mergeCell ref="H7:L7"/>
    <mergeCell ref="H8:L8"/>
    <mergeCell ref="H5:L5"/>
    <mergeCell ref="H6:L6"/>
  </mergeCells>
  <pageMargins left="7.874015748031496E-2" right="7.874015748031496E-2" top="7.874015748031496E-2" bottom="7.874015748031496E-2" header="0" footer="0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</TotalTime>
  <Application>Microsoft Excel</Application>
  <DocSecurity>0</DocSecurity>
  <ScaleCrop>false</ScaleCrop>
  <HeadingPairs>
    <vt:vector size="4" baseType="variant">
      <vt:variant>
        <vt:lpstr>Аркуші</vt:lpstr>
      </vt:variant>
      <vt:variant>
        <vt:i4>5</vt:i4>
      </vt:variant>
      <vt:variant>
        <vt:lpstr>Іменовані діапазони</vt:lpstr>
      </vt:variant>
      <vt:variant>
        <vt:i4>4</vt:i4>
      </vt:variant>
    </vt:vector>
  </HeadingPairs>
  <TitlesOfParts>
    <vt:vector size="9" baseType="lpstr">
      <vt:lpstr>Налаштування</vt:lpstr>
      <vt:lpstr>Календар</vt:lpstr>
      <vt:lpstr>Шаблон</vt:lpstr>
      <vt:lpstr>Інф5(1)</vt:lpstr>
      <vt:lpstr>Титулка</vt:lpstr>
      <vt:lpstr>'Інф5(1)'!Область_друку</vt:lpstr>
      <vt:lpstr>Календар!Область_друку</vt:lpstr>
      <vt:lpstr>Титулка!Область_друку</vt:lpstr>
      <vt:lpstr>Шаблон!Область_друку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2665</dc:creator>
  <dc:description/>
  <cp:lastModifiedBy>Comp</cp:lastModifiedBy>
  <cp:revision>10</cp:revision>
  <cp:lastPrinted>2021-11-11T13:53:42Z</cp:lastPrinted>
  <dcterms:created xsi:type="dcterms:W3CDTF">2019-10-28T12:42:23Z</dcterms:created>
  <dcterms:modified xsi:type="dcterms:W3CDTF">2021-11-11T14:22:47Z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