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BI parctice\Demo Dashboard\Inventory Dashboard\Inventory-Sales Whatif\Files\"/>
    </mc:Choice>
  </mc:AlternateContent>
  <xr:revisionPtr revIDLastSave="0" documentId="13_ncr:1_{EC38D657-01E5-48E8-A2D6-8484428240C2}" xr6:coauthVersionLast="47" xr6:coauthVersionMax="47" xr10:uidLastSave="{00000000-0000-0000-0000-000000000000}"/>
  <bookViews>
    <workbookView xWindow="-108" yWindow="-108" windowWidth="23256" windowHeight="13176" xr2:uid="{D0E69291-0C83-420E-9B1C-22D6827F81FE}"/>
  </bookViews>
  <sheets>
    <sheet name="Dim_Item" sheetId="1" r:id="rId1"/>
    <sheet name="Dim_Supplier" sheetId="2" r:id="rId2"/>
    <sheet name="Forward Dat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" l="1"/>
  <c r="N20" i="1"/>
  <c r="N21" i="1"/>
  <c r="N18" i="1"/>
  <c r="K19" i="1" l="1"/>
  <c r="L19" i="1"/>
  <c r="M19" i="1"/>
  <c r="O19" i="1"/>
  <c r="K20" i="1"/>
  <c r="L20" i="1"/>
  <c r="M20" i="1"/>
  <c r="O20" i="1"/>
  <c r="K21" i="1"/>
  <c r="L21" i="1"/>
  <c r="M21" i="1"/>
  <c r="O21" i="1"/>
  <c r="L18" i="1"/>
  <c r="K18" i="1"/>
  <c r="M18" i="1"/>
  <c r="O18" i="1"/>
  <c r="E21" i="1" l="1"/>
  <c r="F21" i="1"/>
  <c r="G21" i="1"/>
  <c r="H21" i="1"/>
  <c r="I21" i="1"/>
  <c r="E19" i="1"/>
  <c r="F19" i="1"/>
  <c r="G19" i="1"/>
  <c r="H19" i="1"/>
  <c r="I19" i="1"/>
  <c r="E20" i="1"/>
  <c r="F20" i="1"/>
  <c r="G20" i="1"/>
  <c r="H20" i="1"/>
  <c r="I20" i="1"/>
  <c r="F18" i="1"/>
  <c r="G18" i="1"/>
  <c r="H18" i="1"/>
  <c r="I18" i="1"/>
  <c r="E18" i="1"/>
  <c r="G8" i="1" l="1"/>
  <c r="G7" i="1"/>
  <c r="H7" i="1" s="1"/>
  <c r="G6" i="1"/>
  <c r="H6" i="1" s="1"/>
  <c r="G5" i="1"/>
</calcChain>
</file>

<file path=xl/sharedStrings.xml><?xml version="1.0" encoding="utf-8"?>
<sst xmlns="http://schemas.openxmlformats.org/spreadsheetml/2006/main" count="68" uniqueCount="54">
  <si>
    <t>Item Code</t>
  </si>
  <si>
    <t>Item</t>
  </si>
  <si>
    <t>Category</t>
  </si>
  <si>
    <t>Min1</t>
  </si>
  <si>
    <t>Max1</t>
  </si>
  <si>
    <t>Max2</t>
  </si>
  <si>
    <t>Max3</t>
  </si>
  <si>
    <t>Max4</t>
  </si>
  <si>
    <t>Season1</t>
  </si>
  <si>
    <t>Season2</t>
  </si>
  <si>
    <t>Selling Price</t>
  </si>
  <si>
    <t>Purchase Price</t>
  </si>
  <si>
    <t>Item 1</t>
  </si>
  <si>
    <t>A</t>
  </si>
  <si>
    <t>Item 2</t>
  </si>
  <si>
    <t>Item 3</t>
  </si>
  <si>
    <t>B</t>
  </si>
  <si>
    <t>Item 4</t>
  </si>
  <si>
    <t>Item 5</t>
  </si>
  <si>
    <t>Avg1</t>
  </si>
  <si>
    <t>Avg2</t>
  </si>
  <si>
    <t>Avg3</t>
  </si>
  <si>
    <t>Avg4</t>
  </si>
  <si>
    <t>Column1</t>
  </si>
  <si>
    <t>Column2</t>
  </si>
  <si>
    <t>Item1</t>
  </si>
  <si>
    <t>Item2</t>
  </si>
  <si>
    <t>Item3</t>
  </si>
  <si>
    <t>Item4</t>
  </si>
  <si>
    <t>Item5</t>
  </si>
  <si>
    <t>Sr. No</t>
  </si>
  <si>
    <t>Supplier Code</t>
  </si>
  <si>
    <t>Name</t>
  </si>
  <si>
    <t>Geography</t>
  </si>
  <si>
    <t>Min Rejections</t>
  </si>
  <si>
    <t>Max rejections</t>
  </si>
  <si>
    <t>Share</t>
  </si>
  <si>
    <t>Max Delay</t>
  </si>
  <si>
    <t>Cost Savings Target</t>
  </si>
  <si>
    <t>Cost Saving Actual</t>
  </si>
  <si>
    <t>Quality Improvement Target</t>
  </si>
  <si>
    <t>Quality Improvement Actual</t>
  </si>
  <si>
    <t>Delay Reduction target</t>
  </si>
  <si>
    <t>Delay Reduction Actual</t>
  </si>
  <si>
    <t>GHI</t>
  </si>
  <si>
    <t>Chennai</t>
  </si>
  <si>
    <t>NOP</t>
  </si>
  <si>
    <t>ABC</t>
  </si>
  <si>
    <t>Delhi</t>
  </si>
  <si>
    <t>QRS</t>
  </si>
  <si>
    <t>DEF</t>
  </si>
  <si>
    <t>Mumbai</t>
  </si>
  <si>
    <t>KLM</t>
  </si>
  <si>
    <t>Forward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</si>
</sst>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5">
    <dxf>
      <numFmt numFmtId="19" formatCode="dd/mm/yyyy"/>
    </dxf>
    <dxf>
      <numFmt numFmtId="0" formatCode="General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702DC-EC5C-4180-854D-3BA9C4B81EC6}" name="Table2" displayName="Table2" ref="C17:I21" totalsRowShown="0">
  <autoFilter ref="C17:I21" xr:uid="{8C582E52-71C7-404B-A753-0EAA3F293694}"/>
  <tableColumns count="7">
    <tableColumn id="1" xr3:uid="{99FCF1F1-EEFB-4737-9AAF-EC9B60348DBF}" name="Column1" dataDxfId="4"/>
    <tableColumn id="2" xr3:uid="{8B964AAD-E7ED-4297-9077-E54487BFCB4F}" name="Column2"/>
    <tableColumn id="3" xr3:uid="{A30103FC-D0A6-42DC-90AD-1970815F84A9}" name="Item1">
      <calculatedColumnFormula>K18*6</calculatedColumnFormula>
    </tableColumn>
    <tableColumn id="4" xr3:uid="{4A5B0B7C-742A-40B2-8AFD-BC8A9FECF8DC}" name="Item2">
      <calculatedColumnFormula>L18*6</calculatedColumnFormula>
    </tableColumn>
    <tableColumn id="5" xr3:uid="{F1D0F267-F603-472C-A92A-17D70A9344BF}" name="Item3">
      <calculatedColumnFormula>M18*6</calculatedColumnFormula>
    </tableColumn>
    <tableColumn id="6" xr3:uid="{97AD41AD-ABEB-43DA-B2CF-9CFE9037E16C}" name="Item4">
      <calculatedColumnFormula>N18*6</calculatedColumnFormula>
    </tableColumn>
    <tableColumn id="7" xr3:uid="{2886E78F-0DED-433B-8BAD-D8780723EBB6}" name="Item5">
      <calculatedColumnFormula>O18*6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CD1B7F-BC27-4440-8BB5-15A4BC67D1C0}" name="ItemDetails" displayName="ItemDetails" ref="B4:M9" totalsRowShown="0" headerRowDxfId="3">
  <autoFilter ref="B4:M9" xr:uid="{B450B060-D1A7-4A24-BFF7-3E3AEF94D7CF}"/>
  <tableColumns count="12">
    <tableColumn id="1" xr3:uid="{20F140CD-70F6-4508-A8B3-93430BCDCB75}" name="Item Code"/>
    <tableColumn id="2" xr3:uid="{40D40FA5-43BB-46F3-B181-73AAE0CD7752}" name="Item"/>
    <tableColumn id="3" xr3:uid="{315BA49A-2160-4297-B4E0-55D3067436DF}" name="Category"/>
    <tableColumn id="4" xr3:uid="{436DF97A-1E6F-4272-B813-5B7E1929AB29}" name="Min1"/>
    <tableColumn id="5" xr3:uid="{F18E43BB-59B5-4369-9044-7DD6E973F15F}" name="Max1"/>
    <tableColumn id="6" xr3:uid="{917C9B89-589D-4224-86FD-AA166F05A3B0}" name="Max2"/>
    <tableColumn id="7" xr3:uid="{296B2921-1D78-4C17-AAFD-33ECC2B28606}" name="Max3"/>
    <tableColumn id="8" xr3:uid="{3DC62E69-3A02-425A-BEBC-4364D1E8940C}" name="Max4"/>
    <tableColumn id="9" xr3:uid="{B2781800-0DE4-4A8B-AA90-4D90EB6C13F9}" name="Season1"/>
    <tableColumn id="10" xr3:uid="{AFA1CD51-AD60-485C-AB33-E7D6A99EAF74}" name="Season2"/>
    <tableColumn id="11" xr3:uid="{120D40D8-0F1A-427A-A050-731A4B7F8335}" name="Selling Price"/>
    <tableColumn id="12" xr3:uid="{AF2F5402-327B-4E19-8DD1-B7DDEF41F29C}" name="Purchase Pr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7C1818-6AE0-4BF0-B12F-85826159080E}" name="Table3" displayName="Table3" ref="B4:N10" totalsRowShown="0">
  <autoFilter ref="B4:N10" xr:uid="{4CFBFBF7-82EE-4A5F-ADB6-A115204D9785}"/>
  <sortState xmlns:xlrd2="http://schemas.microsoft.com/office/spreadsheetml/2017/richdata2" ref="B5:G10">
    <sortCondition ref="D4:D10"/>
  </sortState>
  <tableColumns count="13">
    <tableColumn id="1" xr3:uid="{7219B169-A5F6-4785-B487-F32F15C620CE}" name="Supplier Code" dataDxfId="2"/>
    <tableColumn id="2" xr3:uid="{3E96763A-768B-4C48-8BEA-CC8E659501BC}" name="Name"/>
    <tableColumn id="3" xr3:uid="{0CC94A90-A26E-42D3-BDC9-97420F395218}" name="Geography"/>
    <tableColumn id="4" xr3:uid="{6D75A3BE-F648-4081-8789-4A78DE99E71C}" name="Min Rejections"/>
    <tableColumn id="5" xr3:uid="{23364C0F-4637-4BEC-81D5-A6BE7245E061}" name="Max rejections"/>
    <tableColumn id="6" xr3:uid="{8C568BC6-AB45-4EB3-BDF7-F990D87EC1BE}" name="Share"/>
    <tableColumn id="8" xr3:uid="{398166F0-20E7-45BD-B0C2-43E8D6EFE61D}" name="Max Delay"/>
    <tableColumn id="7" xr3:uid="{DCDA31D6-BB69-4301-A458-BC5A84CB8BA9}" name="Cost Savings Target"/>
    <tableColumn id="9" xr3:uid="{230CAD0F-F599-4A2E-8951-2C69F2DBCF3F}" name="Cost Saving Actual"/>
    <tableColumn id="10" xr3:uid="{434C5E3F-FCC6-4690-B0F5-85CD93D9FC9B}" name="Quality Improvement Target"/>
    <tableColumn id="11" xr3:uid="{CD15385D-09FF-4D71-8594-107F19FA9E03}" name="Quality Improvement Actual" dataDxfId="1"/>
    <tableColumn id="12" xr3:uid="{F410944F-4BEF-477B-97F7-EE33737427FA}" name="Delay Reduction target"/>
    <tableColumn id="13" xr3:uid="{A410B3BE-FBA6-4445-913D-299812D5AFFB}" name="Delay Reduction Actu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5CB286-6D56-4BAB-B45E-1C7572F1A25D}" name="ForwardDates" displayName="ForwardDates" ref="D3:D12" totalsRowShown="0">
  <autoFilter ref="D3:D12" xr:uid="{747BD859-E416-4624-B422-D118C212EABC}"/>
  <tableColumns count="1">
    <tableColumn id="1" xr3:uid="{98592572-12D9-43BB-A183-5415405155E3}" name="Forward Da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DAB9-DA88-45B5-AB9B-239B66832A4D}">
  <dimension ref="B4:O26"/>
  <sheetViews>
    <sheetView tabSelected="1" workbookViewId="0">
      <selection activeCell="N9" sqref="N9"/>
    </sheetView>
  </sheetViews>
  <sheetFormatPr defaultRowHeight="14.4" x14ac:dyDescent="0.3"/>
  <cols>
    <col min="2" max="2" width="11.44140625" customWidth="1"/>
    <col min="3" max="3" width="10.33203125" customWidth="1"/>
    <col min="4" max="4" width="14.109375" bestFit="1" customWidth="1"/>
    <col min="5" max="5" width="13.109375" bestFit="1" customWidth="1"/>
    <col min="6" max="6" width="13.44140625" bestFit="1" customWidth="1"/>
    <col min="7" max="7" width="14.109375" bestFit="1" customWidth="1"/>
    <col min="10" max="10" width="10.33203125" bestFit="1" customWidth="1"/>
    <col min="11" max="11" width="9.6640625" customWidth="1"/>
    <col min="12" max="12" width="12.5546875" customWidth="1"/>
  </cols>
  <sheetData>
    <row r="4" spans="2:15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</row>
    <row r="5" spans="2:15" x14ac:dyDescent="0.3">
      <c r="B5">
        <v>1</v>
      </c>
      <c r="C5" t="s">
        <v>12</v>
      </c>
      <c r="D5" t="s">
        <v>13</v>
      </c>
      <c r="E5">
        <v>0</v>
      </c>
      <c r="F5">
        <v>10</v>
      </c>
      <c r="G5">
        <f>ROUNDUP(F5+F5/4,0)</f>
        <v>13</v>
      </c>
      <c r="H5">
        <v>9</v>
      </c>
      <c r="I5">
        <v>17</v>
      </c>
      <c r="J5">
        <v>0.02</v>
      </c>
      <c r="K5">
        <v>0.04</v>
      </c>
      <c r="L5">
        <v>100</v>
      </c>
      <c r="M5">
        <v>75</v>
      </c>
    </row>
    <row r="6" spans="2:15" x14ac:dyDescent="0.3">
      <c r="B6">
        <v>2</v>
      </c>
      <c r="C6" t="s">
        <v>14</v>
      </c>
      <c r="D6" t="s">
        <v>13</v>
      </c>
      <c r="E6">
        <v>0</v>
      </c>
      <c r="F6">
        <v>25</v>
      </c>
      <c r="G6">
        <f>ROUNDUP(F6+F6/4,0)</f>
        <v>32</v>
      </c>
      <c r="H6">
        <f>G6-G6/2</f>
        <v>16</v>
      </c>
      <c r="I6">
        <v>30</v>
      </c>
      <c r="J6">
        <v>0.03</v>
      </c>
      <c r="K6">
        <v>0.02</v>
      </c>
      <c r="L6">
        <v>300</v>
      </c>
      <c r="M6">
        <v>150</v>
      </c>
    </row>
    <row r="7" spans="2:15" x14ac:dyDescent="0.3">
      <c r="B7">
        <v>3</v>
      </c>
      <c r="C7" t="s">
        <v>15</v>
      </c>
      <c r="D7" t="s">
        <v>16</v>
      </c>
      <c r="E7">
        <v>0</v>
      </c>
      <c r="F7">
        <v>5</v>
      </c>
      <c r="G7">
        <f>ROUNDUP(F7+F7/4,0)</f>
        <v>7</v>
      </c>
      <c r="H7">
        <f>G7-G7/7</f>
        <v>6</v>
      </c>
      <c r="I7">
        <v>7</v>
      </c>
      <c r="J7">
        <v>0.01</v>
      </c>
      <c r="K7">
        <v>0.02</v>
      </c>
      <c r="L7">
        <v>250</v>
      </c>
      <c r="M7">
        <v>100</v>
      </c>
    </row>
    <row r="8" spans="2:15" x14ac:dyDescent="0.3">
      <c r="B8">
        <v>4</v>
      </c>
      <c r="C8" t="s">
        <v>17</v>
      </c>
      <c r="D8" t="s">
        <v>16</v>
      </c>
      <c r="E8">
        <v>0</v>
      </c>
      <c r="F8">
        <v>2</v>
      </c>
      <c r="G8">
        <f>ROUNDUP(F8+F8/4,0)</f>
        <v>3</v>
      </c>
      <c r="H8">
        <v>4</v>
      </c>
      <c r="I8">
        <v>3</v>
      </c>
      <c r="J8">
        <v>0.01</v>
      </c>
      <c r="K8">
        <v>0.02</v>
      </c>
      <c r="L8">
        <v>400</v>
      </c>
      <c r="M8">
        <v>250</v>
      </c>
    </row>
    <row r="9" spans="2:15" x14ac:dyDescent="0.3">
      <c r="B9">
        <v>5</v>
      </c>
      <c r="C9" t="s">
        <v>18</v>
      </c>
      <c r="D9" t="s">
        <v>13</v>
      </c>
      <c r="E9">
        <v>0</v>
      </c>
      <c r="F9">
        <v>30</v>
      </c>
      <c r="G9">
        <v>37</v>
      </c>
      <c r="H9">
        <v>35</v>
      </c>
      <c r="I9">
        <v>66</v>
      </c>
      <c r="J9">
        <v>0.04</v>
      </c>
      <c r="K9">
        <v>0.05</v>
      </c>
      <c r="L9">
        <v>275</v>
      </c>
      <c r="M9">
        <v>190</v>
      </c>
    </row>
    <row r="10" spans="2:15" s="1" customFormat="1" x14ac:dyDescent="0.3">
      <c r="B10" s="1" t="s">
        <v>0</v>
      </c>
      <c r="C10" s="1" t="s">
        <v>1</v>
      </c>
      <c r="D10" s="1" t="s">
        <v>2</v>
      </c>
      <c r="F10" s="1" t="s">
        <v>19</v>
      </c>
      <c r="G10" s="1" t="s">
        <v>20</v>
      </c>
      <c r="H10" s="1" t="s">
        <v>21</v>
      </c>
      <c r="I10" s="1" t="s">
        <v>22</v>
      </c>
      <c r="O10"/>
    </row>
    <row r="11" spans="2:15" x14ac:dyDescent="0.3">
      <c r="B11">
        <v>1</v>
      </c>
      <c r="C11" t="s">
        <v>12</v>
      </c>
      <c r="F11" s="6">
        <v>870.704105960265</v>
      </c>
      <c r="G11" s="8">
        <v>951.42772602739763</v>
      </c>
      <c r="H11" s="6">
        <v>951.42772602739763</v>
      </c>
      <c r="I11" s="8">
        <v>2149.3794174757286</v>
      </c>
    </row>
    <row r="12" spans="2:15" x14ac:dyDescent="0.3">
      <c r="B12">
        <v>2</v>
      </c>
      <c r="C12" t="s">
        <v>14</v>
      </c>
      <c r="F12" s="6">
        <v>4048.4590728476833</v>
      </c>
      <c r="G12" s="8">
        <v>3912.31610958904</v>
      </c>
      <c r="H12" s="6">
        <v>3912.31610958904</v>
      </c>
      <c r="I12" s="8">
        <v>4776.5289320388347</v>
      </c>
    </row>
    <row r="13" spans="2:15" x14ac:dyDescent="0.3">
      <c r="B13">
        <v>3</v>
      </c>
      <c r="C13" t="s">
        <v>15</v>
      </c>
      <c r="F13" s="6">
        <v>695.68847682119235</v>
      </c>
      <c r="G13" s="8">
        <v>834.00213698630182</v>
      </c>
      <c r="H13" s="6">
        <v>834.00213698630182</v>
      </c>
      <c r="I13" s="8">
        <v>1023.6815533980581</v>
      </c>
    </row>
    <row r="14" spans="2:15" x14ac:dyDescent="0.3">
      <c r="B14">
        <v>4</v>
      </c>
      <c r="C14" t="s">
        <v>17</v>
      </c>
      <c r="F14" s="6">
        <v>312.73192052980119</v>
      </c>
      <c r="G14" s="8">
        <v>468.14958904109585</v>
      </c>
      <c r="H14" s="6">
        <v>468.14958904109585</v>
      </c>
      <c r="I14" s="8">
        <v>490.57339805825245</v>
      </c>
    </row>
    <row r="15" spans="2:15" x14ac:dyDescent="0.3">
      <c r="B15">
        <v>5</v>
      </c>
      <c r="C15" t="s">
        <v>18</v>
      </c>
      <c r="F15" s="7">
        <v>6572.0503311258299</v>
      </c>
      <c r="G15" s="9">
        <v>7232.1468493150678</v>
      </c>
      <c r="H15" s="7">
        <v>7232.1468493150678</v>
      </c>
      <c r="I15" s="9">
        <v>13984.549514563108</v>
      </c>
    </row>
    <row r="17" spans="3:15" x14ac:dyDescent="0.3">
      <c r="C17" s="2" t="s">
        <v>23</v>
      </c>
      <c r="D17" t="s">
        <v>24</v>
      </c>
      <c r="E17" t="s">
        <v>25</v>
      </c>
      <c r="F17" t="s">
        <v>26</v>
      </c>
      <c r="G17" t="s">
        <v>27</v>
      </c>
      <c r="H17" t="s">
        <v>28</v>
      </c>
      <c r="I17" t="s">
        <v>29</v>
      </c>
    </row>
    <row r="18" spans="3:15" x14ac:dyDescent="0.3">
      <c r="C18" s="2">
        <v>43617</v>
      </c>
      <c r="E18">
        <f>K18*6</f>
        <v>870.704105960265</v>
      </c>
      <c r="F18">
        <f t="shared" ref="F18:I18" si="0">L18*6</f>
        <v>4048.4590728476833</v>
      </c>
      <c r="G18">
        <f t="shared" si="0"/>
        <v>695.68847682119235</v>
      </c>
      <c r="H18">
        <f t="shared" si="0"/>
        <v>312.73192052980119</v>
      </c>
      <c r="I18">
        <f t="shared" si="0"/>
        <v>6572.0503311258299</v>
      </c>
      <c r="K18">
        <f>K23-230</f>
        <v>145.1173509933775</v>
      </c>
      <c r="L18">
        <f>L23-260</f>
        <v>674.74317880794717</v>
      </c>
      <c r="M18">
        <f>M23-75</f>
        <v>115.94807947019873</v>
      </c>
      <c r="N18">
        <f>N23-25</f>
        <v>52.121986754966869</v>
      </c>
      <c r="O18">
        <f>O23</f>
        <v>1095.341721854305</v>
      </c>
    </row>
    <row r="19" spans="3:15" x14ac:dyDescent="0.3">
      <c r="C19" s="2">
        <v>43770</v>
      </c>
      <c r="E19">
        <f t="shared" ref="E19:E20" si="1">K19*6</f>
        <v>951.42772602739763</v>
      </c>
      <c r="F19">
        <f t="shared" ref="F19:F21" si="2">L19*6</f>
        <v>3912.31610958904</v>
      </c>
      <c r="G19">
        <f t="shared" ref="G19:G21" si="3">M19*6</f>
        <v>834.00213698630182</v>
      </c>
      <c r="H19">
        <f t="shared" ref="H19:H21" si="4">N19*6</f>
        <v>468.14958904109585</v>
      </c>
      <c r="I19">
        <f t="shared" ref="I19:I21" si="5">O19*6</f>
        <v>7232.1468493150678</v>
      </c>
      <c r="K19">
        <f t="shared" ref="K19:K21" si="6">K24-230</f>
        <v>158.57128767123294</v>
      </c>
      <c r="L19">
        <f t="shared" ref="L19:L21" si="7">L24-260</f>
        <v>652.05268493150663</v>
      </c>
      <c r="M19">
        <f t="shared" ref="M19" si="8">M24-75</f>
        <v>139.00035616438365</v>
      </c>
      <c r="N19">
        <f t="shared" ref="N19:N21" si="9">N24-25</f>
        <v>78.024931506849313</v>
      </c>
      <c r="O19">
        <f t="shared" ref="O19:O21" si="10">O24</f>
        <v>1205.357808219178</v>
      </c>
    </row>
    <row r="20" spans="3:15" x14ac:dyDescent="0.3">
      <c r="C20" s="2">
        <v>43891</v>
      </c>
      <c r="E20">
        <f t="shared" si="1"/>
        <v>951.42772602739763</v>
      </c>
      <c r="F20">
        <f t="shared" si="2"/>
        <v>3912.31610958904</v>
      </c>
      <c r="G20">
        <f t="shared" si="3"/>
        <v>834.00213698630182</v>
      </c>
      <c r="H20">
        <f t="shared" si="4"/>
        <v>468.14958904109585</v>
      </c>
      <c r="I20">
        <f t="shared" si="5"/>
        <v>7232.1468493150678</v>
      </c>
      <c r="K20">
        <f t="shared" si="6"/>
        <v>158.57128767123294</v>
      </c>
      <c r="L20">
        <f t="shared" si="7"/>
        <v>652.05268493150663</v>
      </c>
      <c r="M20">
        <f t="shared" ref="M20" si="11">M25-75</f>
        <v>139.00035616438365</v>
      </c>
      <c r="N20">
        <f t="shared" si="9"/>
        <v>78.024931506849313</v>
      </c>
      <c r="O20">
        <f t="shared" si="10"/>
        <v>1205.357808219178</v>
      </c>
    </row>
    <row r="21" spans="3:15" x14ac:dyDescent="0.3">
      <c r="C21" s="2">
        <v>44038</v>
      </c>
      <c r="E21">
        <f>K21*6</f>
        <v>2149.3794174757286</v>
      </c>
      <c r="F21">
        <f t="shared" si="2"/>
        <v>4776.5289320388347</v>
      </c>
      <c r="G21">
        <f t="shared" si="3"/>
        <v>1023.6815533980581</v>
      </c>
      <c r="H21">
        <f t="shared" si="4"/>
        <v>490.57339805825245</v>
      </c>
      <c r="I21">
        <f t="shared" si="5"/>
        <v>13984.549514563108</v>
      </c>
      <c r="K21">
        <f t="shared" si="6"/>
        <v>358.22990291262147</v>
      </c>
      <c r="L21">
        <f t="shared" si="7"/>
        <v>796.08815533980578</v>
      </c>
      <c r="M21">
        <f t="shared" ref="M21" si="12">M26-75</f>
        <v>170.61359223300968</v>
      </c>
      <c r="N21">
        <f t="shared" si="9"/>
        <v>81.762233009708737</v>
      </c>
      <c r="O21">
        <f t="shared" si="10"/>
        <v>2330.7582524271847</v>
      </c>
    </row>
    <row r="23" spans="3:15" x14ac:dyDescent="0.3">
      <c r="K23">
        <v>375.1173509933775</v>
      </c>
      <c r="L23">
        <v>934.74317880794717</v>
      </c>
      <c r="M23">
        <v>190.94807947019873</v>
      </c>
      <c r="N23">
        <v>77.121986754966869</v>
      </c>
      <c r="O23">
        <v>1095.341721854305</v>
      </c>
    </row>
    <row r="24" spans="3:15" x14ac:dyDescent="0.3">
      <c r="K24">
        <v>388.57128767123294</v>
      </c>
      <c r="L24">
        <v>912.05268493150663</v>
      </c>
      <c r="M24">
        <v>214.00035616438365</v>
      </c>
      <c r="N24">
        <v>103.02493150684931</v>
      </c>
      <c r="O24">
        <v>1205.357808219178</v>
      </c>
    </row>
    <row r="25" spans="3:15" x14ac:dyDescent="0.3">
      <c r="K25">
        <v>388.57128767123294</v>
      </c>
      <c r="L25">
        <v>912.05268493150663</v>
      </c>
      <c r="M25">
        <v>214.00035616438365</v>
      </c>
      <c r="N25">
        <v>103.02493150684931</v>
      </c>
      <c r="O25">
        <v>1205.357808219178</v>
      </c>
    </row>
    <row r="26" spans="3:15" x14ac:dyDescent="0.3">
      <c r="K26">
        <v>588.22990291262147</v>
      </c>
      <c r="L26">
        <v>1056.0881553398058</v>
      </c>
      <c r="M26">
        <v>245.61359223300968</v>
      </c>
      <c r="N26">
        <v>106.76223300970874</v>
      </c>
      <c r="O26">
        <v>2330.7582524271847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9C28-4B3C-4D77-A987-9319057A2FDA}">
  <dimension ref="A4:N10"/>
  <sheetViews>
    <sheetView topLeftCell="B1" workbookViewId="0">
      <selection activeCell="B5" sqref="B5:N10"/>
    </sheetView>
  </sheetViews>
  <sheetFormatPr defaultRowHeight="14.4" x14ac:dyDescent="0.3"/>
  <cols>
    <col min="2" max="2" width="14.44140625" style="3" customWidth="1"/>
    <col min="3" max="3" width="17.88671875" bestFit="1" customWidth="1"/>
    <col min="4" max="4" width="11.88671875" customWidth="1"/>
    <col min="5" max="6" width="15.5546875" bestFit="1" customWidth="1"/>
    <col min="9" max="9" width="19.44140625" bestFit="1" customWidth="1"/>
    <col min="10" max="10" width="18.44140625" bestFit="1" customWidth="1"/>
    <col min="11" max="11" width="27.109375" bestFit="1" customWidth="1"/>
    <col min="12" max="12" width="27" bestFit="1" customWidth="1"/>
    <col min="13" max="13" width="22.44140625" bestFit="1" customWidth="1"/>
    <col min="14" max="14" width="22.5546875" bestFit="1" customWidth="1"/>
  </cols>
  <sheetData>
    <row r="4" spans="1:14" x14ac:dyDescent="0.3">
      <c r="A4" s="1" t="s">
        <v>30</v>
      </c>
      <c r="B4" s="3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</row>
    <row r="5" spans="1:14" x14ac:dyDescent="0.3">
      <c r="A5" s="4">
        <v>1</v>
      </c>
      <c r="B5" s="5">
        <v>3</v>
      </c>
      <c r="C5" t="s">
        <v>44</v>
      </c>
      <c r="D5" t="s">
        <v>45</v>
      </c>
      <c r="E5">
        <v>1</v>
      </c>
      <c r="F5">
        <v>50</v>
      </c>
      <c r="G5">
        <v>0.65</v>
      </c>
      <c r="H5">
        <v>3</v>
      </c>
      <c r="I5">
        <v>0.05</v>
      </c>
      <c r="J5">
        <v>0.01</v>
      </c>
      <c r="K5">
        <v>0.01</v>
      </c>
      <c r="L5">
        <v>-0.01</v>
      </c>
      <c r="M5">
        <v>0.01</v>
      </c>
      <c r="N5">
        <v>-0.02</v>
      </c>
    </row>
    <row r="6" spans="1:14" x14ac:dyDescent="0.3">
      <c r="A6" s="4">
        <v>2</v>
      </c>
      <c r="B6" s="5">
        <v>5</v>
      </c>
      <c r="C6" t="s">
        <v>46</v>
      </c>
      <c r="D6" t="s">
        <v>45</v>
      </c>
      <c r="E6">
        <v>1</v>
      </c>
      <c r="F6">
        <v>10</v>
      </c>
      <c r="G6">
        <v>0.35</v>
      </c>
      <c r="H6">
        <v>5</v>
      </c>
      <c r="I6">
        <v>0.05</v>
      </c>
      <c r="J6">
        <v>-7.0000000000000007E-2</v>
      </c>
      <c r="K6">
        <v>0.01</v>
      </c>
      <c r="L6">
        <v>0.02</v>
      </c>
      <c r="M6">
        <v>0.01</v>
      </c>
      <c r="N6">
        <v>0.03</v>
      </c>
    </row>
    <row r="7" spans="1:14" x14ac:dyDescent="0.3">
      <c r="A7" s="4">
        <v>3</v>
      </c>
      <c r="B7" s="5">
        <v>1</v>
      </c>
      <c r="C7" t="s">
        <v>47</v>
      </c>
      <c r="D7" t="s">
        <v>48</v>
      </c>
      <c r="E7">
        <v>1</v>
      </c>
      <c r="F7">
        <v>20</v>
      </c>
      <c r="G7">
        <v>0.8</v>
      </c>
      <c r="H7">
        <v>2</v>
      </c>
      <c r="I7">
        <v>0.05</v>
      </c>
      <c r="J7">
        <v>1.2500000000000001E-2</v>
      </c>
      <c r="K7">
        <v>0.01</v>
      </c>
      <c r="L7">
        <v>0</v>
      </c>
      <c r="M7">
        <v>0.01</v>
      </c>
      <c r="N7">
        <v>3.5000000000000003E-2</v>
      </c>
    </row>
    <row r="8" spans="1:14" x14ac:dyDescent="0.3">
      <c r="A8" s="4">
        <v>4</v>
      </c>
      <c r="B8" s="5">
        <v>6</v>
      </c>
      <c r="C8" t="s">
        <v>49</v>
      </c>
      <c r="D8" t="s">
        <v>48</v>
      </c>
      <c r="E8">
        <v>2</v>
      </c>
      <c r="F8">
        <v>40</v>
      </c>
      <c r="G8">
        <v>0.2</v>
      </c>
      <c r="H8">
        <v>1</v>
      </c>
      <c r="I8">
        <v>0.05</v>
      </c>
      <c r="J8">
        <v>0.04</v>
      </c>
      <c r="K8">
        <v>0.01</v>
      </c>
      <c r="L8">
        <v>-0.01</v>
      </c>
      <c r="M8">
        <v>0.01</v>
      </c>
      <c r="N8">
        <v>2.1999999999999999E-2</v>
      </c>
    </row>
    <row r="9" spans="1:14" x14ac:dyDescent="0.3">
      <c r="A9" s="4">
        <v>5</v>
      </c>
      <c r="B9" s="5">
        <v>2</v>
      </c>
      <c r="C9" t="s">
        <v>50</v>
      </c>
      <c r="D9" t="s">
        <v>51</v>
      </c>
      <c r="E9">
        <v>3</v>
      </c>
      <c r="F9">
        <v>30</v>
      </c>
      <c r="G9">
        <v>0.5</v>
      </c>
      <c r="H9">
        <v>5</v>
      </c>
      <c r="I9">
        <v>0.05</v>
      </c>
      <c r="J9">
        <v>0.06</v>
      </c>
      <c r="K9">
        <v>0.01</v>
      </c>
      <c r="L9">
        <v>-0.02</v>
      </c>
      <c r="M9">
        <v>0.01</v>
      </c>
      <c r="N9">
        <v>0.15</v>
      </c>
    </row>
    <row r="10" spans="1:14" x14ac:dyDescent="0.3">
      <c r="A10" s="4">
        <v>6</v>
      </c>
      <c r="B10" s="5">
        <v>4</v>
      </c>
      <c r="C10" t="s">
        <v>52</v>
      </c>
      <c r="D10" t="s">
        <v>51</v>
      </c>
      <c r="E10">
        <v>1</v>
      </c>
      <c r="F10">
        <v>10</v>
      </c>
      <c r="G10">
        <v>0.5</v>
      </c>
      <c r="H10">
        <v>2</v>
      </c>
      <c r="I10">
        <v>0.05</v>
      </c>
      <c r="J10">
        <v>6.5000000000000002E-2</v>
      </c>
      <c r="K10">
        <v>0.01</v>
      </c>
      <c r="L10">
        <v>-0.02</v>
      </c>
      <c r="M10">
        <v>0.01</v>
      </c>
      <c r="N10">
        <v>0.01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E423-7347-42A7-837A-EEBBC05CB39C}">
  <dimension ref="D3:D12"/>
  <sheetViews>
    <sheetView workbookViewId="0">
      <selection activeCell="D3" sqref="D3:D12"/>
    </sheetView>
  </sheetViews>
  <sheetFormatPr defaultRowHeight="14.4" x14ac:dyDescent="0.3"/>
  <cols>
    <col min="4" max="4" width="15.109375" customWidth="1"/>
  </cols>
  <sheetData>
    <row r="3" spans="4:4" x14ac:dyDescent="0.3">
      <c r="D3" t="s">
        <v>53</v>
      </c>
    </row>
    <row r="4" spans="4:4" x14ac:dyDescent="0.3">
      <c r="D4" s="2">
        <v>44037</v>
      </c>
    </row>
    <row r="5" spans="4:4" x14ac:dyDescent="0.3">
      <c r="D5" s="2">
        <v>44038</v>
      </c>
    </row>
    <row r="6" spans="4:4" x14ac:dyDescent="0.3">
      <c r="D6" s="2">
        <v>44039</v>
      </c>
    </row>
    <row r="7" spans="4:4" x14ac:dyDescent="0.3">
      <c r="D7" s="2">
        <v>44040</v>
      </c>
    </row>
    <row r="8" spans="4:4" x14ac:dyDescent="0.3">
      <c r="D8" s="2">
        <v>44041</v>
      </c>
    </row>
    <row r="9" spans="4:4" x14ac:dyDescent="0.3">
      <c r="D9" s="2">
        <v>44042</v>
      </c>
    </row>
    <row r="10" spans="4:4" x14ac:dyDescent="0.3">
      <c r="D10" s="2">
        <v>44043</v>
      </c>
    </row>
    <row r="11" spans="4:4" x14ac:dyDescent="0.3">
      <c r="D11" s="2">
        <v>44044</v>
      </c>
    </row>
    <row r="12" spans="4:4" x14ac:dyDescent="0.3">
      <c r="D12" s="2">
        <v>44045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Dim_Item</vt:lpstr>
      <vt:lpstr>Dim_Supplier</vt:lpstr>
      <vt:lpstr>Forward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LID-3003</dc:creator>
  <cp:keywords/>
  <dc:description/>
  <cp:lastModifiedBy>Rushikesh Patil</cp:lastModifiedBy>
  <cp:revision/>
  <dcterms:created xsi:type="dcterms:W3CDTF">2020-07-24T10:10:33Z</dcterms:created>
  <dcterms:modified xsi:type="dcterms:W3CDTF">2022-03-25T10:35:43Z</dcterms:modified>
  <cp:category/>
  <cp:contentStatus/>
</cp:coreProperties>
</file>