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3"/>
  </bookViews>
  <sheets>
    <sheet name="Конвертер" sheetId="1" r:id="rId1"/>
    <sheet name="AB2" sheetId="2" r:id="rId2"/>
    <sheet name="BC2" sheetId="3" r:id="rId3"/>
    <sheet name="Точки" sheetId="4" r:id="rId4"/>
    <sheet name="AB" sheetId="6" r:id="rId5"/>
    <sheet name="BC" sheetId="5" r:id="rId6"/>
    <sheet name="IE" sheetId="7" r:id="rId7"/>
    <sheet name="SE" sheetId="8" r:id="rId8"/>
    <sheet name="GS" sheetId="9" r:id="rId9"/>
    <sheet name="CD" sheetId="10" r:id="rId10"/>
  </sheets>
  <calcPr calcId="125725"/>
</workbook>
</file>

<file path=xl/calcChain.xml><?xml version="1.0" encoding="utf-8"?>
<calcChain xmlns="http://schemas.openxmlformats.org/spreadsheetml/2006/main">
  <c r="D5" i="10"/>
  <c r="E5" s="1"/>
  <c r="D4"/>
  <c r="E4" s="1"/>
  <c r="D3"/>
  <c r="E3" s="1"/>
  <c r="D2"/>
  <c r="E2" s="1"/>
  <c r="D5" i="9"/>
  <c r="E5" s="1"/>
  <c r="D4"/>
  <c r="E4" s="1"/>
  <c r="D3"/>
  <c r="E3" s="1"/>
  <c r="D2"/>
  <c r="E2" s="1"/>
  <c r="D5" i="8"/>
  <c r="E5" s="1"/>
  <c r="D4"/>
  <c r="E4" s="1"/>
  <c r="D3"/>
  <c r="E3" s="1"/>
  <c r="D2"/>
  <c r="E2" s="1"/>
  <c r="D5" i="7"/>
  <c r="E5" s="1"/>
  <c r="D4"/>
  <c r="E4" s="1"/>
  <c r="D3"/>
  <c r="E3" s="1"/>
  <c r="D2"/>
  <c r="E2" s="1"/>
  <c r="D5" i="6"/>
  <c r="E5" s="1"/>
  <c r="D4"/>
  <c r="E4" s="1"/>
  <c r="D3"/>
  <c r="E3" s="1"/>
  <c r="D2"/>
  <c r="E2" s="1"/>
  <c r="E3" i="5"/>
  <c r="E4"/>
  <c r="E5"/>
  <c r="E6"/>
  <c r="E2"/>
  <c r="D3"/>
  <c r="D4"/>
  <c r="D5"/>
  <c r="D6"/>
  <c r="D2"/>
  <c r="I11" i="1"/>
  <c r="H8" a="1"/>
  <c r="H8" s="1"/>
  <c r="H4" a="1"/>
  <c r="H4" s="1"/>
  <c r="E14" i="3"/>
  <c r="E15"/>
  <c r="E16"/>
  <c r="E13"/>
  <c r="C14"/>
  <c r="C15"/>
  <c r="C16"/>
  <c r="C13"/>
  <c r="B14"/>
  <c r="B15"/>
  <c r="B16"/>
  <c r="B13"/>
  <c r="A14"/>
  <c r="A15"/>
  <c r="A16"/>
  <c r="A13"/>
  <c r="D2"/>
  <c r="E2"/>
  <c r="D3"/>
  <c r="E3"/>
  <c r="D4"/>
  <c r="E4"/>
  <c r="D5"/>
  <c r="E5"/>
  <c r="E3" i="2"/>
  <c r="B14" s="1"/>
  <c r="E4"/>
  <c r="B15" s="1"/>
  <c r="E5"/>
  <c r="B16" s="1"/>
  <c r="E2"/>
  <c r="B13" s="1"/>
  <c r="D3"/>
  <c r="A14" s="1"/>
  <c r="C14" s="1"/>
  <c r="D4"/>
  <c r="A15" s="1"/>
  <c r="C15" s="1"/>
  <c r="D5"/>
  <c r="A16" s="1"/>
  <c r="C16" s="1"/>
  <c r="D2"/>
  <c r="A13" s="1"/>
  <c r="C13" s="1"/>
  <c r="A2" i="1"/>
  <c r="C4" s="1" a="1"/>
  <c r="D4" s="1"/>
  <c r="D10"/>
  <c r="C8" a="1"/>
  <c r="D8" s="1"/>
  <c r="I10" l="1"/>
  <c r="I8"/>
  <c r="I4"/>
  <c r="E13" i="2"/>
  <c r="E14"/>
  <c r="E16"/>
  <c r="E15"/>
  <c r="C8" i="1"/>
  <c r="C4"/>
  <c r="D11" s="1"/>
</calcChain>
</file>

<file path=xl/sharedStrings.xml><?xml version="1.0" encoding="utf-8"?>
<sst xmlns="http://schemas.openxmlformats.org/spreadsheetml/2006/main" count="91" uniqueCount="32">
  <si>
    <t>Y</t>
  </si>
  <si>
    <t>X</t>
  </si>
  <si>
    <t>X=</t>
  </si>
  <si>
    <t>Y=</t>
  </si>
  <si>
    <t>x</t>
  </si>
  <si>
    <t>y</t>
  </si>
  <si>
    <t>средн</t>
  </si>
  <si>
    <t>b=</t>
  </si>
  <si>
    <t>a=</t>
  </si>
  <si>
    <t>Y2</t>
  </si>
  <si>
    <t>c=</t>
  </si>
  <si>
    <t>Y1</t>
  </si>
  <si>
    <t>d</t>
  </si>
  <si>
    <t>X2</t>
  </si>
  <si>
    <t>A</t>
  </si>
  <si>
    <t>H</t>
  </si>
  <si>
    <t>I</t>
  </si>
  <si>
    <t>B</t>
  </si>
  <si>
    <t>N</t>
  </si>
  <si>
    <t>D</t>
  </si>
  <si>
    <t>E</t>
  </si>
  <si>
    <t>C</t>
  </si>
  <si>
    <t>F</t>
  </si>
  <si>
    <t>G</t>
  </si>
  <si>
    <t>P</t>
  </si>
  <si>
    <t>S</t>
  </si>
  <si>
    <t>K</t>
  </si>
  <si>
    <t>Q</t>
  </si>
  <si>
    <t>L</t>
  </si>
  <si>
    <t>Температура, ºС</t>
  </si>
  <si>
    <t xml:space="preserve">Наименование точки  </t>
  </si>
  <si>
    <t>Концентрация углерода,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</si>
</sst>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2" fontId="3" fillId="0" borderId="1" xfId="0" applyNumberFormat="1" applyFont="1" applyBorder="1"/>
    <xf numFmtId="1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1</c:v>
          </c:tx>
          <c:marker>
            <c:symbol val="none"/>
          </c:marker>
          <c:cat>
            <c:numRef>
              <c:f>'AB2'!$A$13:$A$16</c:f>
              <c:numCache>
                <c:formatCode>General</c:formatCode>
                <c:ptCount val="4"/>
                <c:pt idx="0">
                  <c:v>2.3255813953487969E-2</c:v>
                </c:pt>
                <c:pt idx="1">
                  <c:v>0.12093023255813917</c:v>
                </c:pt>
                <c:pt idx="2">
                  <c:v>0.33837209302325522</c:v>
                </c:pt>
                <c:pt idx="3">
                  <c:v>0.5441860465116275</c:v>
                </c:pt>
              </c:numCache>
            </c:numRef>
          </c:cat>
          <c:val>
            <c:numRef>
              <c:f>'AB2'!$B$13:$B$16</c:f>
              <c:numCache>
                <c:formatCode>General</c:formatCode>
                <c:ptCount val="4"/>
                <c:pt idx="0">
                  <c:v>1526.9123394751537</c:v>
                </c:pt>
                <c:pt idx="1">
                  <c:v>1523.3947515354553</c:v>
                </c:pt>
                <c:pt idx="2">
                  <c:v>1507.3701842546066</c:v>
                </c:pt>
                <c:pt idx="3">
                  <c:v>1480.0111669458402</c:v>
                </c:pt>
              </c:numCache>
            </c:numRef>
          </c:val>
        </c:ser>
        <c:ser>
          <c:idx val="1"/>
          <c:order val="1"/>
          <c:tx>
            <c:v>2</c:v>
          </c:tx>
          <c:marker>
            <c:symbol val="none"/>
          </c:marker>
          <c:cat>
            <c:numRef>
              <c:f>'AB2'!$A$13:$A$16</c:f>
              <c:numCache>
                <c:formatCode>General</c:formatCode>
                <c:ptCount val="4"/>
                <c:pt idx="0">
                  <c:v>2.3255813953487969E-2</c:v>
                </c:pt>
                <c:pt idx="1">
                  <c:v>0.12093023255813917</c:v>
                </c:pt>
                <c:pt idx="2">
                  <c:v>0.33837209302325522</c:v>
                </c:pt>
                <c:pt idx="3">
                  <c:v>0.5441860465116275</c:v>
                </c:pt>
              </c:numCache>
            </c:numRef>
          </c:cat>
          <c:val>
            <c:numRef>
              <c:f>'AB2'!$C$13:$C$16</c:f>
              <c:numCache>
                <c:formatCode>General</c:formatCode>
                <c:ptCount val="4"/>
                <c:pt idx="0">
                  <c:v>1526.430235262304</c:v>
                </c:pt>
                <c:pt idx="1">
                  <c:v>1522.5897475392103</c:v>
                </c:pt>
                <c:pt idx="2">
                  <c:v>1505.6433718969713</c:v>
                </c:pt>
                <c:pt idx="3">
                  <c:v>1478.9280853434288</c:v>
                </c:pt>
              </c:numCache>
            </c:numRef>
          </c:val>
        </c:ser>
        <c:marker val="1"/>
        <c:axId val="56683136"/>
        <c:axId val="57217408"/>
      </c:lineChart>
      <c:catAx>
        <c:axId val="56683136"/>
        <c:scaling>
          <c:orientation val="minMax"/>
        </c:scaling>
        <c:axPos val="b"/>
        <c:numFmt formatCode="General" sourceLinked="1"/>
        <c:tickLblPos val="nextTo"/>
        <c:crossAx val="57217408"/>
        <c:crosses val="autoZero"/>
        <c:auto val="1"/>
        <c:lblAlgn val="ctr"/>
        <c:lblOffset val="100"/>
      </c:catAx>
      <c:valAx>
        <c:axId val="57217408"/>
        <c:scaling>
          <c:orientation val="minMax"/>
        </c:scaling>
        <c:axPos val="l"/>
        <c:majorGridlines/>
        <c:numFmt formatCode="General" sourceLinked="1"/>
        <c:tickLblPos val="nextTo"/>
        <c:crossAx val="5668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1</c:v>
          </c:tx>
          <c:marker>
            <c:symbol val="none"/>
          </c:marker>
          <c:cat>
            <c:numRef>
              <c:f>'BC2'!$A$13:$A$16</c:f>
              <c:numCache>
                <c:formatCode>General</c:formatCode>
                <c:ptCount val="4"/>
                <c:pt idx="0">
                  <c:v>0.5441860465116275</c:v>
                </c:pt>
                <c:pt idx="1">
                  <c:v>1.2093023255813953</c:v>
                </c:pt>
                <c:pt idx="2">
                  <c:v>2.918604651162791</c:v>
                </c:pt>
                <c:pt idx="3">
                  <c:v>4.2046511627906984</c:v>
                </c:pt>
              </c:numCache>
            </c:numRef>
          </c:cat>
          <c:val>
            <c:numRef>
              <c:f>'BC2'!$B$13:$B$16</c:f>
              <c:numCache>
                <c:formatCode>General</c:formatCode>
                <c:ptCount val="4"/>
                <c:pt idx="0">
                  <c:v>1480.0111669458402</c:v>
                </c:pt>
                <c:pt idx="1">
                  <c:v>1438.5817978782802</c:v>
                </c:pt>
                <c:pt idx="2">
                  <c:v>1311.9486320491346</c:v>
                </c:pt>
                <c:pt idx="3">
                  <c:v>1132.5516471245114</c:v>
                </c:pt>
              </c:numCache>
            </c:numRef>
          </c:val>
        </c:ser>
        <c:ser>
          <c:idx val="1"/>
          <c:order val="1"/>
          <c:tx>
            <c:v>2</c:v>
          </c:tx>
          <c:marker>
            <c:symbol val="none"/>
          </c:marker>
          <c:cat>
            <c:numRef>
              <c:f>'BC2'!$A$13:$A$16</c:f>
              <c:numCache>
                <c:formatCode>General</c:formatCode>
                <c:ptCount val="4"/>
                <c:pt idx="0">
                  <c:v>0.5441860465116275</c:v>
                </c:pt>
                <c:pt idx="1">
                  <c:v>1.2093023255813953</c:v>
                </c:pt>
                <c:pt idx="2">
                  <c:v>2.918604651162791</c:v>
                </c:pt>
                <c:pt idx="3">
                  <c:v>4.2046511627906984</c:v>
                </c:pt>
              </c:numCache>
            </c:numRef>
          </c:cat>
          <c:val>
            <c:numRef>
              <c:f>'BC2'!$C$13:$C$16</c:f>
              <c:numCache>
                <c:formatCode>General</c:formatCode>
                <c:ptCount val="4"/>
                <c:pt idx="0">
                  <c:v>1474.2913461763114</c:v>
                </c:pt>
                <c:pt idx="1">
                  <c:v>1446.2573477555436</c:v>
                </c:pt>
                <c:pt idx="2">
                  <c:v>1304.9641119524067</c:v>
                </c:pt>
                <c:pt idx="3">
                  <c:v>1132.9322541481881</c:v>
                </c:pt>
              </c:numCache>
            </c:numRef>
          </c:val>
        </c:ser>
        <c:marker val="1"/>
        <c:axId val="57557760"/>
        <c:axId val="57559296"/>
      </c:lineChart>
      <c:catAx>
        <c:axId val="57557760"/>
        <c:scaling>
          <c:orientation val="minMax"/>
        </c:scaling>
        <c:axPos val="b"/>
        <c:numFmt formatCode="General" sourceLinked="1"/>
        <c:tickLblPos val="nextTo"/>
        <c:crossAx val="57559296"/>
        <c:crosses val="autoZero"/>
        <c:auto val="1"/>
        <c:lblAlgn val="ctr"/>
        <c:lblOffset val="100"/>
      </c:catAx>
      <c:valAx>
        <c:axId val="57559296"/>
        <c:scaling>
          <c:orientation val="minMax"/>
        </c:scaling>
        <c:axPos val="l"/>
        <c:majorGridlines/>
        <c:numFmt formatCode="General" sourceLinked="1"/>
        <c:tickLblPos val="nextTo"/>
        <c:crossAx val="57557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38099</xdr:rowOff>
    </xdr:from>
    <xdr:to>
      <xdr:col>16</xdr:col>
      <xdr:colOff>600075</xdr:colOff>
      <xdr:row>15</xdr:row>
      <xdr:rowOff>180974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0</xdr:row>
      <xdr:rowOff>28576</xdr:rowOff>
    </xdr:from>
    <xdr:to>
      <xdr:col>14</xdr:col>
      <xdr:colOff>561974</xdr:colOff>
      <xdr:row>15</xdr:row>
      <xdr:rowOff>180976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H14" sqref="H14"/>
    </sheetView>
  </sheetViews>
  <sheetFormatPr defaultRowHeight="15"/>
  <cols>
    <col min="2" max="2" width="12" customWidth="1"/>
    <col min="4" max="4" width="18" customWidth="1"/>
    <col min="9" max="9" width="12.5703125" customWidth="1"/>
  </cols>
  <sheetData>
    <row r="1" spans="1:9">
      <c r="A1" t="s">
        <v>0</v>
      </c>
      <c r="F1" t="s">
        <v>9</v>
      </c>
    </row>
    <row r="2" spans="1:9">
      <c r="A2">
        <f>-11.5</f>
        <v>-11.5</v>
      </c>
      <c r="B2">
        <v>200</v>
      </c>
      <c r="F2">
        <v>177</v>
      </c>
      <c r="G2">
        <v>1000</v>
      </c>
    </row>
    <row r="3" spans="1:9">
      <c r="A3">
        <v>346.7</v>
      </c>
      <c r="B3">
        <v>1600</v>
      </c>
      <c r="F3">
        <v>95</v>
      </c>
      <c r="G3">
        <v>1300</v>
      </c>
    </row>
    <row r="4" spans="1:9">
      <c r="C4">
        <f t="array" ref="C4:D4">LINEST(B2:B3,A2:A3,1,0)</f>
        <v>3.9084310441094363</v>
      </c>
      <c r="D4">
        <v>244.94695700725845</v>
      </c>
      <c r="H4">
        <f t="array" ref="H4:I4">LINEST(G2:G3,F2:F3,1,0)</f>
        <v>-3.6585365853658529</v>
      </c>
      <c r="I4">
        <v>1647.560975609756</v>
      </c>
    </row>
    <row r="5" spans="1:9">
      <c r="A5" t="s">
        <v>1</v>
      </c>
      <c r="F5" t="s">
        <v>13</v>
      </c>
    </row>
    <row r="6" spans="1:9">
      <c r="A6">
        <v>-174</v>
      </c>
      <c r="B6">
        <v>0</v>
      </c>
      <c r="F6">
        <v>213</v>
      </c>
      <c r="G6">
        <v>2</v>
      </c>
    </row>
    <row r="7" spans="1:9">
      <c r="A7">
        <v>170</v>
      </c>
      <c r="B7">
        <v>4</v>
      </c>
      <c r="F7">
        <v>344</v>
      </c>
      <c r="G7">
        <v>4</v>
      </c>
    </row>
    <row r="8" spans="1:9">
      <c r="C8">
        <f t="array" ref="C8:D8">LINEST(B6:B7,A6:A7,1,0)</f>
        <v>1.1627906976744189E-2</v>
      </c>
      <c r="D8">
        <v>2.0232558139534884</v>
      </c>
      <c r="H8">
        <f t="array" ref="H8:I8">LINEST(G6:G7,F6:F7,1,0)</f>
        <v>1.5267175572519083E-2</v>
      </c>
      <c r="I8">
        <v>-1.2519083969465647</v>
      </c>
    </row>
    <row r="10" spans="1:9" ht="26.25">
      <c r="A10" s="3" t="s">
        <v>2</v>
      </c>
      <c r="B10" s="4">
        <v>5</v>
      </c>
      <c r="C10" s="4"/>
      <c r="D10" s="5">
        <f>$C$8*B10+$D$8</f>
        <v>2.0813953488372094</v>
      </c>
      <c r="F10" s="3" t="s">
        <v>2</v>
      </c>
      <c r="G10" s="4">
        <v>364</v>
      </c>
      <c r="H10" s="4"/>
      <c r="I10" s="5">
        <f>$H$8*G10+$I$8</f>
        <v>4.3053435114503813</v>
      </c>
    </row>
    <row r="11" spans="1:9" ht="26.25">
      <c r="A11" s="3" t="s">
        <v>3</v>
      </c>
      <c r="B11" s="4">
        <v>266</v>
      </c>
      <c r="C11" s="4"/>
      <c r="D11" s="6">
        <f>$C$4*B11+$D$4</f>
        <v>1284.5896147403687</v>
      </c>
      <c r="F11" s="3" t="s">
        <v>3</v>
      </c>
      <c r="G11" s="4">
        <v>143</v>
      </c>
      <c r="H11" s="4"/>
      <c r="I11" s="6">
        <f>$H$4*G11+$I$4</f>
        <v>1124.3902439024391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D24" sqref="D24"/>
    </sheetView>
  </sheetViews>
  <sheetFormatPr defaultRowHeight="15"/>
  <cols>
    <col min="2" max="2" width="9.28515625" customWidth="1"/>
  </cols>
  <sheetData>
    <row r="1" spans="1:9">
      <c r="A1" s="2" t="s">
        <v>1</v>
      </c>
      <c r="B1" s="2" t="s">
        <v>0</v>
      </c>
      <c r="D1" s="2" t="s">
        <v>4</v>
      </c>
      <c r="E1" s="2" t="s">
        <v>5</v>
      </c>
    </row>
    <row r="2" spans="1:9">
      <c r="A2" s="2">
        <v>-172</v>
      </c>
      <c r="B2" s="2">
        <v>328</v>
      </c>
      <c r="D2" s="2">
        <f>Конвертер!$C$8*'AB2'!A2+Конвертер!$D$8</f>
        <v>2.3255813953487969E-2</v>
      </c>
      <c r="E2" s="2">
        <f>Конвертер!$C$4*'AB2'!B2+Конвертер!$D$4</f>
        <v>1526.9123394751537</v>
      </c>
    </row>
    <row r="3" spans="1:9">
      <c r="A3" s="2">
        <v>-163.6</v>
      </c>
      <c r="B3" s="2">
        <v>327.10000000000002</v>
      </c>
      <c r="D3" s="2">
        <f>Конвертер!$C$8*'AB2'!A3+Конвертер!$D$8</f>
        <v>0.12093023255813917</v>
      </c>
      <c r="E3" s="2">
        <f>Конвертер!$C$4*'AB2'!B3+Конвертер!$D$4</f>
        <v>1523.3947515354553</v>
      </c>
    </row>
    <row r="4" spans="1:9">
      <c r="A4" s="2">
        <v>-144.9</v>
      </c>
      <c r="B4" s="2">
        <v>323</v>
      </c>
      <c r="D4" s="2">
        <f>Конвертер!$C$8*'AB2'!A4+Конвертер!$D$8</f>
        <v>0.33837209302325522</v>
      </c>
      <c r="E4" s="2">
        <f>Конвертер!$C$4*'AB2'!B4+Конвертер!$D$4</f>
        <v>1507.3701842546066</v>
      </c>
    </row>
    <row r="5" spans="1:9">
      <c r="A5" s="2">
        <v>-127.2</v>
      </c>
      <c r="B5" s="2">
        <v>316</v>
      </c>
      <c r="D5" s="2">
        <f>Конвертер!$C$8*'AB2'!A5+Конвертер!$D$8</f>
        <v>0.5441860465116275</v>
      </c>
      <c r="E5" s="2">
        <f>Конвертер!$C$4*'AB2'!B5+Конвертер!$D$4</f>
        <v>1480.0111669458402</v>
      </c>
    </row>
    <row r="6" spans="1:9">
      <c r="E6" s="1" t="s">
        <v>6</v>
      </c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 ht="18.75">
      <c r="A8" s="12" t="s">
        <v>8</v>
      </c>
      <c r="B8" s="15">
        <v>1527</v>
      </c>
      <c r="C8" s="7"/>
      <c r="D8" s="8"/>
      <c r="E8" s="9"/>
      <c r="F8" s="7"/>
      <c r="G8" s="7"/>
      <c r="H8" s="7"/>
      <c r="I8" s="7"/>
    </row>
    <row r="9" spans="1:9" ht="18.75">
      <c r="A9" s="12" t="s">
        <v>7</v>
      </c>
      <c r="B9" s="15">
        <v>-21.65</v>
      </c>
      <c r="C9" s="7"/>
      <c r="D9" s="8"/>
      <c r="E9" s="9"/>
      <c r="F9" s="7"/>
      <c r="G9" s="7"/>
      <c r="H9" s="7"/>
      <c r="I9" s="7"/>
    </row>
    <row r="10" spans="1:9">
      <c r="A10" s="12" t="s">
        <v>10</v>
      </c>
      <c r="B10" s="15">
        <v>-122.545</v>
      </c>
      <c r="C10" s="7"/>
      <c r="D10" s="10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13" t="s">
        <v>1</v>
      </c>
      <c r="B12" s="2" t="s">
        <v>11</v>
      </c>
      <c r="C12" s="14" t="s">
        <v>9</v>
      </c>
      <c r="D12" s="7"/>
      <c r="E12" s="11" t="s">
        <v>12</v>
      </c>
      <c r="F12" s="7"/>
      <c r="G12" s="7"/>
      <c r="H12" s="7"/>
      <c r="I12" s="7"/>
    </row>
    <row r="13" spans="1:9">
      <c r="A13" s="2">
        <f>D2</f>
        <v>2.3255813953487969E-2</v>
      </c>
      <c r="B13" s="2">
        <f>E2</f>
        <v>1526.9123394751537</v>
      </c>
      <c r="C13" s="14">
        <f>$B$8+$B$9*A13+$B$10*A13*A13</f>
        <v>1526.430235262304</v>
      </c>
      <c r="D13" s="7"/>
      <c r="E13" s="7">
        <f>ABS(B13-C13)</f>
        <v>0.48210421284966287</v>
      </c>
      <c r="F13" s="7"/>
      <c r="G13" s="7"/>
      <c r="H13" s="7"/>
      <c r="I13" s="7"/>
    </row>
    <row r="14" spans="1:9">
      <c r="A14" s="2">
        <f t="shared" ref="A14:B16" si="0">D3</f>
        <v>0.12093023255813917</v>
      </c>
      <c r="B14" s="2">
        <f t="shared" si="0"/>
        <v>1523.3947515354553</v>
      </c>
      <c r="C14" s="14">
        <f t="shared" ref="C14:C16" si="1">$B$8+$B$9*A14+$B$10*A14*A14</f>
        <v>1522.5897475392103</v>
      </c>
      <c r="D14" s="7"/>
      <c r="E14" s="7">
        <f t="shared" ref="E14:E16" si="2">ABS(B14-C14)</f>
        <v>0.80500399624497732</v>
      </c>
      <c r="F14" s="7"/>
      <c r="G14" s="7"/>
      <c r="H14" s="7"/>
      <c r="I14" s="7"/>
    </row>
    <row r="15" spans="1:9">
      <c r="A15" s="2">
        <f t="shared" si="0"/>
        <v>0.33837209302325522</v>
      </c>
      <c r="B15" s="2">
        <f t="shared" si="0"/>
        <v>1507.3701842546066</v>
      </c>
      <c r="C15" s="14">
        <f t="shared" si="1"/>
        <v>1505.6433718969713</v>
      </c>
      <c r="D15" s="7"/>
      <c r="E15" s="7">
        <f t="shared" si="2"/>
        <v>1.7268123576352536</v>
      </c>
      <c r="F15" s="7"/>
      <c r="G15" s="7"/>
      <c r="H15" s="7"/>
      <c r="I15" s="7"/>
    </row>
    <row r="16" spans="1:9">
      <c r="A16" s="2">
        <f t="shared" si="0"/>
        <v>0.5441860465116275</v>
      </c>
      <c r="B16" s="2">
        <f t="shared" si="0"/>
        <v>1480.0111669458402</v>
      </c>
      <c r="C16" s="14">
        <f t="shared" si="1"/>
        <v>1478.9280853434288</v>
      </c>
      <c r="D16" s="7"/>
      <c r="E16" s="7">
        <f t="shared" si="2"/>
        <v>1.0830816024113119</v>
      </c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zoomScaleNormal="100" workbookViewId="0">
      <selection activeCell="D26" sqref="D26"/>
    </sheetView>
  </sheetViews>
  <sheetFormatPr defaultRowHeight="15"/>
  <cols>
    <col min="2" max="2" width="9.28515625" customWidth="1"/>
  </cols>
  <sheetData>
    <row r="1" spans="1:7">
      <c r="A1" s="2" t="s">
        <v>1</v>
      </c>
      <c r="B1" s="2" t="s">
        <v>0</v>
      </c>
      <c r="D1" s="2" t="s">
        <v>4</v>
      </c>
      <c r="E1" s="2" t="s">
        <v>5</v>
      </c>
    </row>
    <row r="2" spans="1:7">
      <c r="A2" s="2">
        <v>-127.2</v>
      </c>
      <c r="B2" s="2">
        <v>316</v>
      </c>
      <c r="D2" s="2">
        <f>Конвертер!$C$8*A2+Конвертер!$D$8</f>
        <v>0.5441860465116275</v>
      </c>
      <c r="E2" s="2">
        <f>Конвертер!$C$4*B2+Конвертер!$D$4</f>
        <v>1480.0111669458402</v>
      </c>
    </row>
    <row r="3" spans="1:7">
      <c r="A3" s="2">
        <v>-70</v>
      </c>
      <c r="B3" s="2">
        <v>305.39999999999998</v>
      </c>
      <c r="D3" s="2">
        <f>Конвертер!$C$8*A3+Конвертер!$D$8</f>
        <v>1.2093023255813953</v>
      </c>
      <c r="E3" s="2">
        <f>Конвертер!$C$4*B3+Конвертер!$D$4</f>
        <v>1438.5817978782802</v>
      </c>
    </row>
    <row r="4" spans="1:7">
      <c r="A4" s="2">
        <v>77</v>
      </c>
      <c r="B4" s="2">
        <v>273</v>
      </c>
      <c r="D4" s="2">
        <f>Конвертер!$C$8*A4+Конвертер!$D$8</f>
        <v>2.918604651162791</v>
      </c>
      <c r="E4" s="2">
        <f>Конвертер!$C$4*B4+Конвертер!$D$4</f>
        <v>1311.9486320491346</v>
      </c>
    </row>
    <row r="5" spans="1:7">
      <c r="A5" s="2">
        <v>187.6</v>
      </c>
      <c r="B5" s="2">
        <v>227.1</v>
      </c>
      <c r="D5" s="2">
        <f>Конвертер!$C$8*A5+Конвертер!$D$8</f>
        <v>4.2046511627906984</v>
      </c>
      <c r="E5" s="2">
        <f>Конвертер!$C$4*B5+Конвертер!$D$4</f>
        <v>1132.5516471245114</v>
      </c>
    </row>
    <row r="6" spans="1:7">
      <c r="E6" s="1"/>
    </row>
    <row r="7" spans="1:7">
      <c r="A7" s="7"/>
      <c r="B7" s="7"/>
      <c r="C7" s="7"/>
      <c r="D7" s="7"/>
      <c r="E7" s="7"/>
      <c r="F7" s="7"/>
      <c r="G7" s="7"/>
    </row>
    <row r="8" spans="1:7" ht="18.75">
      <c r="A8" s="12" t="s">
        <v>8</v>
      </c>
      <c r="B8" s="15">
        <v>1486</v>
      </c>
      <c r="C8" s="7"/>
      <c r="D8" s="8"/>
      <c r="E8" s="9"/>
      <c r="F8" s="7"/>
      <c r="G8" s="7"/>
    </row>
    <row r="9" spans="1:7" ht="18.75">
      <c r="A9" s="12" t="s">
        <v>7</v>
      </c>
      <c r="B9" s="15">
        <v>-12.231</v>
      </c>
      <c r="C9" s="7"/>
      <c r="D9" s="8"/>
      <c r="E9" s="9"/>
      <c r="F9" s="7"/>
      <c r="G9" s="7"/>
    </row>
    <row r="10" spans="1:7">
      <c r="A10" s="12" t="s">
        <v>10</v>
      </c>
      <c r="B10" s="15">
        <v>-17.062000000000001</v>
      </c>
      <c r="C10" s="7"/>
      <c r="D10" s="10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  <row r="12" spans="1:7">
      <c r="A12" s="13" t="s">
        <v>1</v>
      </c>
      <c r="B12" s="2" t="s">
        <v>11</v>
      </c>
      <c r="C12" s="14" t="s">
        <v>9</v>
      </c>
      <c r="D12" s="7"/>
      <c r="E12" s="11" t="s">
        <v>12</v>
      </c>
      <c r="F12" s="7"/>
      <c r="G12" s="7"/>
    </row>
    <row r="13" spans="1:7">
      <c r="A13" s="2">
        <f>D2</f>
        <v>0.5441860465116275</v>
      </c>
      <c r="B13" s="2">
        <f>E2</f>
        <v>1480.0111669458402</v>
      </c>
      <c r="C13" s="14">
        <f>$B$8+$B$9*A13+$B$10*A13*A13</f>
        <v>1474.2913461763114</v>
      </c>
      <c r="D13" s="7"/>
      <c r="E13" s="7">
        <f>ABS(B13-C13)</f>
        <v>5.7198207695287238</v>
      </c>
      <c r="F13" s="7"/>
      <c r="G13" s="7"/>
    </row>
    <row r="14" spans="1:7">
      <c r="A14" s="2">
        <f t="shared" ref="A14:A16" si="0">D3</f>
        <v>1.2093023255813953</v>
      </c>
      <c r="B14" s="2">
        <f t="shared" ref="B14:B16" si="1">E3</f>
        <v>1438.5817978782802</v>
      </c>
      <c r="C14" s="14">
        <f t="shared" ref="C14:C16" si="2">$B$8+$B$9*A14+$B$10*A14*A14</f>
        <v>1446.2573477555436</v>
      </c>
      <c r="D14" s="7"/>
      <c r="E14" s="7">
        <f t="shared" ref="E14:E16" si="3">ABS(B14-C14)</f>
        <v>7.6755498772633928</v>
      </c>
      <c r="F14" s="7"/>
      <c r="G14" s="7"/>
    </row>
    <row r="15" spans="1:7">
      <c r="A15" s="2">
        <f t="shared" si="0"/>
        <v>2.918604651162791</v>
      </c>
      <c r="B15" s="2">
        <f t="shared" si="1"/>
        <v>1311.9486320491346</v>
      </c>
      <c r="C15" s="14">
        <f t="shared" si="2"/>
        <v>1304.9641119524067</v>
      </c>
      <c r="D15" s="7"/>
      <c r="E15" s="7">
        <f t="shared" si="3"/>
        <v>6.9845200967279197</v>
      </c>
      <c r="F15" s="7"/>
      <c r="G15" s="7"/>
    </row>
    <row r="16" spans="1:7">
      <c r="A16" s="2">
        <f t="shared" si="0"/>
        <v>4.2046511627906984</v>
      </c>
      <c r="B16" s="2">
        <f t="shared" si="1"/>
        <v>1132.5516471245114</v>
      </c>
      <c r="C16" s="14">
        <f t="shared" si="2"/>
        <v>1132.9322541481881</v>
      </c>
      <c r="D16" s="7"/>
      <c r="E16" s="7">
        <f t="shared" si="3"/>
        <v>0.38060702367670274</v>
      </c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2" sqref="A12:C12"/>
    </sheetView>
  </sheetViews>
  <sheetFormatPr defaultRowHeight="15"/>
  <cols>
    <col min="1" max="1" width="21.5703125" bestFit="1" customWidth="1"/>
    <col min="2" max="2" width="16.140625" bestFit="1" customWidth="1"/>
    <col min="3" max="3" width="26.140625" bestFit="1" customWidth="1"/>
  </cols>
  <sheetData>
    <row r="1" spans="1:3">
      <c r="A1" s="16" t="s">
        <v>30</v>
      </c>
      <c r="B1" s="16" t="s">
        <v>29</v>
      </c>
      <c r="C1" s="16" t="s">
        <v>31</v>
      </c>
    </row>
    <row r="2" spans="1:3">
      <c r="A2" s="16" t="s">
        <v>14</v>
      </c>
      <c r="B2" s="16">
        <v>1539</v>
      </c>
      <c r="C2" s="16">
        <v>0</v>
      </c>
    </row>
    <row r="3" spans="1:3">
      <c r="A3" s="16" t="s">
        <v>15</v>
      </c>
      <c r="B3" s="16">
        <v>1499</v>
      </c>
      <c r="C3" s="16">
        <v>0.1</v>
      </c>
    </row>
    <row r="4" spans="1:3">
      <c r="A4" s="16" t="s">
        <v>16</v>
      </c>
      <c r="B4" s="16">
        <v>1499</v>
      </c>
      <c r="C4" s="16">
        <v>0.16</v>
      </c>
    </row>
    <row r="5" spans="1:3">
      <c r="A5" s="16" t="s">
        <v>17</v>
      </c>
      <c r="B5" s="16">
        <v>1499</v>
      </c>
      <c r="C5" s="16">
        <v>0.5</v>
      </c>
    </row>
    <row r="6" spans="1:3">
      <c r="A6" s="16" t="s">
        <v>18</v>
      </c>
      <c r="B6" s="16">
        <v>1392</v>
      </c>
      <c r="C6" s="16">
        <v>0</v>
      </c>
    </row>
    <row r="7" spans="1:3">
      <c r="A7" s="16" t="s">
        <v>19</v>
      </c>
      <c r="B7" s="16">
        <v>1250</v>
      </c>
      <c r="C7" s="16">
        <v>6.69</v>
      </c>
    </row>
    <row r="8" spans="1:3">
      <c r="A8" s="16" t="s">
        <v>20</v>
      </c>
      <c r="B8" s="16">
        <v>1147</v>
      </c>
      <c r="C8" s="16">
        <v>2.14</v>
      </c>
    </row>
    <row r="9" spans="1:3">
      <c r="A9" s="16" t="s">
        <v>21</v>
      </c>
      <c r="B9" s="16">
        <v>1147</v>
      </c>
      <c r="C9" s="16">
        <v>4.3</v>
      </c>
    </row>
    <row r="10" spans="1:3">
      <c r="A10" s="16" t="s">
        <v>22</v>
      </c>
      <c r="B10" s="16">
        <v>1147</v>
      </c>
      <c r="C10" s="16">
        <v>6.69</v>
      </c>
    </row>
    <row r="11" spans="1:3">
      <c r="A11" s="16" t="s">
        <v>23</v>
      </c>
      <c r="B11" s="16">
        <v>911</v>
      </c>
      <c r="C11" s="16">
        <v>0</v>
      </c>
    </row>
    <row r="12" spans="1:3">
      <c r="A12" s="16" t="s">
        <v>24</v>
      </c>
      <c r="B12" s="16">
        <v>727</v>
      </c>
      <c r="C12" s="16">
        <v>0.02</v>
      </c>
    </row>
    <row r="13" spans="1:3">
      <c r="A13" s="16" t="s">
        <v>25</v>
      </c>
      <c r="B13" s="16">
        <v>727</v>
      </c>
      <c r="C13" s="16">
        <v>0.8</v>
      </c>
    </row>
    <row r="14" spans="1:3">
      <c r="A14" s="16" t="s">
        <v>26</v>
      </c>
      <c r="B14" s="16">
        <v>727</v>
      </c>
      <c r="C14" s="16">
        <v>6.69</v>
      </c>
    </row>
    <row r="15" spans="1:3">
      <c r="A15" s="16" t="s">
        <v>27</v>
      </c>
      <c r="B15" s="16">
        <v>600</v>
      </c>
      <c r="C15" s="16">
        <v>0.01</v>
      </c>
    </row>
    <row r="16" spans="1:3">
      <c r="A16" s="16" t="s">
        <v>28</v>
      </c>
      <c r="B16" s="16">
        <v>600</v>
      </c>
      <c r="C16" s="16">
        <v>6.69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defaultRowHeight="15"/>
  <sheetData>
    <row r="1" spans="1:5">
      <c r="A1" s="17" t="s">
        <v>1</v>
      </c>
      <c r="B1" s="17" t="s">
        <v>0</v>
      </c>
      <c r="D1" s="17" t="s">
        <v>9</v>
      </c>
      <c r="E1" s="17" t="s">
        <v>12</v>
      </c>
    </row>
    <row r="2" spans="1:5">
      <c r="A2" s="17">
        <v>0</v>
      </c>
      <c r="B2" s="17">
        <v>1539</v>
      </c>
      <c r="D2" s="17">
        <f>$B$9+$B$10*A2+$B$11*A2*A2</f>
        <v>1539</v>
      </c>
      <c r="E2" s="17">
        <f>ABS(B2-D2)</f>
        <v>0</v>
      </c>
    </row>
    <row r="3" spans="1:5">
      <c r="A3" s="17">
        <v>0.25</v>
      </c>
      <c r="B3" s="17">
        <v>1530</v>
      </c>
      <c r="D3" s="17">
        <f t="shared" ref="D3:D6" si="0">$B$9+$B$10*A3+$B$11*A3*A3</f>
        <v>1530.4410625</v>
      </c>
      <c r="E3" s="17">
        <f t="shared" ref="E3:E6" si="1">ABS(B3-D3)</f>
        <v>0.44106250000004366</v>
      </c>
    </row>
    <row r="4" spans="1:5">
      <c r="A4" s="17">
        <v>0.4</v>
      </c>
      <c r="B4" s="17">
        <v>1515</v>
      </c>
      <c r="D4" s="17">
        <f>$B$9+$B$10*A4+$B$11*A4*A4</f>
        <v>1514.4894399999998</v>
      </c>
      <c r="E4" s="17">
        <f t="shared" si="1"/>
        <v>0.51056000000016866</v>
      </c>
    </row>
    <row r="5" spans="1:5">
      <c r="A5" s="17">
        <v>0.5</v>
      </c>
      <c r="B5" s="17">
        <v>1499</v>
      </c>
      <c r="D5" s="17">
        <f>$B$9+$B$10*A5+$B$11*A5*A5</f>
        <v>1499.34825</v>
      </c>
      <c r="E5" s="17">
        <f t="shared" si="1"/>
        <v>0.34825000000000728</v>
      </c>
    </row>
    <row r="6" spans="1:5">
      <c r="A6" s="2"/>
      <c r="B6" s="2"/>
      <c r="D6" s="17"/>
      <c r="E6" s="17"/>
    </row>
    <row r="9" spans="1:5">
      <c r="A9" s="12" t="s">
        <v>8</v>
      </c>
      <c r="B9" s="15">
        <v>1539</v>
      </c>
    </row>
    <row r="10" spans="1:5">
      <c r="A10" s="12" t="s">
        <v>7</v>
      </c>
      <c r="B10" s="15">
        <v>10.832000000000001</v>
      </c>
    </row>
    <row r="11" spans="1:5">
      <c r="A11" s="12" t="s">
        <v>10</v>
      </c>
      <c r="B11" s="15">
        <v>-180.27099999999999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5"/>
  <sheetData>
    <row r="1" spans="1:5">
      <c r="A1" s="17" t="s">
        <v>1</v>
      </c>
      <c r="B1" s="17" t="s">
        <v>0</v>
      </c>
      <c r="D1" s="17" t="s">
        <v>9</v>
      </c>
      <c r="E1" s="17" t="s">
        <v>12</v>
      </c>
    </row>
    <row r="2" spans="1:5">
      <c r="A2" s="17">
        <v>0.5</v>
      </c>
      <c r="B2" s="17">
        <v>1499</v>
      </c>
      <c r="D2" s="17">
        <f>$B$9+$B$10*A2+$B$11*A2*A2</f>
        <v>1499.6775</v>
      </c>
      <c r="E2" s="17">
        <f>ABS(B2-D2)</f>
        <v>0.67750000000000909</v>
      </c>
    </row>
    <row r="3" spans="1:5">
      <c r="A3" s="17">
        <v>1.3</v>
      </c>
      <c r="B3" s="17">
        <v>1465</v>
      </c>
      <c r="D3" s="17">
        <f t="shared" ref="D3:D6" si="0">$B$9+$B$10*A3+$B$11*A3*A3</f>
        <v>1466.6967</v>
      </c>
      <c r="E3" s="17">
        <f t="shared" ref="E3:E6" si="1">ABS(B3-D3)</f>
        <v>1.6966999999999643</v>
      </c>
    </row>
    <row r="4" spans="1:5">
      <c r="A4" s="17">
        <v>2.2999999999999998</v>
      </c>
      <c r="B4" s="17">
        <v>1400</v>
      </c>
      <c r="D4" s="17">
        <f t="shared" si="0"/>
        <v>1394.2047</v>
      </c>
      <c r="E4" s="17">
        <f t="shared" si="1"/>
        <v>5.7952999999999975</v>
      </c>
    </row>
    <row r="5" spans="1:5">
      <c r="A5" s="17">
        <v>3.3</v>
      </c>
      <c r="B5" s="17">
        <v>1280</v>
      </c>
      <c r="D5" s="17">
        <f t="shared" si="0"/>
        <v>1286.9727</v>
      </c>
      <c r="E5" s="17">
        <f t="shared" si="1"/>
        <v>6.9727000000000317</v>
      </c>
    </row>
    <row r="6" spans="1:5">
      <c r="A6" s="17">
        <v>4.3</v>
      </c>
      <c r="B6" s="17">
        <v>1147</v>
      </c>
      <c r="D6" s="17">
        <f t="shared" si="0"/>
        <v>1145.0007000000001</v>
      </c>
      <c r="E6" s="17">
        <f t="shared" si="1"/>
        <v>1.9992999999999483</v>
      </c>
    </row>
    <row r="9" spans="1:5">
      <c r="A9" s="12" t="s">
        <v>8</v>
      </c>
      <c r="B9" s="15">
        <v>1509</v>
      </c>
    </row>
    <row r="10" spans="1:5">
      <c r="A10" s="12" t="s">
        <v>7</v>
      </c>
      <c r="B10" s="15">
        <v>-9.9600000000000009</v>
      </c>
    </row>
    <row r="11" spans="1:5">
      <c r="A11" s="12" t="s">
        <v>10</v>
      </c>
      <c r="B11" s="15">
        <v>-17.37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5"/>
  <sheetData>
    <row r="1" spans="1:5">
      <c r="A1" s="17" t="s">
        <v>1</v>
      </c>
      <c r="B1" s="17" t="s">
        <v>0</v>
      </c>
      <c r="D1" s="17" t="s">
        <v>9</v>
      </c>
      <c r="E1" s="17" t="s">
        <v>12</v>
      </c>
    </row>
    <row r="2" spans="1:5">
      <c r="A2" s="17">
        <v>0.16</v>
      </c>
      <c r="B2" s="17">
        <v>1499</v>
      </c>
      <c r="D2" s="17">
        <f>$B$9+$B$10*A2+$B$11*A2*A2</f>
        <v>1498.9927104000001</v>
      </c>
      <c r="E2" s="17">
        <f>ABS(B2-D2)</f>
        <v>7.2895999999218475E-3</v>
      </c>
    </row>
    <row r="3" spans="1:5">
      <c r="A3" s="17">
        <v>0.75</v>
      </c>
      <c r="B3" s="17">
        <v>1380</v>
      </c>
      <c r="D3" s="17">
        <f t="shared" ref="D3:D6" si="0">$B$9+$B$10*A3+$B$11*A3*A3</f>
        <v>1378.30375</v>
      </c>
      <c r="E3" s="17">
        <f t="shared" ref="E3:E6" si="1">ABS(B3-D3)</f>
        <v>1.6962499999999636</v>
      </c>
    </row>
    <row r="4" spans="1:5">
      <c r="A4" s="17">
        <v>1.4</v>
      </c>
      <c r="B4" s="17">
        <v>1260</v>
      </c>
      <c r="D4" s="17">
        <f t="shared" si="0"/>
        <v>1260.6424400000001</v>
      </c>
      <c r="E4" s="17">
        <f t="shared" si="1"/>
        <v>0.64244000000007873</v>
      </c>
    </row>
    <row r="5" spans="1:5">
      <c r="A5" s="17">
        <v>2.14</v>
      </c>
      <c r="B5" s="17">
        <v>1147</v>
      </c>
      <c r="D5" s="17">
        <f t="shared" si="0"/>
        <v>1146.2165064000001</v>
      </c>
      <c r="E5" s="17">
        <f t="shared" si="1"/>
        <v>0.78349359999992885</v>
      </c>
    </row>
    <row r="6" spans="1:5">
      <c r="A6" s="2"/>
      <c r="B6" s="2"/>
      <c r="D6" s="17"/>
      <c r="E6" s="17"/>
    </row>
    <row r="9" spans="1:5">
      <c r="A9" s="12" t="s">
        <v>8</v>
      </c>
      <c r="B9" s="15">
        <v>1534</v>
      </c>
    </row>
    <row r="10" spans="1:5">
      <c r="A10" s="12" t="s">
        <v>7</v>
      </c>
      <c r="B10" s="15">
        <v>-221.833</v>
      </c>
    </row>
    <row r="11" spans="1:5">
      <c r="A11" s="12" t="s">
        <v>10</v>
      </c>
      <c r="B11" s="15">
        <v>18.984000000000002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5"/>
  <sheetData>
    <row r="1" spans="1:5">
      <c r="A1" s="17" t="s">
        <v>1</v>
      </c>
      <c r="B1" s="17" t="s">
        <v>0</v>
      </c>
      <c r="D1" s="17" t="s">
        <v>9</v>
      </c>
      <c r="E1" s="17" t="s">
        <v>12</v>
      </c>
    </row>
    <row r="2" spans="1:5">
      <c r="A2" s="17">
        <v>2.14</v>
      </c>
      <c r="B2" s="17">
        <v>1147</v>
      </c>
      <c r="D2" s="17">
        <f>$B$9+$B$10*A2+$B$11*A2*A2</f>
        <v>1145.8235628000002</v>
      </c>
      <c r="E2" s="17">
        <f>ABS(B2-D2)</f>
        <v>1.176437199999782</v>
      </c>
    </row>
    <row r="3" spans="1:5">
      <c r="A3" s="17">
        <v>1.8</v>
      </c>
      <c r="B3" s="17">
        <v>1060</v>
      </c>
      <c r="D3" s="17">
        <f t="shared" ref="D3:D6" si="0">$B$9+$B$10*A3+$B$11*A3*A3</f>
        <v>1062.4741200000001</v>
      </c>
      <c r="E3" s="17">
        <f t="shared" ref="E3:E5" si="1">ABS(B3-D3)</f>
        <v>2.4741200000000845</v>
      </c>
    </row>
    <row r="4" spans="1:5">
      <c r="A4" s="17">
        <v>1.2</v>
      </c>
      <c r="B4" s="17">
        <v>880</v>
      </c>
      <c r="D4" s="17">
        <f t="shared" si="0"/>
        <v>877.76412000000005</v>
      </c>
      <c r="E4" s="17">
        <f t="shared" si="1"/>
        <v>2.2358799999999519</v>
      </c>
    </row>
    <row r="5" spans="1:5">
      <c r="A5" s="17">
        <v>0.8</v>
      </c>
      <c r="B5" s="17">
        <v>727</v>
      </c>
      <c r="D5" s="17">
        <f t="shared" si="0"/>
        <v>727.94132000000002</v>
      </c>
      <c r="E5" s="17">
        <f t="shared" si="1"/>
        <v>0.94132000000001881</v>
      </c>
    </row>
    <row r="6" spans="1:5">
      <c r="A6" s="2"/>
      <c r="B6" s="2"/>
      <c r="D6" s="17"/>
      <c r="E6" s="17"/>
    </row>
    <row r="9" spans="1:5">
      <c r="A9" s="12" t="s">
        <v>8</v>
      </c>
      <c r="B9" s="15">
        <v>364.25700000000001</v>
      </c>
    </row>
    <row r="10" spans="1:5">
      <c r="A10" s="12" t="s">
        <v>7</v>
      </c>
      <c r="B10" s="15">
        <v>507.971</v>
      </c>
    </row>
    <row r="11" spans="1:5">
      <c r="A11" s="12" t="s">
        <v>10</v>
      </c>
      <c r="B11" s="15">
        <v>-66.706999999999994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5"/>
  <sheetData>
    <row r="1" spans="1:5">
      <c r="A1" s="17" t="s">
        <v>1</v>
      </c>
      <c r="B1" s="17" t="s">
        <v>0</v>
      </c>
      <c r="D1" s="17" t="s">
        <v>9</v>
      </c>
      <c r="E1" s="17" t="s">
        <v>12</v>
      </c>
    </row>
    <row r="2" spans="1:5">
      <c r="A2" s="17">
        <v>0</v>
      </c>
      <c r="B2" s="17">
        <v>911</v>
      </c>
      <c r="D2" s="17">
        <f>$B$9+$B$10*A2+$B$11*A2*A2</f>
        <v>910.39599999999996</v>
      </c>
      <c r="E2" s="17">
        <f>ABS(B2-D2)</f>
        <v>0.60400000000004184</v>
      </c>
    </row>
    <row r="3" spans="1:5">
      <c r="A3" s="17">
        <v>0.3</v>
      </c>
      <c r="B3" s="17">
        <v>820</v>
      </c>
      <c r="D3" s="17">
        <f t="shared" ref="D3:D6" si="0">$B$9+$B$10*A3+$B$11*A3*A3</f>
        <v>821.93139999999994</v>
      </c>
      <c r="E3" s="17">
        <f t="shared" ref="E3:E5" si="1">ABS(B3-D3)</f>
        <v>1.9313999999999396</v>
      </c>
    </row>
    <row r="4" spans="1:5">
      <c r="A4" s="17">
        <v>0.6</v>
      </c>
      <c r="B4" s="17">
        <v>760</v>
      </c>
      <c r="D4" s="17">
        <f t="shared" si="0"/>
        <v>757.58499999999992</v>
      </c>
      <c r="E4" s="17">
        <f t="shared" si="1"/>
        <v>2.4150000000000773</v>
      </c>
    </row>
    <row r="5" spans="1:5">
      <c r="A5" s="17">
        <v>0.8</v>
      </c>
      <c r="B5" s="17">
        <v>727</v>
      </c>
      <c r="D5" s="17">
        <f t="shared" si="0"/>
        <v>728.08639999999991</v>
      </c>
      <c r="E5" s="17">
        <f t="shared" si="1"/>
        <v>1.0863999999999123</v>
      </c>
    </row>
    <row r="6" spans="1:5">
      <c r="A6" s="2"/>
      <c r="B6" s="2"/>
      <c r="D6" s="17"/>
      <c r="E6" s="17"/>
    </row>
    <row r="9" spans="1:5">
      <c r="A9" s="12" t="s">
        <v>8</v>
      </c>
      <c r="B9" s="15">
        <v>910.39599999999996</v>
      </c>
    </row>
    <row r="10" spans="1:5">
      <c r="A10" s="12" t="s">
        <v>7</v>
      </c>
      <c r="B10" s="15">
        <v>-335.07900000000001</v>
      </c>
    </row>
    <row r="11" spans="1:5">
      <c r="A11" s="12" t="s">
        <v>10</v>
      </c>
      <c r="B11" s="15">
        <v>133.99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0" sqref="C10"/>
    </sheetView>
  </sheetViews>
  <sheetFormatPr defaultRowHeight="15"/>
  <sheetData>
    <row r="1" spans="1:5">
      <c r="A1" s="17" t="s">
        <v>1</v>
      </c>
      <c r="B1" s="17" t="s">
        <v>0</v>
      </c>
      <c r="D1" s="17" t="s">
        <v>9</v>
      </c>
      <c r="E1" s="17" t="s">
        <v>12</v>
      </c>
    </row>
    <row r="2" spans="1:5">
      <c r="A2" s="17">
        <v>4.3</v>
      </c>
      <c r="B2" s="17">
        <v>1147</v>
      </c>
      <c r="D2" s="17">
        <f>$B$9+$B$10*A2+$B$11*A2*A2</f>
        <v>1147.2082300000002</v>
      </c>
      <c r="E2" s="17">
        <f>ABS(B2-D2)</f>
        <v>0.2082300000001851</v>
      </c>
    </row>
    <row r="3" spans="1:5">
      <c r="A3" s="17">
        <v>4.7</v>
      </c>
      <c r="B3" s="17">
        <v>1180</v>
      </c>
      <c r="D3" s="17">
        <f t="shared" ref="D3:D6" si="0">$B$9+$B$10*A3+$B$11*A3*A3</f>
        <v>1179.6326300000003</v>
      </c>
      <c r="E3" s="17">
        <f t="shared" ref="E3:E5" si="1">ABS(B3-D3)</f>
        <v>0.36736999999970976</v>
      </c>
    </row>
    <row r="4" spans="1:5">
      <c r="A4" s="17">
        <v>5.6</v>
      </c>
      <c r="B4" s="17">
        <v>1230</v>
      </c>
      <c r="D4" s="17">
        <f t="shared" si="0"/>
        <v>1230.20192</v>
      </c>
      <c r="E4" s="17">
        <f t="shared" si="1"/>
        <v>0.20191999999997279</v>
      </c>
    </row>
    <row r="5" spans="1:5">
      <c r="A5" s="17">
        <v>6.69</v>
      </c>
      <c r="B5" s="17">
        <v>1250</v>
      </c>
      <c r="D5" s="17">
        <f t="shared" si="0"/>
        <v>1249.9455587</v>
      </c>
      <c r="E5" s="17">
        <f t="shared" si="1"/>
        <v>5.4441300000007686E-2</v>
      </c>
    </row>
    <row r="6" spans="1:5">
      <c r="A6" s="2"/>
      <c r="B6" s="2"/>
      <c r="D6" s="17"/>
      <c r="E6" s="17"/>
    </row>
    <row r="9" spans="1:5">
      <c r="A9" s="12" t="s">
        <v>8</v>
      </c>
      <c r="B9" s="15">
        <v>411.96800000000002</v>
      </c>
    </row>
    <row r="10" spans="1:5">
      <c r="A10" s="12" t="s">
        <v>7</v>
      </c>
      <c r="B10" s="15">
        <v>253.25800000000001</v>
      </c>
    </row>
    <row r="11" spans="1:5">
      <c r="A11" s="12" t="s">
        <v>10</v>
      </c>
      <c r="B11" s="15">
        <v>-19.132999999999999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Конвертер</vt:lpstr>
      <vt:lpstr>AB2</vt:lpstr>
      <vt:lpstr>BC2</vt:lpstr>
      <vt:lpstr>Точки</vt:lpstr>
      <vt:lpstr>AB</vt:lpstr>
      <vt:lpstr>BC</vt:lpstr>
      <vt:lpstr>IE</vt:lpstr>
      <vt:lpstr>SE</vt:lpstr>
      <vt:lpstr>GS</vt:lpstr>
      <vt:lpstr>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2010-02-23T13:12:13Z</dcterms:modified>
</cp:coreProperties>
</file>