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duct Engineering\"/>
    </mc:Choice>
  </mc:AlternateContent>
  <xr:revisionPtr revIDLastSave="0" documentId="13_ncr:1_{82F061DE-C185-4AF3-A173-2FA38E2A9DD2}" xr6:coauthVersionLast="46" xr6:coauthVersionMax="46" xr10:uidLastSave="{00000000-0000-0000-0000-000000000000}"/>
  <bookViews>
    <workbookView minimized="1" xWindow="4760" yWindow="700" windowWidth="10120" windowHeight="10180" activeTab="1" xr2:uid="{9439D3BF-5A76-40BA-AF6D-04DA5C10D4C0}"/>
  </bookViews>
  <sheets>
    <sheet name="Dashboard" sheetId="1" r:id="rId1"/>
    <sheet name="Metrics" sheetId="3" r:id="rId2"/>
    <sheet name="Metrics-Hidden" sheetId="8" state="hidden" r:id="rId3"/>
    <sheet name="RCA &amp; Defect Categoriz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3" l="1"/>
  <c r="R16" i="3"/>
  <c r="Q16" i="3"/>
  <c r="P16" i="3"/>
  <c r="D27" i="3"/>
  <c r="Q22" i="3"/>
  <c r="P22" i="3"/>
  <c r="N9" i="8"/>
  <c r="M9" i="8"/>
  <c r="K9" i="8"/>
  <c r="J9" i="8"/>
  <c r="H9" i="8"/>
  <c r="G9" i="8"/>
  <c r="E9" i="8"/>
  <c r="D9" i="8"/>
  <c r="S22" i="3"/>
  <c r="R22" i="3"/>
  <c r="S21" i="3"/>
  <c r="R21" i="3"/>
  <c r="Q21" i="3"/>
  <c r="P21" i="3"/>
  <c r="M31" i="3"/>
  <c r="S31" i="3" s="1"/>
  <c r="J31" i="3"/>
  <c r="R31" i="3" s="1"/>
  <c r="G31" i="3"/>
  <c r="Q31" i="3" s="1"/>
  <c r="D31" i="3"/>
  <c r="P31" i="3" s="1"/>
  <c r="I29" i="3"/>
  <c r="O14" i="8"/>
  <c r="L14" i="8"/>
  <c r="I14" i="8"/>
  <c r="F14" i="8"/>
  <c r="M12" i="8"/>
  <c r="S12" i="8" s="1"/>
  <c r="J12" i="8"/>
  <c r="R12" i="8" s="1"/>
  <c r="G12" i="8"/>
  <c r="Q12" i="8" s="1"/>
  <c r="D12" i="8"/>
  <c r="P12" i="8" s="1"/>
  <c r="M24" i="3"/>
  <c r="O24" i="3" s="1"/>
  <c r="J24" i="3"/>
  <c r="L24" i="3" s="1"/>
  <c r="G24" i="3"/>
  <c r="I24" i="3" s="1"/>
  <c r="Q24" i="3" s="1"/>
  <c r="D24" i="3"/>
  <c r="F24" i="3" s="1"/>
  <c r="P24" i="3" s="1"/>
  <c r="M29" i="3"/>
  <c r="O29" i="3"/>
  <c r="L29" i="3"/>
  <c r="J29" i="3"/>
  <c r="G29" i="3"/>
  <c r="F29" i="3"/>
  <c r="D29" i="3"/>
  <c r="O9" i="8"/>
  <c r="L9" i="8"/>
  <c r="I9" i="8"/>
  <c r="F9" i="8"/>
  <c r="M7" i="8"/>
  <c r="S7" i="8" s="1"/>
  <c r="J7" i="8"/>
  <c r="R7" i="8" s="1"/>
  <c r="G7" i="8"/>
  <c r="Q7" i="8" s="1"/>
  <c r="D7" i="8"/>
  <c r="P7" i="8" s="1"/>
  <c r="D2" i="8"/>
  <c r="P2" i="8" s="1"/>
  <c r="M2" i="8"/>
  <c r="S2" i="8" s="1"/>
  <c r="J2" i="8"/>
  <c r="R2" i="8" s="1"/>
  <c r="G2" i="8"/>
  <c r="Q2" i="8" s="1"/>
  <c r="O4" i="8"/>
  <c r="N4" i="8"/>
  <c r="M4" i="8"/>
  <c r="L4" i="8"/>
  <c r="K4" i="8"/>
  <c r="J4" i="8"/>
  <c r="I4" i="8"/>
  <c r="H4" i="8"/>
  <c r="G4" i="8"/>
  <c r="F4" i="8"/>
  <c r="E4" i="8"/>
  <c r="D4" i="8"/>
  <c r="M15" i="3"/>
  <c r="S15" i="3" s="1"/>
  <c r="J15" i="3"/>
  <c r="R15" i="3" s="1"/>
  <c r="G15" i="3"/>
  <c r="Q15" i="3" s="1"/>
  <c r="D15" i="3"/>
  <c r="P15" i="3" s="1"/>
  <c r="S19" i="3"/>
  <c r="S18" i="3"/>
  <c r="R19" i="3"/>
  <c r="R18" i="3"/>
  <c r="Q19" i="3"/>
  <c r="P19" i="3"/>
  <c r="Q18" i="3"/>
  <c r="P18" i="3"/>
  <c r="S13" i="3"/>
  <c r="R13" i="3"/>
  <c r="Q13" i="3"/>
  <c r="P13" i="3"/>
  <c r="S12" i="3"/>
  <c r="R12" i="3"/>
  <c r="Q12" i="3"/>
  <c r="P12" i="3"/>
  <c r="S11" i="3"/>
  <c r="R11" i="3"/>
  <c r="Q11" i="3"/>
  <c r="P11" i="3"/>
  <c r="S9" i="3"/>
  <c r="R9" i="3"/>
  <c r="Q9" i="3"/>
  <c r="P9" i="3"/>
  <c r="S8" i="3"/>
  <c r="R8" i="3"/>
  <c r="Q8" i="3"/>
  <c r="P8" i="3"/>
  <c r="S7" i="3"/>
  <c r="R7" i="3"/>
  <c r="Q7" i="3"/>
  <c r="P7" i="3"/>
  <c r="S25" i="3" l="1"/>
  <c r="S9" i="8"/>
  <c r="Q25" i="3"/>
  <c r="R25" i="3"/>
  <c r="P25" i="3"/>
  <c r="P10" i="8"/>
  <c r="Q10" i="8"/>
  <c r="R10" i="8"/>
  <c r="S10" i="8"/>
  <c r="P9" i="8"/>
  <c r="Q9" i="8"/>
  <c r="R9" i="8"/>
  <c r="R24" i="3"/>
  <c r="J27" i="3"/>
  <c r="S24" i="3"/>
  <c r="M27" i="3"/>
  <c r="G27" i="3"/>
  <c r="S5" i="8"/>
  <c r="S4" i="8"/>
  <c r="Q4" i="8"/>
  <c r="R4" i="8"/>
  <c r="R5" i="8"/>
  <c r="Q5" i="8"/>
  <c r="P4" i="8"/>
  <c r="P5" i="8"/>
  <c r="N14" i="8" l="1"/>
  <c r="S14" i="8" s="1"/>
  <c r="S27" i="3"/>
  <c r="Q27" i="3"/>
  <c r="H14" i="8"/>
  <c r="Q14" i="8" s="1"/>
  <c r="P27" i="3"/>
  <c r="E14" i="8"/>
  <c r="P14" i="8" s="1"/>
  <c r="R27" i="3"/>
  <c r="K14" i="8"/>
  <c r="R14" i="8" s="1"/>
  <c r="S29" i="3"/>
  <c r="R29" i="3"/>
  <c r="Q29" i="3"/>
  <c r="P29" i="3"/>
  <c r="S5" i="3"/>
  <c r="S4" i="3"/>
  <c r="R5" i="3"/>
  <c r="R4" i="3"/>
  <c r="Q5" i="3"/>
  <c r="Q4" i="3"/>
  <c r="P5" i="3"/>
  <c r="P4" i="3"/>
</calcChain>
</file>

<file path=xl/sharedStrings.xml><?xml version="1.0" encoding="utf-8"?>
<sst xmlns="http://schemas.openxmlformats.org/spreadsheetml/2006/main" count="262" uniqueCount="90">
  <si>
    <t>Metrics</t>
  </si>
  <si>
    <t>Formula</t>
  </si>
  <si>
    <t>Releases</t>
  </si>
  <si>
    <t># of Test cases executed / Total # of test cases written</t>
  </si>
  <si>
    <t>% Automation</t>
  </si>
  <si>
    <t># of Test Cases automated / Total # of Test cases</t>
  </si>
  <si>
    <t># P-D's reduced due to automation /total PDs</t>
  </si>
  <si>
    <t>% Post-release defects </t>
  </si>
  <si>
    <t>% P-D's reduced due to automation</t>
  </si>
  <si>
    <t>% Defect to Test case ratio</t>
  </si>
  <si>
    <t xml:space="preserve">Total # of Defect / Total # of test cases executed </t>
  </si>
  <si>
    <t>% Known Defects in Release Notes</t>
  </si>
  <si>
    <t>Total TCs</t>
  </si>
  <si>
    <t xml:space="preserve"> </t>
  </si>
  <si>
    <t># of Test cases pass / Total # of Test Cases executed</t>
  </si>
  <si>
    <t># of Test cases Fail / Total # of Test Cases executed</t>
  </si>
  <si>
    <t># of Valid Post Release Defects (Customer) / Total # of Defects at the time of release</t>
  </si>
  <si>
    <t>% Blocker+Critical bugs post release</t>
  </si>
  <si>
    <t># of Valid Blocker + Critical Post Release Defects (Customer) / Total # Valid Post Release Defects (Customer)</t>
  </si>
  <si>
    <t># of valid Defects (functional + regression) pre-Release / Total # of logged defects</t>
  </si>
  <si>
    <t># of Known Defects / Total # of defects not closed during release</t>
  </si>
  <si>
    <t># of closed defects / Total # of valid defects</t>
  </si>
  <si>
    <t>Blocker</t>
  </si>
  <si>
    <t>Critical</t>
  </si>
  <si>
    <t>High</t>
  </si>
  <si>
    <t>Medium</t>
  </si>
  <si>
    <t>Low</t>
  </si>
  <si>
    <t>***Formula Fields- Do not update</t>
  </si>
  <si>
    <t>% Defects Deferred per release</t>
  </si>
  <si>
    <t># of deferred defects / Total # of valid defects</t>
  </si>
  <si>
    <t>**Replace Cat 1/5 should be replaced with top 5 categories from Project Specific RCA</t>
  </si>
  <si>
    <t>Planned</t>
  </si>
  <si>
    <t>Pass</t>
  </si>
  <si>
    <t>Fail</t>
  </si>
  <si>
    <t>Stories</t>
  </si>
  <si>
    <t>Defects</t>
  </si>
  <si>
    <t>Actual</t>
  </si>
  <si>
    <t>Planned vs Actual Stories &amp; Defects</t>
  </si>
  <si>
    <t xml:space="preserve">% Functional Execution </t>
  </si>
  <si>
    <t>% Functional Pass</t>
  </si>
  <si>
    <t>% Functional Fail</t>
  </si>
  <si>
    <t xml:space="preserve">% Regression (Manual + Automation) Execution </t>
  </si>
  <si>
    <t>%  Regression (Manual + Automation) Pass</t>
  </si>
  <si>
    <t>%  Regression (Manual + Automation) Fail</t>
  </si>
  <si>
    <t>Valid Defects</t>
  </si>
  <si>
    <t>% Blocker+Critical defects</t>
  </si>
  <si>
    <t>Total Internal Defects Raised</t>
  </si>
  <si>
    <t>Release n-3</t>
  </si>
  <si>
    <t>Release n-2</t>
  </si>
  <si>
    <t>Release n-1</t>
  </si>
  <si>
    <t>Release n</t>
  </si>
  <si>
    <t>Blocker + Critical Defects</t>
  </si>
  <si>
    <t># of Valid Blocker + Critical Defects (Internal) / Total # Valid Defects (Internal)</t>
  </si>
  <si>
    <t>Automated TCs</t>
  </si>
  <si>
    <t>Total Regression (M+A) TCs</t>
  </si>
  <si>
    <t>PDs reduced with Automation</t>
  </si>
  <si>
    <t>% Pre-release internal defects</t>
  </si>
  <si>
    <t>Total</t>
  </si>
  <si>
    <t>Valid</t>
  </si>
  <si>
    <t>Blocker &amp; Critical</t>
  </si>
  <si>
    <t>Total Internal</t>
  </si>
  <si>
    <t>Valid PRDs</t>
  </si>
  <si>
    <t>Blocker + Critical PRDs</t>
  </si>
  <si>
    <t>Total Functional TCs</t>
  </si>
  <si>
    <t>Valid Internal Defects</t>
  </si>
  <si>
    <t>Deferred defects</t>
  </si>
  <si>
    <t>Closed Defects</t>
  </si>
  <si>
    <t>Known defects in RL</t>
  </si>
  <si>
    <t>Defects Backlog</t>
  </si>
  <si>
    <t>Total Open Defects in Backlog</t>
  </si>
  <si>
    <t>RCA - Post Release Defects</t>
  </si>
  <si>
    <t>Backlog Defects Severity</t>
  </si>
  <si>
    <t>Internal Release Defects Severity</t>
  </si>
  <si>
    <t>Re-opened defects</t>
  </si>
  <si>
    <t># of reopened defects during sprint</t>
  </si>
  <si>
    <t>Reopened PRDs</t>
  </si>
  <si>
    <t>Implementation miss-out</t>
  </si>
  <si>
    <t>Requirement Gap</t>
  </si>
  <si>
    <t>Test case not executed</t>
  </si>
  <si>
    <t>Should have been CR</t>
  </si>
  <si>
    <t>Release 1.5.23</t>
  </si>
  <si>
    <t>Release 1.5.24</t>
  </si>
  <si>
    <t>Release 1.7.0</t>
  </si>
  <si>
    <t>Release 1.5.25</t>
  </si>
  <si>
    <t>Release Process Missed</t>
  </si>
  <si>
    <t>CBD -Inward - QA DASHBOARD</t>
  </si>
  <si>
    <t>R 1.5.23</t>
  </si>
  <si>
    <t>R 1.5.24</t>
  </si>
  <si>
    <t>R 1.5.25</t>
  </si>
  <si>
    <t>R 1.7.0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</si>
</sst>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indexed="9"/>
      <name val="Arial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rgb="FF082A50"/>
      <name val="Calibri"/>
      <family val="2"/>
      <scheme val="minor"/>
    </font>
    <font>
      <b/>
      <sz val="9"/>
      <color rgb="FF082A5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82A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5D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0" fillId="2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9" fontId="6" fillId="6" borderId="15" xfId="1" applyNumberFormat="1" applyFont="1" applyFill="1" applyBorder="1" applyAlignment="1">
      <alignment horizontal="center" vertical="center" wrapText="1"/>
    </xf>
    <xf numFmtId="9" fontId="6" fillId="6" borderId="1" xfId="1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" fontId="6" fillId="0" borderId="11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1" fontId="0" fillId="2" borderId="0" xfId="0" applyNumberFormat="1" applyFill="1"/>
    <xf numFmtId="0" fontId="3" fillId="4" borderId="14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0" fillId="9" borderId="0" xfId="0" applyFill="1" applyBorder="1"/>
    <xf numFmtId="1" fontId="6" fillId="11" borderId="10" xfId="1" applyNumberFormat="1" applyFont="1" applyFill="1" applyBorder="1" applyAlignment="1">
      <alignment horizontal="center" vertical="center" wrapText="1"/>
    </xf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28" xfId="0" applyFill="1" applyBorder="1"/>
    <xf numFmtId="0" fontId="0" fillId="9" borderId="29" xfId="0" applyFill="1" applyBorder="1"/>
    <xf numFmtId="0" fontId="2" fillId="4" borderId="30" xfId="0" applyFont="1" applyFill="1" applyBorder="1" applyAlignment="1">
      <alignment horizontal="center" vertical="center" wrapText="1"/>
    </xf>
    <xf numFmtId="1" fontId="6" fillId="6" borderId="30" xfId="1" applyNumberFormat="1" applyFont="1" applyFill="1" applyBorder="1" applyAlignment="1">
      <alignment horizontal="center" vertical="center" wrapText="1"/>
    </xf>
    <xf numFmtId="9" fontId="6" fillId="6" borderId="30" xfId="1" applyNumberFormat="1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1" fontId="6" fillId="6" borderId="35" xfId="1" applyNumberFormat="1" applyFont="1" applyFill="1" applyBorder="1" applyAlignment="1">
      <alignment horizontal="center" vertical="center" wrapText="1"/>
    </xf>
    <xf numFmtId="0" fontId="6" fillId="0" borderId="34" xfId="0" applyFont="1" applyBorder="1" applyAlignment="1">
      <alignment horizontal="left" vertical="center" wrapText="1"/>
    </xf>
    <xf numFmtId="9" fontId="6" fillId="6" borderId="35" xfId="1" applyNumberFormat="1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left" vertical="center" wrapText="1"/>
    </xf>
    <xf numFmtId="1" fontId="6" fillId="0" borderId="37" xfId="1" applyNumberFormat="1" applyFont="1" applyFill="1" applyBorder="1" applyAlignment="1">
      <alignment horizontal="center" vertical="center" wrapText="1"/>
    </xf>
    <xf numFmtId="0" fontId="6" fillId="6" borderId="37" xfId="1" applyNumberFormat="1" applyFont="1" applyFill="1" applyBorder="1" applyAlignment="1">
      <alignment horizontal="center" vertical="center" wrapText="1"/>
    </xf>
    <xf numFmtId="0" fontId="6" fillId="6" borderId="38" xfId="1" applyNumberFormat="1" applyFont="1" applyFill="1" applyBorder="1" applyAlignment="1">
      <alignment horizontal="center" vertical="center" wrapText="1"/>
    </xf>
    <xf numFmtId="0" fontId="6" fillId="10" borderId="35" xfId="0" applyFont="1" applyFill="1" applyBorder="1" applyAlignment="1">
      <alignment horizontal="left" vertical="center" wrapText="1"/>
    </xf>
    <xf numFmtId="0" fontId="6" fillId="10" borderId="38" xfId="0" applyFont="1" applyFill="1" applyBorder="1" applyAlignment="1">
      <alignment horizontal="left" vertical="center" wrapText="1"/>
    </xf>
    <xf numFmtId="0" fontId="2" fillId="4" borderId="34" xfId="0" applyFont="1" applyFill="1" applyBorder="1" applyAlignment="1">
      <alignment horizontal="center" vertical="center" wrapText="1"/>
    </xf>
    <xf numFmtId="1" fontId="6" fillId="0" borderId="34" xfId="1" applyNumberFormat="1" applyFont="1" applyFill="1" applyBorder="1" applyAlignment="1">
      <alignment horizontal="center" vertical="center" wrapText="1"/>
    </xf>
    <xf numFmtId="1" fontId="6" fillId="0" borderId="35" xfId="1" applyNumberFormat="1" applyFont="1" applyFill="1" applyBorder="1" applyAlignment="1">
      <alignment horizontal="center" vertical="center" wrapText="1"/>
    </xf>
    <xf numFmtId="1" fontId="6" fillId="11" borderId="36" xfId="1" applyNumberFormat="1" applyFont="1" applyFill="1" applyBorder="1" applyAlignment="1">
      <alignment horizontal="center" vertical="center" wrapText="1"/>
    </xf>
    <xf numFmtId="1" fontId="6" fillId="0" borderId="38" xfId="1" applyNumberFormat="1" applyFont="1" applyFill="1" applyBorder="1" applyAlignment="1">
      <alignment horizontal="center" vertical="center" wrapText="1"/>
    </xf>
    <xf numFmtId="0" fontId="6" fillId="6" borderId="34" xfId="1" applyNumberFormat="1" applyFont="1" applyFill="1" applyBorder="1" applyAlignment="1">
      <alignment horizontal="center" vertical="center" wrapText="1"/>
    </xf>
    <xf numFmtId="9" fontId="6" fillId="6" borderId="34" xfId="1" applyNumberFormat="1" applyFont="1" applyFill="1" applyBorder="1" applyAlignment="1">
      <alignment horizontal="center" vertical="center" wrapText="1"/>
    </xf>
    <xf numFmtId="0" fontId="6" fillId="6" borderId="36" xfId="1" applyNumberFormat="1" applyFont="1" applyFill="1" applyBorder="1" applyAlignment="1">
      <alignment horizontal="center" vertical="center" wrapText="1"/>
    </xf>
    <xf numFmtId="0" fontId="6" fillId="10" borderId="40" xfId="0" applyFont="1" applyFill="1" applyBorder="1" applyAlignment="1">
      <alignment horizontal="left" vertical="center" wrapText="1"/>
    </xf>
    <xf numFmtId="1" fontId="6" fillId="0" borderId="39" xfId="1" applyNumberFormat="1" applyFont="1" applyFill="1" applyBorder="1" applyAlignment="1">
      <alignment horizontal="center" vertical="center" wrapText="1"/>
    </xf>
    <xf numFmtId="1" fontId="6" fillId="0" borderId="40" xfId="1" applyNumberFormat="1" applyFont="1" applyFill="1" applyBorder="1" applyAlignment="1">
      <alignment horizontal="center" vertical="center" wrapText="1"/>
    </xf>
    <xf numFmtId="1" fontId="6" fillId="6" borderId="39" xfId="1" applyNumberFormat="1" applyFont="1" applyFill="1" applyBorder="1" applyAlignment="1">
      <alignment horizontal="center" vertical="center" wrapText="1"/>
    </xf>
    <xf numFmtId="1" fontId="6" fillId="6" borderId="41" xfId="1" applyNumberFormat="1" applyFont="1" applyFill="1" applyBorder="1" applyAlignment="1">
      <alignment horizontal="center" vertical="center" wrapText="1"/>
    </xf>
    <xf numFmtId="1" fontId="6" fillId="6" borderId="40" xfId="1" applyNumberFormat="1" applyFont="1" applyFill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9" fontId="6" fillId="6" borderId="36" xfId="1" applyNumberFormat="1" applyFont="1" applyFill="1" applyBorder="1" applyAlignment="1">
      <alignment horizontal="center" vertical="center" wrapText="1"/>
    </xf>
    <xf numFmtId="9" fontId="6" fillId="6" borderId="37" xfId="1" applyNumberFormat="1" applyFont="1" applyFill="1" applyBorder="1" applyAlignment="1">
      <alignment horizontal="center" vertical="center" wrapText="1"/>
    </xf>
    <xf numFmtId="9" fontId="6" fillId="6" borderId="38" xfId="1" applyNumberFormat="1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left" vertical="center" wrapText="1"/>
    </xf>
    <xf numFmtId="9" fontId="6" fillId="6" borderId="39" xfId="1" applyNumberFormat="1" applyFont="1" applyFill="1" applyBorder="1" applyAlignment="1">
      <alignment horizontal="center" vertical="center" wrapText="1"/>
    </xf>
    <xf numFmtId="9" fontId="6" fillId="6" borderId="41" xfId="1" applyNumberFormat="1" applyFont="1" applyFill="1" applyBorder="1" applyAlignment="1">
      <alignment horizontal="center" vertical="center" wrapText="1"/>
    </xf>
    <xf numFmtId="9" fontId="6" fillId="6" borderId="40" xfId="1" applyNumberFormat="1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left" vertical="center" wrapText="1"/>
    </xf>
    <xf numFmtId="1" fontId="6" fillId="11" borderId="39" xfId="1" applyNumberFormat="1" applyFont="1" applyFill="1" applyBorder="1" applyAlignment="1">
      <alignment horizontal="center" vertical="center" wrapText="1"/>
    </xf>
    <xf numFmtId="1" fontId="6" fillId="0" borderId="41" xfId="1" applyNumberFormat="1" applyFont="1" applyFill="1" applyBorder="1" applyAlignment="1">
      <alignment horizontal="center" vertical="center" wrapText="1"/>
    </xf>
    <xf numFmtId="1" fontId="6" fillId="11" borderId="40" xfId="1" applyNumberFormat="1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2" fillId="12" borderId="1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0" fillId="2" borderId="6" xfId="0" applyFill="1" applyBorder="1"/>
    <xf numFmtId="0" fontId="0" fillId="2" borderId="7" xfId="0" applyFill="1" applyBorder="1"/>
    <xf numFmtId="0" fontId="3" fillId="4" borderId="9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left" vertical="center" wrapText="1"/>
    </xf>
    <xf numFmtId="0" fontId="0" fillId="2" borderId="0" xfId="0" applyFill="1" applyBorder="1"/>
    <xf numFmtId="1" fontId="6" fillId="0" borderId="13" xfId="1" applyNumberFormat="1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5" fillId="2" borderId="0" xfId="0" applyFont="1" applyFill="1"/>
    <xf numFmtId="0" fontId="6" fillId="0" borderId="46" xfId="0" applyFont="1" applyBorder="1" applyAlignment="1">
      <alignment horizontal="left" vertical="center" wrapText="1"/>
    </xf>
    <xf numFmtId="0" fontId="6" fillId="10" borderId="47" xfId="0" applyFont="1" applyFill="1" applyBorder="1" applyAlignment="1">
      <alignment horizontal="left" vertical="center" wrapText="1"/>
    </xf>
    <xf numFmtId="9" fontId="6" fillId="6" borderId="46" xfId="1" applyNumberFormat="1" applyFont="1" applyFill="1" applyBorder="1" applyAlignment="1">
      <alignment horizontal="center" vertical="center" wrapText="1"/>
    </xf>
    <xf numFmtId="9" fontId="6" fillId="6" borderId="48" xfId="1" applyNumberFormat="1" applyFont="1" applyFill="1" applyBorder="1" applyAlignment="1">
      <alignment horizontal="center" vertical="center" wrapText="1"/>
    </xf>
    <xf numFmtId="9" fontId="6" fillId="6" borderId="47" xfId="1" applyNumberFormat="1" applyFont="1" applyFill="1" applyBorder="1" applyAlignment="1">
      <alignment horizontal="center" vertical="center" wrapText="1"/>
    </xf>
    <xf numFmtId="1" fontId="6" fillId="2" borderId="46" xfId="1" applyNumberFormat="1" applyFont="1" applyFill="1" applyBorder="1" applyAlignment="1">
      <alignment horizontal="center" vertical="center" wrapText="1"/>
    </xf>
    <xf numFmtId="1" fontId="6" fillId="6" borderId="48" xfId="1" applyNumberFormat="1" applyFont="1" applyFill="1" applyBorder="1" applyAlignment="1">
      <alignment horizontal="center" vertical="center" wrapText="1"/>
    </xf>
    <xf numFmtId="1" fontId="6" fillId="6" borderId="47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" fontId="6" fillId="0" borderId="34" xfId="1" applyNumberFormat="1" applyFont="1" applyFill="1" applyBorder="1" applyAlignment="1">
      <alignment horizontal="center" vertical="center" wrapText="1"/>
    </xf>
    <xf numFmtId="1" fontId="6" fillId="0" borderId="35" xfId="1" applyNumberFormat="1" applyFont="1" applyFill="1" applyBorder="1" applyAlignment="1">
      <alignment horizontal="center" vertical="center" wrapText="1"/>
    </xf>
    <xf numFmtId="1" fontId="6" fillId="0" borderId="40" xfId="1" applyNumberFormat="1" applyFont="1" applyFill="1" applyBorder="1" applyAlignment="1">
      <alignment horizontal="center" vertical="center" wrapText="1"/>
    </xf>
    <xf numFmtId="1" fontId="6" fillId="0" borderId="39" xfId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1" fontId="6" fillId="8" borderId="30" xfId="1" applyNumberFormat="1" applyFont="1" applyFill="1" applyBorder="1" applyAlignment="1">
      <alignment horizontal="center" vertical="center" wrapText="1"/>
    </xf>
    <xf numFmtId="1" fontId="6" fillId="8" borderId="41" xfId="1" applyNumberFormat="1" applyFont="1" applyFill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1" fontId="6" fillId="0" borderId="35" xfId="1" applyNumberFormat="1" applyFont="1" applyFill="1" applyBorder="1" applyAlignment="1">
      <alignment horizontal="center" vertical="center" wrapText="1"/>
    </xf>
    <xf numFmtId="1" fontId="6" fillId="0" borderId="38" xfId="1" applyNumberFormat="1" applyFont="1" applyFill="1" applyBorder="1" applyAlignment="1">
      <alignment horizontal="center" vertical="center" wrapText="1"/>
    </xf>
    <xf numFmtId="1" fontId="6" fillId="0" borderId="34" xfId="1" applyNumberFormat="1" applyFont="1" applyFill="1" applyBorder="1" applyAlignment="1">
      <alignment horizontal="center" vertical="center" wrapText="1"/>
    </xf>
    <xf numFmtId="1" fontId="6" fillId="0" borderId="36" xfId="1" applyNumberFormat="1" applyFont="1" applyFill="1" applyBorder="1" applyAlignment="1">
      <alignment horizontal="center" vertical="center" wrapText="1"/>
    </xf>
    <xf numFmtId="1" fontId="6" fillId="0" borderId="30" xfId="1" applyNumberFormat="1" applyFont="1" applyFill="1" applyBorder="1" applyAlignment="1">
      <alignment horizontal="center" vertical="center" wrapText="1"/>
    </xf>
    <xf numFmtId="1" fontId="6" fillId="0" borderId="37" xfId="1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1" fontId="6" fillId="0" borderId="41" xfId="1" applyNumberFormat="1" applyFont="1" applyFill="1" applyBorder="1" applyAlignment="1">
      <alignment horizontal="center" vertical="center" wrapText="1"/>
    </xf>
    <xf numFmtId="1" fontId="6" fillId="0" borderId="40" xfId="1" applyNumberFormat="1" applyFont="1" applyFill="1" applyBorder="1" applyAlignment="1">
      <alignment horizontal="center" vertical="center" wrapText="1"/>
    </xf>
    <xf numFmtId="1" fontId="6" fillId="0" borderId="39" xfId="1" applyNumberFormat="1" applyFont="1" applyFill="1" applyBorder="1" applyAlignment="1">
      <alignment horizontal="center" vertical="center" wrapText="1"/>
    </xf>
    <xf numFmtId="1" fontId="6" fillId="2" borderId="30" xfId="1" applyNumberFormat="1" applyFont="1" applyFill="1" applyBorder="1" applyAlignment="1">
      <alignment horizontal="center" vertical="center" wrapText="1"/>
    </xf>
    <xf numFmtId="1" fontId="6" fillId="2" borderId="37" xfId="1" applyNumberFormat="1" applyFont="1" applyFill="1" applyBorder="1" applyAlignment="1">
      <alignment horizontal="center" vertical="center" wrapText="1"/>
    </xf>
    <xf numFmtId="1" fontId="6" fillId="2" borderId="35" xfId="1" applyNumberFormat="1" applyFont="1" applyFill="1" applyBorder="1" applyAlignment="1">
      <alignment horizontal="center" vertical="center" wrapText="1"/>
    </xf>
    <xf numFmtId="1" fontId="6" fillId="2" borderId="38" xfId="1" applyNumberFormat="1" applyFont="1" applyFill="1" applyBorder="1" applyAlignment="1">
      <alignment horizontal="center" vertical="center" wrapText="1"/>
    </xf>
    <xf numFmtId="1" fontId="6" fillId="2" borderId="34" xfId="1" applyNumberFormat="1" applyFont="1" applyFill="1" applyBorder="1" applyAlignment="1">
      <alignment horizontal="center" vertical="center" wrapText="1"/>
    </xf>
    <xf numFmtId="1" fontId="6" fillId="2" borderId="36" xfId="1" applyNumberFormat="1" applyFont="1" applyFill="1" applyBorder="1" applyAlignment="1">
      <alignment horizontal="center" vertical="center" wrapText="1"/>
    </xf>
    <xf numFmtId="1" fontId="6" fillId="11" borderId="34" xfId="1" applyNumberFormat="1" applyFont="1" applyFill="1" applyBorder="1" applyAlignment="1">
      <alignment horizontal="center" vertical="center" wrapText="1"/>
    </xf>
    <xf numFmtId="1" fontId="6" fillId="11" borderId="36" xfId="1" applyNumberFormat="1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1" fontId="6" fillId="0" borderId="9" xfId="1" applyNumberFormat="1" applyFont="1" applyFill="1" applyBorder="1" applyAlignment="1">
      <alignment horizontal="center" vertical="center" wrapText="1"/>
    </xf>
    <xf numFmtId="1" fontId="6" fillId="0" borderId="8" xfId="1" applyNumberFormat="1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1" fontId="6" fillId="0" borderId="49" xfId="1" applyNumberFormat="1" applyFont="1" applyFill="1" applyBorder="1" applyAlignment="1">
      <alignment horizontal="center" vertical="center" wrapText="1"/>
    </xf>
    <xf numFmtId="1" fontId="6" fillId="0" borderId="50" xfId="1" applyNumberFormat="1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0" fontId="9" fillId="4" borderId="52" xfId="0" applyFont="1" applyFill="1" applyBorder="1" applyAlignment="1">
      <alignment horizontal="center" wrapText="1"/>
    </xf>
    <xf numFmtId="0" fontId="9" fillId="4" borderId="5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A068"/>
      <color rgb="FFC9EE12"/>
      <color rgb="FFFF7C80"/>
      <color rgb="FFF78DD9"/>
      <color rgb="FFF9A5E1"/>
      <color rgb="FFFF6600"/>
      <color rgb="FFFFFF5D"/>
      <color rgb="FF082A50"/>
      <color rgb="FF061018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% Functional Execution</a:t>
            </a:r>
          </a:p>
        </c:rich>
      </c:tx>
      <c:layout>
        <c:manualLayout>
          <c:xMode val="edge"/>
          <c:yMode val="edge"/>
          <c:x val="0.32089896431236281"/>
          <c:y val="2.7777777777777776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Executed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011A76E-FB09-4982-B5C0-A04849C9E1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B84A80-464A-4999-8441-8751FB2BE02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33A-4B50-92C9-9F0934A8BB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B7340F-0545-470B-886F-BE0998BBA2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7E2875-8526-4D61-B9B0-672A7571786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3A-4B50-92C9-9F0934A8BBD2}"/>
                </c:ext>
              </c:extLst>
            </c:dLbl>
            <c:dLbl>
              <c:idx val="2"/>
              <c:layout>
                <c:manualLayout>
                  <c:x val="-2.1739130434782608E-2"/>
                  <c:y val="-4.6770924467774859E-2"/>
                </c:manualLayout>
              </c:layout>
              <c:tx>
                <c:rich>
                  <a:bodyPr/>
                  <a:lstStyle/>
                  <a:p>
                    <a:fld id="{3B208CDA-2D82-44A9-A27C-D093D10E407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D768C6-356B-4796-97E6-8F98820A7FB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53-45CD-B900-FCB4CE59E2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A68560-11A1-4C7F-A844-13D367D5A5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D52DED-1A0B-4988-A7C4-18EACBE2B5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3A-4B50-92C9-9F0934A8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Metrics!$P$3:$S$3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Metrics!$P$7:$S$7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(Metrics!$D$7,Metrics!$G$7,Metrics!$J$7,Metrics!$M$7)</c15:f>
                <c15:dlblRangeCache>
                  <c:ptCount val="4"/>
                  <c:pt idx="0">
                    <c:v>32</c:v>
                  </c:pt>
                  <c:pt idx="1">
                    <c:v>21</c:v>
                  </c:pt>
                  <c:pt idx="2">
                    <c:v>45</c:v>
                  </c:pt>
                  <c:pt idx="3">
                    <c:v>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0BB3-42AE-8F6A-6C7511F33AA3}"/>
            </c:ext>
          </c:extLst>
        </c:ser>
        <c:ser>
          <c:idx val="0"/>
          <c:order val="1"/>
          <c:tx>
            <c:v>Pass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dLbls>
            <c:dLbl>
              <c:idx val="0"/>
              <c:layout>
                <c:manualLayout>
                  <c:x val="-6.231427593289969E-2"/>
                  <c:y val="6.89698162729658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53-45CD-B900-FCB4CE59E269}"/>
                </c:ext>
              </c:extLst>
            </c:dLbl>
            <c:dLbl>
              <c:idx val="1"/>
              <c:layout>
                <c:manualLayout>
                  <c:x val="-5.1094079579463561E-2"/>
                  <c:y val="4.58216681248176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53-45CD-B900-FCB4CE59E269}"/>
                </c:ext>
              </c:extLst>
            </c:dLbl>
            <c:dLbl>
              <c:idx val="2"/>
              <c:layout>
                <c:manualLayout>
                  <c:x val="-6.1009817671809359E-2"/>
                  <c:y val="8.7488334791484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53-45CD-B900-FCB4CE59E269}"/>
                </c:ext>
              </c:extLst>
            </c:dLbl>
            <c:dLbl>
              <c:idx val="3"/>
              <c:layout>
                <c:manualLayout>
                  <c:x val="-6.3814866760168412E-2"/>
                  <c:y val="5.5080927384076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53-45CD-B900-FCB4CE59E2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Metrics!$P$3:$S$3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Metrics!$P$8:$S$8</c:f>
              <c:numCache>
                <c:formatCode>0%</c:formatCode>
                <c:ptCount val="4"/>
                <c:pt idx="0">
                  <c:v>0.96875</c:v>
                </c:pt>
                <c:pt idx="1">
                  <c:v>0.7142857142857143</c:v>
                </c:pt>
                <c:pt idx="2">
                  <c:v>0.93333333333333335</c:v>
                </c:pt>
                <c:pt idx="3">
                  <c:v>0.94374999999999998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3-42AE-8F6A-6C7511F33AA3}"/>
            </c:ext>
          </c:extLst>
        </c:ser>
        <c:ser>
          <c:idx val="2"/>
          <c:order val="2"/>
          <c:tx>
            <c:v>Fail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Metrics!$P$3:$S$3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Metrics!$P$9:$S$9</c:f>
              <c:numCache>
                <c:formatCode>0%</c:formatCode>
                <c:ptCount val="4"/>
                <c:pt idx="0">
                  <c:v>3.125E-2</c:v>
                </c:pt>
                <c:pt idx="1">
                  <c:v>0.2857142857142857</c:v>
                </c:pt>
                <c:pt idx="2">
                  <c:v>6.6666666666666666E-2</c:v>
                </c:pt>
                <c:pt idx="3">
                  <c:v>5.6250000000000001E-2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6-42F8-A6B0-9EC28FBA68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8598240"/>
        <c:axId val="1308599904"/>
      </c:line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501818973391757E-2"/>
          <c:y val="0.89409667541557303"/>
          <c:w val="0.8988378040322040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40000"/>
        <a:lumOff val="60000"/>
      </a:schemeClr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Reopened</a:t>
            </a:r>
            <a:r>
              <a:rPr lang="en-IN" baseline="0"/>
              <a:t> &amp; </a:t>
            </a:r>
            <a:r>
              <a:rPr lang="en-IN"/>
              <a:t>Deferred Defects  </a:t>
            </a:r>
          </a:p>
        </c:rich>
      </c:tx>
      <c:layout>
        <c:manualLayout>
          <c:xMode val="edge"/>
          <c:yMode val="edge"/>
          <c:x val="0.27336610486891388"/>
          <c:y val="3.2407407407407406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Reopened Defects</c:v>
          </c:tx>
          <c:spPr>
            <a:solidFill>
              <a:srgbClr val="FF7C8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C8F3C8E-7389-4684-8F8D-5E08ED8A1D2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19229E-C8BE-491F-B48E-ACBBC0B13B3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E1E-40DC-AB4E-0F368DAF91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52A762-20B2-4A31-88C1-0D39D021BE54}" type="CELLRANGE">
                      <a:rPr lang="en-IN"/>
                      <a:pPr/>
                      <a:t>[CELLRANGE]</a:t>
                    </a:fld>
                    <a:r>
                      <a:rPr lang="en-IN" baseline="0"/>
                      <a:t>, </a:t>
                    </a:r>
                    <a:fld id="{4E1F72B9-3BEF-4C50-A316-E3AF72C847DE}" type="VALUE">
                      <a:rPr lang="en-IN" baseline="0"/>
                      <a:pPr/>
                      <a:t>[VALUE]</a:t>
                    </a:fld>
                    <a:endParaRPr lang="en-I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E1E-40DC-AB4E-0F368DAF91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C3769A-2D0F-4461-A940-F7B461112E5A}" type="CELLRANGE">
                      <a:rPr lang="en-IN"/>
                      <a:pPr/>
                      <a:t>[CELLRANGE]</a:t>
                    </a:fld>
                    <a:r>
                      <a:rPr lang="en-IN" baseline="0"/>
                      <a:t>, </a:t>
                    </a:r>
                    <a:fld id="{35B6E58A-71D3-453D-B9F2-5237A89B05AE}" type="VALUE">
                      <a:rPr lang="en-IN" baseline="0"/>
                      <a:pPr/>
                      <a:t>[VALUE]</a:t>
                    </a:fld>
                    <a:endParaRPr lang="en-I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E1E-40DC-AB4E-0F368DAF91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5119E8-D1CC-4D35-B033-59F919BDC9D3}" type="CELLRANGE">
                      <a:rPr lang="en-IN"/>
                      <a:pPr/>
                      <a:t>[CELLRANGE]</a:t>
                    </a:fld>
                    <a:r>
                      <a:rPr lang="en-IN" baseline="0"/>
                      <a:t>, </a:t>
                    </a:r>
                    <a:fld id="{A1D79D47-C78F-465F-A61B-121130CE64A6}" type="VALUE">
                      <a:rPr lang="en-IN" baseline="0"/>
                      <a:pPr/>
                      <a:t>[VALUE]</a:t>
                    </a:fld>
                    <a:endParaRPr lang="en-IN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E1E-40DC-AB4E-0F368DAF9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Metrics!$P$25:$S$25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(Metrics!$D$25,Metrics!$G$25,Metrics!$J$25,Metrics!$M$25)</c15:f>
                <c15:dlblRangeCache>
                  <c:ptCount val="4"/>
                </c15:dlblRangeCache>
              </c15:datalabelsRange>
            </c:ext>
            <c:ext xmlns:c16="http://schemas.microsoft.com/office/drawing/2014/chart" uri="{C3380CC4-5D6E-409C-BE32-E72D297353CC}">
              <c16:uniqueId val="{00000004-9E1E-40DC-AB4E-0F368DAF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598240"/>
        <c:axId val="1308599904"/>
      </c:barChart>
      <c:lineChart>
        <c:grouping val="standard"/>
        <c:varyColors val="0"/>
        <c:ser>
          <c:idx val="4"/>
          <c:order val="0"/>
          <c:tx>
            <c:v>Defects Deferred</c:v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99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13AB-41D2-84A8-FE3A17078A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2B108A0-8E90-42DF-B6B1-FB74DE4957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A853EAD-7D14-4707-BC85-410EE360930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676-4366-8704-56E23D74BD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71DA4C-7167-4DD2-A206-9417C21327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4251CD-C1FB-448C-B4BB-28A47C08B2B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3AB-41D2-84A8-FE3A17078A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A461B3-58B3-4A06-81A8-CFD7D8F9BE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2904AE-79A5-4696-AED7-8023F228E1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676-4366-8704-56E23D74BD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0872A9-D9B3-4290-8D2C-723EA36D1A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627F5DC-8EE6-4B7D-894D-0EDD63955A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676-4366-8704-56E23D74B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Metrics!$P$3:$S$3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Metrics!$P$24:$S$24</c:f>
              <c:numCache>
                <c:formatCode>0%</c:formatCode>
                <c:ptCount val="4"/>
                <c:pt idx="0">
                  <c:v>1</c:v>
                </c:pt>
                <c:pt idx="1">
                  <c:v>0.33333333333333331</c:v>
                </c:pt>
                <c:pt idx="2">
                  <c:v>0.42857142857142855</c:v>
                </c:pt>
                <c:pt idx="3">
                  <c:v>0.48717948717948717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(Metrics!$F$24,Metrics!$I$24,Metrics!$L$24,Metrics!$O$24)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10-4057-92A7-EA2207DB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98240"/>
        <c:axId val="1308599904"/>
      </c:line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Pre-Release Defects</a:t>
            </a:r>
          </a:p>
        </c:rich>
      </c:tx>
      <c:layout>
        <c:manualLayout>
          <c:xMode val="edge"/>
          <c:yMode val="edge"/>
          <c:x val="0.32288057896379529"/>
          <c:y val="2.7777777777777776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77278401997501E-2"/>
          <c:y val="0.17171296296296296"/>
          <c:w val="0.90207162921348316"/>
          <c:h val="0.3310094050743657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'Metrics-Hidden'!$B$4:$C$4</c:f>
              <c:strCache>
                <c:ptCount val="2"/>
                <c:pt idx="0">
                  <c:v>% Pre-release internal defects</c:v>
                </c:pt>
                <c:pt idx="1">
                  <c:v># of valid Defects (functional + regression) pre-Release / Total # of logged defects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154D-40A9-8B9E-84BF95EAB02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7-154D-40A9-8B9E-84BF95EAB02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4-154D-40A9-8B9E-84BF95EAB02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154D-40A9-8B9E-84BF95EAB02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154D-40A9-8B9E-84BF95EAB02A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154D-40A9-8B9E-84BF95EAB02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154D-40A9-8B9E-84BF95EAB02A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A-154D-40A9-8B9E-84BF95EAB0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'Metrics-Hidden'!$D$2:$O$3</c:f>
              <c:multiLvlStrCache>
                <c:ptCount val="12"/>
                <c:lvl>
                  <c:pt idx="0">
                    <c:v>Total Internal</c:v>
                  </c:pt>
                  <c:pt idx="1">
                    <c:v>Valid</c:v>
                  </c:pt>
                  <c:pt idx="2">
                    <c:v>Blocker &amp; Critical</c:v>
                  </c:pt>
                  <c:pt idx="3">
                    <c:v>Total</c:v>
                  </c:pt>
                  <c:pt idx="4">
                    <c:v>Valid</c:v>
                  </c:pt>
                  <c:pt idx="5">
                    <c:v>Blocker &amp; Critical</c:v>
                  </c:pt>
                  <c:pt idx="6">
                    <c:v>Total</c:v>
                  </c:pt>
                  <c:pt idx="7">
                    <c:v>Valid</c:v>
                  </c:pt>
                  <c:pt idx="8">
                    <c:v>Blocker &amp; Critical</c:v>
                  </c:pt>
                  <c:pt idx="9">
                    <c:v>Total</c:v>
                  </c:pt>
                  <c:pt idx="10">
                    <c:v>Valid</c:v>
                  </c:pt>
                  <c:pt idx="11">
                    <c:v>Blocker &amp; Critical</c:v>
                  </c:pt>
                </c:lvl>
                <c:lvl>
                  <c:pt idx="0">
                    <c:v>R 1.5.23</c:v>
                  </c:pt>
                  <c:pt idx="3">
                    <c:v>R 1.5.24</c:v>
                  </c:pt>
                  <c:pt idx="6">
                    <c:v>R 1.5.25</c:v>
                  </c:pt>
                  <c:pt idx="9">
                    <c:v>R 1.7.0</c:v>
                  </c:pt>
                </c:lvl>
              </c:multiLvlStrCache>
            </c:multiLvlStrRef>
          </c:cat>
          <c:val>
            <c:numRef>
              <c:f>'Metrics-Hidden'!$D$4:$O$4</c:f>
              <c:numCache>
                <c:formatCode>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2</c:v>
                </c:pt>
                <c:pt idx="9">
                  <c:v>39</c:v>
                </c:pt>
                <c:pt idx="10">
                  <c:v>39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D-40A9-8B9E-84BF95EAB02A}"/>
            </c:ext>
          </c:extLst>
        </c:ser>
        <c:ser>
          <c:idx val="3"/>
          <c:order val="1"/>
          <c:tx>
            <c:strRef>
              <c:f>'Metrics-Hidden'!$B$5:$C$5</c:f>
              <c:strCache>
                <c:ptCount val="2"/>
                <c:pt idx="0">
                  <c:v>% Blocker+Critical defects</c:v>
                </c:pt>
                <c:pt idx="1">
                  <c:v># of Valid Blocker + Critical Defects (Internal) / Total # Valid Defects (Internal)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'Metrics-Hidden'!$D$2:$O$3</c:f>
              <c:multiLvlStrCache>
                <c:ptCount val="12"/>
                <c:lvl>
                  <c:pt idx="0">
                    <c:v>Total Internal</c:v>
                  </c:pt>
                  <c:pt idx="1">
                    <c:v>Valid</c:v>
                  </c:pt>
                  <c:pt idx="2">
                    <c:v>Blocker &amp; Critical</c:v>
                  </c:pt>
                  <c:pt idx="3">
                    <c:v>Total</c:v>
                  </c:pt>
                  <c:pt idx="4">
                    <c:v>Valid</c:v>
                  </c:pt>
                  <c:pt idx="5">
                    <c:v>Blocker &amp; Critical</c:v>
                  </c:pt>
                  <c:pt idx="6">
                    <c:v>Total</c:v>
                  </c:pt>
                  <c:pt idx="7">
                    <c:v>Valid</c:v>
                  </c:pt>
                  <c:pt idx="8">
                    <c:v>Blocker &amp; Critical</c:v>
                  </c:pt>
                  <c:pt idx="9">
                    <c:v>Total</c:v>
                  </c:pt>
                  <c:pt idx="10">
                    <c:v>Valid</c:v>
                  </c:pt>
                  <c:pt idx="11">
                    <c:v>Blocker &amp; Critical</c:v>
                  </c:pt>
                </c:lvl>
                <c:lvl>
                  <c:pt idx="0">
                    <c:v>R 1.5.23</c:v>
                  </c:pt>
                  <c:pt idx="3">
                    <c:v>R 1.5.24</c:v>
                  </c:pt>
                  <c:pt idx="6">
                    <c:v>R 1.5.25</c:v>
                  </c:pt>
                  <c:pt idx="9">
                    <c:v>R 1.7.0</c:v>
                  </c:pt>
                </c:lvl>
              </c:multiLvlStrCache>
            </c:multiLvlStrRef>
          </c:cat>
          <c:val>
            <c:numRef>
              <c:f>'Metrics-Hidden'!$D$5:$O$5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54D-40A9-8B9E-84BF95EAB0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8598240"/>
        <c:axId val="1308599904"/>
      </c:bar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Deferred vs Known Defects in Release Notes</a:t>
            </a:r>
          </a:p>
        </c:rich>
      </c:tx>
      <c:layout>
        <c:manualLayout>
          <c:xMode val="edge"/>
          <c:yMode val="edge"/>
          <c:x val="0.17798573505449367"/>
          <c:y val="2.7777777777777776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B726-4894-9592-DE9A9E9AB991}"/>
              </c:ext>
            </c:extLst>
          </c:dPt>
          <c:dPt>
            <c:idx val="2"/>
            <c:invertIfNegative val="0"/>
            <c:bubble3D val="0"/>
            <c:spPr>
              <a:solidFill>
                <a:srgbClr val="C9EE1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B726-4894-9592-DE9A9E9AB99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A-B726-4894-9592-DE9A9E9AB991}"/>
              </c:ext>
            </c:extLst>
          </c:dPt>
          <c:dPt>
            <c:idx val="5"/>
            <c:invertIfNegative val="0"/>
            <c:bubble3D val="0"/>
            <c:spPr>
              <a:solidFill>
                <a:srgbClr val="C9EE1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D-B726-4894-9592-DE9A9E9AB99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B-B726-4894-9592-DE9A9E9AB991}"/>
              </c:ext>
            </c:extLst>
          </c:dPt>
          <c:dPt>
            <c:idx val="8"/>
            <c:invertIfNegative val="0"/>
            <c:bubble3D val="0"/>
            <c:spPr>
              <a:solidFill>
                <a:srgbClr val="C9EE1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E-B726-4894-9592-DE9A9E9AB99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C-B726-4894-9592-DE9A9E9AB991}"/>
              </c:ext>
            </c:extLst>
          </c:dPt>
          <c:dPt>
            <c:idx val="11"/>
            <c:invertIfNegative val="0"/>
            <c:bubble3D val="0"/>
            <c:spPr>
              <a:solidFill>
                <a:srgbClr val="C9EE1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B726-4894-9592-DE9A9E9AB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'Metrics-Hidden'!$D$12:$O$13</c:f>
              <c:multiLvlStrCache>
                <c:ptCount val="12"/>
                <c:lvl>
                  <c:pt idx="1">
                    <c:v>Deferred defects</c:v>
                  </c:pt>
                  <c:pt idx="2">
                    <c:v>Known defects in RL</c:v>
                  </c:pt>
                  <c:pt idx="4">
                    <c:v>Deferred defects</c:v>
                  </c:pt>
                  <c:pt idx="5">
                    <c:v>Known defects in RL</c:v>
                  </c:pt>
                  <c:pt idx="7">
                    <c:v>Deferred defects</c:v>
                  </c:pt>
                  <c:pt idx="8">
                    <c:v>Known defects in RL</c:v>
                  </c:pt>
                  <c:pt idx="10">
                    <c:v>Deferred defects</c:v>
                  </c:pt>
                  <c:pt idx="11">
                    <c:v>Known defects in RL</c:v>
                  </c:pt>
                </c:lvl>
                <c:lvl>
                  <c:pt idx="0">
                    <c:v>R 1.5.23</c:v>
                  </c:pt>
                  <c:pt idx="3">
                    <c:v>R 1.5.24</c:v>
                  </c:pt>
                  <c:pt idx="6">
                    <c:v>R 1.5.25</c:v>
                  </c:pt>
                  <c:pt idx="9">
                    <c:v>R 1.7.0</c:v>
                  </c:pt>
                </c:lvl>
              </c:multiLvlStrCache>
            </c:multiLvlStrRef>
          </c:cat>
          <c:val>
            <c:numRef>
              <c:f>'Metrics-Hidden'!$D$14:$O$14</c:f>
              <c:numCache>
                <c:formatCode>0</c:formatCode>
                <c:ptCount val="12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10">
                  <c:v>19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26-4894-9592-DE9A9E9AB9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8598240"/>
        <c:axId val="1308599904"/>
      </c:bar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accent2">
        <a:lumMod val="40000"/>
        <a:lumOff val="60000"/>
      </a:schemeClr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Backlog Defects Severity </a:t>
            </a:r>
          </a:p>
        </c:rich>
      </c:tx>
      <c:layout>
        <c:manualLayout>
          <c:xMode val="edge"/>
          <c:yMode val="edge"/>
          <c:x val="0.40513612309662295"/>
          <c:y val="2.7777812686148894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'RCA &amp; Defect Categorization'!$B$17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(Metrics!$P$3,Metrics!$Q$3,Metrics!$R$3,Metrics!$S$3)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'RCA &amp; Defect Categorization'!$B$18:$B$21</c:f>
              <c:numCache>
                <c:formatCode>General</c:formatCode>
                <c:ptCount val="4"/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0-43D3-AA88-88306823833A}"/>
            </c:ext>
          </c:extLst>
        </c:ser>
        <c:ser>
          <c:idx val="9"/>
          <c:order val="1"/>
          <c:tx>
            <c:strRef>
              <c:f>'RCA &amp; Defect Categorization'!$C$17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(Metrics!$P$3,Metrics!$Q$3,Metrics!$R$3,Metrics!$S$3)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'RCA &amp; Defect Categorization'!$C$18:$C$21</c:f>
              <c:numCache>
                <c:formatCode>General</c:formatCode>
                <c:ptCount val="4"/>
                <c:pt idx="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80-43D3-AA88-88306823833A}"/>
            </c:ext>
          </c:extLst>
        </c:ser>
        <c:ser>
          <c:idx val="10"/>
          <c:order val="2"/>
          <c:tx>
            <c:strRef>
              <c:f>'RCA &amp; Defect Categorization'!$D$17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(Metrics!$P$3,Metrics!$Q$3,Metrics!$R$3,Metrics!$S$3)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'RCA &amp; Defect Categorization'!$D$18:$D$21</c:f>
              <c:numCache>
                <c:formatCode>General</c:formatCode>
                <c:ptCount val="4"/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80-43D3-AA88-88306823833A}"/>
            </c:ext>
          </c:extLst>
        </c:ser>
        <c:ser>
          <c:idx val="11"/>
          <c:order val="3"/>
          <c:tx>
            <c:strRef>
              <c:f>'RCA &amp; Defect Categorization'!$E$17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(Metrics!$P$3,Metrics!$Q$3,Metrics!$R$3,Metrics!$S$3)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'RCA &amp; Defect Categorization'!$E$18:$E$21</c:f>
              <c:numCache>
                <c:formatCode>General</c:formatCode>
                <c:ptCount val="4"/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80-43D3-AA88-88306823833A}"/>
            </c:ext>
          </c:extLst>
        </c:ser>
        <c:ser>
          <c:idx val="12"/>
          <c:order val="4"/>
          <c:tx>
            <c:strRef>
              <c:f>'RCA &amp; Defect Categorization'!$F$17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(Metrics!$P$3,Metrics!$Q$3,Metrics!$R$3,Metrics!$S$3)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'RCA &amp; Defect Categorization'!$F$18:$F$21</c:f>
              <c:numCache>
                <c:formatCode>General</c:formatCode>
                <c:ptCount val="4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80-43D3-AA88-8830682383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8598240"/>
        <c:axId val="1308599904"/>
      </c:bar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6998533411033396"/>
          <c:y val="0.15222015145764789"/>
          <c:w val="0.12322707847707848"/>
          <c:h val="0.73980909449640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% Regression Execution</a:t>
            </a:r>
          </a:p>
        </c:rich>
      </c:tx>
      <c:layout>
        <c:manualLayout>
          <c:xMode val="edge"/>
          <c:yMode val="edge"/>
          <c:x val="0.3181517477679307"/>
          <c:y val="2.7777777777777776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Executed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D2737E-EEA3-4747-9D8A-3F9CE019DF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B25408-9574-44C4-8345-9E4F3B6BC1E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72B-4105-8E54-C029F24635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2FC320-0F11-47C0-9C96-702372FAF3C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4D0D92-9427-460B-A88F-405D26E6E4D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72B-4105-8E54-C029F2463590}"/>
                </c:ext>
              </c:extLst>
            </c:dLbl>
            <c:dLbl>
              <c:idx val="2"/>
              <c:layout>
                <c:manualLayout>
                  <c:x val="-7.6414637952559386E-2"/>
                  <c:y val="-0.11261555847185768"/>
                </c:manualLayout>
              </c:layout>
              <c:tx>
                <c:rich>
                  <a:bodyPr/>
                  <a:lstStyle/>
                  <a:p>
                    <a:fld id="{6DCFADAA-E3E0-470C-920E-7CACFE3F3D8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B8E98C1-1491-467E-9322-5CAEB8FED9A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C9A-4F6D-BDC4-574D5EBAD5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43674F-2F26-4D99-91AD-BE915EAECA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4E367CC-E3D9-4863-BBC5-EA231D2D514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C9A-4F6D-BDC4-574D5EBAD5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Metrics!$P$3:$S$3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Metrics!$P$11:$S$11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(Metrics!$D$11,Metrics!$G$11,Metrics!$J$11,Metrics!$M$11)</c15:f>
                <c15:dlblRangeCache>
                  <c:ptCount val="4"/>
                  <c:pt idx="0">
                    <c:v>960</c:v>
                  </c:pt>
                  <c:pt idx="1">
                    <c:v>992</c:v>
                  </c:pt>
                  <c:pt idx="2">
                    <c:v>1020</c:v>
                  </c:pt>
                  <c:pt idx="3">
                    <c:v>1050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5EE1-4327-8F57-6EA44F6D452A}"/>
            </c:ext>
          </c:extLst>
        </c:ser>
        <c:ser>
          <c:idx val="0"/>
          <c:order val="1"/>
          <c:tx>
            <c:v>Pass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Metrics!$P$3:$S$3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Metrics!$P$12:$S$12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8-4485-8B49-2E35762A300B}"/>
            </c:ext>
          </c:extLst>
        </c:ser>
        <c:ser>
          <c:idx val="1"/>
          <c:order val="2"/>
          <c:tx>
            <c:v>Fail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Metrics!$P$3:$S$3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Metrics!$P$13:$S$13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8.5714285714285719E-3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8-4485-8B49-2E35762A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98240"/>
        <c:axId val="1308599904"/>
      </c:line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6812964861386787"/>
          <c:y val="0.88289041994750661"/>
          <c:w val="0.7108318973978667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% Automation</a:t>
            </a:r>
          </a:p>
        </c:rich>
      </c:tx>
      <c:layout>
        <c:manualLayout>
          <c:xMode val="edge"/>
          <c:yMode val="edge"/>
          <c:x val="0.39375779412013889"/>
          <c:y val="3.2407407407407406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Automated TCs</c:v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99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B2DF59-7534-4A4C-BB11-5FAE6D5550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5167FA-2FA8-41F6-B578-6DE737D6438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A1-4DF9-A5C6-5FFA4B4855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BAD509-38C1-469B-9AFC-11C3B77474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F746FCC-2740-4623-A656-06E12BD3A7C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9A1-4DF9-A5C6-5FFA4B4855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F8EE89-19F8-40DF-9ACB-D8F4B2B343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B1D39DB-4E13-4290-B6C8-45D17511DB9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9A1-4DF9-A5C6-5FFA4B4855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98DB5F-40F6-4739-A27E-CFC0AF1D17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64ACA8-D439-4721-8C41-45ED3AC44D9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9A1-4DF9-A5C6-5FFA4B4855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Metrics!$P$3:$S$3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Metrics!$P$15:$S$15</c:f>
              <c:numCache>
                <c:formatCode>0%</c:formatCode>
                <c:ptCount val="4"/>
                <c:pt idx="0">
                  <c:v>0.85416666666666663</c:v>
                </c:pt>
                <c:pt idx="1">
                  <c:v>0.86693548387096775</c:v>
                </c:pt>
                <c:pt idx="2">
                  <c:v>0.86274509803921573</c:v>
                </c:pt>
                <c:pt idx="3">
                  <c:v>0.91428571428571426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(Metrics!$E$15,Metrics!$H$15,Metrics!$K$15,Metrics!$N$15)</c15:f>
                <c15:dlblRangeCache>
                  <c:ptCount val="4"/>
                  <c:pt idx="0">
                    <c:v>820</c:v>
                  </c:pt>
                  <c:pt idx="1">
                    <c:v>860</c:v>
                  </c:pt>
                  <c:pt idx="2">
                    <c:v>880</c:v>
                  </c:pt>
                  <c:pt idx="3">
                    <c:v>960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C3-45ED-A11F-D297A906A550}"/>
            </c:ext>
          </c:extLst>
        </c:ser>
        <c:ser>
          <c:idx val="0"/>
          <c:order val="1"/>
          <c:tx>
            <c:v>PDs Reduced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303DC6-09FD-4B9C-B6C6-2A97E1F303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FE0231-072A-48C1-AF9B-6507CB4A1AF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47-48E6-9879-60F93C4079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74ADB6-1FB5-4F04-A0E2-36DB3031D6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20CDA0-7ABD-4E96-91E9-E152D49F5AE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B24-40C5-8631-30BD7BF33D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E34E09-84CA-4E68-9288-682DDFB195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6346FE-7358-4287-982D-1BED9070D5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B24-40C5-8631-30BD7BF33D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BF9937-DD5A-48E1-A4D1-2C03F8CD2E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219A0D-B3BB-411A-8DE8-F330D239778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B24-40C5-8631-30BD7BF33D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Metrics!$P$3:$S$3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Metrics!$P$16:$S$16</c:f>
              <c:numCache>
                <c:formatCode>0%</c:formatCode>
                <c:ptCount val="4"/>
                <c:pt idx="0">
                  <c:v>0.82</c:v>
                </c:pt>
                <c:pt idx="1">
                  <c:v>0.83359181141439209</c:v>
                </c:pt>
                <c:pt idx="2">
                  <c:v>0.80522875816993467</c:v>
                </c:pt>
                <c:pt idx="3">
                  <c:v>0.8571428571428571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(Metrics!$F$15,Metrics!$I$15,Metrics!$L$15,Metrics!$O$15)</c15:f>
                <c15:dlblRangeCache>
                  <c:ptCount val="4"/>
                  <c:pt idx="0">
                    <c:v>24</c:v>
                  </c:pt>
                  <c:pt idx="1">
                    <c:v>25</c:v>
                  </c:pt>
                  <c:pt idx="2">
                    <c:v>28</c:v>
                  </c:pt>
                  <c:pt idx="3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4C6-48DB-B35A-668EB7BF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98240"/>
        <c:axId val="1308599904"/>
      </c:line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8.0137412131033078E-2"/>
          <c:y val="0.88568642461358993"/>
          <c:w val="0.84248978834822452"/>
          <c:h val="8.653579760863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40000"/>
        <a:lumOff val="60000"/>
      </a:schemeClr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 Defect to Test case ratio</a:t>
            </a:r>
          </a:p>
        </c:rich>
      </c:tx>
      <c:layout>
        <c:manualLayout>
          <c:xMode val="edge"/>
          <c:yMode val="edge"/>
          <c:x val="0.28773442590363441"/>
          <c:y val="2.7777777777777776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Defect to Test Case Ratio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E936CEA-688F-4C06-BA2F-8C39B709242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A286B9-C22B-4176-B9EC-E5106B665EB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A9-422D-9C1C-7E52FE3242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1204D9-77D6-4CD7-922E-BF8F1607E99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146494C-48F0-4145-A058-0C7250668AA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1A9-422D-9C1C-7E52FE3242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882393-B382-4FBF-966D-455327581F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315DF4-8B26-4088-ABCE-AB9CE35398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A9-422D-9C1C-7E52FE3242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95BF51-978B-4D7E-A427-A8E815E3D3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B83B07-1950-49D2-BF33-630FC092D1B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A9-422D-9C1C-7E52FE3242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Metrics!$P$3:$S$3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Metrics!$P$29:$S$29</c:f>
              <c:numCache>
                <c:formatCode>0%</c:formatCode>
                <c:ptCount val="4"/>
                <c:pt idx="0">
                  <c:v>3.125E-2</c:v>
                </c:pt>
                <c:pt idx="1">
                  <c:v>0.2857142857142857</c:v>
                </c:pt>
                <c:pt idx="2">
                  <c:v>0.15555555555555556</c:v>
                </c:pt>
                <c:pt idx="3">
                  <c:v>0.24374999999999999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(Metrics!$D$29,Metrics!$G$29,Metrics!$J$29,Metrics!$M$29)</c15:f>
                <c15:dlblRangeCache>
                  <c:ptCount val="4"/>
                  <c:pt idx="0">
                    <c:v>1</c:v>
                  </c:pt>
                  <c:pt idx="1">
                    <c:v>6</c:v>
                  </c:pt>
                  <c:pt idx="2">
                    <c:v>7</c:v>
                  </c:pt>
                  <c:pt idx="3">
                    <c:v>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47C-47D3-A276-ACECDD93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98240"/>
        <c:axId val="1308599904"/>
      </c:line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40000"/>
        <a:lumOff val="60000"/>
      </a:schemeClr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Post-Release Defects </a:t>
            </a:r>
          </a:p>
        </c:rich>
      </c:tx>
      <c:layout>
        <c:manualLayout>
          <c:xMode val="edge"/>
          <c:yMode val="edge"/>
          <c:x val="0.32668462473023846"/>
          <c:y val="2.7777777777777776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7-2C2A-42AE-A5B0-40A48C58D16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A-2C2A-42AE-A5B0-40A48C58D16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B7F3-4A04-9A0D-5EB060C2407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2C2A-42AE-A5B0-40A48C58D16C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B-2C2A-42AE-A5B0-40A48C58D16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2-B7F3-4A04-9A0D-5EB060C24071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C-2C2A-42AE-A5B0-40A48C58D16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2C2A-42AE-A5B0-40A48C58D16C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D-2C2A-42AE-A5B0-40A48C58D16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B7F3-4A04-9A0D-5EB060C240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'Metrics-Hidden'!$D$7:$O$8</c:f>
              <c:multiLvlStrCache>
                <c:ptCount val="12"/>
                <c:lvl>
                  <c:pt idx="0">
                    <c:v>Valid PRDs</c:v>
                  </c:pt>
                  <c:pt idx="1">
                    <c:v>Blocker + Critical PRDs</c:v>
                  </c:pt>
                  <c:pt idx="2">
                    <c:v>Reopened PRDs</c:v>
                  </c:pt>
                  <c:pt idx="3">
                    <c:v>Valid PRDs</c:v>
                  </c:pt>
                  <c:pt idx="4">
                    <c:v>Blocker + Critical PRDs</c:v>
                  </c:pt>
                  <c:pt idx="5">
                    <c:v>Reopened PRDs</c:v>
                  </c:pt>
                  <c:pt idx="6">
                    <c:v>Valid PRDs</c:v>
                  </c:pt>
                  <c:pt idx="7">
                    <c:v>Blocker + Critical PRDs</c:v>
                  </c:pt>
                  <c:pt idx="8">
                    <c:v>Reopened PRDs</c:v>
                  </c:pt>
                  <c:pt idx="9">
                    <c:v>Valid PRDs</c:v>
                  </c:pt>
                  <c:pt idx="10">
                    <c:v>Blocker + Critical PRDs</c:v>
                  </c:pt>
                  <c:pt idx="11">
                    <c:v>Reopened PRDs</c:v>
                  </c:pt>
                </c:lvl>
                <c:lvl>
                  <c:pt idx="0">
                    <c:v>R 1.5.23</c:v>
                  </c:pt>
                  <c:pt idx="3">
                    <c:v>R 1.5.24</c:v>
                  </c:pt>
                  <c:pt idx="6">
                    <c:v>R 1.5.25</c:v>
                  </c:pt>
                  <c:pt idx="9">
                    <c:v>R 1.7.0</c:v>
                  </c:pt>
                </c:lvl>
              </c:multiLvlStrCache>
            </c:multiLvlStrRef>
          </c:cat>
          <c:val>
            <c:numRef>
              <c:f>'Metrics-Hidden'!$D$9:$O$9</c:f>
              <c:numCache>
                <c:formatCode>0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D-4DB4-A9E6-A7C18A61E55A}"/>
            </c:ext>
          </c:extLst>
        </c:ser>
        <c:ser>
          <c:idx val="3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'Metrics-Hidden'!$D$7:$O$8</c:f>
              <c:multiLvlStrCache>
                <c:ptCount val="12"/>
                <c:lvl>
                  <c:pt idx="0">
                    <c:v>Valid PRDs</c:v>
                  </c:pt>
                  <c:pt idx="1">
                    <c:v>Blocker + Critical PRDs</c:v>
                  </c:pt>
                  <c:pt idx="2">
                    <c:v>Reopened PRDs</c:v>
                  </c:pt>
                  <c:pt idx="3">
                    <c:v>Valid PRDs</c:v>
                  </c:pt>
                  <c:pt idx="4">
                    <c:v>Blocker + Critical PRDs</c:v>
                  </c:pt>
                  <c:pt idx="5">
                    <c:v>Reopened PRDs</c:v>
                  </c:pt>
                  <c:pt idx="6">
                    <c:v>Valid PRDs</c:v>
                  </c:pt>
                  <c:pt idx="7">
                    <c:v>Blocker + Critical PRDs</c:v>
                  </c:pt>
                  <c:pt idx="8">
                    <c:v>Reopened PRDs</c:v>
                  </c:pt>
                  <c:pt idx="9">
                    <c:v>Valid PRDs</c:v>
                  </c:pt>
                  <c:pt idx="10">
                    <c:v>Blocker + Critical PRDs</c:v>
                  </c:pt>
                  <c:pt idx="11">
                    <c:v>Reopened PRDs</c:v>
                  </c:pt>
                </c:lvl>
                <c:lvl>
                  <c:pt idx="0">
                    <c:v>R 1.5.23</c:v>
                  </c:pt>
                  <c:pt idx="3">
                    <c:v>R 1.5.24</c:v>
                  </c:pt>
                  <c:pt idx="6">
                    <c:v>R 1.5.25</c:v>
                  </c:pt>
                  <c:pt idx="9">
                    <c:v>R 1.7.0</c:v>
                  </c:pt>
                </c:lvl>
              </c:multiLvlStrCache>
            </c:multiLvlStrRef>
          </c:cat>
          <c:val>
            <c:numRef>
              <c:f>'Metrics-Hidden'!$D$10:$O$10</c:f>
              <c:numCache>
                <c:formatCode>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18D-4DB4-A9E6-A7C18A61E5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8598240"/>
        <c:axId val="1308599904"/>
      </c:bar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accent2">
        <a:lumMod val="40000"/>
        <a:lumOff val="60000"/>
      </a:schemeClr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 Backlog</a:t>
            </a:r>
          </a:p>
        </c:rich>
      </c:tx>
      <c:layout>
        <c:manualLayout>
          <c:xMode val="edge"/>
          <c:yMode val="edge"/>
          <c:x val="0.35955936433611996"/>
          <c:y val="3.7118278083156937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Closed Defects</c:v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9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Metrics!$P$3:$S$3</c:f>
              <c:strCache>
                <c:ptCount val="4"/>
                <c:pt idx="0">
                  <c:v>R 1.5.23</c:v>
                </c:pt>
                <c:pt idx="1">
                  <c:v>R 1.5.24</c:v>
                </c:pt>
                <c:pt idx="2">
                  <c:v>R 1.5.25</c:v>
                </c:pt>
                <c:pt idx="3">
                  <c:v>R 1.7.0</c:v>
                </c:pt>
              </c:strCache>
            </c:strRef>
          </c:cat>
          <c:val>
            <c:numRef>
              <c:f>Metrics!$P$31:$S$31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C3-46F7-AA4C-27F3266C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98240"/>
        <c:axId val="1308599904"/>
      </c:line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377982583940165"/>
          <c:y val="0.88752873808371591"/>
          <c:w val="0.57685861374980929"/>
          <c:h val="8.4450251306543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RCA - Post Release Defects </a:t>
            </a:r>
          </a:p>
        </c:rich>
      </c:tx>
      <c:layout>
        <c:manualLayout>
          <c:xMode val="edge"/>
          <c:yMode val="edge"/>
          <c:x val="0.47901754384454459"/>
          <c:y val="3.5738170795838374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'RCA &amp; Defect Categorization'!$B$3</c:f>
              <c:strCache>
                <c:ptCount val="1"/>
                <c:pt idx="0">
                  <c:v>Implementation miss-out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&amp; Defect Categorization'!$A$4:$A$7</c:f>
              <c:strCache>
                <c:ptCount val="4"/>
                <c:pt idx="0">
                  <c:v>Release 1.5.23</c:v>
                </c:pt>
                <c:pt idx="1">
                  <c:v>Release 1.5.24</c:v>
                </c:pt>
                <c:pt idx="2">
                  <c:v>Release 1.5.25</c:v>
                </c:pt>
                <c:pt idx="3">
                  <c:v>Release 1.7.0</c:v>
                </c:pt>
              </c:strCache>
            </c:strRef>
          </c:cat>
          <c:val>
            <c:numRef>
              <c:f>'RCA &amp; Defect Categorization'!$B$4:$B$7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0-46A4-9CBF-B2888EC67E58}"/>
            </c:ext>
          </c:extLst>
        </c:ser>
        <c:ser>
          <c:idx val="9"/>
          <c:order val="1"/>
          <c:tx>
            <c:strRef>
              <c:f>'RCA &amp; Defect Categorization'!$C$3</c:f>
              <c:strCache>
                <c:ptCount val="1"/>
                <c:pt idx="0">
                  <c:v>Requirement Gap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&amp; Defect Categorization'!$A$4:$A$7</c:f>
              <c:strCache>
                <c:ptCount val="4"/>
                <c:pt idx="0">
                  <c:v>Release 1.5.23</c:v>
                </c:pt>
                <c:pt idx="1">
                  <c:v>Release 1.5.24</c:v>
                </c:pt>
                <c:pt idx="2">
                  <c:v>Release 1.5.25</c:v>
                </c:pt>
                <c:pt idx="3">
                  <c:v>Release 1.7.0</c:v>
                </c:pt>
              </c:strCache>
            </c:strRef>
          </c:cat>
          <c:val>
            <c:numRef>
              <c:f>'RCA &amp; Defect Categorization'!$C$4:$C$7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0-46A4-9CBF-B2888EC67E58}"/>
            </c:ext>
          </c:extLst>
        </c:ser>
        <c:ser>
          <c:idx val="10"/>
          <c:order val="2"/>
          <c:tx>
            <c:strRef>
              <c:f>'RCA &amp; Defect Categorization'!$D$3</c:f>
              <c:strCache>
                <c:ptCount val="1"/>
                <c:pt idx="0">
                  <c:v>Test case not executed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&amp; Defect Categorization'!$A$4:$A$7</c:f>
              <c:strCache>
                <c:ptCount val="4"/>
                <c:pt idx="0">
                  <c:v>Release 1.5.23</c:v>
                </c:pt>
                <c:pt idx="1">
                  <c:v>Release 1.5.24</c:v>
                </c:pt>
                <c:pt idx="2">
                  <c:v>Release 1.5.25</c:v>
                </c:pt>
                <c:pt idx="3">
                  <c:v>Release 1.7.0</c:v>
                </c:pt>
              </c:strCache>
            </c:strRef>
          </c:cat>
          <c:val>
            <c:numRef>
              <c:f>'RCA &amp; Defect Categorization'!$D$4:$D$7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0-46A4-9CBF-B2888EC67E58}"/>
            </c:ext>
          </c:extLst>
        </c:ser>
        <c:ser>
          <c:idx val="11"/>
          <c:order val="3"/>
          <c:tx>
            <c:strRef>
              <c:f>'RCA &amp; Defect Categorization'!$E$3</c:f>
              <c:strCache>
                <c:ptCount val="1"/>
                <c:pt idx="0">
                  <c:v>Should have been CR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&amp; Defect Categorization'!$A$4:$A$7</c:f>
              <c:strCache>
                <c:ptCount val="4"/>
                <c:pt idx="0">
                  <c:v>Release 1.5.23</c:v>
                </c:pt>
                <c:pt idx="1">
                  <c:v>Release 1.5.24</c:v>
                </c:pt>
                <c:pt idx="2">
                  <c:v>Release 1.5.25</c:v>
                </c:pt>
                <c:pt idx="3">
                  <c:v>Release 1.7.0</c:v>
                </c:pt>
              </c:strCache>
            </c:strRef>
          </c:cat>
          <c:val>
            <c:numRef>
              <c:f>'RCA &amp; Defect Categorization'!$E$4:$E$7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0-46A4-9CBF-B2888EC67E58}"/>
            </c:ext>
          </c:extLst>
        </c:ser>
        <c:ser>
          <c:idx val="12"/>
          <c:order val="4"/>
          <c:tx>
            <c:strRef>
              <c:f>'RCA &amp; Defect Categorization'!$F$3</c:f>
              <c:strCache>
                <c:ptCount val="1"/>
                <c:pt idx="0">
                  <c:v>Release Process Missed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&amp; Defect Categorization'!$A$4:$A$7</c:f>
              <c:strCache>
                <c:ptCount val="4"/>
                <c:pt idx="0">
                  <c:v>Release 1.5.23</c:v>
                </c:pt>
                <c:pt idx="1">
                  <c:v>Release 1.5.24</c:v>
                </c:pt>
                <c:pt idx="2">
                  <c:v>Release 1.5.25</c:v>
                </c:pt>
                <c:pt idx="3">
                  <c:v>Release 1.7.0</c:v>
                </c:pt>
              </c:strCache>
              <c:extLst xmlns:c15="http://schemas.microsoft.com/office/drawing/2012/chart"/>
            </c:strRef>
          </c:cat>
          <c:val>
            <c:numRef>
              <c:f>('RCA &amp; Defect Categorization'!$F$4,'RCA &amp; Defect Categorization'!$F$5,'RCA &amp; Defect Categorization'!$F$6,'RCA &amp; Defect Categorization'!$F$7)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BA0-46A4-9CBF-B2888EC67E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8598240"/>
        <c:axId val="1308599904"/>
        <c:extLst/>
      </c:bar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2657187083754335"/>
          <c:y val="0.14918263773499046"/>
          <c:w val="0.1499984561467014"/>
          <c:h val="0.77761453445043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40000"/>
        <a:lumOff val="60000"/>
      </a:schemeClr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Internal Defects Severity </a:t>
            </a:r>
          </a:p>
        </c:rich>
      </c:tx>
      <c:layout>
        <c:manualLayout>
          <c:xMode val="edge"/>
          <c:yMode val="edge"/>
          <c:x val="0.40513612309662295"/>
          <c:y val="2.7777812686148894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'RCA &amp; Defect Categorization'!$B$10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EA35-4D2F-8DD1-7A5D205442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54E-49F1-8BA4-B9AF465885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4-654E-49F1-8BA4-B9AF4658857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54E-49F1-8BA4-B9AF465885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&amp; Defect Categorization'!$A$11:$A$14</c:f>
              <c:strCache>
                <c:ptCount val="4"/>
                <c:pt idx="0">
                  <c:v>Release 1.5.23</c:v>
                </c:pt>
                <c:pt idx="1">
                  <c:v>Release 1.5.24</c:v>
                </c:pt>
                <c:pt idx="2">
                  <c:v>Release 1.5.25</c:v>
                </c:pt>
                <c:pt idx="3">
                  <c:v>Release 1.7.0</c:v>
                </c:pt>
              </c:strCache>
            </c:strRef>
          </c:cat>
          <c:val>
            <c:numRef>
              <c:f>'RCA &amp; Defect Categorization'!$B$11:$B$14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D2F-8DD1-7A5D20544289}"/>
            </c:ext>
          </c:extLst>
        </c:ser>
        <c:ser>
          <c:idx val="9"/>
          <c:order val="1"/>
          <c:tx>
            <c:strRef>
              <c:f>'RCA &amp; Defect Categorization'!$C$10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&amp; Defect Categorization'!$A$11:$A$14</c:f>
              <c:strCache>
                <c:ptCount val="4"/>
                <c:pt idx="0">
                  <c:v>Release 1.5.23</c:v>
                </c:pt>
                <c:pt idx="1">
                  <c:v>Release 1.5.24</c:v>
                </c:pt>
                <c:pt idx="2">
                  <c:v>Release 1.5.25</c:v>
                </c:pt>
                <c:pt idx="3">
                  <c:v>Release 1.7.0</c:v>
                </c:pt>
              </c:strCache>
            </c:strRef>
          </c:cat>
          <c:val>
            <c:numRef>
              <c:f>'RCA &amp; Defect Categorization'!$C$11:$C$14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5-4D2F-8DD1-7A5D20544289}"/>
            </c:ext>
          </c:extLst>
        </c:ser>
        <c:ser>
          <c:idx val="10"/>
          <c:order val="2"/>
          <c:tx>
            <c:strRef>
              <c:f>'RCA &amp; Defect Categorization'!$D$10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&amp; Defect Categorization'!$A$11:$A$14</c:f>
              <c:strCache>
                <c:ptCount val="4"/>
                <c:pt idx="0">
                  <c:v>Release 1.5.23</c:v>
                </c:pt>
                <c:pt idx="1">
                  <c:v>Release 1.5.24</c:v>
                </c:pt>
                <c:pt idx="2">
                  <c:v>Release 1.5.25</c:v>
                </c:pt>
                <c:pt idx="3">
                  <c:v>Release 1.7.0</c:v>
                </c:pt>
              </c:strCache>
            </c:strRef>
          </c:cat>
          <c:val>
            <c:numRef>
              <c:f>'RCA &amp; Defect Categorization'!$D$11:$D$14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5-4D2F-8DD1-7A5D20544289}"/>
            </c:ext>
          </c:extLst>
        </c:ser>
        <c:ser>
          <c:idx val="11"/>
          <c:order val="3"/>
          <c:tx>
            <c:strRef>
              <c:f>'RCA &amp; Defect Categorization'!$E$10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&amp; Defect Categorization'!$A$11:$A$14</c:f>
              <c:strCache>
                <c:ptCount val="4"/>
                <c:pt idx="0">
                  <c:v>Release 1.5.23</c:v>
                </c:pt>
                <c:pt idx="1">
                  <c:v>Release 1.5.24</c:v>
                </c:pt>
                <c:pt idx="2">
                  <c:v>Release 1.5.25</c:v>
                </c:pt>
                <c:pt idx="3">
                  <c:v>Release 1.7.0</c:v>
                </c:pt>
              </c:strCache>
            </c:strRef>
          </c:cat>
          <c:val>
            <c:numRef>
              <c:f>'RCA &amp; Defect Categorization'!$E$11:$E$14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5-4D2F-8DD1-7A5D20544289}"/>
            </c:ext>
          </c:extLst>
        </c:ser>
        <c:ser>
          <c:idx val="12"/>
          <c:order val="4"/>
          <c:tx>
            <c:strRef>
              <c:f>'RCA &amp; Defect Categorization'!$F$10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&amp; Defect Categorization'!$A$11:$A$14</c:f>
              <c:strCache>
                <c:ptCount val="4"/>
                <c:pt idx="0">
                  <c:v>Release 1.5.23</c:v>
                </c:pt>
                <c:pt idx="1">
                  <c:v>Release 1.5.24</c:v>
                </c:pt>
                <c:pt idx="2">
                  <c:v>Release 1.5.25</c:v>
                </c:pt>
                <c:pt idx="3">
                  <c:v>Release 1.7.0</c:v>
                </c:pt>
              </c:strCache>
            </c:strRef>
          </c:cat>
          <c:val>
            <c:numRef>
              <c:f>'RCA &amp; Defect Categorization'!$F$11:$F$14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5-4D2F-8DD1-7A5D205442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8598240"/>
        <c:axId val="1308599904"/>
      </c:bar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91685790053445393"/>
          <c:y val="0.15222015145764789"/>
          <c:w val="7.6354546717646035E-2"/>
          <c:h val="0.73980909449640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40000"/>
        <a:lumOff val="60000"/>
      </a:schemeClr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Planned vs Actual Scope</a:t>
            </a:r>
          </a:p>
        </c:rich>
      </c:tx>
      <c:layout>
        <c:manualLayout>
          <c:xMode val="edge"/>
          <c:yMode val="edge"/>
          <c:x val="0.31544839156902693"/>
          <c:y val="2.7777777777777776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User Stories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Metrics!$D$2:$O$3</c15:sqref>
                  </c15:fullRef>
                </c:ext>
              </c:extLst>
              <c:f>(Metrics!$D$2:$D$3,Metrics!$F$2:$O$3)</c:f>
              <c:multiLvlStrCache>
                <c:ptCount val="8"/>
                <c:lvl>
                  <c:pt idx="0">
                    <c:v>Planned</c:v>
                  </c:pt>
                  <c:pt idx="1">
                    <c:v>Actual</c:v>
                  </c:pt>
                  <c:pt idx="2">
                    <c:v>Planned</c:v>
                  </c:pt>
                  <c:pt idx="3">
                    <c:v>Actual</c:v>
                  </c:pt>
                  <c:pt idx="4">
                    <c:v>Planned</c:v>
                  </c:pt>
                  <c:pt idx="5">
                    <c:v>Actual</c:v>
                  </c:pt>
                  <c:pt idx="6">
                    <c:v>Planned</c:v>
                  </c:pt>
                  <c:pt idx="7">
                    <c:v>Actual</c:v>
                  </c:pt>
                </c:lvl>
                <c:lvl>
                  <c:pt idx="0">
                    <c:v>R 1.5.23</c:v>
                  </c:pt>
                  <c:pt idx="2">
                    <c:v>R 1.5.24</c:v>
                  </c:pt>
                  <c:pt idx="4">
                    <c:v>R 1.5.25</c:v>
                  </c:pt>
                  <c:pt idx="6">
                    <c:v>R 1.7.0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Metrics!$D$4:$O$4</c15:sqref>
                  </c15:fullRef>
                </c:ext>
              </c:extLst>
              <c:f>(Metrics!$D$4,Metrics!$F$4:$G$4,Metrics!$I$4:$J$4,Metrics!$L$4:$M$4,Metrics!$O$4)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A-4804-AB30-EC1F401F71CA}"/>
            </c:ext>
          </c:extLst>
        </c:ser>
        <c:ser>
          <c:idx val="3"/>
          <c:order val="1"/>
          <c:tx>
            <c:v>Defects</c:v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Metrics!$D$2:$O$3</c15:sqref>
                  </c15:fullRef>
                </c:ext>
              </c:extLst>
              <c:f>(Metrics!$D$2:$D$3,Metrics!$F$2:$O$3)</c:f>
              <c:multiLvlStrCache>
                <c:ptCount val="8"/>
                <c:lvl>
                  <c:pt idx="0">
                    <c:v>Planned</c:v>
                  </c:pt>
                  <c:pt idx="1">
                    <c:v>Actual</c:v>
                  </c:pt>
                  <c:pt idx="2">
                    <c:v>Planned</c:v>
                  </c:pt>
                  <c:pt idx="3">
                    <c:v>Actual</c:v>
                  </c:pt>
                  <c:pt idx="4">
                    <c:v>Planned</c:v>
                  </c:pt>
                  <c:pt idx="5">
                    <c:v>Actual</c:v>
                  </c:pt>
                  <c:pt idx="6">
                    <c:v>Planned</c:v>
                  </c:pt>
                  <c:pt idx="7">
                    <c:v>Actual</c:v>
                  </c:pt>
                </c:lvl>
                <c:lvl>
                  <c:pt idx="0">
                    <c:v>R 1.5.23</c:v>
                  </c:pt>
                  <c:pt idx="2">
                    <c:v>R 1.5.24</c:v>
                  </c:pt>
                  <c:pt idx="4">
                    <c:v>R 1.5.25</c:v>
                  </c:pt>
                  <c:pt idx="6">
                    <c:v>R 1.7.0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Metrics!$D$5:$O$5</c15:sqref>
                  </c15:fullRef>
                </c:ext>
              </c:extLst>
              <c:f>(Metrics!$D$5,Metrics!$F$5:$G$5,Metrics!$I$5:$J$5,Metrics!$L$5:$M$5,Metrics!$O$5)</c:f>
              <c:numCache>
                <c:formatCode>0</c:formatCode>
                <c:ptCount val="8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A-4804-AB30-EC1F401F71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8598240"/>
        <c:axId val="1308599904"/>
      </c:barChart>
      <c:catAx>
        <c:axId val="130859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9904"/>
        <c:crosses val="autoZero"/>
        <c:auto val="0"/>
        <c:lblAlgn val="ctr"/>
        <c:lblOffset val="100"/>
        <c:noMultiLvlLbl val="0"/>
      </c:catAx>
      <c:valAx>
        <c:axId val="13085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98240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3807462741556104E-2"/>
          <c:y val="0.88568642461358993"/>
          <c:w val="0.84406728374755113"/>
          <c:h val="8.653579760863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583141</xdr:colOff>
      <xdr:row>2</xdr:row>
      <xdr:rowOff>79375</xdr:rowOff>
    </xdr:from>
    <xdr:to>
      <xdr:col>17</xdr:col>
      <xdr:colOff>280291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29D07-958E-4A85-B9B3-A2E46116F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356658</xdr:colOff>
      <xdr:row>2</xdr:row>
      <xdr:rowOff>79375</xdr:rowOff>
    </xdr:from>
    <xdr:to>
      <xdr:col>26</xdr:col>
      <xdr:colOff>53808</xdr:colOff>
      <xdr:row>16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99E289-6D48-44BA-A239-238175907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130175</xdr:colOff>
      <xdr:row>2</xdr:row>
      <xdr:rowOff>79375</xdr:rowOff>
    </xdr:from>
    <xdr:to>
      <xdr:col>35</xdr:col>
      <xdr:colOff>33700</xdr:colOff>
      <xdr:row>16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43447-F2E9-477A-9A0A-19BC08B7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206374</xdr:colOff>
      <xdr:row>32</xdr:row>
      <xdr:rowOff>170657</xdr:rowOff>
    </xdr:from>
    <xdr:to>
      <xdr:col>8</xdr:col>
      <xdr:colOff>506774</xdr:colOff>
      <xdr:row>47</xdr:row>
      <xdr:rowOff>56357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E64838-E0EA-47D8-BFFF-D3171B7F2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584441</xdr:colOff>
      <xdr:row>17</xdr:row>
      <xdr:rowOff>127000</xdr:rowOff>
    </xdr:from>
    <xdr:to>
      <xdr:col>17</xdr:col>
      <xdr:colOff>279641</xdr:colOff>
      <xdr:row>32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7ED537-E05D-4CD0-B77D-B806F506A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584441</xdr:colOff>
      <xdr:row>32</xdr:row>
      <xdr:rowOff>170657</xdr:rowOff>
    </xdr:from>
    <xdr:to>
      <xdr:col>17</xdr:col>
      <xdr:colOff>281591</xdr:colOff>
      <xdr:row>47</xdr:row>
      <xdr:rowOff>56357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2BB22-D370-41C9-B565-D14BEC9FE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400844</xdr:colOff>
      <xdr:row>32</xdr:row>
      <xdr:rowOff>186532</xdr:rowOff>
    </xdr:from>
    <xdr:to>
      <xdr:col>35</xdr:col>
      <xdr:colOff>47625</xdr:colOff>
      <xdr:row>47</xdr:row>
      <xdr:rowOff>79375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A758A1F-7F48-439A-B47B-5C5CB766A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428625</xdr:colOff>
      <xdr:row>48</xdr:row>
      <xdr:rowOff>23814</xdr:rowOff>
    </xdr:from>
    <xdr:to>
      <xdr:col>35</xdr:col>
      <xdr:colOff>47625</xdr:colOff>
      <xdr:row>65</xdr:row>
      <xdr:rowOff>31750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63F4E2-AF45-4471-94FD-B131976C4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206374</xdr:colOff>
      <xdr:row>2</xdr:row>
      <xdr:rowOff>79375</xdr:rowOff>
    </xdr:from>
    <xdr:to>
      <xdr:col>8</xdr:col>
      <xdr:colOff>506774</xdr:colOff>
      <xdr:row>16</xdr:row>
      <xdr:rowOff>155575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085772-EF8A-476B-BED7-076DD10AA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357308</xdr:colOff>
      <xdr:row>17</xdr:row>
      <xdr:rowOff>127000</xdr:rowOff>
    </xdr:from>
    <xdr:to>
      <xdr:col>26</xdr:col>
      <xdr:colOff>54458</xdr:colOff>
      <xdr:row>32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C096ADF-6B07-46CB-9D4E-21E973E66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206373</xdr:colOff>
      <xdr:row>17</xdr:row>
      <xdr:rowOff>126999</xdr:rowOff>
    </xdr:from>
    <xdr:to>
      <xdr:col>8</xdr:col>
      <xdr:colOff>523874</xdr:colOff>
      <xdr:row>32</xdr:row>
      <xdr:rowOff>111124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AFBB01D-F604-43EC-B85E-3637EE74C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142875</xdr:colOff>
      <xdr:row>17</xdr:row>
      <xdr:rowOff>127000</xdr:rowOff>
    </xdr:from>
    <xdr:to>
      <xdr:col>35</xdr:col>
      <xdr:colOff>44450</xdr:colOff>
      <xdr:row>32</xdr:row>
      <xdr:rowOff>12700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698781-5E64-41C9-A7B8-34DA9E23E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238124</xdr:colOff>
      <xdr:row>48</xdr:row>
      <xdr:rowOff>23814</xdr:rowOff>
    </xdr:from>
    <xdr:to>
      <xdr:col>17</xdr:col>
      <xdr:colOff>278874</xdr:colOff>
      <xdr:row>65</xdr:row>
      <xdr:rowOff>31750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359C1B8-3B26-4604-8962-084DA0F44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0CE1-C854-421D-954F-A82B2E16C451}">
  <dimension ref="A1:AJ66"/>
  <sheetViews>
    <sheetView zoomScale="60" zoomScaleNormal="60" workbookViewId="0">
      <selection activeCell="J2" sqref="J2"/>
    </sheetView>
  </sheetViews>
  <sheetFormatPr defaultColWidth="9.1796875" defaultRowHeight="14.5" x14ac:dyDescent="0.35"/>
  <cols>
    <col min="1" max="34" width="9.1796875" style="1"/>
    <col min="35" max="35" width="5.81640625" style="1" customWidth="1"/>
    <col min="36" max="36" width="3.1796875" style="1" customWidth="1"/>
    <col min="37" max="16384" width="9.1796875" style="1"/>
  </cols>
  <sheetData>
    <row r="1" spans="1:36" ht="15" thickBot="1" x14ac:dyDescent="0.4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</row>
    <row r="2" spans="1:36" ht="29" thickBot="1" x14ac:dyDescent="0.4">
      <c r="A2" s="21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14" t="s">
        <v>85</v>
      </c>
      <c r="N2" s="115"/>
      <c r="O2" s="115"/>
      <c r="P2" s="115"/>
      <c r="Q2" s="115"/>
      <c r="R2" s="115"/>
      <c r="S2" s="115"/>
      <c r="T2" s="115"/>
      <c r="U2" s="115"/>
      <c r="V2" s="115"/>
      <c r="W2" s="1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22"/>
    </row>
    <row r="3" spans="1:36" x14ac:dyDescent="0.35">
      <c r="A3" s="2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22"/>
    </row>
    <row r="4" spans="1:36" x14ac:dyDescent="0.35">
      <c r="A4" s="21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22"/>
    </row>
    <row r="5" spans="1:36" x14ac:dyDescent="0.35">
      <c r="A5" s="21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22"/>
    </row>
    <row r="6" spans="1:36" x14ac:dyDescent="0.35">
      <c r="A6" s="21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22"/>
    </row>
    <row r="7" spans="1:36" x14ac:dyDescent="0.35">
      <c r="A7" s="2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22"/>
    </row>
    <row r="8" spans="1:36" x14ac:dyDescent="0.35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22"/>
    </row>
    <row r="9" spans="1:36" x14ac:dyDescent="0.35">
      <c r="A9" s="2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22"/>
    </row>
    <row r="10" spans="1:36" x14ac:dyDescent="0.35">
      <c r="A10" s="2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22"/>
    </row>
    <row r="11" spans="1:36" x14ac:dyDescent="0.35">
      <c r="A11" s="2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22"/>
    </row>
    <row r="12" spans="1:36" x14ac:dyDescent="0.35">
      <c r="A12" s="2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22"/>
    </row>
    <row r="13" spans="1:36" x14ac:dyDescent="0.35">
      <c r="A13" s="2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22"/>
    </row>
    <row r="14" spans="1:36" x14ac:dyDescent="0.35">
      <c r="A14" s="2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22"/>
    </row>
    <row r="15" spans="1:36" x14ac:dyDescent="0.35">
      <c r="A15" s="2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22"/>
    </row>
    <row r="16" spans="1:36" x14ac:dyDescent="0.35">
      <c r="A16" s="2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22"/>
    </row>
    <row r="17" spans="1:36" x14ac:dyDescent="0.3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22"/>
    </row>
    <row r="18" spans="1:36" x14ac:dyDescent="0.3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22"/>
    </row>
    <row r="19" spans="1:36" x14ac:dyDescent="0.35">
      <c r="A19" s="2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22"/>
    </row>
    <row r="20" spans="1:36" x14ac:dyDescent="0.35">
      <c r="A20" s="2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22"/>
    </row>
    <row r="21" spans="1:36" x14ac:dyDescent="0.35">
      <c r="A21" s="2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22"/>
    </row>
    <row r="22" spans="1:36" x14ac:dyDescent="0.35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22"/>
    </row>
    <row r="23" spans="1:36" x14ac:dyDescent="0.3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22"/>
    </row>
    <row r="24" spans="1:36" x14ac:dyDescent="0.3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22"/>
    </row>
    <row r="25" spans="1:36" x14ac:dyDescent="0.3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22"/>
    </row>
    <row r="26" spans="1:36" x14ac:dyDescent="0.3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22"/>
    </row>
    <row r="27" spans="1:36" x14ac:dyDescent="0.3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22"/>
    </row>
    <row r="28" spans="1:36" x14ac:dyDescent="0.3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22"/>
    </row>
    <row r="29" spans="1:36" x14ac:dyDescent="0.3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22"/>
    </row>
    <row r="30" spans="1:36" x14ac:dyDescent="0.3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22"/>
    </row>
    <row r="31" spans="1:36" x14ac:dyDescent="0.3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22"/>
    </row>
    <row r="32" spans="1:36" x14ac:dyDescent="0.3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22"/>
    </row>
    <row r="33" spans="1:36" x14ac:dyDescent="0.3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22"/>
    </row>
    <row r="34" spans="1:36" x14ac:dyDescent="0.3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22"/>
    </row>
    <row r="35" spans="1:36" x14ac:dyDescent="0.3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22"/>
    </row>
    <row r="36" spans="1:36" x14ac:dyDescent="0.3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22"/>
    </row>
    <row r="37" spans="1:36" x14ac:dyDescent="0.3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22"/>
    </row>
    <row r="38" spans="1:36" x14ac:dyDescent="0.3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22"/>
    </row>
    <row r="39" spans="1:36" x14ac:dyDescent="0.3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22"/>
    </row>
    <row r="40" spans="1:36" x14ac:dyDescent="0.35">
      <c r="A40" s="2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22"/>
    </row>
    <row r="41" spans="1:36" x14ac:dyDescent="0.35">
      <c r="A41" s="2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22"/>
    </row>
    <row r="42" spans="1:36" x14ac:dyDescent="0.35">
      <c r="A42" s="2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22"/>
    </row>
    <row r="43" spans="1:36" x14ac:dyDescent="0.35">
      <c r="A43" s="2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22"/>
    </row>
    <row r="44" spans="1:36" x14ac:dyDescent="0.35">
      <c r="A44" s="2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22"/>
    </row>
    <row r="45" spans="1:36" x14ac:dyDescent="0.35">
      <c r="A45" s="2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22"/>
    </row>
    <row r="46" spans="1:36" x14ac:dyDescent="0.35">
      <c r="A46" s="2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22"/>
    </row>
    <row r="47" spans="1:36" x14ac:dyDescent="0.35">
      <c r="A47" s="2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22"/>
    </row>
    <row r="48" spans="1:36" x14ac:dyDescent="0.35">
      <c r="A48" s="2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22"/>
    </row>
    <row r="49" spans="1:36" x14ac:dyDescent="0.35">
      <c r="A49" s="2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22"/>
    </row>
    <row r="50" spans="1:36" x14ac:dyDescent="0.35">
      <c r="A50" s="2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22"/>
    </row>
    <row r="51" spans="1:36" x14ac:dyDescent="0.35">
      <c r="A51" s="21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22"/>
    </row>
    <row r="52" spans="1:36" x14ac:dyDescent="0.35">
      <c r="A52" s="21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22"/>
    </row>
    <row r="53" spans="1:36" x14ac:dyDescent="0.35">
      <c r="A53" s="21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22"/>
    </row>
    <row r="54" spans="1:36" x14ac:dyDescent="0.35">
      <c r="A54" s="21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22"/>
    </row>
    <row r="55" spans="1:36" x14ac:dyDescent="0.35">
      <c r="A55" s="21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22"/>
    </row>
    <row r="56" spans="1:36" x14ac:dyDescent="0.35">
      <c r="A56" s="21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22"/>
    </row>
    <row r="57" spans="1:36" x14ac:dyDescent="0.35">
      <c r="A57" s="21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22"/>
    </row>
    <row r="58" spans="1:36" x14ac:dyDescent="0.35">
      <c r="A58" s="2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22"/>
    </row>
    <row r="59" spans="1:36" x14ac:dyDescent="0.35">
      <c r="A59" s="2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22"/>
    </row>
    <row r="60" spans="1:36" x14ac:dyDescent="0.35">
      <c r="A60" s="21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22"/>
    </row>
    <row r="61" spans="1:36" x14ac:dyDescent="0.35">
      <c r="A61" s="21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22"/>
    </row>
    <row r="62" spans="1:36" x14ac:dyDescent="0.35">
      <c r="A62" s="21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22"/>
    </row>
    <row r="63" spans="1:36" x14ac:dyDescent="0.35">
      <c r="A63" s="21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22"/>
    </row>
    <row r="64" spans="1:36" x14ac:dyDescent="0.35">
      <c r="A64" s="21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22"/>
    </row>
    <row r="65" spans="1:36" x14ac:dyDescent="0.35">
      <c r="A65" s="21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22"/>
    </row>
    <row r="66" spans="1:36" ht="15" thickBot="1" x14ac:dyDescent="0.4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</sheetData>
  <mergeCells count="1">
    <mergeCell ref="M2:W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84CA-CA9B-479D-92D0-DD189A946C43}">
  <dimension ref="A1:AD68"/>
  <sheetViews>
    <sheetView tabSelected="1" zoomScale="80" zoomScaleNormal="80" workbookViewId="0">
      <selection activeCell="D15" sqref="D15:D16"/>
    </sheetView>
  </sheetViews>
  <sheetFormatPr defaultRowHeight="14.5" x14ac:dyDescent="0.35"/>
  <cols>
    <col min="1" max="1" width="3.08984375" style="1" customWidth="1"/>
    <col min="2" max="2" width="32.7265625" bestFit="1" customWidth="1"/>
    <col min="3" max="3" width="32.81640625" bestFit="1" customWidth="1"/>
    <col min="4" max="4" width="12.26953125" customWidth="1"/>
    <col min="5" max="5" width="12.7265625" customWidth="1"/>
    <col min="6" max="6" width="11.7265625" customWidth="1"/>
    <col min="7" max="7" width="12.1796875" customWidth="1"/>
    <col min="8" max="8" width="12" customWidth="1"/>
    <col min="9" max="9" width="11.54296875" customWidth="1"/>
    <col min="10" max="10" width="14.1796875" customWidth="1"/>
    <col min="11" max="11" width="13.1796875" customWidth="1"/>
    <col min="12" max="14" width="12.1796875" customWidth="1"/>
    <col min="15" max="15" width="10.81640625" customWidth="1"/>
    <col min="20" max="20" width="8" style="1" customWidth="1"/>
    <col min="21" max="30" width="9.1796875" style="1"/>
  </cols>
  <sheetData>
    <row r="1" spans="2:19" s="1" customFormat="1" ht="15" thickBot="1" x14ac:dyDescent="0.4">
      <c r="D1" s="144" t="s">
        <v>27</v>
      </c>
      <c r="E1" s="144"/>
      <c r="F1" s="144"/>
      <c r="G1" s="144"/>
      <c r="P1" s="132" t="s">
        <v>27</v>
      </c>
      <c r="Q1" s="132"/>
      <c r="R1" s="132"/>
      <c r="S1" s="132"/>
    </row>
    <row r="2" spans="2:19" x14ac:dyDescent="0.35">
      <c r="B2" s="121" t="s">
        <v>0</v>
      </c>
      <c r="C2" s="123" t="s">
        <v>1</v>
      </c>
      <c r="D2" s="121" t="s">
        <v>86</v>
      </c>
      <c r="E2" s="125"/>
      <c r="F2" s="123"/>
      <c r="G2" s="121" t="s">
        <v>87</v>
      </c>
      <c r="H2" s="125"/>
      <c r="I2" s="123"/>
      <c r="J2" s="121" t="s">
        <v>88</v>
      </c>
      <c r="K2" s="125"/>
      <c r="L2" s="123"/>
      <c r="M2" s="121" t="s">
        <v>89</v>
      </c>
      <c r="N2" s="125"/>
      <c r="O2" s="123"/>
      <c r="P2" s="121" t="s">
        <v>2</v>
      </c>
      <c r="Q2" s="125"/>
      <c r="R2" s="125"/>
      <c r="S2" s="123"/>
    </row>
    <row r="3" spans="2:19" x14ac:dyDescent="0.35">
      <c r="B3" s="122"/>
      <c r="C3" s="124"/>
      <c r="D3" s="39" t="s">
        <v>31</v>
      </c>
      <c r="E3" s="26"/>
      <c r="F3" s="29" t="s">
        <v>36</v>
      </c>
      <c r="G3" s="39" t="s">
        <v>31</v>
      </c>
      <c r="H3" s="26"/>
      <c r="I3" s="29" t="s">
        <v>36</v>
      </c>
      <c r="J3" s="39" t="s">
        <v>31</v>
      </c>
      <c r="K3" s="26"/>
      <c r="L3" s="29" t="s">
        <v>36</v>
      </c>
      <c r="M3" s="39" t="s">
        <v>31</v>
      </c>
      <c r="N3" s="26"/>
      <c r="O3" s="29" t="s">
        <v>36</v>
      </c>
      <c r="P3" s="39" t="s">
        <v>86</v>
      </c>
      <c r="Q3" s="39" t="s">
        <v>87</v>
      </c>
      <c r="R3" s="39" t="s">
        <v>88</v>
      </c>
      <c r="S3" s="39" t="s">
        <v>89</v>
      </c>
    </row>
    <row r="4" spans="2:19" x14ac:dyDescent="0.35">
      <c r="B4" s="119" t="s">
        <v>37</v>
      </c>
      <c r="C4" s="37" t="s">
        <v>34</v>
      </c>
      <c r="D4" s="107">
        <v>0</v>
      </c>
      <c r="E4" s="117"/>
      <c r="F4" s="108">
        <v>0</v>
      </c>
      <c r="G4" s="107">
        <v>0</v>
      </c>
      <c r="H4" s="117"/>
      <c r="I4" s="108">
        <v>0</v>
      </c>
      <c r="J4" s="40">
        <v>0</v>
      </c>
      <c r="K4" s="117"/>
      <c r="L4" s="41">
        <v>0</v>
      </c>
      <c r="M4" s="40">
        <v>1</v>
      </c>
      <c r="N4" s="117"/>
      <c r="O4" s="41">
        <v>1</v>
      </c>
      <c r="P4" s="44">
        <f>D4</f>
        <v>0</v>
      </c>
      <c r="Q4" s="27">
        <f>G4</f>
        <v>0</v>
      </c>
      <c r="R4" s="27">
        <f>J4</f>
        <v>0</v>
      </c>
      <c r="S4" s="30">
        <f>M4</f>
        <v>1</v>
      </c>
    </row>
    <row r="5" spans="2:19" ht="15" thickBot="1" x14ac:dyDescent="0.4">
      <c r="B5" s="120"/>
      <c r="C5" s="47" t="s">
        <v>35</v>
      </c>
      <c r="D5" s="110">
        <v>8</v>
      </c>
      <c r="E5" s="118"/>
      <c r="F5" s="109">
        <v>8</v>
      </c>
      <c r="G5" s="110">
        <v>10</v>
      </c>
      <c r="H5" s="118"/>
      <c r="I5" s="109">
        <v>10</v>
      </c>
      <c r="J5" s="48">
        <v>8</v>
      </c>
      <c r="K5" s="118"/>
      <c r="L5" s="49">
        <v>8</v>
      </c>
      <c r="M5" s="48">
        <v>16</v>
      </c>
      <c r="N5" s="118"/>
      <c r="O5" s="49">
        <v>16</v>
      </c>
      <c r="P5" s="50">
        <f>F4</f>
        <v>0</v>
      </c>
      <c r="Q5" s="51">
        <f>I4</f>
        <v>0</v>
      </c>
      <c r="R5" s="51">
        <f>L4</f>
        <v>0</v>
      </c>
      <c r="S5" s="52">
        <f>O4</f>
        <v>1</v>
      </c>
    </row>
    <row r="6" spans="2:19" x14ac:dyDescent="0.35">
      <c r="B6" s="59" t="s">
        <v>0</v>
      </c>
      <c r="C6" s="60" t="s">
        <v>1</v>
      </c>
      <c r="D6" s="61" t="s">
        <v>12</v>
      </c>
      <c r="E6" s="62" t="s">
        <v>32</v>
      </c>
      <c r="F6" s="63" t="s">
        <v>33</v>
      </c>
      <c r="G6" s="61" t="s">
        <v>12</v>
      </c>
      <c r="H6" s="62" t="s">
        <v>32</v>
      </c>
      <c r="I6" s="63" t="s">
        <v>33</v>
      </c>
      <c r="J6" s="61" t="s">
        <v>12</v>
      </c>
      <c r="K6" s="62" t="s">
        <v>32</v>
      </c>
      <c r="L6" s="63" t="s">
        <v>33</v>
      </c>
      <c r="M6" s="61" t="s">
        <v>12</v>
      </c>
      <c r="N6" s="62" t="s">
        <v>32</v>
      </c>
      <c r="O6" s="63" t="s">
        <v>33</v>
      </c>
      <c r="P6" s="59"/>
      <c r="Q6" s="64"/>
      <c r="R6" s="64"/>
      <c r="S6" s="60"/>
    </row>
    <row r="7" spans="2:19" ht="26" x14ac:dyDescent="0.35">
      <c r="B7" s="31" t="s">
        <v>38</v>
      </c>
      <c r="C7" s="37" t="s">
        <v>3</v>
      </c>
      <c r="D7" s="128">
        <v>32</v>
      </c>
      <c r="E7" s="130">
        <v>31</v>
      </c>
      <c r="F7" s="126">
        <v>1</v>
      </c>
      <c r="G7" s="128">
        <v>21</v>
      </c>
      <c r="H7" s="130">
        <v>15</v>
      </c>
      <c r="I7" s="126">
        <v>6</v>
      </c>
      <c r="J7" s="128">
        <v>45</v>
      </c>
      <c r="K7" s="130">
        <v>42</v>
      </c>
      <c r="L7" s="126">
        <v>3</v>
      </c>
      <c r="M7" s="128">
        <v>160</v>
      </c>
      <c r="N7" s="130">
        <v>151</v>
      </c>
      <c r="O7" s="126">
        <v>9</v>
      </c>
      <c r="P7" s="45">
        <f>(E7+F7)/D7</f>
        <v>1</v>
      </c>
      <c r="Q7" s="28">
        <f>(H7+I7)/G7</f>
        <v>1</v>
      </c>
      <c r="R7" s="28">
        <f>(K7+L7)/J7</f>
        <v>1</v>
      </c>
      <c r="S7" s="32">
        <f>(N7+O7)/M7</f>
        <v>1</v>
      </c>
    </row>
    <row r="8" spans="2:19" ht="26" x14ac:dyDescent="0.35">
      <c r="B8" s="31" t="s">
        <v>39</v>
      </c>
      <c r="C8" s="37" t="s">
        <v>14</v>
      </c>
      <c r="D8" s="128"/>
      <c r="E8" s="130"/>
      <c r="F8" s="126"/>
      <c r="G8" s="128"/>
      <c r="H8" s="130"/>
      <c r="I8" s="126"/>
      <c r="J8" s="128"/>
      <c r="K8" s="130"/>
      <c r="L8" s="126"/>
      <c r="M8" s="128"/>
      <c r="N8" s="130"/>
      <c r="O8" s="126"/>
      <c r="P8" s="45">
        <f>E7/D7</f>
        <v>0.96875</v>
      </c>
      <c r="Q8" s="28">
        <f>H7/G7</f>
        <v>0.7142857142857143</v>
      </c>
      <c r="R8" s="28">
        <f>K7/J7</f>
        <v>0.93333333333333335</v>
      </c>
      <c r="S8" s="32">
        <f>N7/M7</f>
        <v>0.94374999999999998</v>
      </c>
    </row>
    <row r="9" spans="2:19" ht="26.5" thickBot="1" x14ac:dyDescent="0.4">
      <c r="B9" s="33" t="s">
        <v>40</v>
      </c>
      <c r="C9" s="38" t="s">
        <v>15</v>
      </c>
      <c r="D9" s="129"/>
      <c r="E9" s="131"/>
      <c r="F9" s="127"/>
      <c r="G9" s="129"/>
      <c r="H9" s="131"/>
      <c r="I9" s="127"/>
      <c r="J9" s="129"/>
      <c r="K9" s="131"/>
      <c r="L9" s="127"/>
      <c r="M9" s="129"/>
      <c r="N9" s="131"/>
      <c r="O9" s="127"/>
      <c r="P9" s="65">
        <f>F7/D7</f>
        <v>3.125E-2</v>
      </c>
      <c r="Q9" s="66">
        <f>I7/G7</f>
        <v>0.2857142857142857</v>
      </c>
      <c r="R9" s="66">
        <f>L7/J7</f>
        <v>6.6666666666666666E-2</v>
      </c>
      <c r="S9" s="67">
        <f>O7/M7</f>
        <v>5.6250000000000001E-2</v>
      </c>
    </row>
    <row r="10" spans="2:19" ht="40.5" customHeight="1" x14ac:dyDescent="0.35">
      <c r="B10" s="53" t="s">
        <v>0</v>
      </c>
      <c r="C10" s="54" t="s">
        <v>1</v>
      </c>
      <c r="D10" s="55" t="s">
        <v>12</v>
      </c>
      <c r="E10" s="56" t="s">
        <v>32</v>
      </c>
      <c r="F10" s="57" t="s">
        <v>33</v>
      </c>
      <c r="G10" s="55" t="s">
        <v>12</v>
      </c>
      <c r="H10" s="56" t="s">
        <v>32</v>
      </c>
      <c r="I10" s="57" t="s">
        <v>33</v>
      </c>
      <c r="J10" s="55" t="s">
        <v>12</v>
      </c>
      <c r="K10" s="56" t="s">
        <v>32</v>
      </c>
      <c r="L10" s="57" t="s">
        <v>33</v>
      </c>
      <c r="M10" s="55" t="s">
        <v>12</v>
      </c>
      <c r="N10" s="56" t="s">
        <v>32</v>
      </c>
      <c r="O10" s="57" t="s">
        <v>33</v>
      </c>
      <c r="P10" s="53"/>
      <c r="Q10" s="58"/>
      <c r="R10" s="58"/>
      <c r="S10" s="54"/>
    </row>
    <row r="11" spans="2:19" ht="26" x14ac:dyDescent="0.35">
      <c r="B11" s="31" t="s">
        <v>41</v>
      </c>
      <c r="C11" s="37" t="s">
        <v>3</v>
      </c>
      <c r="D11" s="128">
        <v>960</v>
      </c>
      <c r="E11" s="130">
        <v>960</v>
      </c>
      <c r="F11" s="126">
        <v>0</v>
      </c>
      <c r="G11" s="128">
        <v>992</v>
      </c>
      <c r="H11" s="130">
        <v>992</v>
      </c>
      <c r="I11" s="126">
        <v>0</v>
      </c>
      <c r="J11" s="128">
        <v>1020</v>
      </c>
      <c r="K11" s="130">
        <v>1020</v>
      </c>
      <c r="L11" s="126">
        <v>0</v>
      </c>
      <c r="M11" s="128">
        <v>1050</v>
      </c>
      <c r="N11" s="130">
        <v>1041</v>
      </c>
      <c r="O11" s="126">
        <v>9</v>
      </c>
      <c r="P11" s="45">
        <f>(E11+F11)/D11</f>
        <v>1</v>
      </c>
      <c r="Q11" s="28">
        <f>(H11+I11)/G11</f>
        <v>1</v>
      </c>
      <c r="R11" s="28">
        <f>(K11+L11)/J11</f>
        <v>1</v>
      </c>
      <c r="S11" s="32">
        <f>(N11+O11)/M11</f>
        <v>1</v>
      </c>
    </row>
    <row r="12" spans="2:19" ht="26" x14ac:dyDescent="0.35">
      <c r="B12" s="31" t="s">
        <v>42</v>
      </c>
      <c r="C12" s="37" t="s">
        <v>14</v>
      </c>
      <c r="D12" s="128"/>
      <c r="E12" s="130"/>
      <c r="F12" s="126"/>
      <c r="G12" s="128"/>
      <c r="H12" s="130"/>
      <c r="I12" s="126"/>
      <c r="J12" s="128"/>
      <c r="K12" s="130"/>
      <c r="L12" s="126"/>
      <c r="M12" s="128"/>
      <c r="N12" s="130"/>
      <c r="O12" s="126"/>
      <c r="P12" s="45">
        <f>E11/D11</f>
        <v>1</v>
      </c>
      <c r="Q12" s="28">
        <f>H11/G11</f>
        <v>1</v>
      </c>
      <c r="R12" s="28">
        <f>K11/J11</f>
        <v>1</v>
      </c>
      <c r="S12" s="32">
        <f>N11/M11</f>
        <v>0.99142857142857144</v>
      </c>
    </row>
    <row r="13" spans="2:19" ht="26.5" thickBot="1" x14ac:dyDescent="0.4">
      <c r="B13" s="68" t="s">
        <v>43</v>
      </c>
      <c r="C13" s="47" t="s">
        <v>15</v>
      </c>
      <c r="D13" s="135"/>
      <c r="E13" s="133"/>
      <c r="F13" s="134"/>
      <c r="G13" s="135"/>
      <c r="H13" s="133"/>
      <c r="I13" s="134"/>
      <c r="J13" s="135"/>
      <c r="K13" s="133"/>
      <c r="L13" s="134"/>
      <c r="M13" s="135"/>
      <c r="N13" s="133"/>
      <c r="O13" s="134"/>
      <c r="P13" s="69">
        <f>F11/D11</f>
        <v>0</v>
      </c>
      <c r="Q13" s="70">
        <f>I11/G11</f>
        <v>0</v>
      </c>
      <c r="R13" s="70">
        <f>L11/J11</f>
        <v>0</v>
      </c>
      <c r="S13" s="71">
        <f>O11/M11</f>
        <v>8.5714285714285719E-3</v>
      </c>
    </row>
    <row r="14" spans="2:19" ht="44.25" customHeight="1" x14ac:dyDescent="0.35">
      <c r="B14" s="59" t="s">
        <v>0</v>
      </c>
      <c r="C14" s="60" t="s">
        <v>1</v>
      </c>
      <c r="D14" s="61" t="s">
        <v>54</v>
      </c>
      <c r="E14" s="62" t="s">
        <v>53</v>
      </c>
      <c r="F14" s="63" t="s">
        <v>55</v>
      </c>
      <c r="G14" s="61" t="s">
        <v>54</v>
      </c>
      <c r="H14" s="62" t="s">
        <v>53</v>
      </c>
      <c r="I14" s="63" t="s">
        <v>55</v>
      </c>
      <c r="J14" s="61" t="s">
        <v>54</v>
      </c>
      <c r="K14" s="62" t="s">
        <v>53</v>
      </c>
      <c r="L14" s="63" t="s">
        <v>55</v>
      </c>
      <c r="M14" s="61" t="s">
        <v>54</v>
      </c>
      <c r="N14" s="62" t="s">
        <v>53</v>
      </c>
      <c r="O14" s="63" t="s">
        <v>55</v>
      </c>
      <c r="P14" s="59"/>
      <c r="Q14" s="64"/>
      <c r="R14" s="64"/>
      <c r="S14" s="60"/>
    </row>
    <row r="15" spans="2:19" ht="26" x14ac:dyDescent="0.35">
      <c r="B15" s="31" t="s">
        <v>4</v>
      </c>
      <c r="C15" s="37" t="s">
        <v>5</v>
      </c>
      <c r="D15" s="142">
        <f>D11</f>
        <v>960</v>
      </c>
      <c r="E15" s="130">
        <v>820</v>
      </c>
      <c r="F15" s="41">
        <v>24</v>
      </c>
      <c r="G15" s="142">
        <f>G11</f>
        <v>992</v>
      </c>
      <c r="H15" s="130">
        <v>860</v>
      </c>
      <c r="I15" s="41">
        <v>25</v>
      </c>
      <c r="J15" s="142">
        <f>J11</f>
        <v>1020</v>
      </c>
      <c r="K15" s="130">
        <v>880</v>
      </c>
      <c r="L15" s="41">
        <v>28</v>
      </c>
      <c r="M15" s="142">
        <f>M11</f>
        <v>1050</v>
      </c>
      <c r="N15" s="130">
        <v>960</v>
      </c>
      <c r="O15" s="41">
        <v>30</v>
      </c>
      <c r="P15" s="45">
        <f>E15/D15</f>
        <v>0.85416666666666663</v>
      </c>
      <c r="Q15" s="28">
        <f>H15/G15</f>
        <v>0.86693548387096775</v>
      </c>
      <c r="R15" s="28">
        <f>K15/J15</f>
        <v>0.86274509803921573</v>
      </c>
      <c r="S15" s="32">
        <f>N15/M15</f>
        <v>0.91428571428571426</v>
      </c>
    </row>
    <row r="16" spans="2:19" ht="26.5" thickBot="1" x14ac:dyDescent="0.4">
      <c r="B16" s="72" t="s">
        <v>8</v>
      </c>
      <c r="C16" s="38" t="s">
        <v>6</v>
      </c>
      <c r="D16" s="143"/>
      <c r="E16" s="131"/>
      <c r="F16" s="43">
        <v>25</v>
      </c>
      <c r="G16" s="143"/>
      <c r="H16" s="131"/>
      <c r="I16" s="43">
        <v>26</v>
      </c>
      <c r="J16" s="143"/>
      <c r="K16" s="131"/>
      <c r="L16" s="43">
        <v>30</v>
      </c>
      <c r="M16" s="143"/>
      <c r="N16" s="131"/>
      <c r="O16" s="43">
        <v>32</v>
      </c>
      <c r="P16" s="65">
        <f>(F15/F16)*(E15/D15)</f>
        <v>0.82</v>
      </c>
      <c r="Q16" s="66">
        <f>(I15/I16)*(H15/G15)</f>
        <v>0.83359181141439209</v>
      </c>
      <c r="R16" s="66">
        <f>(L15/L16)*(K15/J15)</f>
        <v>0.80522875816993467</v>
      </c>
      <c r="S16" s="67">
        <f>(O15/O16)*(N15/M15)</f>
        <v>0.8571428571428571</v>
      </c>
    </row>
    <row r="17" spans="1:19" ht="39" x14ac:dyDescent="0.35">
      <c r="B17" s="53" t="s">
        <v>0</v>
      </c>
      <c r="C17" s="54" t="s">
        <v>1</v>
      </c>
      <c r="D17" s="55" t="s">
        <v>46</v>
      </c>
      <c r="E17" s="56" t="s">
        <v>44</v>
      </c>
      <c r="F17" s="57" t="s">
        <v>51</v>
      </c>
      <c r="G17" s="55" t="s">
        <v>46</v>
      </c>
      <c r="H17" s="56" t="s">
        <v>44</v>
      </c>
      <c r="I17" s="57" t="s">
        <v>51</v>
      </c>
      <c r="J17" s="55" t="s">
        <v>46</v>
      </c>
      <c r="K17" s="56" t="s">
        <v>44</v>
      </c>
      <c r="L17" s="57" t="s">
        <v>51</v>
      </c>
      <c r="M17" s="55" t="s">
        <v>46</v>
      </c>
      <c r="N17" s="56" t="s">
        <v>44</v>
      </c>
      <c r="O17" s="57" t="s">
        <v>51</v>
      </c>
      <c r="P17" s="53"/>
      <c r="Q17" s="58"/>
      <c r="R17" s="58"/>
      <c r="S17" s="54"/>
    </row>
    <row r="18" spans="1:19" ht="39" x14ac:dyDescent="0.35">
      <c r="B18" s="31" t="s">
        <v>56</v>
      </c>
      <c r="C18" s="37" t="s">
        <v>19</v>
      </c>
      <c r="D18" s="128">
        <v>1</v>
      </c>
      <c r="E18" s="130">
        <v>1</v>
      </c>
      <c r="F18" s="126">
        <v>0</v>
      </c>
      <c r="G18" s="128">
        <v>6</v>
      </c>
      <c r="H18" s="130">
        <v>6</v>
      </c>
      <c r="I18" s="126">
        <v>1</v>
      </c>
      <c r="J18" s="128">
        <v>7</v>
      </c>
      <c r="K18" s="130">
        <v>7</v>
      </c>
      <c r="L18" s="126">
        <v>2</v>
      </c>
      <c r="M18" s="128">
        <v>39</v>
      </c>
      <c r="N18" s="130">
        <v>39</v>
      </c>
      <c r="O18" s="126">
        <v>16</v>
      </c>
      <c r="P18" s="45">
        <f>E18/D18</f>
        <v>1</v>
      </c>
      <c r="Q18" s="28">
        <f>H18/G18</f>
        <v>1</v>
      </c>
      <c r="R18" s="28">
        <f>K18/J18</f>
        <v>1</v>
      </c>
      <c r="S18" s="32">
        <f>N18/M18</f>
        <v>1</v>
      </c>
    </row>
    <row r="19" spans="1:19" ht="39.5" thickBot="1" x14ac:dyDescent="0.4">
      <c r="B19" s="68" t="s">
        <v>45</v>
      </c>
      <c r="C19" s="47" t="s">
        <v>52</v>
      </c>
      <c r="D19" s="135"/>
      <c r="E19" s="133"/>
      <c r="F19" s="134"/>
      <c r="G19" s="135"/>
      <c r="H19" s="133"/>
      <c r="I19" s="134"/>
      <c r="J19" s="135"/>
      <c r="K19" s="133"/>
      <c r="L19" s="134"/>
      <c r="M19" s="135"/>
      <c r="N19" s="133"/>
      <c r="O19" s="134"/>
      <c r="P19" s="69">
        <f>F18/D18</f>
        <v>0</v>
      </c>
      <c r="Q19" s="70">
        <f>I18/G18</f>
        <v>0.16666666666666666</v>
      </c>
      <c r="R19" s="70">
        <f>L18/J18</f>
        <v>0.2857142857142857</v>
      </c>
      <c r="S19" s="71">
        <f>O18/M18</f>
        <v>0.41025641025641024</v>
      </c>
    </row>
    <row r="20" spans="1:19" ht="26" x14ac:dyDescent="0.35">
      <c r="A20" s="1" t="s">
        <v>13</v>
      </c>
      <c r="B20" s="59" t="s">
        <v>0</v>
      </c>
      <c r="C20" s="60" t="s">
        <v>1</v>
      </c>
      <c r="D20" s="61" t="s">
        <v>61</v>
      </c>
      <c r="E20" s="62" t="s">
        <v>62</v>
      </c>
      <c r="F20" s="63" t="s">
        <v>75</v>
      </c>
      <c r="G20" s="61" t="s">
        <v>61</v>
      </c>
      <c r="H20" s="62" t="s">
        <v>62</v>
      </c>
      <c r="I20" s="63" t="s">
        <v>75</v>
      </c>
      <c r="J20" s="61" t="s">
        <v>61</v>
      </c>
      <c r="K20" s="62" t="s">
        <v>62</v>
      </c>
      <c r="L20" s="63" t="s">
        <v>75</v>
      </c>
      <c r="M20" s="61" t="s">
        <v>61</v>
      </c>
      <c r="N20" s="62" t="s">
        <v>62</v>
      </c>
      <c r="O20" s="63" t="s">
        <v>75</v>
      </c>
      <c r="P20" s="59"/>
      <c r="Q20" s="64"/>
      <c r="R20" s="64"/>
      <c r="S20" s="60"/>
    </row>
    <row r="21" spans="1:19" ht="39" x14ac:dyDescent="0.35">
      <c r="B21" s="31" t="s">
        <v>7</v>
      </c>
      <c r="C21" s="37" t="s">
        <v>16</v>
      </c>
      <c r="D21" s="128">
        <v>8</v>
      </c>
      <c r="E21" s="136">
        <v>3</v>
      </c>
      <c r="F21" s="138">
        <v>1</v>
      </c>
      <c r="G21" s="140">
        <v>7</v>
      </c>
      <c r="H21" s="136">
        <v>1</v>
      </c>
      <c r="I21" s="138">
        <v>0</v>
      </c>
      <c r="J21" s="140">
        <v>7</v>
      </c>
      <c r="K21" s="136">
        <v>0</v>
      </c>
      <c r="L21" s="138">
        <v>0</v>
      </c>
      <c r="M21" s="140">
        <v>6</v>
      </c>
      <c r="N21" s="136">
        <v>1</v>
      </c>
      <c r="O21" s="138">
        <v>1</v>
      </c>
      <c r="P21" s="45">
        <f>D21/D18</f>
        <v>8</v>
      </c>
      <c r="Q21" s="28">
        <f>G21/G18</f>
        <v>1.1666666666666667</v>
      </c>
      <c r="R21" s="28">
        <f>J21/J18</f>
        <v>1</v>
      </c>
      <c r="S21" s="32">
        <f>M21/M18</f>
        <v>0.15384615384615385</v>
      </c>
    </row>
    <row r="22" spans="1:19" ht="39.5" thickBot="1" x14ac:dyDescent="0.4">
      <c r="B22" s="33" t="s">
        <v>17</v>
      </c>
      <c r="C22" s="38" t="s">
        <v>18</v>
      </c>
      <c r="D22" s="129"/>
      <c r="E22" s="137"/>
      <c r="F22" s="139"/>
      <c r="G22" s="141"/>
      <c r="H22" s="137"/>
      <c r="I22" s="139"/>
      <c r="J22" s="141"/>
      <c r="K22" s="137"/>
      <c r="L22" s="139"/>
      <c r="M22" s="141"/>
      <c r="N22" s="137"/>
      <c r="O22" s="139"/>
      <c r="P22" s="65">
        <f>E21/D21</f>
        <v>0.375</v>
      </c>
      <c r="Q22" s="66">
        <f>H21/G21</f>
        <v>0.14285714285714285</v>
      </c>
      <c r="R22" s="66">
        <f>K21/J21</f>
        <v>0</v>
      </c>
      <c r="S22" s="67">
        <f>N21/M21</f>
        <v>0.16666666666666666</v>
      </c>
    </row>
    <row r="23" spans="1:19" ht="26" x14ac:dyDescent="0.35">
      <c r="B23" s="53" t="s">
        <v>0</v>
      </c>
      <c r="C23" s="54" t="s">
        <v>1</v>
      </c>
      <c r="D23" s="55" t="s">
        <v>64</v>
      </c>
      <c r="E23" s="56" t="s">
        <v>66</v>
      </c>
      <c r="F23" s="57" t="s">
        <v>65</v>
      </c>
      <c r="G23" s="55" t="s">
        <v>64</v>
      </c>
      <c r="H23" s="56" t="s">
        <v>66</v>
      </c>
      <c r="I23" s="57" t="s">
        <v>65</v>
      </c>
      <c r="J23" s="55" t="s">
        <v>64</v>
      </c>
      <c r="K23" s="56" t="s">
        <v>66</v>
      </c>
      <c r="L23" s="57" t="s">
        <v>65</v>
      </c>
      <c r="M23" s="55" t="s">
        <v>64</v>
      </c>
      <c r="N23" s="56" t="s">
        <v>66</v>
      </c>
      <c r="O23" s="57" t="s">
        <v>65</v>
      </c>
      <c r="P23" s="53"/>
      <c r="Q23" s="58"/>
      <c r="R23" s="58"/>
      <c r="S23" s="54"/>
    </row>
    <row r="24" spans="1:19" ht="26" x14ac:dyDescent="0.35">
      <c r="B24" s="68" t="s">
        <v>28</v>
      </c>
      <c r="C24" s="47" t="s">
        <v>29</v>
      </c>
      <c r="D24" s="73">
        <f>E18</f>
        <v>1</v>
      </c>
      <c r="E24" s="74">
        <v>0</v>
      </c>
      <c r="F24" s="75">
        <f>D24-E24</f>
        <v>1</v>
      </c>
      <c r="G24" s="73">
        <f>H18</f>
        <v>6</v>
      </c>
      <c r="H24" s="74">
        <v>4</v>
      </c>
      <c r="I24" s="75">
        <f>G24-H24</f>
        <v>2</v>
      </c>
      <c r="J24" s="73">
        <f>K18</f>
        <v>7</v>
      </c>
      <c r="K24" s="74">
        <v>4</v>
      </c>
      <c r="L24" s="75">
        <f>J24-K24</f>
        <v>3</v>
      </c>
      <c r="M24" s="73">
        <f>N18</f>
        <v>39</v>
      </c>
      <c r="N24" s="74">
        <v>20</v>
      </c>
      <c r="O24" s="75">
        <f>M24-N24</f>
        <v>19</v>
      </c>
      <c r="P24" s="69">
        <f>(F24/D24)</f>
        <v>1</v>
      </c>
      <c r="Q24" s="70">
        <f>(I24/G24)</f>
        <v>0.33333333333333331</v>
      </c>
      <c r="R24" s="70">
        <f>(L24/J24)</f>
        <v>0.42857142857142855</v>
      </c>
      <c r="S24" s="71">
        <f>(O24/M24)</f>
        <v>0.48717948717948717</v>
      </c>
    </row>
    <row r="25" spans="1:19" ht="15" thickBot="1" x14ac:dyDescent="0.4">
      <c r="B25" s="98" t="s">
        <v>73</v>
      </c>
      <c r="C25" s="99" t="s">
        <v>74</v>
      </c>
      <c r="D25" s="103"/>
      <c r="E25" s="104"/>
      <c r="F25" s="105"/>
      <c r="G25" s="103"/>
      <c r="H25" s="104"/>
      <c r="I25" s="105"/>
      <c r="J25" s="103"/>
      <c r="K25" s="104"/>
      <c r="L25" s="105"/>
      <c r="M25" s="103"/>
      <c r="N25" s="104"/>
      <c r="O25" s="105"/>
      <c r="P25" s="100">
        <f>D25/D24</f>
        <v>0</v>
      </c>
      <c r="Q25" s="101">
        <f>G25/G24</f>
        <v>0</v>
      </c>
      <c r="R25" s="101">
        <f>J25/J24</f>
        <v>0</v>
      </c>
      <c r="S25" s="102">
        <f>M25/M24</f>
        <v>0</v>
      </c>
    </row>
    <row r="26" spans="1:19" ht="26" x14ac:dyDescent="0.35">
      <c r="B26" s="59" t="s">
        <v>0</v>
      </c>
      <c r="C26" s="60" t="s">
        <v>1</v>
      </c>
      <c r="D26" s="61" t="s">
        <v>65</v>
      </c>
      <c r="E26" s="62" t="s">
        <v>67</v>
      </c>
      <c r="F26" s="63"/>
      <c r="G26" s="61" t="s">
        <v>65</v>
      </c>
      <c r="H26" s="62" t="s">
        <v>67</v>
      </c>
      <c r="I26" s="63"/>
      <c r="J26" s="61" t="s">
        <v>65</v>
      </c>
      <c r="K26" s="62" t="s">
        <v>67</v>
      </c>
      <c r="L26" s="63"/>
      <c r="M26" s="61" t="s">
        <v>65</v>
      </c>
      <c r="N26" s="62" t="s">
        <v>67</v>
      </c>
      <c r="O26" s="63"/>
      <c r="P26" s="59"/>
      <c r="Q26" s="64"/>
      <c r="R26" s="64"/>
      <c r="S26" s="60"/>
    </row>
    <row r="27" spans="1:19" ht="42" customHeight="1" thickBot="1" x14ac:dyDescent="0.4">
      <c r="B27" s="33" t="s">
        <v>11</v>
      </c>
      <c r="C27" s="38" t="s">
        <v>20</v>
      </c>
      <c r="D27" s="42">
        <f>F24</f>
        <v>1</v>
      </c>
      <c r="E27" s="34">
        <v>1</v>
      </c>
      <c r="F27" s="43"/>
      <c r="G27" s="42">
        <f>I24</f>
        <v>2</v>
      </c>
      <c r="H27" s="34">
        <v>2</v>
      </c>
      <c r="I27" s="43"/>
      <c r="J27" s="42">
        <f>L24</f>
        <v>3</v>
      </c>
      <c r="K27" s="34">
        <v>3</v>
      </c>
      <c r="L27" s="43"/>
      <c r="M27" s="42">
        <f>O24</f>
        <v>19</v>
      </c>
      <c r="N27" s="34">
        <v>14</v>
      </c>
      <c r="O27" s="43"/>
      <c r="P27" s="65">
        <f>E27/D27</f>
        <v>1</v>
      </c>
      <c r="Q27" s="66">
        <f>H27/G27</f>
        <v>1</v>
      </c>
      <c r="R27" s="66">
        <f>K27/J27</f>
        <v>1</v>
      </c>
      <c r="S27" s="67">
        <f>N27/M27</f>
        <v>0.73684210526315785</v>
      </c>
    </row>
    <row r="28" spans="1:19" ht="39" x14ac:dyDescent="0.35">
      <c r="B28" s="53" t="s">
        <v>0</v>
      </c>
      <c r="C28" s="54" t="s">
        <v>1</v>
      </c>
      <c r="D28" s="55" t="s">
        <v>46</v>
      </c>
      <c r="E28" s="56"/>
      <c r="F28" s="57" t="s">
        <v>63</v>
      </c>
      <c r="G28" s="55" t="s">
        <v>46</v>
      </c>
      <c r="H28" s="56"/>
      <c r="I28" s="57" t="s">
        <v>63</v>
      </c>
      <c r="J28" s="55" t="s">
        <v>46</v>
      </c>
      <c r="K28" s="56"/>
      <c r="L28" s="57" t="s">
        <v>63</v>
      </c>
      <c r="M28" s="55" t="s">
        <v>46</v>
      </c>
      <c r="N28" s="56"/>
      <c r="O28" s="57" t="s">
        <v>63</v>
      </c>
      <c r="P28" s="53"/>
      <c r="Q28" s="58"/>
      <c r="R28" s="58"/>
      <c r="S28" s="54"/>
    </row>
    <row r="29" spans="1:19" ht="26.5" thickBot="1" x14ac:dyDescent="0.4">
      <c r="B29" s="76" t="s">
        <v>9</v>
      </c>
      <c r="C29" s="47" t="s">
        <v>10</v>
      </c>
      <c r="D29" s="73">
        <f>D18</f>
        <v>1</v>
      </c>
      <c r="E29" s="74"/>
      <c r="F29" s="75">
        <f>D7</f>
        <v>32</v>
      </c>
      <c r="G29" s="73">
        <f>G18</f>
        <v>6</v>
      </c>
      <c r="H29" s="74"/>
      <c r="I29" s="75">
        <f>G7</f>
        <v>21</v>
      </c>
      <c r="J29" s="73">
        <f>J18</f>
        <v>7</v>
      </c>
      <c r="K29" s="74"/>
      <c r="L29" s="75">
        <f>J7</f>
        <v>45</v>
      </c>
      <c r="M29" s="73">
        <f>M18</f>
        <v>39</v>
      </c>
      <c r="N29" s="74"/>
      <c r="O29" s="75">
        <f>M7</f>
        <v>160</v>
      </c>
      <c r="P29" s="69">
        <f>(D29/F29)</f>
        <v>3.125E-2</v>
      </c>
      <c r="Q29" s="70">
        <f>(G29/I29)</f>
        <v>0.2857142857142857</v>
      </c>
      <c r="R29" s="70">
        <f>(J29/L29)</f>
        <v>0.15555555555555556</v>
      </c>
      <c r="S29" s="71">
        <f>(M29/O29)</f>
        <v>0.24374999999999999</v>
      </c>
    </row>
    <row r="30" spans="1:19" ht="39" x14ac:dyDescent="0.35">
      <c r="B30" s="59" t="s">
        <v>0</v>
      </c>
      <c r="C30" s="60" t="s">
        <v>1</v>
      </c>
      <c r="D30" s="61" t="s">
        <v>69</v>
      </c>
      <c r="E30" s="62"/>
      <c r="F30" s="63"/>
      <c r="G30" s="61" t="s">
        <v>69</v>
      </c>
      <c r="H30" s="62"/>
      <c r="I30" s="63"/>
      <c r="J30" s="61" t="s">
        <v>69</v>
      </c>
      <c r="K30" s="62"/>
      <c r="L30" s="63"/>
      <c r="M30" s="61" t="s">
        <v>69</v>
      </c>
      <c r="N30" s="62"/>
      <c r="O30" s="63"/>
      <c r="P30" s="59"/>
      <c r="Q30" s="64"/>
      <c r="R30" s="64"/>
      <c r="S30" s="60"/>
    </row>
    <row r="31" spans="1:19" ht="26.5" thickBot="1" x14ac:dyDescent="0.4">
      <c r="B31" s="33" t="s">
        <v>68</v>
      </c>
      <c r="C31" s="38" t="s">
        <v>21</v>
      </c>
      <c r="D31" s="42">
        <f>SUM('RCA &amp; Defect Categorization'!B18:F18)</f>
        <v>0</v>
      </c>
      <c r="E31" s="34"/>
      <c r="F31" s="43"/>
      <c r="G31" s="42">
        <f>SUM('RCA &amp; Defect Categorization'!B19:F19)</f>
        <v>0</v>
      </c>
      <c r="H31" s="34"/>
      <c r="I31" s="43"/>
      <c r="J31" s="42">
        <f>SUM('RCA &amp; Defect Categorization'!B20:F20)</f>
        <v>0</v>
      </c>
      <c r="K31" s="34"/>
      <c r="L31" s="43"/>
      <c r="M31" s="42">
        <f>SUM('RCA &amp; Defect Categorization'!B21:F21)</f>
        <v>283</v>
      </c>
      <c r="N31" s="34"/>
      <c r="O31" s="43"/>
      <c r="P31" s="46">
        <f>D31</f>
        <v>0</v>
      </c>
      <c r="Q31" s="35">
        <f>G31</f>
        <v>0</v>
      </c>
      <c r="R31" s="35">
        <f>J31</f>
        <v>0</v>
      </c>
      <c r="S31" s="36">
        <f>M31</f>
        <v>283</v>
      </c>
    </row>
    <row r="32" spans="1:19" s="1" customFormat="1" x14ac:dyDescent="0.35"/>
    <row r="33" spans="3:3" s="1" customFormat="1" x14ac:dyDescent="0.35"/>
    <row r="34" spans="3:3" s="1" customFormat="1" x14ac:dyDescent="0.35"/>
    <row r="35" spans="3:3" s="1" customFormat="1" x14ac:dyDescent="0.35"/>
    <row r="36" spans="3:3" s="1" customFormat="1" x14ac:dyDescent="0.35">
      <c r="C36" s="13"/>
    </row>
    <row r="37" spans="3:3" s="1" customFormat="1" x14ac:dyDescent="0.35"/>
    <row r="38" spans="3:3" s="1" customFormat="1" x14ac:dyDescent="0.35"/>
    <row r="39" spans="3:3" s="1" customFormat="1" x14ac:dyDescent="0.35"/>
    <row r="40" spans="3:3" s="1" customFormat="1" x14ac:dyDescent="0.35"/>
    <row r="41" spans="3:3" s="1" customFormat="1" x14ac:dyDescent="0.35"/>
    <row r="42" spans="3:3" s="1" customFormat="1" x14ac:dyDescent="0.35"/>
    <row r="43" spans="3:3" s="1" customFormat="1" x14ac:dyDescent="0.35"/>
    <row r="44" spans="3:3" s="1" customFormat="1" x14ac:dyDescent="0.35"/>
    <row r="45" spans="3:3" s="1" customFormat="1" x14ac:dyDescent="0.35"/>
    <row r="46" spans="3:3" s="1" customFormat="1" x14ac:dyDescent="0.35"/>
    <row r="47" spans="3:3" s="1" customFormat="1" x14ac:dyDescent="0.35"/>
    <row r="48" spans="3:3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</sheetData>
  <mergeCells count="70">
    <mergeCell ref="K15:K16"/>
    <mergeCell ref="M15:M16"/>
    <mergeCell ref="N15:N16"/>
    <mergeCell ref="D1:G1"/>
    <mergeCell ref="D15:D16"/>
    <mergeCell ref="E15:E16"/>
    <mergeCell ref="G15:G16"/>
    <mergeCell ref="H15:H16"/>
    <mergeCell ref="J15:J16"/>
    <mergeCell ref="H4:H5"/>
    <mergeCell ref="K4:K5"/>
    <mergeCell ref="N4:N5"/>
    <mergeCell ref="G7:G9"/>
    <mergeCell ref="H7:H9"/>
    <mergeCell ref="I7:I9"/>
    <mergeCell ref="J7:J9"/>
    <mergeCell ref="O18:O19"/>
    <mergeCell ref="D21:D22"/>
    <mergeCell ref="E21:E22"/>
    <mergeCell ref="F21:F22"/>
    <mergeCell ref="G21:G22"/>
    <mergeCell ref="H21:H22"/>
    <mergeCell ref="I21:I22"/>
    <mergeCell ref="J21:J22"/>
    <mergeCell ref="M21:M22"/>
    <mergeCell ref="K21:K22"/>
    <mergeCell ref="L21:L22"/>
    <mergeCell ref="N21:N22"/>
    <mergeCell ref="O21:O22"/>
    <mergeCell ref="I18:I19"/>
    <mergeCell ref="J18:J19"/>
    <mergeCell ref="K18:K19"/>
    <mergeCell ref="N18:N19"/>
    <mergeCell ref="M18:M19"/>
    <mergeCell ref="L18:L19"/>
    <mergeCell ref="D18:D19"/>
    <mergeCell ref="E18:E19"/>
    <mergeCell ref="F18:F19"/>
    <mergeCell ref="G18:G19"/>
    <mergeCell ref="H18:H19"/>
    <mergeCell ref="N11:N13"/>
    <mergeCell ref="O11:O13"/>
    <mergeCell ref="D7:D9"/>
    <mergeCell ref="E7:E9"/>
    <mergeCell ref="F7:F9"/>
    <mergeCell ref="I11:I13"/>
    <mergeCell ref="J11:J13"/>
    <mergeCell ref="K11:K13"/>
    <mergeCell ref="L11:L13"/>
    <mergeCell ref="M11:M13"/>
    <mergeCell ref="D11:D13"/>
    <mergeCell ref="E11:E13"/>
    <mergeCell ref="F11:F13"/>
    <mergeCell ref="G11:G13"/>
    <mergeCell ref="H11:H13"/>
    <mergeCell ref="K7:K9"/>
    <mergeCell ref="L7:L9"/>
    <mergeCell ref="M7:M9"/>
    <mergeCell ref="N7:N9"/>
    <mergeCell ref="P1:S1"/>
    <mergeCell ref="O7:O9"/>
    <mergeCell ref="E4:E5"/>
    <mergeCell ref="B4:B5"/>
    <mergeCell ref="B2:B3"/>
    <mergeCell ref="C2:C3"/>
    <mergeCell ref="P2:S2"/>
    <mergeCell ref="D2:F2"/>
    <mergeCell ref="G2:I2"/>
    <mergeCell ref="J2:L2"/>
    <mergeCell ref="M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F8A9-E67C-48A2-8382-9B4F4F505C63}">
  <dimension ref="A1:AD50"/>
  <sheetViews>
    <sheetView zoomScale="70" zoomScaleNormal="70" workbookViewId="0">
      <selection activeCell="N11" sqref="N11"/>
    </sheetView>
  </sheetViews>
  <sheetFormatPr defaultRowHeight="14.5" x14ac:dyDescent="0.35"/>
  <cols>
    <col min="1" max="1" width="5.81640625" style="1" customWidth="1"/>
    <col min="2" max="2" width="32.7265625" bestFit="1" customWidth="1"/>
    <col min="3" max="3" width="32.81640625" bestFit="1" customWidth="1"/>
    <col min="4" max="15" width="14.26953125" customWidth="1"/>
    <col min="20" max="20" width="8" style="1" customWidth="1"/>
    <col min="21" max="30" width="9.1796875" style="1"/>
  </cols>
  <sheetData>
    <row r="1" spans="1:19" s="1" customFormat="1" ht="15" thickBot="1" x14ac:dyDescent="0.4">
      <c r="P1" s="132" t="s">
        <v>27</v>
      </c>
      <c r="Q1" s="132"/>
      <c r="R1" s="132"/>
      <c r="S1" s="132"/>
    </row>
    <row r="2" spans="1:19" x14ac:dyDescent="0.35">
      <c r="B2" s="14" t="s">
        <v>0</v>
      </c>
      <c r="C2" s="15" t="s">
        <v>1</v>
      </c>
      <c r="D2" s="145" t="str">
        <f>Metrics!D2</f>
        <v>R 1.5.23</v>
      </c>
      <c r="E2" s="146"/>
      <c r="F2" s="147"/>
      <c r="G2" s="145" t="str">
        <f>Metrics!G2</f>
        <v>R 1.5.24</v>
      </c>
      <c r="H2" s="146"/>
      <c r="I2" s="147"/>
      <c r="J2" s="145" t="str">
        <f>Metrics!J2</f>
        <v>R 1.5.25</v>
      </c>
      <c r="K2" s="146"/>
      <c r="L2" s="147"/>
      <c r="M2" s="145" t="str">
        <f>Metrics!M2</f>
        <v>R 1.7.0</v>
      </c>
      <c r="N2" s="146"/>
      <c r="O2" s="147"/>
      <c r="P2" s="3" t="str">
        <f>D2</f>
        <v>R 1.5.23</v>
      </c>
      <c r="Q2" s="2" t="str">
        <f>G2</f>
        <v>R 1.5.24</v>
      </c>
      <c r="R2" s="2" t="str">
        <f>J2</f>
        <v>R 1.5.25</v>
      </c>
      <c r="S2" s="2" t="str">
        <f>M2</f>
        <v>R 1.7.0</v>
      </c>
    </row>
    <row r="3" spans="1:19" x14ac:dyDescent="0.35">
      <c r="B3" s="4" t="s">
        <v>0</v>
      </c>
      <c r="C3" s="88" t="s">
        <v>1</v>
      </c>
      <c r="D3" s="5" t="s">
        <v>60</v>
      </c>
      <c r="E3" s="87" t="s">
        <v>58</v>
      </c>
      <c r="F3" s="6" t="s">
        <v>59</v>
      </c>
      <c r="G3" s="5" t="s">
        <v>57</v>
      </c>
      <c r="H3" s="87" t="s">
        <v>58</v>
      </c>
      <c r="I3" s="6" t="s">
        <v>59</v>
      </c>
      <c r="J3" s="5" t="s">
        <v>57</v>
      </c>
      <c r="K3" s="87" t="s">
        <v>58</v>
      </c>
      <c r="L3" s="6" t="s">
        <v>59</v>
      </c>
      <c r="M3" s="5" t="s">
        <v>57</v>
      </c>
      <c r="N3" s="87" t="s">
        <v>58</v>
      </c>
      <c r="O3" s="6" t="s">
        <v>59</v>
      </c>
      <c r="P3" s="96"/>
      <c r="Q3" s="86"/>
      <c r="R3" s="86"/>
      <c r="S3" s="86"/>
    </row>
    <row r="4" spans="1:19" ht="39" x14ac:dyDescent="0.35">
      <c r="B4" s="7" t="s">
        <v>56</v>
      </c>
      <c r="C4" s="89" t="s">
        <v>19</v>
      </c>
      <c r="D4" s="149">
        <f>Metrics!D18</f>
        <v>1</v>
      </c>
      <c r="E4" s="150">
        <f>Metrics!E18</f>
        <v>1</v>
      </c>
      <c r="F4" s="151">
        <f>Metrics!F18</f>
        <v>0</v>
      </c>
      <c r="G4" s="149">
        <f>Metrics!G18</f>
        <v>6</v>
      </c>
      <c r="H4" s="150">
        <f>Metrics!H18</f>
        <v>6</v>
      </c>
      <c r="I4" s="148">
        <f>Metrics!I18</f>
        <v>1</v>
      </c>
      <c r="J4" s="149">
        <f>Metrics!J18</f>
        <v>7</v>
      </c>
      <c r="K4" s="150">
        <f>Metrics!K18</f>
        <v>7</v>
      </c>
      <c r="L4" s="148">
        <f>Metrics!L18</f>
        <v>2</v>
      </c>
      <c r="M4" s="149">
        <f>Metrics!M18</f>
        <v>39</v>
      </c>
      <c r="N4" s="150">
        <f>Metrics!N18</f>
        <v>39</v>
      </c>
      <c r="O4" s="148">
        <f>Metrics!O18</f>
        <v>16</v>
      </c>
      <c r="P4" s="8">
        <f>E4/D4</f>
        <v>1</v>
      </c>
      <c r="Q4" s="9">
        <f>H4/G4</f>
        <v>1</v>
      </c>
      <c r="R4" s="9">
        <f>K4/J4</f>
        <v>1</v>
      </c>
      <c r="S4" s="9">
        <f>N4/M4</f>
        <v>1</v>
      </c>
    </row>
    <row r="5" spans="1:19" ht="39" x14ac:dyDescent="0.35">
      <c r="B5" s="7" t="s">
        <v>45</v>
      </c>
      <c r="C5" s="89" t="s">
        <v>52</v>
      </c>
      <c r="D5" s="149"/>
      <c r="E5" s="150"/>
      <c r="F5" s="152"/>
      <c r="G5" s="149"/>
      <c r="H5" s="150"/>
      <c r="I5" s="148"/>
      <c r="J5" s="149"/>
      <c r="K5" s="150"/>
      <c r="L5" s="148"/>
      <c r="M5" s="149"/>
      <c r="N5" s="150"/>
      <c r="O5" s="148"/>
      <c r="P5" s="8">
        <f>F4/D4</f>
        <v>0</v>
      </c>
      <c r="Q5" s="9">
        <f>I4/G4</f>
        <v>0.16666666666666666</v>
      </c>
      <c r="R5" s="9">
        <f>L4/J4</f>
        <v>0.2857142857142857</v>
      </c>
      <c r="S5" s="9">
        <f>O4/M4</f>
        <v>0.41025641025641024</v>
      </c>
    </row>
    <row r="6" spans="1:19" s="1" customFormat="1" ht="15" thickBot="1" x14ac:dyDescent="0.4">
      <c r="B6" s="90"/>
      <c r="C6" s="91"/>
      <c r="D6" s="90"/>
      <c r="E6" s="94"/>
      <c r="F6" s="91"/>
      <c r="G6" s="90"/>
      <c r="H6" s="94"/>
      <c r="I6" s="91"/>
      <c r="J6" s="90"/>
      <c r="K6" s="94"/>
      <c r="L6" s="91"/>
      <c r="M6" s="90"/>
      <c r="N6" s="94"/>
      <c r="O6" s="91"/>
      <c r="P6" s="153" t="s">
        <v>27</v>
      </c>
      <c r="Q6" s="132"/>
      <c r="R6" s="132"/>
      <c r="S6" s="132"/>
    </row>
    <row r="7" spans="1:19" ht="30" customHeight="1" x14ac:dyDescent="0.35">
      <c r="B7" s="14" t="s">
        <v>0</v>
      </c>
      <c r="C7" s="92" t="s">
        <v>1</v>
      </c>
      <c r="D7" s="154" t="str">
        <f>Metrics!D2</f>
        <v>R 1.5.23</v>
      </c>
      <c r="E7" s="155"/>
      <c r="F7" s="156"/>
      <c r="G7" s="154" t="str">
        <f>Metrics!G2</f>
        <v>R 1.5.24</v>
      </c>
      <c r="H7" s="155"/>
      <c r="I7" s="156"/>
      <c r="J7" s="154" t="str">
        <f>Metrics!J2</f>
        <v>R 1.5.25</v>
      </c>
      <c r="K7" s="155"/>
      <c r="L7" s="156"/>
      <c r="M7" s="154" t="str">
        <f>Metrics!M2</f>
        <v>R 1.7.0</v>
      </c>
      <c r="N7" s="155"/>
      <c r="O7" s="156"/>
      <c r="P7" s="3" t="str">
        <f>D7</f>
        <v>R 1.5.23</v>
      </c>
      <c r="Q7" s="2" t="str">
        <f>G7</f>
        <v>R 1.5.24</v>
      </c>
      <c r="R7" s="2" t="str">
        <f>J7</f>
        <v>R 1.5.25</v>
      </c>
      <c r="S7" s="2" t="str">
        <f>M7</f>
        <v>R 1.7.0</v>
      </c>
    </row>
    <row r="8" spans="1:19" ht="26" x14ac:dyDescent="0.35">
      <c r="A8" s="1" t="s">
        <v>13</v>
      </c>
      <c r="B8" s="4" t="s">
        <v>0</v>
      </c>
      <c r="C8" s="88" t="s">
        <v>1</v>
      </c>
      <c r="D8" s="5" t="s">
        <v>61</v>
      </c>
      <c r="E8" s="87" t="s">
        <v>62</v>
      </c>
      <c r="F8" s="6" t="s">
        <v>75</v>
      </c>
      <c r="G8" s="5" t="s">
        <v>61</v>
      </c>
      <c r="H8" s="87" t="s">
        <v>62</v>
      </c>
      <c r="I8" s="6" t="s">
        <v>75</v>
      </c>
      <c r="J8" s="5" t="s">
        <v>61</v>
      </c>
      <c r="K8" s="87" t="s">
        <v>62</v>
      </c>
      <c r="L8" s="6" t="s">
        <v>75</v>
      </c>
      <c r="M8" s="5" t="s">
        <v>61</v>
      </c>
      <c r="N8" s="87" t="s">
        <v>62</v>
      </c>
      <c r="O8" s="6" t="s">
        <v>75</v>
      </c>
      <c r="P8" s="96"/>
      <c r="Q8" s="86"/>
      <c r="R8" s="86"/>
      <c r="S8" s="86"/>
    </row>
    <row r="9" spans="1:19" ht="39" x14ac:dyDescent="0.35">
      <c r="B9" s="7" t="s">
        <v>7</v>
      </c>
      <c r="C9" s="89" t="s">
        <v>16</v>
      </c>
      <c r="D9" s="149">
        <f>Metrics!D21</f>
        <v>8</v>
      </c>
      <c r="E9" s="150">
        <f>Metrics!E21</f>
        <v>3</v>
      </c>
      <c r="F9" s="148">
        <f>Metrics!F21</f>
        <v>1</v>
      </c>
      <c r="G9" s="149">
        <f>Metrics!G21</f>
        <v>7</v>
      </c>
      <c r="H9" s="150">
        <f>Metrics!H21</f>
        <v>1</v>
      </c>
      <c r="I9" s="148">
        <f>Metrics!I21</f>
        <v>0</v>
      </c>
      <c r="J9" s="149">
        <f>Metrics!J21</f>
        <v>7</v>
      </c>
      <c r="K9" s="150">
        <f>Metrics!K21</f>
        <v>0</v>
      </c>
      <c r="L9" s="148">
        <f>Metrics!L21</f>
        <v>0</v>
      </c>
      <c r="M9" s="149">
        <f>Metrics!M21</f>
        <v>6</v>
      </c>
      <c r="N9" s="150">
        <f>Metrics!N21</f>
        <v>1</v>
      </c>
      <c r="O9" s="148">
        <f>Metrics!O21</f>
        <v>1</v>
      </c>
      <c r="P9" s="8">
        <f>E9/D4</f>
        <v>3</v>
      </c>
      <c r="Q9" s="9">
        <f>H9/G4</f>
        <v>0.16666666666666666</v>
      </c>
      <c r="R9" s="9">
        <f>K9/J4</f>
        <v>0</v>
      </c>
      <c r="S9" s="9">
        <f>N9/M4</f>
        <v>2.564102564102564E-2</v>
      </c>
    </row>
    <row r="10" spans="1:19" ht="39" x14ac:dyDescent="0.35">
      <c r="B10" s="7" t="s">
        <v>17</v>
      </c>
      <c r="C10" s="89" t="s">
        <v>18</v>
      </c>
      <c r="D10" s="149"/>
      <c r="E10" s="150"/>
      <c r="F10" s="148"/>
      <c r="G10" s="149"/>
      <c r="H10" s="150"/>
      <c r="I10" s="148"/>
      <c r="J10" s="149"/>
      <c r="K10" s="150"/>
      <c r="L10" s="148"/>
      <c r="M10" s="149"/>
      <c r="N10" s="150"/>
      <c r="O10" s="148"/>
      <c r="P10" s="8">
        <f>F9/E9</f>
        <v>0.33333333333333331</v>
      </c>
      <c r="Q10" s="9">
        <f>I9/H9</f>
        <v>0</v>
      </c>
      <c r="R10" s="9" t="e">
        <f>L9/K9</f>
        <v>#DIV/0!</v>
      </c>
      <c r="S10" s="9">
        <f>O9/N9</f>
        <v>1</v>
      </c>
    </row>
    <row r="11" spans="1:19" s="1" customFormat="1" ht="15" thickBot="1" x14ac:dyDescent="0.4">
      <c r="B11" s="90"/>
      <c r="C11" s="91"/>
      <c r="D11" s="90"/>
      <c r="E11" s="94"/>
      <c r="F11" s="91"/>
      <c r="G11" s="90"/>
      <c r="H11" s="94"/>
      <c r="I11" s="91"/>
      <c r="J11" s="90"/>
      <c r="K11" s="94"/>
      <c r="L11" s="91"/>
      <c r="M11" s="90"/>
      <c r="N11" s="94"/>
      <c r="O11" s="91"/>
      <c r="P11" s="153" t="s">
        <v>27</v>
      </c>
      <c r="Q11" s="132"/>
      <c r="R11" s="132"/>
      <c r="S11" s="132"/>
    </row>
    <row r="12" spans="1:19" x14ac:dyDescent="0.35">
      <c r="B12" s="14" t="s">
        <v>0</v>
      </c>
      <c r="C12" s="92" t="s">
        <v>1</v>
      </c>
      <c r="D12" s="154" t="str">
        <f>Metrics!D2</f>
        <v>R 1.5.23</v>
      </c>
      <c r="E12" s="155"/>
      <c r="F12" s="156"/>
      <c r="G12" s="154" t="str">
        <f>Metrics!G2</f>
        <v>R 1.5.24</v>
      </c>
      <c r="H12" s="155"/>
      <c r="I12" s="156"/>
      <c r="J12" s="154" t="str">
        <f>Metrics!J2</f>
        <v>R 1.5.25</v>
      </c>
      <c r="K12" s="155"/>
      <c r="L12" s="156"/>
      <c r="M12" s="154" t="str">
        <f>Metrics!M2</f>
        <v>R 1.7.0</v>
      </c>
      <c r="N12" s="155"/>
      <c r="O12" s="156"/>
      <c r="P12" s="3" t="str">
        <f>D12</f>
        <v>R 1.5.23</v>
      </c>
      <c r="Q12" s="2" t="str">
        <f>G12</f>
        <v>R 1.5.24</v>
      </c>
      <c r="R12" s="2" t="str">
        <f>J12</f>
        <v>R 1.5.25</v>
      </c>
      <c r="S12" s="2" t="str">
        <f>M12</f>
        <v>R 1.7.0</v>
      </c>
    </row>
    <row r="13" spans="1:19" ht="26" x14ac:dyDescent="0.35">
      <c r="B13" s="4" t="s">
        <v>0</v>
      </c>
      <c r="C13" s="88" t="s">
        <v>1</v>
      </c>
      <c r="D13" s="5"/>
      <c r="E13" s="87" t="s">
        <v>65</v>
      </c>
      <c r="F13" s="6" t="s">
        <v>67</v>
      </c>
      <c r="G13" s="5"/>
      <c r="H13" s="87" t="s">
        <v>65</v>
      </c>
      <c r="I13" s="6" t="s">
        <v>67</v>
      </c>
      <c r="J13" s="5"/>
      <c r="K13" s="87" t="s">
        <v>65</v>
      </c>
      <c r="L13" s="6" t="s">
        <v>67</v>
      </c>
      <c r="M13" s="5"/>
      <c r="N13" s="87" t="s">
        <v>65</v>
      </c>
      <c r="O13" s="6" t="s">
        <v>67</v>
      </c>
      <c r="P13" s="96"/>
      <c r="Q13" s="86"/>
      <c r="R13" s="86"/>
      <c r="S13" s="86"/>
    </row>
    <row r="14" spans="1:19" ht="26.5" thickBot="1" x14ac:dyDescent="0.4">
      <c r="B14" s="10" t="s">
        <v>11</v>
      </c>
      <c r="C14" s="93" t="s">
        <v>20</v>
      </c>
      <c r="D14" s="17"/>
      <c r="E14" s="95">
        <f>Metrics!D27</f>
        <v>1</v>
      </c>
      <c r="F14" s="11">
        <f>Metrics!E27</f>
        <v>1</v>
      </c>
      <c r="G14" s="17"/>
      <c r="H14" s="95">
        <f>Metrics!G27</f>
        <v>2</v>
      </c>
      <c r="I14" s="11">
        <f>Metrics!H27</f>
        <v>2</v>
      </c>
      <c r="J14" s="17"/>
      <c r="K14" s="95">
        <f>Metrics!J27</f>
        <v>3</v>
      </c>
      <c r="L14" s="11">
        <f>Metrics!K27</f>
        <v>3</v>
      </c>
      <c r="M14" s="17"/>
      <c r="N14" s="95">
        <f>Metrics!M27</f>
        <v>19</v>
      </c>
      <c r="O14" s="11">
        <f>Metrics!N27</f>
        <v>14</v>
      </c>
      <c r="P14" s="8" t="e">
        <f>E14/D14</f>
        <v>#DIV/0!</v>
      </c>
      <c r="Q14" s="9" t="e">
        <f>H14/G14</f>
        <v>#DIV/0!</v>
      </c>
      <c r="R14" s="9" t="e">
        <f>K14/J14</f>
        <v>#DIV/0!</v>
      </c>
      <c r="S14" s="9" t="e">
        <f>N14/M14</f>
        <v>#DIV/0!</v>
      </c>
    </row>
    <row r="15" spans="1:19" s="1" customFormat="1" x14ac:dyDescent="0.35"/>
    <row r="16" spans="1:19" s="1" customFormat="1" x14ac:dyDescent="0.35"/>
    <row r="17" spans="3:3" s="1" customFormat="1" x14ac:dyDescent="0.35"/>
    <row r="18" spans="3:3" s="1" customFormat="1" x14ac:dyDescent="0.35">
      <c r="C18" s="13"/>
    </row>
    <row r="19" spans="3:3" s="1" customFormat="1" x14ac:dyDescent="0.35"/>
    <row r="20" spans="3:3" s="1" customFormat="1" x14ac:dyDescent="0.35"/>
    <row r="21" spans="3:3" s="1" customFormat="1" x14ac:dyDescent="0.35"/>
    <row r="22" spans="3:3" s="1" customFormat="1" x14ac:dyDescent="0.35"/>
    <row r="23" spans="3:3" s="1" customFormat="1" x14ac:dyDescent="0.35"/>
    <row r="24" spans="3:3" s="1" customFormat="1" x14ac:dyDescent="0.35"/>
    <row r="25" spans="3:3" s="1" customFormat="1" x14ac:dyDescent="0.35"/>
    <row r="26" spans="3:3" s="1" customFormat="1" x14ac:dyDescent="0.35"/>
    <row r="27" spans="3:3" s="1" customFormat="1" x14ac:dyDescent="0.35"/>
    <row r="28" spans="3:3" s="1" customFormat="1" x14ac:dyDescent="0.35"/>
    <row r="29" spans="3:3" s="1" customFormat="1" x14ac:dyDescent="0.35"/>
    <row r="30" spans="3:3" s="1" customFormat="1" x14ac:dyDescent="0.35"/>
    <row r="31" spans="3:3" s="1" customFormat="1" x14ac:dyDescent="0.35"/>
    <row r="32" spans="3:3" s="1" customFormat="1" x14ac:dyDescent="0.35"/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  <row r="38" s="1" customFormat="1" x14ac:dyDescent="0.35"/>
    <row r="39" s="1" customFormat="1" x14ac:dyDescent="0.35"/>
    <row r="40" s="1" customFormat="1" x14ac:dyDescent="0.35"/>
    <row r="41" s="1" customFormat="1" x14ac:dyDescent="0.35"/>
    <row r="42" s="1" customFormat="1" x14ac:dyDescent="0.35"/>
    <row r="43" s="1" customFormat="1" x14ac:dyDescent="0.35"/>
    <row r="44" s="1" customFormat="1" x14ac:dyDescent="0.35"/>
    <row r="45" s="1" customFormat="1" x14ac:dyDescent="0.35"/>
    <row r="46" s="1" customFormat="1" x14ac:dyDescent="0.35"/>
    <row r="47" s="1" customFormat="1" x14ac:dyDescent="0.35"/>
    <row r="48" s="1" customFormat="1" x14ac:dyDescent="0.35"/>
    <row r="49" s="1" customFormat="1" x14ac:dyDescent="0.35"/>
    <row r="50" s="1" customFormat="1" x14ac:dyDescent="0.35"/>
  </sheetData>
  <mergeCells count="39">
    <mergeCell ref="M7:O7"/>
    <mergeCell ref="P11:S11"/>
    <mergeCell ref="D12:F12"/>
    <mergeCell ref="G12:I12"/>
    <mergeCell ref="J12:L12"/>
    <mergeCell ref="M12:O12"/>
    <mergeCell ref="K9:K10"/>
    <mergeCell ref="L9:L10"/>
    <mergeCell ref="M9:M10"/>
    <mergeCell ref="N9:N10"/>
    <mergeCell ref="O9:O10"/>
    <mergeCell ref="I9:I10"/>
    <mergeCell ref="J9:J10"/>
    <mergeCell ref="D7:F7"/>
    <mergeCell ref="G7:I7"/>
    <mergeCell ref="J7:L7"/>
    <mergeCell ref="D9:D10"/>
    <mergeCell ref="E9:E10"/>
    <mergeCell ref="F9:F10"/>
    <mergeCell ref="G9:G10"/>
    <mergeCell ref="H9:H10"/>
    <mergeCell ref="P1:S1"/>
    <mergeCell ref="P6:S6"/>
    <mergeCell ref="M4:M5"/>
    <mergeCell ref="N4:N5"/>
    <mergeCell ref="O4:O5"/>
    <mergeCell ref="D2:F2"/>
    <mergeCell ref="G2:I2"/>
    <mergeCell ref="J2:L2"/>
    <mergeCell ref="M2:O2"/>
    <mergeCell ref="I4:I5"/>
    <mergeCell ref="J4:J5"/>
    <mergeCell ref="K4:K5"/>
    <mergeCell ref="L4:L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625C-1156-492F-9FE4-0E2A2FCDFE96}">
  <dimension ref="A1:U144"/>
  <sheetViews>
    <sheetView zoomScale="110" zoomScaleNormal="110" workbookViewId="0">
      <selection activeCell="F7" sqref="F7"/>
    </sheetView>
  </sheetViews>
  <sheetFormatPr defaultRowHeight="14.5" x14ac:dyDescent="0.35"/>
  <cols>
    <col min="1" max="1" width="10.81640625" bestFit="1" customWidth="1"/>
    <col min="2" max="2" width="12.1796875" bestFit="1" customWidth="1"/>
    <col min="3" max="3" width="9.7265625" bestFit="1" customWidth="1"/>
    <col min="4" max="4" width="13" bestFit="1" customWidth="1"/>
    <col min="5" max="5" width="12.453125" bestFit="1" customWidth="1"/>
    <col min="6" max="6" width="12.7265625" bestFit="1" customWidth="1"/>
    <col min="7" max="7" width="61.81640625" style="1" bestFit="1" customWidth="1"/>
    <col min="8" max="21" width="9.1796875" style="1"/>
  </cols>
  <sheetData>
    <row r="1" spans="1:7" s="1" customFormat="1" x14ac:dyDescent="0.35"/>
    <row r="2" spans="1:7" ht="15" customHeight="1" x14ac:dyDescent="0.35">
      <c r="A2" s="159" t="s">
        <v>70</v>
      </c>
      <c r="B2" s="160"/>
      <c r="C2" s="160"/>
      <c r="D2" s="160"/>
      <c r="E2" s="160"/>
      <c r="F2" s="160"/>
    </row>
    <row r="3" spans="1:7" ht="34.5" x14ac:dyDescent="0.35">
      <c r="A3" s="78" t="s">
        <v>2</v>
      </c>
      <c r="B3" s="112" t="s">
        <v>76</v>
      </c>
      <c r="C3" s="112" t="s">
        <v>77</v>
      </c>
      <c r="D3" s="112" t="s">
        <v>78</v>
      </c>
      <c r="E3" s="112" t="s">
        <v>79</v>
      </c>
      <c r="F3" s="113" t="s">
        <v>84</v>
      </c>
      <c r="G3" s="97" t="s">
        <v>30</v>
      </c>
    </row>
    <row r="4" spans="1:7" x14ac:dyDescent="0.35">
      <c r="A4" s="79" t="s">
        <v>80</v>
      </c>
      <c r="B4" s="106">
        <v>3</v>
      </c>
      <c r="C4" s="106">
        <v>2</v>
      </c>
      <c r="D4" s="106">
        <v>2</v>
      </c>
      <c r="E4" s="106">
        <v>1</v>
      </c>
      <c r="F4" s="111">
        <v>0</v>
      </c>
    </row>
    <row r="5" spans="1:7" x14ac:dyDescent="0.35">
      <c r="A5" s="79" t="s">
        <v>81</v>
      </c>
      <c r="B5" s="106">
        <v>2</v>
      </c>
      <c r="C5" s="106">
        <v>1</v>
      </c>
      <c r="D5" s="106">
        <v>2</v>
      </c>
      <c r="E5" s="106">
        <v>2</v>
      </c>
      <c r="F5" s="111">
        <v>0</v>
      </c>
    </row>
    <row r="6" spans="1:7" x14ac:dyDescent="0.35">
      <c r="A6" s="79" t="s">
        <v>83</v>
      </c>
      <c r="B6" s="106">
        <v>2</v>
      </c>
      <c r="C6" s="106">
        <v>1</v>
      </c>
      <c r="D6" s="106">
        <v>2</v>
      </c>
      <c r="E6" s="106">
        <v>1</v>
      </c>
      <c r="F6" s="111">
        <v>1</v>
      </c>
    </row>
    <row r="7" spans="1:7" x14ac:dyDescent="0.35">
      <c r="A7" s="79" t="s">
        <v>82</v>
      </c>
      <c r="B7" s="106">
        <v>0</v>
      </c>
      <c r="C7" s="106">
        <v>0</v>
      </c>
      <c r="D7" s="106">
        <v>2</v>
      </c>
      <c r="E7" s="106">
        <v>0</v>
      </c>
      <c r="F7" s="111">
        <v>4</v>
      </c>
    </row>
    <row r="8" spans="1:7" s="1" customFormat="1" ht="15" thickBot="1" x14ac:dyDescent="0.4"/>
    <row r="9" spans="1:7" x14ac:dyDescent="0.35">
      <c r="A9" s="77"/>
      <c r="B9" s="157" t="s">
        <v>72</v>
      </c>
      <c r="C9" s="157"/>
      <c r="D9" s="157"/>
      <c r="E9" s="157"/>
      <c r="F9" s="158"/>
    </row>
    <row r="10" spans="1:7" x14ac:dyDescent="0.35">
      <c r="A10" s="78" t="s">
        <v>2</v>
      </c>
      <c r="B10" s="81" t="s">
        <v>22</v>
      </c>
      <c r="C10" s="81" t="s">
        <v>23</v>
      </c>
      <c r="D10" s="81" t="s">
        <v>24</v>
      </c>
      <c r="E10" s="81" t="s">
        <v>25</v>
      </c>
      <c r="F10" s="82" t="s">
        <v>26</v>
      </c>
    </row>
    <row r="11" spans="1:7" x14ac:dyDescent="0.35">
      <c r="A11" s="79" t="s">
        <v>80</v>
      </c>
      <c r="B11" s="106">
        <v>0</v>
      </c>
      <c r="C11" s="106">
        <v>0</v>
      </c>
      <c r="D11" s="106">
        <v>0</v>
      </c>
      <c r="E11" s="106">
        <v>1</v>
      </c>
      <c r="F11" s="106">
        <v>0</v>
      </c>
    </row>
    <row r="12" spans="1:7" x14ac:dyDescent="0.35">
      <c r="A12" s="79" t="s">
        <v>81</v>
      </c>
      <c r="B12" s="106">
        <v>0</v>
      </c>
      <c r="C12" s="106">
        <v>1</v>
      </c>
      <c r="D12" s="106">
        <v>2</v>
      </c>
      <c r="E12" s="106">
        <v>0</v>
      </c>
      <c r="F12" s="106">
        <v>1</v>
      </c>
    </row>
    <row r="13" spans="1:7" x14ac:dyDescent="0.35">
      <c r="A13" s="79" t="s">
        <v>83</v>
      </c>
      <c r="B13" s="106">
        <v>1</v>
      </c>
      <c r="C13" s="106">
        <v>1</v>
      </c>
      <c r="D13" s="106">
        <v>3</v>
      </c>
      <c r="E13" s="106">
        <v>2</v>
      </c>
      <c r="F13" s="106">
        <v>0</v>
      </c>
    </row>
    <row r="14" spans="1:7" x14ac:dyDescent="0.35">
      <c r="A14" s="79" t="s">
        <v>82</v>
      </c>
      <c r="B14" s="106">
        <v>4</v>
      </c>
      <c r="C14" s="106">
        <v>12</v>
      </c>
      <c r="D14" s="106">
        <v>4</v>
      </c>
      <c r="E14" s="106">
        <v>13</v>
      </c>
      <c r="F14" s="106">
        <v>6</v>
      </c>
    </row>
    <row r="15" spans="1:7" s="1" customFormat="1" ht="15" thickBot="1" x14ac:dyDescent="0.4"/>
    <row r="16" spans="1:7" x14ac:dyDescent="0.35">
      <c r="A16" s="77"/>
      <c r="B16" s="157" t="s">
        <v>71</v>
      </c>
      <c r="C16" s="157"/>
      <c r="D16" s="157"/>
      <c r="E16" s="157"/>
      <c r="F16" s="158"/>
    </row>
    <row r="17" spans="1:6" x14ac:dyDescent="0.35">
      <c r="A17" s="78" t="s">
        <v>2</v>
      </c>
      <c r="B17" s="81" t="s">
        <v>22</v>
      </c>
      <c r="C17" s="81" t="s">
        <v>23</v>
      </c>
      <c r="D17" s="81" t="s">
        <v>24</v>
      </c>
      <c r="E17" s="81" t="s">
        <v>25</v>
      </c>
      <c r="F17" s="82" t="s">
        <v>26</v>
      </c>
    </row>
    <row r="18" spans="1:6" x14ac:dyDescent="0.35">
      <c r="A18" s="79" t="s">
        <v>47</v>
      </c>
      <c r="B18" s="12"/>
      <c r="C18" s="12"/>
      <c r="D18" s="12"/>
      <c r="E18" s="12"/>
      <c r="F18" s="80"/>
    </row>
    <row r="19" spans="1:6" x14ac:dyDescent="0.35">
      <c r="A19" s="79" t="s">
        <v>48</v>
      </c>
      <c r="B19" s="12"/>
      <c r="C19" s="12"/>
      <c r="D19" s="12"/>
      <c r="E19" s="12"/>
      <c r="F19" s="80"/>
    </row>
    <row r="20" spans="1:6" x14ac:dyDescent="0.35">
      <c r="A20" s="79" t="s">
        <v>49</v>
      </c>
      <c r="B20" s="12"/>
      <c r="C20" s="12"/>
      <c r="D20" s="12"/>
      <c r="E20" s="12"/>
      <c r="F20" s="80"/>
    </row>
    <row r="21" spans="1:6" ht="15" thickBot="1" x14ac:dyDescent="0.4">
      <c r="A21" s="83" t="s">
        <v>50</v>
      </c>
      <c r="B21" s="84">
        <v>31</v>
      </c>
      <c r="C21" s="84">
        <v>107</v>
      </c>
      <c r="D21" s="84">
        <v>67</v>
      </c>
      <c r="E21" s="84">
        <v>73</v>
      </c>
      <c r="F21" s="85">
        <v>5</v>
      </c>
    </row>
    <row r="22" spans="1:6" s="1" customFormat="1" x14ac:dyDescent="0.35"/>
    <row r="23" spans="1:6" s="1" customFormat="1" x14ac:dyDescent="0.35"/>
    <row r="24" spans="1:6" s="1" customFormat="1" x14ac:dyDescent="0.35"/>
    <row r="25" spans="1:6" s="1" customFormat="1" x14ac:dyDescent="0.35"/>
    <row r="26" spans="1:6" s="1" customFormat="1" x14ac:dyDescent="0.35"/>
    <row r="27" spans="1:6" s="1" customFormat="1" x14ac:dyDescent="0.35"/>
    <row r="28" spans="1:6" s="1" customFormat="1" x14ac:dyDescent="0.35"/>
    <row r="29" spans="1:6" s="1" customFormat="1" x14ac:dyDescent="0.35"/>
    <row r="30" spans="1:6" s="1" customFormat="1" x14ac:dyDescent="0.35"/>
    <row r="31" spans="1:6" s="1" customFormat="1" x14ac:dyDescent="0.35"/>
    <row r="32" spans="1:6" s="1" customFormat="1" x14ac:dyDescent="0.35"/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  <row r="38" s="1" customFormat="1" x14ac:dyDescent="0.35"/>
    <row r="39" s="1" customFormat="1" x14ac:dyDescent="0.35"/>
    <row r="40" s="1" customFormat="1" x14ac:dyDescent="0.35"/>
    <row r="41" s="1" customFormat="1" x14ac:dyDescent="0.35"/>
    <row r="42" s="1" customFormat="1" x14ac:dyDescent="0.35"/>
    <row r="43" s="1" customFormat="1" x14ac:dyDescent="0.35"/>
    <row r="44" s="1" customFormat="1" x14ac:dyDescent="0.35"/>
    <row r="45" s="1" customFormat="1" x14ac:dyDescent="0.35"/>
    <row r="46" s="1" customFormat="1" x14ac:dyDescent="0.35"/>
    <row r="47" s="1" customFormat="1" x14ac:dyDescent="0.35"/>
    <row r="48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</sheetData>
  <mergeCells count="3">
    <mergeCell ref="B9:F9"/>
    <mergeCell ref="B16:F16"/>
    <mergeCell ref="A2:F2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Metrics</vt:lpstr>
      <vt:lpstr>Metrics-Hidden</vt:lpstr>
      <vt:lpstr>RCA &amp; Defect Categorization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Nagarajan Seshan</cp:lastModifiedBy>
  <dcterms:created xsi:type="dcterms:W3CDTF">2021-04-19T17:12:09Z</dcterms:created>
  <dcterms:modified xsi:type="dcterms:W3CDTF">2021-05-12T07:18:04Z</dcterms:modified>
</cp:coreProperties>
</file>