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79326465e9eb40/Documents/Columbia University/excel-challenge/"/>
    </mc:Choice>
  </mc:AlternateContent>
  <xr:revisionPtr revIDLastSave="584" documentId="13_ncr:40009_{11C9D2FE-BDF6-5C46-B9DE-A4DF0C4A6734}" xr6:coauthVersionLast="47" xr6:coauthVersionMax="47" xr10:uidLastSave="{0736CC7A-5237-4BF7-BE2E-A68091CCBE73}"/>
  <bookViews>
    <workbookView xWindow="-28920" yWindow="-120" windowWidth="29040" windowHeight="15720" activeTab="5" xr2:uid="{00000000-000D-0000-FFFF-FFFF00000000}"/>
  </bookViews>
  <sheets>
    <sheet name="Crowdfunding" sheetId="1" r:id="rId1"/>
    <sheet name="Category" sheetId="5" r:id="rId2"/>
    <sheet name="Sub-Category" sheetId="6" r:id="rId3"/>
    <sheet name="Date Created" sheetId="7" r:id="rId4"/>
    <sheet name="Outcomes Vs Goals" sheetId="8" r:id="rId5"/>
    <sheet name="Statistical Data" sheetId="9" r:id="rId6"/>
  </sheets>
  <definedNames>
    <definedName name="_xlnm._FilterDatabase" localSheetId="0" hidden="1">Crowdfunding!$A$1:$R$1001</definedName>
    <definedName name="goal">Crowdfunding!$D:$D</definedName>
    <definedName name="outcome">Crowdfunding!$G:$G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L2" i="9"/>
  <c r="M3" i="9"/>
  <c r="L3" i="9"/>
  <c r="K3" i="9"/>
  <c r="K2" i="9"/>
  <c r="J3" i="9"/>
  <c r="J2" i="9"/>
  <c r="I3" i="9"/>
  <c r="I2" i="9"/>
  <c r="H3" i="9"/>
  <c r="H2" i="9"/>
  <c r="F16" i="1"/>
  <c r="I4" i="1"/>
  <c r="D13" i="8"/>
  <c r="D12" i="8"/>
  <c r="D11" i="8"/>
  <c r="D10" i="8"/>
  <c r="D9" i="8"/>
  <c r="D8" i="8"/>
  <c r="D7" i="8"/>
  <c r="D6" i="8"/>
  <c r="D5" i="8"/>
  <c r="D4" i="8"/>
  <c r="D3" i="8"/>
  <c r="D2" i="8"/>
  <c r="B13" i="8"/>
  <c r="B12" i="8"/>
  <c r="B11" i="8"/>
  <c r="B10" i="8"/>
  <c r="B9" i="8"/>
  <c r="B8" i="8"/>
  <c r="B7" i="8"/>
  <c r="B6" i="8"/>
  <c r="B5" i="8"/>
  <c r="B4" i="8"/>
  <c r="B3" i="8"/>
  <c r="B2" i="8"/>
  <c r="C2" i="8"/>
  <c r="C13" i="8"/>
  <c r="C12" i="8"/>
  <c r="C11" i="8"/>
  <c r="C10" i="8"/>
  <c r="C9" i="8"/>
  <c r="C8" i="8"/>
  <c r="C7" i="8"/>
  <c r="C6" i="8"/>
  <c r="C5" i="8"/>
  <c r="C4" i="8"/>
  <c r="C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8" l="1"/>
  <c r="H7" i="8" s="1"/>
  <c r="E8" i="8"/>
  <c r="F8" i="8" s="1"/>
  <c r="E9" i="8"/>
  <c r="H9" i="8" s="1"/>
  <c r="E10" i="8"/>
  <c r="H10" i="8" s="1"/>
  <c r="E2" i="8"/>
  <c r="F2" i="8" s="1"/>
  <c r="E6" i="8"/>
  <c r="H6" i="8" s="1"/>
  <c r="E13" i="8"/>
  <c r="H13" i="8" s="1"/>
  <c r="E5" i="8"/>
  <c r="F5" i="8" s="1"/>
  <c r="E11" i="8"/>
  <c r="F11" i="8" s="1"/>
  <c r="E3" i="8"/>
  <c r="H3" i="8" s="1"/>
  <c r="E12" i="8"/>
  <c r="G12" i="8" s="1"/>
  <c r="E4" i="8"/>
  <c r="G4" i="8" s="1"/>
  <c r="F7" i="8" l="1"/>
  <c r="F9" i="8"/>
  <c r="G7" i="8"/>
  <c r="G10" i="8"/>
  <c r="F10" i="8"/>
  <c r="H4" i="8"/>
  <c r="G13" i="8"/>
  <c r="F13" i="8"/>
  <c r="H8" i="8"/>
  <c r="G5" i="8"/>
  <c r="H2" i="8"/>
  <c r="G9" i="8"/>
  <c r="H5" i="8"/>
  <c r="F6" i="8"/>
  <c r="G6" i="8"/>
  <c r="G8" i="8"/>
  <c r="G11" i="8"/>
  <c r="G2" i="8"/>
  <c r="H11" i="8"/>
  <c r="F3" i="8"/>
  <c r="F4" i="8"/>
  <c r="G3" i="8"/>
  <c r="H12" i="8"/>
  <c r="F12" i="8"/>
</calcChain>
</file>

<file path=xl/sharedStrings.xml><?xml version="1.0" encoding="utf-8"?>
<sst xmlns="http://schemas.openxmlformats.org/spreadsheetml/2006/main" count="9062" uniqueCount="2118">
  <si>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</si>
  <si>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</si>
  <si>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</si>
  <si>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</si>
  <si>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</si>
  <si>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</si>
  <si>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</si>
  <si>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</si>
  <si>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</si>
  <si>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</si>
  <si>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</si>
  <si>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</si>
  <si>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</si>
  <si>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</si>
  <si>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</si>
  <si>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</si>
  <si>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</si>
  <si>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</si>
  <si>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</si>
  <si>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</si>
  <si>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</si>
  <si>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</si>
  <si>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</si>
  <si>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</si>
  <si>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</si>
  <si>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</si>
  <si>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</si>
  <si>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</si>
  <si>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</si>
  <si>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</si>
  <si>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</si>
  <si>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</si>
  <si>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</si>
  <si>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</si>
  <si>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</si>
  <si>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</si>
  <si>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</si>
  <si>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</si>
  <si>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</si>
  <si>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</si>
  <si>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</si>
  <si>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</si>
  <si>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</si>
  <si>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</si>
  <si>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</si>
  <si>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</si>
  <si>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</si>
  <si>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</si>
  <si>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</si>
  <si>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</si>
  <si>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</si>
  <si>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</si>
  <si>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</si>
  <si>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</si>
  <si>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</si>
  <si>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</si>
  <si>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</si>
  <si>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</si>
  <si>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</si>
  <si>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</si>
  <si>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</si>
  <si>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</si>
  <si>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</si>
  <si>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</si>
  <si>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</si>
  <si>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</si>
  <si>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</si>
  <si>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</si>
  <si>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</si>
  <si>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</si>
  <si>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</si>
  <si>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</si>
  <si>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</si>
  <si>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</si>
  <si>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</si>
  <si>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</si>
  <si>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</si>
  <si>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</si>
  <si>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</si>
  <si>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</si>
  <si>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</si>
  <si>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</si>
  <si>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</si>
  <si>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</si>
  <si>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</si>
  <si>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</si>
  <si>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</si>
  <si>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</si>
  <si>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</si>
  <si>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</si>
  <si>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</si>
  <si>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</si>
  <si>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</si>
  <si>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</si>
  <si>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</si>
  <si>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</si>
  <si>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</si>
  <si>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</si>
  <si>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</si>
  <si>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</si>
  <si>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</si>
  <si>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</si>
  <si>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</si>
  <si>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</si>
  <si>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</si>
  <si>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</si>
  <si>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</si>
  <si>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</si>
  <si>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</si>
  <si>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</si>
  <si>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</si>
  <si>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</si>
  <si>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</si>
  <si>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</si>
  <si>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</si>
  <si>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</si>
  <si>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</si>
  <si>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</si>
  <si>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</si>
  <si>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</si>
  <si>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</si>
  <si>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</si>
  <si>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</si>
  <si>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</si>
  <si>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</si>
  <si>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</si>
  <si>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</si>
  <si>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</si>
  <si>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</si>
  <si>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</si>
  <si>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</si>
  <si>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</si>
  <si>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</si>
  <si>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</si>
  <si>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</si>
  <si>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</si>
  <si>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</si>
  <si>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</si>
  <si>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</si>
  <si>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</si>
  <si>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</si>
  <si>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</si>
  <si>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</si>
  <si>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</si>
  <si>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</si>
  <si>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</si>
  <si>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</si>
  <si>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</si>
  <si>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</si>
  <si>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</si>
  <si>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</si>
  <si>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</si>
  <si>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</si>
  <si>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</si>
  <si>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</si>
  <si>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</si>
  <si>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</si>
  <si>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</si>
  <si>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</si>
  <si>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</si>
  <si>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</si>
  <si>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</si>
  <si>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</si>
  <si>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</si>
  <si>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</si>
  <si>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</si>
  <si>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</si>
  <si>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</si>
  <si>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</si>
  <si>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</si>
  <si>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</si>
  <si>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</si>
  <si>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</si>
  <si>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</si>
  <si>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</si>
  <si>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</si>
  <si>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</si>
  <si>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</si>
  <si>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</si>
  <si>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</si>
  <si>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</si>
  <si>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</si>
  <si>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</si>
  <si>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</si>
  <si>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</si>
  <si>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</si>
  <si>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</si>
  <si>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</si>
  <si>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</si>
  <si>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</si>
  <si>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</si>
  <si>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</si>
  <si>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</si>
  <si>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</si>
  <si>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</si>
  <si>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</si>
  <si>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</si>
  <si>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</si>
  <si>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</si>
  <si>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</si>
  <si>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</si>
  <si>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</si>
  <si>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</si>
  <si>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</si>
  <si>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</si>
  <si>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</si>
  <si>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</si>
  <si>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</si>
  <si>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</si>
  <si>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</si>
  <si>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</si>
  <si>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</si>
  <si>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</si>
  <si>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</si>
  <si>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</si>
  <si>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</si>
  <si>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</si>
  <si>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</si>
  <si>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</si>
  <si>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</si>
  <si>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</si>
  <si>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</si>
  <si>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</si>
  <si>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</si>
  <si>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</si>
  <si>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</si>
  <si>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</si>
  <si>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</si>
  <si>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</si>
  <si>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</si>
  <si>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</si>
  <si>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</si>
  <si>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</si>
  <si>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</si>
  <si>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</si>
  <si>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</si>
  <si>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</si>
  <si>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</si>
  <si>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</si>
  <si>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</si>
  <si>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</si>
  <si>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</si>
  <si>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</si>
  <si>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</si>
  <si>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</si>
  <si>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</si>
  <si>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</si>
  <si>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</si>
  <si>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</si>
  <si>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</si>
  <si>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</si>
  <si>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</si>
  <si>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</si>
  <si>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</si>
  <si>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</si>
  <si>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</si>
  <si>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</si>
  <si>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</si>
  <si>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</si>
  <si>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</si>
  <si>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</si>
  <si>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</si>
  <si>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</si>
  <si>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</si>
  <si>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</si>
  <si>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</si>
  <si>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</si>
  <si>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</si>
  <si>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</si>
  <si>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</si>
  <si>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</si>
  <si>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</si>
  <si>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</si>
  <si>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</si>
  <si>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</si>
  <si>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</si>
  <si>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</si>
  <si>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</si>
  <si>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</si>
  <si>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</si>
  <si>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</si>
  <si>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</si>
  <si>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</si>
  <si>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</si>
  <si>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</si>
  <si>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</si>
  <si>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</si>
  <si>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</si>
  <si>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</si>
  <si>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</si>
  <si>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</si>
  <si>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</si>
  <si>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</si>
  <si>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</si>
  <si>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</si>
  <si>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</si>
  <si>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</si>
  <si>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</si>
  <si>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</si>
  <si>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</si>
  <si>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</si>
  <si>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</si>
  <si>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</si>
  <si>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</si>
  <si>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</si>
  <si>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</si>
  <si>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</si>
  <si>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</si>
  <si>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</si>
  <si>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</si>
  <si>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</si>
  <si>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</si>
  <si>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</si>
  <si>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</si>
  <si>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</si>
  <si>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</si>
  <si>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</si>
  <si>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</si>
  <si>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</si>
  <si>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</si>
  <si>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</si>
  <si>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</si>
  <si>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</si>
  <si>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</si>
  <si>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</si>
  <si>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</si>
  <si>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</si>
  <si>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</si>
  <si>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</si>
  <si>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</si>
  <si>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</si>
  <si>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</si>
  <si>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</si>
  <si>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</si>
  <si>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</si>
  <si>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</si>
  <si>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</si>
  <si>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</si>
  <si>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</si>
  <si>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</si>
  <si>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</si>
  <si>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</si>
  <si>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</si>
  <si>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</si>
  <si>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</si>
  <si>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</si>
  <si>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</si>
  <si>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</si>
  <si>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</si>
  <si>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</si>
  <si>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</si>
  <si>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</si>
  <si>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</si>
  <si>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</si>
  <si>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</si>
  <si>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</si>
  <si>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</si>
  <si>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</si>
  <si>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</si>
  <si>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</si>
  <si>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</si>
  <si>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</si>
  <si>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</si>
  <si>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</si>
  <si>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</si>
  <si>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</si>
  <si>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</si>
  <si>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</si>
  <si>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</si>
  <si>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</si>
  <si>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</si>
  <si>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</si>
  <si>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</si>
  <si>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</si>
  <si>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</si>
  <si>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</si>
  <si>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</si>
  <si>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</si>
  <si>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</si>
  <si>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</si>
  <si>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</si>
  <si>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</si>
  <si>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</si>
  <si>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</si>
  <si>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</si>
  <si>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</si>
  <si>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</si>
  <si>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</si>
  <si>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</si>
  <si>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</si>
  <si>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</si>
  <si>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</si>
  <si>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</si>
  <si>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</si>
  <si>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</si>
  <si>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</si>
  <si>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</si>
  <si>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</si>
  <si>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</si>
  <si>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</si>
  <si>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</si>
  <si>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</si>
  <si>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</si>
  <si>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</si>
  <si>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</si>
  <si>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</si>
  <si>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</si>
  <si>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</si>
  <si>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</si>
  <si>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</si>
  <si>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</si>
  <si>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</si>
  <si>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</si>
  <si>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</si>
  <si>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</si>
  <si>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</si>
  <si>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</si>
  <si>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</si>
  <si>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</si>
  <si>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</si>
  <si>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</si>
  <si>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</si>
  <si>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</si>
  <si>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</si>
  <si>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</si>
  <si>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</si>
  <si>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</si>
  <si>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</si>
  <si>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</si>
  <si>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</si>
  <si>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</si>
  <si>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</si>
  <si>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</si>
  <si>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</si>
  <si>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</si>
  <si>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</si>
  <si>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</si>
  <si>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</si>
  <si>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</si>
  <si>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</si>
  <si>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</si>
  <si>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</si>
  <si>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</si>
  <si>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</si>
  <si>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</si>
  <si>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</si>
  <si>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</si>
  <si>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</si>
  <si>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</si>
  <si>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</si>
  <si>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</si>
  <si>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</si>
  <si>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</si>
  <si>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</si>
  <si>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</si>
  <si>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</si>
  <si>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</si>
  <si>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</si>
  <si>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</si>
  <si>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</si>
  <si>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</si>
  <si>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</si>
  <si>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</si>
  <si>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</si>
  <si>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</si>
  <si>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</si>
  <si>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</si>
  <si>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</si>
  <si>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</si>
  <si>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</si>
  <si>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</si>
  <si>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</si>
  <si>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</si>
  <si>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</si>
  <si>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</si>
  <si>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</si>
  <si>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</si>
  <si>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</si>
  <si>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</si>
  <si>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</si>
  <si>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</si>
  <si>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</si>
  <si>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</si>
  <si>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</si>
  <si>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</si>
  <si>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</si>
  <si>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</si>
  <si>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</si>
  <si>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</si>
  <si>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</si>
  <si>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</si>
  <si>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</si>
  <si>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</si>
  <si>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</si>
  <si>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</si>
  <si>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</si>
  <si>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</si>
  <si>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</si>
  <si>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</si>
  <si>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</si>
  <si>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</si>
  <si>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</si>
  <si>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</si>
  <si>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</si>
  <si>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</si>
  <si>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</si>
  <si>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</si>
  <si>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</si>
  <si>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</si>
  <si>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</si>
  <si>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</si>
  <si>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</si>
  <si>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</si>
  <si>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</si>
  <si>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</si>
  <si>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</si>
  <si>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</si>
  <si>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</si>
  <si>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</si>
  <si>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</si>
  <si>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</si>
  <si>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</si>
  <si>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</si>
  <si>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</si>
  <si>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</si>
  <si>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</si>
  <si>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</si>
  <si>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</si>
  <si>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</si>
  <si>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</si>
  <si>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</si>
  <si>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</si>
  <si>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</si>
  <si>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</si>
  <si>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</si>
  <si>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</si>
  <si>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</si>
  <si>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</si>
  <si>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</si>
  <si>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</si>
  <si>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</si>
  <si>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</si>
  <si>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</si>
  <si>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</si>
  <si>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</si>
  <si>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</si>
  <si>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</si>
  <si>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</si>
  <si>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</si>
  <si>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</si>
  <si>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</si>
  <si>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</si>
  <si>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</si>
  <si>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</si>
  <si>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</si>
  <si>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</si>
  <si>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</si>
  <si>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</si>
  <si>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</si>
  <si>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</si>
  <si>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</si>
  <si>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</si>
  <si>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</si>
  <si>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</si>
  <si>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</si>
  <si>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</si>
  <si>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</si>
  <si>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</si>
  <si>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</si>
  <si>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</si>
  <si>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</si>
  <si>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</si>
  <si>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</si>
  <si>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</si>
  <si>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</si>
  <si>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</si>
  <si>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</si>
  <si>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</si>
  <si>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</si>
  <si>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</si>
  <si>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</si>
  <si>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</si>
  <si>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</si>
  <si>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</si>
  <si>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</si>
  <si>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</si>
  <si>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</si>
  <si>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</si>
  <si>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</si>
  <si>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</si>
  <si>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</si>
  <si>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</si>
  <si>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</si>
  <si>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</si>
  <si>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</si>
  <si>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</si>
  <si>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</si>
  <si>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</si>
  <si>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</si>
  <si>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</si>
  <si>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</si>
  <si>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</si>
  <si>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</si>
  <si>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</si>
  <si>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</si>
  <si>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</si>
  <si>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</si>
  <si>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</si>
  <si>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</si>
  <si>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</si>
  <si>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</si>
  <si>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</si>
  <si>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</si>
  <si>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</si>
  <si>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</si>
  <si>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</si>
  <si>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</si>
  <si>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</si>
  <si>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</si>
  <si>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</si>
  <si>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</si>
  <si>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</si>
  <si>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</si>
  <si>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</si>
  <si>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</si>
  <si>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</si>
  <si>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</si>
  <si>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</si>
  <si>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</si>
  <si>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</si>
  <si>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</si>
  <si>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</si>
  <si>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</si>
  <si>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</si>
  <si>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</si>
  <si>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</si>
  <si>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</si>
  <si>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</si>
  <si>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</si>
  <si>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</si>
  <si>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</si>
  <si>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</si>
  <si>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</si>
  <si>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</si>
  <si>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</si>
  <si>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</si>
  <si>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</si>
  <si>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</si>
  <si>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</si>
  <si>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</si>
  <si>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</si>
  <si>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</si>
  <si>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</si>
  <si>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</si>
  <si>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</si>
  <si>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</si>
  <si>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</si>
  <si>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</si>
  <si>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</si>
  <si>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</si>
  <si>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</si>
  <si>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</si>
  <si>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</si>
  <si>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</si>
  <si>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</si>
  <si>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</si>
  <si>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</si>
  <si>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</si>
  <si>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</si>
  <si>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</si>
  <si>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</si>
  <si>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</si>
  <si>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</si>
  <si>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</si>
  <si>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</si>
  <si>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</si>
  <si>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</si>
  <si>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</si>
  <si>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</si>
  <si>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</si>
  <si>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</si>
  <si>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</si>
  <si>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</si>
  <si>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</si>
  <si>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</si>
  <si>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</si>
  <si>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</si>
  <si>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</si>
  <si>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</si>
  <si>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</si>
  <si>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</si>
  <si>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</si>
  <si>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</si>
  <si>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</si>
  <si>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</si>
  <si>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</si>
  <si>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</si>
  <si>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</si>
  <si>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</si>
  <si>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</si>
  <si>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</si>
  <si>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</si>
  <si>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</si>
  <si>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</si>
  <si>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</si>
  <si>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</si>
  <si>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</si>
  <si>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</si>
  <si>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</si>
  <si>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</si>
  <si>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</si>
  <si>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</si>
  <si>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</si>
  <si>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</si>
  <si>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</si>
  <si>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</si>
  <si>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</si>
  <si>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</si>
  <si>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</si>
  <si>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</si>
  <si>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</si>
  <si>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</si>
  <si>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</si>
  <si>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</si>
  <si>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</si>
  <si>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</si>
  <si>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</si>
  <si>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</si>
  <si>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</si>
  <si>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</si>
  <si>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</si>
  <si>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</si>
  <si>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</si>
  <si>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</si>
  <si>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</si>
  <si>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</si>
  <si>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</si>
  <si>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</si>
  <si>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</si>
  <si>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</si>
  <si>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</si>
  <si>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</si>
  <si>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</si>
  <si>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</si>
  <si>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</si>
  <si>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</si>
  <si>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</si>
  <si>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</si>
  <si>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</si>
  <si>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</si>
  <si>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</si>
  <si>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</si>
  <si>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</si>
  <si>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</si>
  <si>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</si>
  <si>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</si>
  <si>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</si>
  <si>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</si>
  <si>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</si>
  <si>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</si>
  <si>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</si>
  <si>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</si>
  <si>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</si>
  <si>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</si>
  <si>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</si>
  <si>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</si>
  <si>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</si>
  <si>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</si>
  <si>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</si>
  <si>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</si>
  <si>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</si>
  <si>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</si>
  <si>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</si>
  <si>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</si>
  <si>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</si>
  <si>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</si>
  <si>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</si>
  <si>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</si>
  <si>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</si>
  <si>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</si>
  <si>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</si>
  <si>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</si>
  <si>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</si>
  <si>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</si>
  <si>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</si>
  <si>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</si>
  <si>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</si>
  <si>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</si>
  <si>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</si>
  <si>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</si>
  <si>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</si>
  <si>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</si>
  <si>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</si>
  <si>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</si>
  <si>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</si>
  <si>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</si>
  <si>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</si>
  <si>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</si>
  <si>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</si>
  <si>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</si>
  <si>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</si>
  <si>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</si>
  <si>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</si>
  <si>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</si>
  <si>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</si>
  <si>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</si>
  <si>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</si>
  <si>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</si>
  <si>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</si>
  <si>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</si>
  <si>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</si>
  <si>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</si>
  <si>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</si>
  <si>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</si>
  <si>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</si>
  <si>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</si>
  <si>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</si>
  <si>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</si>
  <si>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</si>
  <si>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</si>
  <si>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</si>
  <si>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</si>
  <si>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</si>
  <si>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</si>
  <si>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</si>
  <si>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</si>
  <si>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</si>
  <si>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</si>
  <si>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</si>
  <si>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</si>
  <si>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</si>
  <si>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</si>
  <si>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</si>
  <si>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</si>
  <si>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</si>
  <si>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</si>
  <si>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</si>
  <si>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</si>
  <si>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</si>
  <si>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</si>
  <si>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</si>
  <si>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</si>
  <si>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</si>
  <si>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</si>
  <si>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</si>
  <si>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</si>
  <si>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</si>
  <si>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</si>
  <si>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</si>
  <si>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</si>
  <si>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</si>
  <si>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</si>
  <si>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</si>
  <si>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</si>
  <si>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</si>
  <si>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</si>
  <si>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</si>
  <si>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</si>
  <si>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</si>
  <si>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</si>
  <si>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</si>
  <si>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</si>
  <si>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</si>
  <si>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</si>
  <si>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</si>
  <si>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</si>
  <si>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</si>
  <si>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</si>
  <si>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</si>
  <si>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</si>
  <si>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</si>
  <si>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</si>
  <si>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</si>
  <si>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</si>
  <si>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</si>
  <si>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</si>
  <si>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</si>
  <si>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</si>
  <si>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</si>
  <si>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</si>
  <si>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</si>
  <si>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</si>
  <si>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</si>
  <si>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</si>
  <si>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</si>
  <si>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</si>
  <si>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</si>
  <si>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</si>
  <si>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</si>
  <si>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</si>
  <si>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</si>
  <si>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</si>
  <si>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</si>
  <si>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</si>
  <si>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</si>
  <si>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</si>
  <si>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</si>
  <si>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</si>
  <si>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</si>
  <si>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</si>
  <si>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</si>
  <si>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</si>
  <si>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</si>
  <si>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</si>
  <si>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</si>
  <si>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</si>
  <si>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</si>
  <si>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</si>
  <si>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</si>
  <si>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</si>
  <si>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</si>
  <si>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</si>
  <si>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</si>
  <si>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</si>
  <si>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</si>
  <si>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</si>
  <si>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</si>
  <si>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</si>
  <si>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</si>
  <si>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</si>
  <si>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</si>
  <si>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</si>
  <si>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</si>
  <si>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</si>
  <si>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</si>
  <si>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</si>
  <si>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</si>
  <si>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</si>
  <si>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</si>
  <si>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</si>
  <si>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</si>
  <si>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</si>
  <si>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</si>
  <si>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</si>
  <si>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</si>
  <si>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</si>
  <si>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</si>
  <si>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</si>
  <si>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</si>
  <si>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</si>
  <si>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</si>
  <si>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</si>
  <si>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</si>
  <si>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</si>
  <si>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</si>
  <si>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</si>
  <si>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</si>
  <si>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</si>
  <si>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</si>
  <si>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</si>
  <si>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</si>
  <si>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</si>
  <si>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</si>
  <si>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</si>
  <si>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</si>
  <si>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</si>
  <si>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</si>
  <si>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</si>
  <si>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</si>
  <si>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</si>
  <si>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</si>
  <si>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</si>
  <si>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</si>
  <si>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</si>
  <si>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</si>
  <si>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</si>
  <si>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</si>
  <si>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</si>
  <si>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</si>
  <si>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</si>
  <si>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</si>
  <si>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</si>
  <si>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</si>
  <si>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</si>
  <si>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</si>
  <si>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</si>
  <si>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</si>
  <si>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</si>
  <si>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</si>
  <si>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</si>
  <si>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</si>
  <si>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</si>
  <si>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</si>
  <si>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</si>
  <si>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</si>
  <si>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</si>
  <si>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</si>
  <si>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</si>
  <si>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</si>
  <si>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</si>
  <si>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</si>
  <si>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</si>
  <si>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</si>
  <si>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</si>
  <si>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</si>
  <si>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</si>
  <si>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</si>
  <si>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</si>
  <si>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</si>
  <si>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</si>
  <si>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</si>
  <si>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</si>
  <si>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</si>
  <si>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</si>
  <si>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</si>
  <si>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</si>
  <si>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</si>
  <si>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</si>
  <si>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</si>
  <si>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</si>
  <si>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</si>
  <si>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</si>
  <si>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</si>
  <si>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</si>
  <si>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</si>
  <si>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</si>
  <si>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</si>
  <si>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</si>
  <si>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</si>
  <si>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</si>
  <si>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</si>
  <si>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</si>
  <si>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</si>
  <si>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</si>
  <si>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</si>
  <si>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</si>
  <si>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</si>
  <si>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</si>
  <si>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</si>
  <si>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</si>
  <si>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</si>
  <si>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</si>
  <si>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</si>
  <si>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</si>
  <si>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</si>
  <si>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</si>
  <si>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</si>
  <si>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</si>
  <si>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</si>
  <si>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</si>
  <si>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</si>
  <si>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</si>
  <si>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</si>
  <si>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</si>
  <si>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</si>
  <si>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</si>
  <si>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</si>
  <si>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</si>
  <si>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</si>
  <si>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</si>
  <si>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</si>
  <si>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</si>
  <si>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</si>
  <si>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</si>
  <si>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</si>
  <si>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</si>
  <si>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</si>
  <si>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</si>
  <si>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</si>
  <si>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</si>
  <si>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</si>
  <si>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</si>
  <si>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</si>
  <si>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</si>
  <si>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</si>
  <si>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</si>
  <si>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</si>
  <si>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</si>
  <si>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</si>
  <si>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</si>
  <si>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</si>
  <si>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</si>
  <si>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</si>
  <si>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</si>
  <si>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</si>
  <si>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</si>
  <si>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</si>
  <si>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</si>
  <si>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</si>
  <si>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</si>
  <si>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</si>
  <si>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</si>
  <si>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</si>
  <si>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</si>
  <si>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</si>
  <si>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</si>
  <si>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</si>
  <si>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</si>
  <si>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</si>
  <si>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</si>
  <si>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</si>
  <si>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</si>
  <si>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</si>
  <si>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</si>
  <si>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</si>
  <si>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</si>
  <si>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</si>
  <si>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</si>
  <si>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</si>
  <si>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</si>
  <si>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</si>
  <si>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</si>
  <si>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</si>
  <si>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</si>
  <si>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</si>
  <si>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</si>
  <si>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</si>
  <si>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</si>
  <si>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</si>
  <si>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</si>
  <si>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</si>
  <si>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</si>
  <si>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</si>
  <si>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</si>
  <si>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</si>
  <si>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</si>
  <si>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</si>
  <si>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</si>
  <si>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</si>
  <si>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</si>
  <si>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</si>
  <si>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</si>
  <si>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</si>
  <si>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</si>
  <si>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</si>
  <si>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</si>
  <si>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</si>
  <si>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</si>
  <si>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</si>
  <si>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</si>
  <si>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</si>
  <si>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</si>
  <si>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</si>
  <si>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</si>
  <si>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</si>
  <si>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</si>
  <si>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</si>
  <si>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</si>
  <si>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</si>
  <si>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</si>
  <si>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</si>
  <si>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</si>
  <si>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</si>
  <si>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</si>
  <si>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</si>
  <si>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</si>
  <si>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</si>
  <si>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</si>
  <si>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</si>
  <si>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</si>
  <si>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</si>
  <si>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</si>
  <si>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</si>
  <si>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</si>
  <si>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</si>
  <si>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</si>
  <si>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</si>
  <si>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</si>
  <si>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</si>
  <si>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</si>
  <si>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</si>
  <si>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</si>
  <si>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</si>
  <si>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</si>
  <si>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</si>
  <si>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</si>
  <si>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</si>
  <si>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</si>
  <si>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</si>
  <si>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</si>
  <si>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</si>
  <si>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</si>
  <si>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</si>
  <si>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</si>
  <si>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</si>
  <si>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</si>
  <si>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</si>
  <si>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</si>
  <si>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</si>
  <si>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</si>
  <si>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</si>
  <si>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</si>
  <si>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</si>
  <si>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</si>
  <si>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</si>
  <si>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</si>
  <si>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</si>
  <si>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</si>
  <si>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</si>
  <si>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</si>
  <si>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</si>
  <si>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</si>
  <si>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</si>
  <si>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</si>
  <si>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</si>
  <si>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</si>
  <si>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</si>
  <si>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</si>
  <si>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</si>
  <si>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</si>
  <si>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</si>
  <si>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</si>
  <si>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</si>
  <si>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</si>
  <si>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</si>
  <si>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</si>
  <si>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</si>
  <si>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</si>
  <si>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</si>
  <si>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</si>
  <si>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</si>
  <si>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</si>
  <si>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</si>
  <si>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</si>
  <si>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</si>
  <si>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</si>
  <si>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</si>
  <si>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</si>
  <si>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</si>
  <si>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</si>
  <si>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</si>
  <si>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</si>
  <si>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</si>
  <si>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</si>
  <si>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</si>
  <si>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</si>
  <si>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</si>
  <si>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</si>
  <si>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</si>
  <si>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</si>
  <si>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</si>
  <si>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</si>
  <si>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</si>
  <si>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</si>
  <si>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</si>
  <si>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</si>
  <si>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</si>
  <si>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</si>
  <si>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</si>
  <si>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</si>
  <si>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</si>
  <si>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</si>
  <si>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</si>
  <si>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</si>
  <si>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</si>
  <si>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</si>
  <si>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</si>
  <si>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</si>
  <si>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</si>
  <si>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</si>
  <si>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</si>
  <si>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</si>
  <si>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</si>
  <si>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</si>
  <si>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</si>
  <si>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</si>
  <si>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</si>
  <si>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</si>
  <si>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</si>
  <si>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</si>
  <si>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</si>
  <si>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</si>
  <si>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</si>
  <si>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</si>
  <si>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</si>
  <si>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</si>
  <si>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</si>
  <si>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</si>
  <si>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</si>
  <si>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</si>
  <si>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</si>
  <si>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</si>
  <si>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</si>
  <si>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</si>
  <si>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</si>
  <si>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</si>
  <si>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</si>
  <si>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</si>
  <si>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</si>
  <si>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</si>
  <si>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</si>
  <si>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</si>
  <si>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</si>
  <si>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</si>
  <si>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</si>
  <si>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</si>
  <si>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</si>
  <si>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</si>
  <si>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</si>
  <si>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</si>
  <si>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</si>
  <si>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</si>
  <si>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</si>
  <si>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</si>
  <si>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</si>
  <si>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</si>
  <si>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</si>
  <si>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</si>
  <si>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</si>
  <si>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</si>
  <si>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</si>
  <si>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</si>
  <si>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</si>
  <si>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</si>
  <si>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</si>
  <si>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</si>
  <si>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</si>
  <si>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</si>
  <si>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</si>
  <si>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</si>
  <si>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</si>
  <si>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</si>
  <si>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</si>
  <si>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</si>
  <si>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</si>
  <si>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</si>
  <si>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</si>
  <si>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</si>
  <si>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</si>
  <si>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</si>
  <si>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</si>
  <si>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</si>
  <si>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</si>
  <si>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</si>
  <si>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</si>
  <si>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</si>
  <si>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</si>
  <si>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</si>
  <si>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</si>
  <si>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</si>
  <si>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</si>
  <si>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</si>
  <si>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</si>
  <si>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</si>
  <si>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</si>
  <si>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</si>
  <si>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</si>
  <si>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</si>
  <si>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</si>
  <si>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</si>
  <si>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</si>
  <si>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</si>
  <si>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</si>
  <si>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</si>
  <si>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</si>
  <si>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</si>
  <si>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</si>
  <si>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</si>
  <si>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</si>
  <si>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</si>
  <si>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</si>
  <si>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</si>
  <si>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</si>
  <si>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</si>
  <si>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</si>
  <si>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</si>
  <si>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</si>
  <si>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</si>
  <si>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</si>
  <si>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</si>
  <si>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</si>
  <si>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</si>
  <si>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</si>
  <si>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</si>
  <si>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</si>
  <si>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</si>
  <si>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</si>
  <si>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</si>
  <si>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</si>
  <si>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</si>
  <si>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</si>
  <si>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</si>
  <si>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</si>
  <si>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</si>
  <si>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</si>
  <si>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</si>
  <si>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</si>
  <si>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</si>
  <si>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</si>
  <si>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</si>
  <si>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</si>
  <si>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</si>
  <si>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</si>
  <si>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</si>
  <si>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</si>
  <si>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</si>
  <si>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</si>
  <si>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</si>
  <si>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</si>
  <si>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</si>
  <si>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</si>
  <si>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</si>
  <si>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</si>
  <si>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</si>
  <si>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</si>
  <si>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</si>
  <si>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</si>
  <si>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</si>
  <si>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</si>
  <si>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</si>
  <si>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</si>
  <si>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</si>
  <si>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</si>
  <si>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</si>
  <si>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</si>
  <si>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</si>
  <si>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</si>
  <si>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</si>
  <si>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</si>
  <si>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</si>
  <si>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</si>
  <si>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</si>
  <si>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</si>
  <si>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</si>
  <si>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</si>
  <si>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</si>
  <si>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</si>
  <si>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</si>
  <si>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</si>
  <si>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</si>
  <si>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</si>
  <si>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</si>
  <si>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</si>
  <si>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</si>
  <si>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</si>
  <si>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</si>
  <si>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</si>
  <si>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</si>
  <si>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</si>
  <si>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</si>
  <si>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</si>
  <si>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</si>
  <si>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</si>
  <si>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</si>
  <si>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</si>
  <si>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</si>
  <si>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</si>
  <si>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</si>
  <si>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</si>
  <si>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</si>
  <si>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</si>
  <si>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</si>
  <si>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</si>
  <si>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</si>
  <si>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</si>
  <si>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</si>
  <si>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</si>
  <si>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</si>
  <si>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</si>
  <si>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</si>
  <si>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</si>
  <si>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</si>
  <si>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</si>
  <si>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</si>
  <si>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</si>
  <si>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</si>
  <si>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</si>
  <si>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</si>
  <si>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</si>
  <si>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</si>
  <si>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</si>
  <si>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</si>
  <si>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</si>
  <si>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</si>
  <si>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</si>
  <si>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</si>
  <si>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</si>
  <si>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</si>
  <si>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</si>
  <si>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</si>
  <si>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</si>
  <si>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</si>
  <si>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</si>
  <si>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</si>
  <si>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</si>
  <si>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</si>
  <si>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</si>
  <si>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</si>
  <si>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</si>
  <si>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</si>
  <si>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</si>
  <si>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</si>
  <si>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</si>
  <si>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</si>
  <si>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</si>
  <si>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</si>
  <si>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</si>
  <si>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</si>
  <si>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</si>
  <si>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</si>
  <si>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</si>
  <si>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</si>
  <si>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</si>
  <si>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</si>
  <si>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</si>
  <si>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</si>
  <si>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</si>
  <si>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</si>
  <si>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</si>
  <si>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</si>
  <si>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</si>
  <si>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</si>
  <si>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</si>
  <si>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</si>
  <si>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</si>
  <si>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</si>
  <si>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</si>
  <si>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</si>
  <si>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</si>
  <si>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</si>
  <si>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</si>
  <si>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</si>
  <si>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</si>
  <si>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</si>
  <si>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</si>
  <si>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</si>
  <si>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</si>
  <si>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</si>
  <si>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</si>
  <si>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</si>
  <si>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</si>
  <si>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</si>
  <si>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</si>
  <si>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</si>
  <si>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</si>
  <si>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</si>
  <si>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</si>
  <si>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</si>
  <si>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</si>
  <si>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</si>
  <si>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</si>
  <si>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</si>
  <si>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</si>
  <si>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</si>
  <si>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</si>
  <si>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</si>
  <si>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</si>
  <si>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</si>
  <si>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</si>
  <si>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</si>
  <si>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</si>
  <si>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</si>
  <si>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</si>
  <si>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</si>
  <si>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</si>
  <si>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</si>
  <si>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</si>
  <si>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</si>
  <si>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</si>
  <si>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</si>
  <si>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</si>
  <si>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</si>
  <si>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</si>
  <si>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</si>
  <si>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</si>
  <si>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</si>
  <si>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</si>
  <si>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</si>
  <si>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</si>
  <si>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</si>
  <si>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</si>
  <si>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</si>
  <si>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</si>
  <si>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</si>
  <si>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</si>
  <si>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</si>
  <si>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</si>
  <si>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</si>
  <si>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</si>
  <si>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</si>
  <si>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</si>
  <si>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</si>
  <si>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</si>
  <si>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</si>
  <si>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</si>
  <si>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</si>
  <si>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</si>
  <si>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</si>
  <si>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</si>
  <si>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</si>
  <si>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</si>
  <si>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</si>
  <si>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</si>
  <si>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</si>
  <si>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</si>
  <si>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</si>
  <si>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</si>
  <si>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</si>
  <si>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</si>
  <si>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</si>
  <si>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</si>
  <si>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</si>
  <si>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</si>
  <si>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</si>
  <si>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</si>
  <si>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</si>
  <si>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</si>
  <si>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</si>
  <si>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</si>
  <si>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</si>
  <si>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</si>
  <si>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</si>
  <si>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</si>
  <si>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</si>
  <si>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</si>
  <si>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</si>
  <si>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</si>
  <si>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</si>
  <si>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</si>
  <si>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</si>
  <si>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</si>
  <si>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</si>
  <si>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</si>
  <si>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</si>
  <si>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</si>
  <si>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</si>
  <si>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</si>
  <si>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</si>
  <si>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</si>
  <si>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</si>
  <si>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</si>
  <si>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</si>
  <si>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</si>
  <si>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</si>
  <si>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</si>
  <si>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</si>
  <si>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</si>
  <si>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</si>
  <si>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</si>
  <si>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</si>
  <si>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</si>
  <si>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</si>
  <si>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</si>
  <si>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</si>
  <si>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</si>
  <si>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</si>
  <si>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</si>
  <si>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</si>
  <si>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</si>
  <si>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</si>
  <si>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</si>
  <si>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</si>
  <si>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</si>
  <si>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</si>
  <si>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</si>
  <si>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</si>
  <si>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</si>
  <si>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</si>
  <si>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</si>
  <si>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</si>
  <si>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</si>
  <si>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</si>
  <si>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</si>
  <si>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</si>
  <si>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</si>
  <si>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</si>
  <si>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</si>
  <si>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</si>
  <si>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</si>
  <si>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</si>
  <si>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</si>
  <si>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</si>
  <si>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</si>
  <si>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</si>
  <si>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</si>
  <si>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</si>
  <si>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</si>
  <si>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</si>
  <si>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</si>
  <si>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</si>
  <si>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</si>
  <si>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</si>
  <si>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</si>
  <si>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</si>
  <si>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</si>
  <si>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</si>
  <si>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</si>
  <si>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</si>
  <si>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</si>
  <si>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</si>
  <si>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</si>
  <si>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</si>
  <si>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</si>
  <si>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</si>
  <si>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</si>
  <si>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</si>
  <si>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</si>
  <si>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</si>
  <si>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</si>
  <si>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</si>
  <si>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</si>
  <si>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</si>
  <si>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</si>
  <si>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</si>
  <si>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</si>
  <si>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</si>
  <si>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</si>
  <si>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</si>
  <si>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</si>
  <si>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</si>
  <si>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</si>
  <si>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</si>
  <si>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</si>
  <si>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</si>
  <si>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</si>
  <si>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</si>
  <si>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</si>
  <si>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</si>
  <si>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</si>
  <si>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</si>
  <si>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</si>
  <si>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</si>
  <si>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</si>
  <si>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</si>
  <si>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</si>
  <si>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</si>
  <si>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</si>
  <si>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</si>
  <si>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</si>
  <si>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</si>
  <si>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</si>
  <si>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</si>
  <si>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</si>
  <si>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</si>
  <si>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</si>
  <si>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</si>
  <si>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</si>
  <si>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</si>
  <si>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</si>
  <si>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</si>
  <si>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</si>
  <si>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</si>
  <si>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</si>
  <si>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</si>
  <si>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</si>
  <si>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</si>
  <si>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</si>
  <si>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</si>
  <si>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</si>
  <si>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</si>
  <si>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</si>
  <si>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</si>
  <si>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</si>
  <si>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</si>
  <si>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</si>
  <si>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</si>
  <si>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</si>
  <si>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</si>
  <si>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</si>
  <si>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</si>
  <si>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</si>
  <si>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</si>
  <si>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</si>
  <si>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</si>
  <si>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</si>
  <si>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</si>
  <si>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</si>
  <si>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</si>
  <si>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</si>
  <si>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</si>
  <si>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</si>
  <si>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</si>
  <si>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</si>
  <si>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</si>
  <si>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</si>
  <si>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</si>
  <si>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</si>
  <si>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</si>
  <si>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</si>
  <si>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</si>
  <si>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</si>
  <si>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</si>
  <si>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</si>
  <si>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</si>
  <si>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</si>
  <si>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</si>
  <si>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</si>
  <si>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</si>
  <si>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</si>
  <si>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</si>
  <si>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</si>
  <si>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</si>
  <si>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</si>
  <si>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</si>
  <si>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</si>
  <si>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</si>
  <si>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</si>
  <si>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</si>
  <si>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</si>
  <si>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</si>
  <si>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</si>
  <si>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</si>
  <si>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</si>
  <si>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</si>
  <si>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</si>
  <si>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</si>
  <si>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</si>
  <si>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</si>
  <si>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</si>
  <si>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</si>
  <si>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</si>
  <si>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</si>
  <si>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</si>
  <si>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</si>
  <si>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</si>
  <si>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</si>
  <si>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</si>
  <si>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</si>
  <si>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</si>
  <si>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</si>
  <si>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</si>
  <si>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</si>
  <si>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</si>
  <si>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</si>
  <si>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</si>
  <si>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</si>
  <si>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</si>
  <si>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</si>
  <si>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</si>
  <si>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</si>
  <si>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</si>
  <si>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</si>
  <si>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</si>
  <si>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</si>
  <si>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</si>
  <si>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</si>
  <si>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</si>
  <si>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</si>
  <si>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</si>
  <si>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</si>
  <si>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</si>
  <si>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</si>
  <si>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</si>
  <si>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</si>
  <si>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</si>
  <si>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</si>
  <si>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</si>
  <si>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</si>
  <si>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</si>
  <si>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</si>
  <si>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</si>
  <si>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</si>
  <si>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</si>
  <si>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</si>
  <si>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</si>
  <si>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</si>
  <si>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</si>
  <si>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</si>
  <si>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</si>
  <si>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</si>
  <si>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</si>
  <si>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</si>
  <si>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</si>
  <si>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</si>
  <si>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</si>
  <si>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</si>
  <si>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</si>
  <si>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</si>
  <si>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</si>
  <si>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</si>
  <si>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</si>
  <si>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</si>
  <si>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</si>
  <si>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</si>
  <si>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</si>
  <si>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</si>
  <si>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</si>
  <si>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</si>
  <si>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</si>
  <si>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</si>
  <si>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</si>
  <si>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</si>
  <si>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</si>
  <si>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</si>
  <si>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</si>
  <si>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</si>
  <si>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</si>
  <si>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</si>
  <si>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</si>
  <si>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</si>
  <si>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</si>
  <si>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</si>
  <si>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</si>
  <si>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</si>
  <si>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</si>
  <si>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</si>
  <si>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</si>
  <si>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</si>
  <si>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</si>
  <si>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</si>
  <si>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</si>
  <si>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</si>
  <si>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</si>
  <si>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</si>
  <si>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</si>
  <si>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</si>
  <si>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</si>
  <si>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</si>
  <si>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</si>
  <si>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</si>
  <si>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</si>
  <si>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</si>
  <si>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</si>
  <si>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</si>
  <si>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</si>
  <si>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</si>
  <si>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</si>
  <si>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</si>
  <si>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</si>
  <si>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</si>
  <si>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</si>
  <si>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</si>
  <si>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</si>
  <si>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</si>
  <si>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</si>
  <si>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</si>
  <si>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</si>
  <si>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</si>
  <si>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</si>
  <si>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</si>
  <si>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</si>
  <si>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</si>
  <si>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</si>
  <si>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</si>
  <si>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</si>
  <si>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</si>
  <si>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</si>
  <si>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</si>
  <si>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</si>
  <si>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</si>
  <si>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</si>
  <si>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</si>
  <si>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</si>
  <si>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</si>
  <si>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</si>
  <si>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</si>
  <si>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</si>
  <si>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</si>
  <si>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</si>
  <si>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</si>
  <si>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</si>
  <si>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</si>
  <si>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</si>
  <si>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</si>
  <si>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</si>
  <si>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</si>
  <si>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</si>
  <si>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</si>
  <si>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</si>
  <si>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</si>
  <si>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</si>
  <si>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</si>
  <si>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</si>
  <si>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</si>
  <si>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</si>
  <si>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</si>
  <si>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</si>
  <si>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</si>
  <si>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</si>
  <si>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</si>
  <si>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</si>
  <si>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</si>
  <si>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</si>
  <si>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</si>
  <si>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</si>
  <si>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</si>
  <si>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</si>
  <si>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</si>
  <si>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</si>
  <si>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</si>
  <si>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</si>
  <si>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</si>
  <si>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</si>
  <si>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</si>
  <si>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</si>
  <si>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</si>
  <si>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</si>
  <si>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</si>
  <si>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</si>
  <si>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</si>
  <si>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</si>
  <si>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</si>
  <si>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</si>
  <si>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</si>
  <si>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</si>
  <si>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</si>
  <si>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</si>
  <si>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</si>
  <si>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</si>
  <si>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</si>
  <si>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</si>
  <si>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</si>
  <si>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</si>
  <si>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</si>
  <si>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</si>
  <si>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</si>
  <si>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</si>
  <si>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</si>
  <si>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</si>
  <si>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</si>
  <si>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</si>
  <si>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</si>
  <si>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</si>
  <si>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</si>
  <si>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</si>
  <si>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</si>
  <si>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</si>
  <si>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</si>
  <si>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</si>
  <si>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</si>
  <si>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</si>
  <si>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</si>
  <si>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</si>
  <si>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</si>
  <si>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</si>
  <si>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</si>
  <si>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</si>
  <si>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</si>
  <si>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</si>
  <si>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</si>
  <si>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</si>
  <si>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</si>
  <si>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</si>
  <si>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</si>
  <si>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</si>
  <si>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</si>
  <si>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</si>
  <si>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</si>
  <si>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</si>
  <si>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</si>
  <si>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</si>
  <si>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</si>
  <si>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</si>
  <si>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</si>
  <si>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</si>
  <si>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</si>
  <si>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</si>
  <si>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</si>
  <si>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</si>
  <si>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</si>
  <si>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</si>
  <si>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</si>
  <si>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</si>
  <si>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</si>
  <si>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</si>
  <si>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</si>
  <si>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</si>
  <si>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</si>
  <si>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</si>
  <si>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</si>
  <si>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</si>
  <si>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</si>
  <si>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</si>
  <si>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</si>
  <si>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</si>
  <si>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</si>
  <si>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</si>
  <si>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</si>
  <si>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</si>
  <si>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</si>
  <si>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</si>
  <si>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</si>
  <si>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</si>
  <si>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</si>
  <si>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</si>
  <si>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Sub_Category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</si>
  <si>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</si>
  <si>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</si>
  <si>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</si>
  <si>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</si>
  <si>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</si>
  <si>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</si>
  <si>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</si>
  <si>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</si>
  <si>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</si>
  <si>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</si>
  <si>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</si>
  <si>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</si>
  <si>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</si>
  <si>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</si>
  <si>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</si>
  <si>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</si>
  <si>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</si>
  <si>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</si>
  <si>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</si>
  <si>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</si>
  <si>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</si>
  <si>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</si>
  <si>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</si>
  <si>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</si>
  <si>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</si>
  <si>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</si>
  <si>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</si>
  <si>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</si>
  <si>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</si>
  <si>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</si>
  <si>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</si>
  <si>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</si>
  <si>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</si>
  <si>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</si>
  <si>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</si>
  <si>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</si>
  <si>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</si>
  <si>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</si>
  <si>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</si>
  <si>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</si>
  <si>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Outcome Successful</t>
  </si>
  <si>
    <t>Backers Successful</t>
  </si>
  <si>
    <t>Outcome Failed</t>
  </si>
  <si>
    <t>Backers Failed</t>
  </si>
  <si>
    <t>Mean</t>
  </si>
  <si>
    <t>Median</t>
  </si>
  <si>
    <t>Min</t>
  </si>
  <si>
    <t>Max</t>
  </si>
  <si>
    <t>Var</t>
  </si>
  <si>
    <t>S.Dev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</si>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</sst>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d\-mmm\-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6" formatCode=";;;"/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6" formatCode=";;;"/>
    </dxf>
    <dxf>
      <numFmt numFmtId="166" formatCode=";;;"/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6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5D1-B358-5E3F5B5A7F0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E-45D1-B358-5E3F5B5A7F0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E-45D1-B358-5E3F5B5A7F0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E-45D1-B358-5E3F5B5A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617712"/>
        <c:axId val="1510616048"/>
      </c:barChart>
      <c:catAx>
        <c:axId val="1510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16048"/>
        <c:crosses val="autoZero"/>
        <c:auto val="1"/>
        <c:lblAlgn val="ctr"/>
        <c:lblOffset val="100"/>
        <c:noMultiLvlLbl val="0"/>
      </c:catAx>
      <c:valAx>
        <c:axId val="1510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E60-9643-1DF17007BE9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2-4E60-9643-1DF17007BE9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2-4E60-9643-1DF17007BE9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2-4E60-9643-1DF17007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425152"/>
        <c:axId val="1505428064"/>
      </c:barChart>
      <c:catAx>
        <c:axId val="15054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28064"/>
        <c:crosses val="autoZero"/>
        <c:auto val="1"/>
        <c:lblAlgn val="ctr"/>
        <c:lblOffset val="100"/>
        <c:noMultiLvlLbl val="0"/>
      </c:catAx>
      <c:valAx>
        <c:axId val="15054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94F-93F7-4705557C746C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7-4DF2-9A49-01C643462A5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47-4DF2-9A49-01C64346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218640"/>
        <c:axId val="1581213232"/>
      </c:lineChart>
      <c:catAx>
        <c:axId val="1581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13232"/>
        <c:crosses val="autoZero"/>
        <c:auto val="1"/>
        <c:lblAlgn val="ctr"/>
        <c:lblOffset val="100"/>
        <c:noMultiLvlLbl val="0"/>
      </c:catAx>
      <c:valAx>
        <c:axId val="1581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Vs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24-429D-AEC7-5EF4A8FED3B4}"/>
            </c:ext>
          </c:extLst>
        </c:ser>
        <c:ser>
          <c:idx val="5"/>
          <c:order val="5"/>
          <c:tx>
            <c:strRef>
              <c:f>'Outcomes Vs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24-429D-AEC7-5EF4A8FED3B4}"/>
            </c:ext>
          </c:extLst>
        </c:ser>
        <c:ser>
          <c:idx val="6"/>
          <c:order val="6"/>
          <c:tx>
            <c:strRef>
              <c:f>'Outcomes Vs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4-429D-AEC7-5EF4A8FE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07696"/>
        <c:axId val="203859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Vs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Vs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24-429D-AEC7-5EF4A8FED3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24-429D-AEC7-5EF4A8FED3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24-429D-AEC7-5EF4A8FED3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24-429D-AEC7-5EF4A8FED3B4}"/>
                  </c:ext>
                </c:extLst>
              </c15:ser>
            </c15:filteredLineSeries>
          </c:ext>
        </c:extLst>
      </c:lineChart>
      <c:catAx>
        <c:axId val="20386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97712"/>
        <c:crosses val="autoZero"/>
        <c:auto val="1"/>
        <c:lblAlgn val="ctr"/>
        <c:lblOffset val="100"/>
        <c:noMultiLvlLbl val="0"/>
      </c:catAx>
      <c:valAx>
        <c:axId val="203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261935</xdr:colOff>
      <xdr:row>0</xdr:row>
      <xdr:rowOff>38100</xdr:rowOff>
    </xdr:from>
    <xdr:to>
      <xdr:col>17</xdr:col>
      <xdr:colOff>676275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E6F4E-255A-98B7-237E-363C5336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9525</xdr:rowOff>
    </xdr:from>
    <xdr:to>
      <xdr:col>18</xdr:col>
      <xdr:colOff>180975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D4433-0243-6EA6-D34D-21E16DAD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</xdr:row>
      <xdr:rowOff>190501</xdr:rowOff>
    </xdr:from>
    <xdr:to>
      <xdr:col>12</xdr:col>
      <xdr:colOff>647700</xdr:colOff>
      <xdr:row>17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1F562-4DBF-10AF-7E23-74FFF22EB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1019176</xdr:colOff>
      <xdr:row>16</xdr:row>
      <xdr:rowOff>85725</xdr:rowOff>
    </xdr:from>
    <xdr:to>
      <xdr:col>7</xdr:col>
      <xdr:colOff>1562101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98173-63CE-34DF-8BAA-D496F575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Stevens" refreshedDate="44975.584755671298" createdVersion="8" refreshedVersion="8" minRefreshableVersion="3" recordCount="1001" xr:uid="{DA9A6843-B082-4D3B-A8FE-182DF2A192E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Stevens" refreshedDate="44976.34506712963" createdVersion="8" refreshedVersion="8" minRefreshableVersion="3" recordCount="1001" xr:uid="{00CB6737-A07A-40EA-A72D-6558FAF5711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3995B-48D7-4DB9-8336-0DA3C6C31C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0AD7D-F9C4-4698-8C8F-95B35410DCA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2D9A7-1607-412F-9F49-7A1E0259E3E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G1048576"/>
    </sheetView>
  </sheetViews>
  <sheetFormatPr defaultColWidth="11" defaultRowHeight="15.75" x14ac:dyDescent="0.25"/>
  <cols>
    <col min="1" max="1" width="7.125" customWidth="1"/>
    <col min="2" max="2" width="30.625" bestFit="1" customWidth="1"/>
    <col min="3" max="3" width="33.5" style="3" customWidth="1"/>
    <col min="4" max="5" width="11" style="5"/>
    <col min="6" max="6" width="18.625" customWidth="1"/>
    <col min="7" max="7" width="14.5" customWidth="1"/>
    <col min="8" max="9" width="18.625" customWidth="1"/>
    <col min="12" max="13" width="11.125" bestFit="1" customWidth="1"/>
    <col min="15" max="15" width="14.125" customWidth="1"/>
    <col min="16" max="16" width="28" bestFit="1" customWidth="1"/>
    <col min="17" max="17" width="28" customWidth="1"/>
    <col min="18" max="18" width="14.375" customWidth="1"/>
    <col min="19" max="20" width="25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2065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6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6">
        <f t="shared" ref="F3:F66" si="0"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6">
        <f t="shared" si="0"/>
        <v>1.3147878228782288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6">
        <f t="shared" si="0"/>
        <v>0.58976190476190471</v>
      </c>
      <c r="G5" t="s">
        <v>14</v>
      </c>
      <c r="H5">
        <v>24</v>
      </c>
      <c r="I5" s="5">
        <f t="shared" ref="I5:I67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6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6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6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6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6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6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6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6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6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6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6">
        <f>E16/D16</f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6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6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6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6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6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6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6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6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6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6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6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6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6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6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6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6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6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6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6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6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6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6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6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6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6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6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6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6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6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6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6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6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6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6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6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6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6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6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6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6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6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6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6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6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6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6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6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6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6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6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6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9">
        <f t="shared" ref="S67:S130" si="5">(((L67/60)/60)/24)+DATE(1970,1,1)</f>
        <v>40570.25</v>
      </c>
      <c r="T67" s="9">
        <f t="shared" ref="T67:T130" si="6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6">
        <f t="shared" si="4"/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9">
        <f t="shared" si="5"/>
        <v>42102.208333333328</v>
      </c>
      <c r="T68" s="9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6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9">
        <f t="shared" si="5"/>
        <v>40203.25</v>
      </c>
      <c r="T69" s="9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6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9">
        <f t="shared" si="5"/>
        <v>42943.208333333328</v>
      </c>
      <c r="T70" s="9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6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9">
        <f t="shared" si="5"/>
        <v>40531.25</v>
      </c>
      <c r="T71" s="9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6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9">
        <f t="shared" si="5"/>
        <v>40484.208333333336</v>
      </c>
      <c r="T72" s="9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6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9">
        <f t="shared" si="5"/>
        <v>43799.25</v>
      </c>
      <c r="T73" s="9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6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9">
        <f t="shared" si="5"/>
        <v>42186.208333333328</v>
      </c>
      <c r="T74" s="9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6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9">
        <f t="shared" si="5"/>
        <v>42701.25</v>
      </c>
      <c r="T75" s="9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6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9">
        <f t="shared" si="5"/>
        <v>42456.208333333328</v>
      </c>
      <c r="T76" s="9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6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9">
        <f t="shared" si="5"/>
        <v>43296.208333333328</v>
      </c>
      <c r="T77" s="9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6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9">
        <f t="shared" si="5"/>
        <v>42027.25</v>
      </c>
      <c r="T78" s="9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6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9">
        <f t="shared" si="5"/>
        <v>40448.208333333336</v>
      </c>
      <c r="T79" s="9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6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9">
        <f t="shared" si="5"/>
        <v>43206.208333333328</v>
      </c>
      <c r="T80" s="9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6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9">
        <f t="shared" si="5"/>
        <v>43267.208333333328</v>
      </c>
      <c r="T81" s="9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6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9">
        <f t="shared" si="5"/>
        <v>42976.208333333328</v>
      </c>
      <c r="T82" s="9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6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9">
        <f t="shared" si="5"/>
        <v>43062.25</v>
      </c>
      <c r="T83" s="9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6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9">
        <f t="shared" si="5"/>
        <v>43482.25</v>
      </c>
      <c r="T84" s="9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6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9">
        <f t="shared" si="5"/>
        <v>42579.208333333328</v>
      </c>
      <c r="T85" s="9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6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9">
        <f t="shared" si="5"/>
        <v>41118.208333333336</v>
      </c>
      <c r="T86" s="9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6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9">
        <f t="shared" si="5"/>
        <v>40797.208333333336</v>
      </c>
      <c r="T87" s="9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6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9">
        <f t="shared" si="5"/>
        <v>42128.208333333328</v>
      </c>
      <c r="T88" s="9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6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9">
        <f t="shared" si="5"/>
        <v>40610.25</v>
      </c>
      <c r="T89" s="9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6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9">
        <f t="shared" si="5"/>
        <v>42110.208333333328</v>
      </c>
      <c r="T90" s="9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6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9">
        <f t="shared" si="5"/>
        <v>40283.208333333336</v>
      </c>
      <c r="T91" s="9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6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9">
        <f t="shared" si="5"/>
        <v>42425.25</v>
      </c>
      <c r="T92" s="9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6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9">
        <f t="shared" si="5"/>
        <v>42588.208333333328</v>
      </c>
      <c r="T93" s="9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6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9">
        <f t="shared" si="5"/>
        <v>40352.208333333336</v>
      </c>
      <c r="T94" s="9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6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9">
        <f t="shared" si="5"/>
        <v>41202.208333333336</v>
      </c>
      <c r="T95" s="9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6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9">
        <f t="shared" si="5"/>
        <v>43562.208333333328</v>
      </c>
      <c r="T96" s="9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6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9">
        <f t="shared" si="5"/>
        <v>43752.208333333328</v>
      </c>
      <c r="T97" s="9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6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9">
        <f t="shared" si="5"/>
        <v>40612.25</v>
      </c>
      <c r="T98" s="9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6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9">
        <f t="shared" si="5"/>
        <v>42180.208333333328</v>
      </c>
      <c r="T99" s="9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6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9">
        <f t="shared" si="5"/>
        <v>42212.208333333328</v>
      </c>
      <c r="T100" s="9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6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9">
        <f t="shared" si="5"/>
        <v>41968.25</v>
      </c>
      <c r="T101" s="9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6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9">
        <f t="shared" si="5"/>
        <v>40835.208333333336</v>
      </c>
      <c r="T102" s="9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6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9">
        <f t="shared" si="5"/>
        <v>42056.25</v>
      </c>
      <c r="T103" s="9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6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9">
        <f t="shared" si="5"/>
        <v>43234.208333333328</v>
      </c>
      <c r="T104" s="9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6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9">
        <f t="shared" si="5"/>
        <v>40475.208333333336</v>
      </c>
      <c r="T105" s="9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6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9">
        <f t="shared" si="5"/>
        <v>42878.208333333328</v>
      </c>
      <c r="T106" s="9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6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9">
        <f t="shared" si="5"/>
        <v>41366.208333333336</v>
      </c>
      <c r="T107" s="9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6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9">
        <f t="shared" si="5"/>
        <v>43716.208333333328</v>
      </c>
      <c r="T108" s="9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6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9">
        <f t="shared" si="5"/>
        <v>43213.208333333328</v>
      </c>
      <c r="T109" s="9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6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9">
        <f t="shared" si="5"/>
        <v>41005.208333333336</v>
      </c>
      <c r="T110" s="9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6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9">
        <f t="shared" si="5"/>
        <v>41651.25</v>
      </c>
      <c r="T111" s="9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6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9">
        <f t="shared" si="5"/>
        <v>43354.208333333328</v>
      </c>
      <c r="T112" s="9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6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9">
        <f t="shared" si="5"/>
        <v>41174.208333333336</v>
      </c>
      <c r="T113" s="9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6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9">
        <f t="shared" si="5"/>
        <v>41875.208333333336</v>
      </c>
      <c r="T114" s="9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6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9">
        <f t="shared" si="5"/>
        <v>42990.208333333328</v>
      </c>
      <c r="T115" s="9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6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9">
        <f t="shared" si="5"/>
        <v>43564.208333333328</v>
      </c>
      <c r="T116" s="9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6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9">
        <f t="shared" si="5"/>
        <v>43056.25</v>
      </c>
      <c r="T117" s="9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6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9">
        <f t="shared" si="5"/>
        <v>42265.208333333328</v>
      </c>
      <c r="T118" s="9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6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9">
        <f t="shared" si="5"/>
        <v>40808.208333333336</v>
      </c>
      <c r="T119" s="9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6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9">
        <f t="shared" si="5"/>
        <v>41665.25</v>
      </c>
      <c r="T120" s="9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6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9">
        <f t="shared" si="5"/>
        <v>41806.208333333336</v>
      </c>
      <c r="T121" s="9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6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9">
        <f t="shared" si="5"/>
        <v>42111.208333333328</v>
      </c>
      <c r="T122" s="9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6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9">
        <f t="shared" si="5"/>
        <v>41917.208333333336</v>
      </c>
      <c r="T123" s="9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6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9">
        <f t="shared" si="5"/>
        <v>41970.25</v>
      </c>
      <c r="T124" s="9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6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9">
        <f t="shared" si="5"/>
        <v>42332.25</v>
      </c>
      <c r="T125" s="9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6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9">
        <f t="shared" si="5"/>
        <v>43598.208333333328</v>
      </c>
      <c r="T126" s="9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6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9">
        <f t="shared" si="5"/>
        <v>43362.208333333328</v>
      </c>
      <c r="T127" s="9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6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9">
        <f t="shared" si="5"/>
        <v>42596.208333333328</v>
      </c>
      <c r="T128" s="9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6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9">
        <f t="shared" si="5"/>
        <v>40310.208333333336</v>
      </c>
      <c r="T129" s="9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6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9">
        <f t="shared" si="5"/>
        <v>40417.208333333336</v>
      </c>
      <c r="T130" s="9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6">
        <f t="shared" ref="F131:F194" si="8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9">
        <f t="shared" ref="S131:S194" si="9">(((L131/60)/60)/24)+DATE(1970,1,1)</f>
        <v>42038.25</v>
      </c>
      <c r="T131" s="9">
        <f t="shared" ref="T131:T194" si="10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6">
        <f t="shared" si="8"/>
        <v>1.5546875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9">
        <f t="shared" si="9"/>
        <v>40842.208333333336</v>
      </c>
      <c r="T132" s="9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6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9">
        <f t="shared" si="9"/>
        <v>41607.25</v>
      </c>
      <c r="T133" s="9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6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9">
        <f t="shared" si="9"/>
        <v>43112.25</v>
      </c>
      <c r="T134" s="9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6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9">
        <f t="shared" si="9"/>
        <v>40767.208333333336</v>
      </c>
      <c r="T135" s="9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6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9">
        <f t="shared" si="9"/>
        <v>40713.208333333336</v>
      </c>
      <c r="T136" s="9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6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9">
        <f t="shared" si="9"/>
        <v>41340.25</v>
      </c>
      <c r="T137" s="9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6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9">
        <f t="shared" si="9"/>
        <v>41797.208333333336</v>
      </c>
      <c r="T138" s="9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6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9">
        <f t="shared" si="9"/>
        <v>40457.208333333336</v>
      </c>
      <c r="T139" s="9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6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9">
        <f t="shared" si="9"/>
        <v>41180.208333333336</v>
      </c>
      <c r="T140" s="9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6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9">
        <f t="shared" si="9"/>
        <v>42115.208333333328</v>
      </c>
      <c r="T141" s="9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6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9">
        <f t="shared" si="9"/>
        <v>43156.25</v>
      </c>
      <c r="T142" s="9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6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9">
        <f t="shared" si="9"/>
        <v>42167.208333333328</v>
      </c>
      <c r="T143" s="9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6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9">
        <f t="shared" si="9"/>
        <v>41005.208333333336</v>
      </c>
      <c r="T144" s="9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6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9">
        <f t="shared" si="9"/>
        <v>40357.208333333336</v>
      </c>
      <c r="T145" s="9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6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9">
        <f t="shared" si="9"/>
        <v>43633.208333333328</v>
      </c>
      <c r="T146" s="9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6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9">
        <f t="shared" si="9"/>
        <v>41889.208333333336</v>
      </c>
      <c r="T147" s="9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6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9">
        <f t="shared" si="9"/>
        <v>40855.25</v>
      </c>
      <c r="T148" s="9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6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9">
        <f t="shared" si="9"/>
        <v>42534.208333333328</v>
      </c>
      <c r="T149" s="9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6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9">
        <f t="shared" si="9"/>
        <v>42941.208333333328</v>
      </c>
      <c r="T150" s="9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6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9">
        <f t="shared" si="9"/>
        <v>41275.25</v>
      </c>
      <c r="T151" s="9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6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9">
        <f t="shared" si="9"/>
        <v>43450.25</v>
      </c>
      <c r="T152" s="9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6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9">
        <f t="shared" si="9"/>
        <v>41799.208333333336</v>
      </c>
      <c r="T153" s="9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6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9">
        <f t="shared" si="9"/>
        <v>42783.25</v>
      </c>
      <c r="T154" s="9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6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9">
        <f t="shared" si="9"/>
        <v>41201.208333333336</v>
      </c>
      <c r="T155" s="9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6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9">
        <f t="shared" si="9"/>
        <v>42502.208333333328</v>
      </c>
      <c r="T156" s="9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6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9">
        <f t="shared" si="9"/>
        <v>40262.208333333336</v>
      </c>
      <c r="T157" s="9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6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9">
        <f t="shared" si="9"/>
        <v>43743.208333333328</v>
      </c>
      <c r="T158" s="9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6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9">
        <f t="shared" si="9"/>
        <v>41638.25</v>
      </c>
      <c r="T159" s="9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6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9">
        <f t="shared" si="9"/>
        <v>42346.25</v>
      </c>
      <c r="T160" s="9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6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9">
        <f t="shared" si="9"/>
        <v>43551.208333333328</v>
      </c>
      <c r="T161" s="9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6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9">
        <f t="shared" si="9"/>
        <v>43582.208333333328</v>
      </c>
      <c r="T162" s="9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6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9">
        <f t="shared" si="9"/>
        <v>42270.208333333328</v>
      </c>
      <c r="T163" s="9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6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9">
        <f t="shared" si="9"/>
        <v>43442.25</v>
      </c>
      <c r="T164" s="9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6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9">
        <f t="shared" si="9"/>
        <v>43028.208333333328</v>
      </c>
      <c r="T165" s="9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6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9">
        <f t="shared" si="9"/>
        <v>43016.208333333328</v>
      </c>
      <c r="T166" s="9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6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9">
        <f t="shared" si="9"/>
        <v>42948.208333333328</v>
      </c>
      <c r="T167" s="9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6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9">
        <f t="shared" si="9"/>
        <v>40534.25</v>
      </c>
      <c r="T168" s="9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6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9">
        <f t="shared" si="9"/>
        <v>41435.208333333336</v>
      </c>
      <c r="T169" s="9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6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9">
        <f t="shared" si="9"/>
        <v>43518.25</v>
      </c>
      <c r="T170" s="9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6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9">
        <f t="shared" si="9"/>
        <v>41077.208333333336</v>
      </c>
      <c r="T171" s="9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6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9">
        <f t="shared" si="9"/>
        <v>42950.208333333328</v>
      </c>
      <c r="T172" s="9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6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9">
        <f t="shared" si="9"/>
        <v>41718.208333333336</v>
      </c>
      <c r="T173" s="9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6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9">
        <f t="shared" si="9"/>
        <v>41839.208333333336</v>
      </c>
      <c r="T174" s="9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6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9">
        <f t="shared" si="9"/>
        <v>41412.208333333336</v>
      </c>
      <c r="T175" s="9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6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9">
        <f t="shared" si="9"/>
        <v>42282.208333333328</v>
      </c>
      <c r="T176" s="9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6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9">
        <f t="shared" si="9"/>
        <v>42613.208333333328</v>
      </c>
      <c r="T177" s="9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6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9">
        <f t="shared" si="9"/>
        <v>42616.208333333328</v>
      </c>
      <c r="T178" s="9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6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9">
        <f t="shared" si="9"/>
        <v>40497.25</v>
      </c>
      <c r="T179" s="9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6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9">
        <f t="shared" si="9"/>
        <v>42999.208333333328</v>
      </c>
      <c r="T180" s="9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6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9">
        <f t="shared" si="9"/>
        <v>41350.208333333336</v>
      </c>
      <c r="T181" s="9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6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9">
        <f t="shared" si="9"/>
        <v>40259.208333333336</v>
      </c>
      <c r="T182" s="9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6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9">
        <f t="shared" si="9"/>
        <v>43012.208333333328</v>
      </c>
      <c r="T183" s="9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6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9">
        <f t="shared" si="9"/>
        <v>43631.208333333328</v>
      </c>
      <c r="T184" s="9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6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9">
        <f t="shared" si="9"/>
        <v>40430.208333333336</v>
      </c>
      <c r="T185" s="9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6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9">
        <f t="shared" si="9"/>
        <v>43588.208333333328</v>
      </c>
      <c r="T186" s="9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6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9">
        <f t="shared" si="9"/>
        <v>43233.208333333328</v>
      </c>
      <c r="T187" s="9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6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9">
        <f t="shared" si="9"/>
        <v>41782.208333333336</v>
      </c>
      <c r="T188" s="9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6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9">
        <f t="shared" si="9"/>
        <v>41328.25</v>
      </c>
      <c r="T189" s="9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6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9">
        <f t="shared" si="9"/>
        <v>41975.25</v>
      </c>
      <c r="T190" s="9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6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9">
        <f t="shared" si="9"/>
        <v>42433.25</v>
      </c>
      <c r="T191" s="9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6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9">
        <f t="shared" si="9"/>
        <v>41429.208333333336</v>
      </c>
      <c r="T192" s="9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6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9">
        <f t="shared" si="9"/>
        <v>43536.208333333328</v>
      </c>
      <c r="T193" s="9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6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9">
        <f t="shared" si="9"/>
        <v>41817.208333333336</v>
      </c>
      <c r="T194" s="9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6">
        <f t="shared" ref="F195:F258" si="12">E195/D195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9">
        <f t="shared" ref="S195:S258" si="13">(((L195/60)/60)/24)+DATE(1970,1,1)</f>
        <v>43198.208333333328</v>
      </c>
      <c r="T195" s="9">
        <f t="shared" ref="T195:T258" si="14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6">
        <f t="shared" si="12"/>
        <v>1.227605633802817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6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6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6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6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6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6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9">
        <f t="shared" si="13"/>
        <v>40262.208333333336</v>
      </c>
      <c r="T202" s="9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6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6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9">
        <f t="shared" si="13"/>
        <v>40818.208333333336</v>
      </c>
      <c r="T204" s="9">
        <f t="shared" si="1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6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9">
        <f t="shared" si="13"/>
        <v>42752.25</v>
      </c>
      <c r="T205" s="9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6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6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6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9">
        <f t="shared" si="13"/>
        <v>40236.25</v>
      </c>
      <c r="T208" s="9">
        <f t="shared" si="1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6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6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9">
        <f t="shared" si="13"/>
        <v>43048.25</v>
      </c>
      <c r="T210" s="9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6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6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9">
        <f t="shared" si="13"/>
        <v>42797.25</v>
      </c>
      <c r="T212" s="9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6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9">
        <f t="shared" si="13"/>
        <v>41513.208333333336</v>
      </c>
      <c r="T213" s="9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6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9">
        <f t="shared" si="13"/>
        <v>43814.25</v>
      </c>
      <c r="T214" s="9">
        <f t="shared" si="1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6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9">
        <f t="shared" si="13"/>
        <v>40488.208333333336</v>
      </c>
      <c r="T215" s="9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6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6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9">
        <f t="shared" si="13"/>
        <v>43509.25</v>
      </c>
      <c r="T217" s="9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6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9">
        <f t="shared" si="13"/>
        <v>40869.25</v>
      </c>
      <c r="T218" s="9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6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6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9">
        <f t="shared" si="13"/>
        <v>40858.25</v>
      </c>
      <c r="T220" s="9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6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6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9">
        <f t="shared" si="13"/>
        <v>40725.208333333336</v>
      </c>
      <c r="T222" s="9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6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6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6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6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9">
        <f t="shared" si="13"/>
        <v>41906.208333333336</v>
      </c>
      <c r="T226" s="9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6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6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9">
        <f t="shared" si="13"/>
        <v>40276.208333333336</v>
      </c>
      <c r="T228" s="9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6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6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6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6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9">
        <f t="shared" si="13"/>
        <v>43805.25</v>
      </c>
      <c r="T232" s="9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6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6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6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6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9">
        <f t="shared" si="13"/>
        <v>42969.208333333328</v>
      </c>
      <c r="T236" s="9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6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9">
        <f t="shared" si="13"/>
        <v>42779.25</v>
      </c>
      <c r="T237" s="9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6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9">
        <f t="shared" si="13"/>
        <v>43641.208333333328</v>
      </c>
      <c r="T238" s="9">
        <f t="shared" si="1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6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6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9">
        <f t="shared" si="13"/>
        <v>43083.25</v>
      </c>
      <c r="T240" s="9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6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6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9">
        <f t="shared" si="13"/>
        <v>40396.208333333336</v>
      </c>
      <c r="T242" s="9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6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6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9">
        <f t="shared" si="13"/>
        <v>42865.208333333328</v>
      </c>
      <c r="T244" s="9">
        <f t="shared" si="1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6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9">
        <f t="shared" si="13"/>
        <v>43163.25</v>
      </c>
      <c r="T245" s="9">
        <f t="shared" si="1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6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6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9">
        <f t="shared" si="13"/>
        <v>41736.208333333336</v>
      </c>
      <c r="T247" s="9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6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6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9">
        <f t="shared" si="13"/>
        <v>42726.25</v>
      </c>
      <c r="T249" s="9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6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9">
        <f t="shared" si="13"/>
        <v>42004.25</v>
      </c>
      <c r="T250" s="9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6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9">
        <f t="shared" si="13"/>
        <v>42006.25</v>
      </c>
      <c r="T251" s="9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6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9">
        <f t="shared" si="13"/>
        <v>40203.25</v>
      </c>
      <c r="T252" s="9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6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9">
        <f t="shared" si="13"/>
        <v>41252.25</v>
      </c>
      <c r="T253" s="9">
        <f t="shared" si="1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6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6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9">
        <f t="shared" si="13"/>
        <v>40641.208333333336</v>
      </c>
      <c r="T255" s="9">
        <f t="shared" si="1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6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9">
        <f t="shared" si="13"/>
        <v>42787.25</v>
      </c>
      <c r="T256" s="9">
        <f t="shared" si="1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6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9">
        <f t="shared" si="13"/>
        <v>40590.25</v>
      </c>
      <c r="T257" s="9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6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9">
        <f t="shared" si="13"/>
        <v>42393.25</v>
      </c>
      <c r="T258" s="9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6">
        <f t="shared" ref="F259:F322" si="16">E259/D259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9">
        <f t="shared" ref="S259:S322" si="17">(((L259/60)/60)/24)+DATE(1970,1,1)</f>
        <v>41338.25</v>
      </c>
      <c r="T259" s="9">
        <f t="shared" ref="T259:T322" si="1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6">
        <f t="shared" si="16"/>
        <v>2.6848000000000001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9">
        <f t="shared" si="17"/>
        <v>42712.25</v>
      </c>
      <c r="T260" s="9">
        <f t="shared" si="1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6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9">
        <f t="shared" si="17"/>
        <v>41251.25</v>
      </c>
      <c r="T261" s="9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6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9">
        <f t="shared" si="17"/>
        <v>41180.208333333336</v>
      </c>
      <c r="T262" s="9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6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6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6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9">
        <f t="shared" si="17"/>
        <v>40187.25</v>
      </c>
      <c r="T265" s="9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6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9">
        <f t="shared" si="17"/>
        <v>41317.25</v>
      </c>
      <c r="T266" s="9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6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9">
        <f t="shared" si="17"/>
        <v>42372.25</v>
      </c>
      <c r="T267" s="9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6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9">
        <f t="shared" si="17"/>
        <v>41950.25</v>
      </c>
      <c r="T268" s="9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6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9">
        <f t="shared" si="17"/>
        <v>41206.208333333336</v>
      </c>
      <c r="T269" s="9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6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9">
        <f t="shared" si="17"/>
        <v>41186.208333333336</v>
      </c>
      <c r="T270" s="9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6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9">
        <f t="shared" si="17"/>
        <v>43496.25</v>
      </c>
      <c r="T271" s="9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6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9">
        <f t="shared" si="17"/>
        <v>40514.25</v>
      </c>
      <c r="T272" s="9">
        <f t="shared" si="1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6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9">
        <f t="shared" si="17"/>
        <v>42345.25</v>
      </c>
      <c r="T273" s="9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6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6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9">
        <f t="shared" si="17"/>
        <v>42995.208333333328</v>
      </c>
      <c r="T275" s="9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6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9">
        <f t="shared" si="17"/>
        <v>43045.25</v>
      </c>
      <c r="T276" s="9">
        <f t="shared" si="1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6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6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9">
        <f t="shared" si="17"/>
        <v>41018.208333333336</v>
      </c>
      <c r="T278" s="9">
        <f t="shared" si="1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6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6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9">
        <f t="shared" si="17"/>
        <v>41239.25</v>
      </c>
      <c r="T280" s="9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6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9">
        <f t="shared" si="17"/>
        <v>43346.208333333328</v>
      </c>
      <c r="T281" s="9">
        <f t="shared" si="1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6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9">
        <f t="shared" si="17"/>
        <v>43060.25</v>
      </c>
      <c r="T282" s="9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6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9">
        <f t="shared" si="17"/>
        <v>40979.25</v>
      </c>
      <c r="T283" s="9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6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9">
        <f t="shared" si="17"/>
        <v>42701.25</v>
      </c>
      <c r="T284" s="9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6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6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6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6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9">
        <f t="shared" si="17"/>
        <v>42697.25</v>
      </c>
      <c r="T288" s="9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6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6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6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6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6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6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6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6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9">
        <f t="shared" si="17"/>
        <v>43399.208333333328</v>
      </c>
      <c r="T296" s="9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6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9">
        <f t="shared" si="17"/>
        <v>41562.208333333336</v>
      </c>
      <c r="T297" s="9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6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9">
        <f t="shared" si="17"/>
        <v>43493.25</v>
      </c>
      <c r="T298" s="9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6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9">
        <f t="shared" si="17"/>
        <v>41653.25</v>
      </c>
      <c r="T299" s="9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6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9">
        <f t="shared" si="17"/>
        <v>42426.25</v>
      </c>
      <c r="T300" s="9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6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9">
        <f t="shared" si="17"/>
        <v>42432.25</v>
      </c>
      <c r="T301" s="9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6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9">
        <f t="shared" si="17"/>
        <v>42977.208333333328</v>
      </c>
      <c r="T302" s="9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6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9">
        <f t="shared" si="17"/>
        <v>42061.25</v>
      </c>
      <c r="T303" s="9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6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6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9">
        <f t="shared" si="17"/>
        <v>42376.25</v>
      </c>
      <c r="T305" s="9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6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6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9">
        <f t="shared" si="17"/>
        <v>42448.208333333328</v>
      </c>
      <c r="T307" s="9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6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9">
        <f t="shared" si="17"/>
        <v>42930.208333333328</v>
      </c>
      <c r="T308" s="9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6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6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6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6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6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9">
        <f t="shared" si="17"/>
        <v>40590.25</v>
      </c>
      <c r="T313" s="9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6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6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9">
        <f t="shared" si="17"/>
        <v>40966.25</v>
      </c>
      <c r="T315" s="9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6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9">
        <f t="shared" si="17"/>
        <v>43536.208333333328</v>
      </c>
      <c r="T316" s="9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6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6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9">
        <f t="shared" si="17"/>
        <v>43788.25</v>
      </c>
      <c r="T318" s="9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6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9">
        <f t="shared" si="17"/>
        <v>42869.208333333328</v>
      </c>
      <c r="T319" s="9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6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9">
        <f t="shared" si="17"/>
        <v>41684.25</v>
      </c>
      <c r="T320" s="9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6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6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9">
        <f t="shared" si="17"/>
        <v>40673.208333333336</v>
      </c>
      <c r="T322" s="9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6">
        <f t="shared" ref="F323:F386" si="20">E323/D323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9">
        <f t="shared" ref="S323:S386" si="21">(((L323/60)/60)/24)+DATE(1970,1,1)</f>
        <v>40634.208333333336</v>
      </c>
      <c r="T323" s="9">
        <f t="shared" ref="T323:T386" si="22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6">
        <f t="shared" si="20"/>
        <v>1.6656234096692113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9">
        <f t="shared" si="21"/>
        <v>40507.25</v>
      </c>
      <c r="T324" s="9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6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6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9">
        <f t="shared" si="21"/>
        <v>42176.208333333328</v>
      </c>
      <c r="T326" s="9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6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9">
        <f t="shared" si="21"/>
        <v>43267.208333333328</v>
      </c>
      <c r="T327" s="9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6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9">
        <f t="shared" si="21"/>
        <v>42364.25</v>
      </c>
      <c r="T328" s="9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6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9">
        <f t="shared" si="21"/>
        <v>43705.208333333328</v>
      </c>
      <c r="T329" s="9">
        <f t="shared" si="22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6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9">
        <f t="shared" si="21"/>
        <v>43434.25</v>
      </c>
      <c r="T330" s="9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6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9">
        <f t="shared" si="21"/>
        <v>42716.25</v>
      </c>
      <c r="T331" s="9">
        <f t="shared" si="22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6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9">
        <f t="shared" si="21"/>
        <v>43077.25</v>
      </c>
      <c r="T332" s="9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6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9">
        <f t="shared" si="21"/>
        <v>40896.25</v>
      </c>
      <c r="T333" s="9">
        <f t="shared" si="22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6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6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9">
        <f t="shared" si="21"/>
        <v>43424.25</v>
      </c>
      <c r="T335" s="9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6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9">
        <f t="shared" si="21"/>
        <v>43110.25</v>
      </c>
      <c r="T336" s="9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6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9">
        <f t="shared" si="21"/>
        <v>43784.25</v>
      </c>
      <c r="T337" s="9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6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9">
        <f t="shared" si="21"/>
        <v>40527.25</v>
      </c>
      <c r="T338" s="9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6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9">
        <f t="shared" si="21"/>
        <v>43780.25</v>
      </c>
      <c r="T339" s="9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6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6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6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9">
        <f t="shared" si="21"/>
        <v>40889.25</v>
      </c>
      <c r="T342" s="9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6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6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6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9">
        <f t="shared" si="21"/>
        <v>41597.25</v>
      </c>
      <c r="T345" s="9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6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9">
        <f t="shared" si="21"/>
        <v>43122.25</v>
      </c>
      <c r="T346" s="9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6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6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6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9">
        <f t="shared" si="21"/>
        <v>42046.25</v>
      </c>
      <c r="T349" s="9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6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9">
        <f t="shared" si="21"/>
        <v>42782.25</v>
      </c>
      <c r="T350" s="9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6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6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6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6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9">
        <f t="shared" si="21"/>
        <v>42315.25</v>
      </c>
      <c r="T354" s="9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6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6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6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9">
        <f t="shared" si="21"/>
        <v>42757.25</v>
      </c>
      <c r="T357" s="9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6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9">
        <f t="shared" si="21"/>
        <v>40922.25</v>
      </c>
      <c r="T358" s="9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6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6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6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6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9">
        <f t="shared" si="21"/>
        <v>40544.25</v>
      </c>
      <c r="T362" s="9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6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6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9">
        <f t="shared" si="21"/>
        <v>40570.25</v>
      </c>
      <c r="T364" s="9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6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9">
        <f t="shared" si="21"/>
        <v>40904.25</v>
      </c>
      <c r="T365" s="9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6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9">
        <f t="shared" si="21"/>
        <v>43164.25</v>
      </c>
      <c r="T366" s="9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6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9">
        <f t="shared" si="21"/>
        <v>42733.25</v>
      </c>
      <c r="T367" s="9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6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9">
        <f t="shared" si="21"/>
        <v>40546.25</v>
      </c>
      <c r="T368" s="9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6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9">
        <f t="shared" si="21"/>
        <v>41930.208333333336</v>
      </c>
      <c r="T369" s="9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6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6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9">
        <f t="shared" si="21"/>
        <v>41308.25</v>
      </c>
      <c r="T371" s="9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6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6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9">
        <f t="shared" si="21"/>
        <v>42043.25</v>
      </c>
      <c r="T373" s="9">
        <f t="shared" si="22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6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9">
        <f t="shared" si="21"/>
        <v>42012.25</v>
      </c>
      <c r="T374" s="9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6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9">
        <f t="shared" si="21"/>
        <v>42964.208333333328</v>
      </c>
      <c r="T375" s="9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6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9">
        <f t="shared" si="21"/>
        <v>43476.25</v>
      </c>
      <c r="T376" s="9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6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9">
        <f t="shared" si="21"/>
        <v>42293.208333333328</v>
      </c>
      <c r="T377" s="9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6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6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9">
        <f t="shared" si="21"/>
        <v>43760.208333333328</v>
      </c>
      <c r="T379" s="9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6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6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9">
        <f t="shared" si="21"/>
        <v>40843.208333333336</v>
      </c>
      <c r="T381" s="9">
        <f t="shared" si="22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6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6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9">
        <f t="shared" si="21"/>
        <v>42163.208333333328</v>
      </c>
      <c r="T383" s="9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6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6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9">
        <f t="shared" si="21"/>
        <v>43509.25</v>
      </c>
      <c r="T385" s="9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6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9">
        <f t="shared" si="21"/>
        <v>42776.25</v>
      </c>
      <c r="T386" s="9">
        <f t="shared" si="22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6">
        <f t="shared" ref="F387:F450" si="24">E387/D387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9">
        <f t="shared" ref="S387:S450" si="25">(((L387/60)/60)/24)+DATE(1970,1,1)</f>
        <v>43553.208333333328</v>
      </c>
      <c r="T387" s="9">
        <f t="shared" ref="T387:T450" si="26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6">
        <f t="shared" si="24"/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6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6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9">
        <f t="shared" si="25"/>
        <v>40912.25</v>
      </c>
      <c r="T390" s="9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6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9">
        <f t="shared" si="25"/>
        <v>40479.208333333336</v>
      </c>
      <c r="T391" s="9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6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6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9">
        <f t="shared" si="25"/>
        <v>41653.25</v>
      </c>
      <c r="T393" s="9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6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9">
        <f t="shared" si="25"/>
        <v>40549.25</v>
      </c>
      <c r="T394" s="9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6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6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9">
        <f t="shared" si="25"/>
        <v>41484.208333333336</v>
      </c>
      <c r="T396" s="9">
        <f t="shared" si="26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6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9">
        <f t="shared" si="25"/>
        <v>40885.25</v>
      </c>
      <c r="T397" s="9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6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6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9">
        <f t="shared" si="25"/>
        <v>41417.208333333336</v>
      </c>
      <c r="T399" s="9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6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6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9">
        <f t="shared" si="25"/>
        <v>40576.25</v>
      </c>
      <c r="T401" s="9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6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6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6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9">
        <f t="shared" si="25"/>
        <v>40914.25</v>
      </c>
      <c r="T404" s="9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6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6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9">
        <f t="shared" si="25"/>
        <v>43053.25</v>
      </c>
      <c r="T406" s="9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6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9">
        <f t="shared" si="25"/>
        <v>43255.208333333328</v>
      </c>
      <c r="T407" s="9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6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9">
        <f t="shared" si="25"/>
        <v>41304.25</v>
      </c>
      <c r="T408" s="9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6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6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6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6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6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6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9">
        <f t="shared" si="25"/>
        <v>41642.25</v>
      </c>
      <c r="T414" s="9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6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9">
        <f t="shared" si="25"/>
        <v>43431.25</v>
      </c>
      <c r="T415" s="9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6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6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9">
        <f t="shared" si="25"/>
        <v>40921.25</v>
      </c>
      <c r="T417" s="9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6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9">
        <f t="shared" si="25"/>
        <v>40560.25</v>
      </c>
      <c r="T418" s="9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6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9">
        <f t="shared" si="25"/>
        <v>43407.208333333328</v>
      </c>
      <c r="T419" s="9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6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6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9">
        <f t="shared" si="25"/>
        <v>40899.25</v>
      </c>
      <c r="T421" s="9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6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6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9">
        <f t="shared" si="25"/>
        <v>42915.208333333328</v>
      </c>
      <c r="T423" s="9">
        <f t="shared" si="26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6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6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6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6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6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9">
        <f t="shared" si="25"/>
        <v>41332.25</v>
      </c>
      <c r="T428" s="9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6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6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9">
        <f t="shared" si="25"/>
        <v>40585.25</v>
      </c>
      <c r="T430" s="9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6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9">
        <f t="shared" si="25"/>
        <v>41680.25</v>
      </c>
      <c r="T431" s="9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6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6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9">
        <f t="shared" si="25"/>
        <v>43273.208333333328</v>
      </c>
      <c r="T433" s="9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6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6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9">
        <f t="shared" si="25"/>
        <v>41603.25</v>
      </c>
      <c r="T435" s="9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6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9">
        <f t="shared" si="25"/>
        <v>42705.25</v>
      </c>
      <c r="T436" s="9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6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9">
        <f t="shared" si="25"/>
        <v>41988.25</v>
      </c>
      <c r="T437" s="9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6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6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9">
        <f t="shared" si="25"/>
        <v>42260.208333333328</v>
      </c>
      <c r="T439" s="9">
        <f t="shared" si="26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6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9">
        <f t="shared" si="25"/>
        <v>41337.25</v>
      </c>
      <c r="T440" s="9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6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9">
        <f t="shared" si="25"/>
        <v>42680.208333333328</v>
      </c>
      <c r="T441" s="9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6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6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6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6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6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9">
        <f t="shared" si="25"/>
        <v>40748.208333333336</v>
      </c>
      <c r="T446" s="9">
        <f t="shared" si="26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6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9">
        <f t="shared" si="25"/>
        <v>40515.25</v>
      </c>
      <c r="T447" s="9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6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9">
        <f t="shared" si="25"/>
        <v>41261.25</v>
      </c>
      <c r="T448" s="9">
        <f t="shared" si="26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6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9">
        <f t="shared" si="25"/>
        <v>43088.25</v>
      </c>
      <c r="T449" s="9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6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6">
        <f t="shared" ref="F451:F514" si="28">E451/D451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9">
        <f t="shared" ref="S451:S514" si="29">(((L451/60)/60)/24)+DATE(1970,1,1)</f>
        <v>43530.25</v>
      </c>
      <c r="T451" s="9">
        <f t="shared" ref="T451:T514" si="30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6">
        <f t="shared" si="28"/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9">
        <f t="shared" si="29"/>
        <v>43394.208333333328</v>
      </c>
      <c r="T452" s="9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6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9">
        <f t="shared" si="29"/>
        <v>42935.208333333328</v>
      </c>
      <c r="T453" s="9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6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9">
        <f t="shared" si="29"/>
        <v>40365.208333333336</v>
      </c>
      <c r="T454" s="9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6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9">
        <f t="shared" si="29"/>
        <v>42705.25</v>
      </c>
      <c r="T455" s="9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6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9">
        <f t="shared" si="29"/>
        <v>41568.208333333336</v>
      </c>
      <c r="T456" s="9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6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9">
        <f t="shared" si="29"/>
        <v>40809.208333333336</v>
      </c>
      <c r="T457" s="9">
        <f t="shared" si="30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6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9">
        <f t="shared" si="29"/>
        <v>43141.25</v>
      </c>
      <c r="T458" s="9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6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6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6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9">
        <f t="shared" si="29"/>
        <v>42001.25</v>
      </c>
      <c r="T461" s="9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6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6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6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9">
        <f t="shared" si="29"/>
        <v>41304.25</v>
      </c>
      <c r="T464" s="9">
        <f t="shared" si="30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6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9">
        <f t="shared" si="29"/>
        <v>41639.25</v>
      </c>
      <c r="T465" s="9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6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9">
        <f t="shared" si="29"/>
        <v>43142.25</v>
      </c>
      <c r="T466" s="9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6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9">
        <f t="shared" si="29"/>
        <v>43127.25</v>
      </c>
      <c r="T467" s="9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6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9">
        <f t="shared" si="29"/>
        <v>41409.208333333336</v>
      </c>
      <c r="T468" s="9">
        <f t="shared" si="30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6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9">
        <f t="shared" si="29"/>
        <v>42331.25</v>
      </c>
      <c r="T469" s="9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6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6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6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9">
        <f t="shared" si="29"/>
        <v>42716.25</v>
      </c>
      <c r="T472" s="9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6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9">
        <f t="shared" si="29"/>
        <v>41031.208333333336</v>
      </c>
      <c r="T473" s="9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6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6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6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9">
        <f t="shared" si="29"/>
        <v>41989.25</v>
      </c>
      <c r="T476" s="9">
        <f t="shared" si="30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6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9">
        <f t="shared" si="29"/>
        <v>41450.208333333336</v>
      </c>
      <c r="T477" s="9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6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6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6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6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6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9">
        <f t="shared" si="29"/>
        <v>40248.25</v>
      </c>
      <c r="T482" s="9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6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9">
        <f t="shared" si="29"/>
        <v>41913.208333333336</v>
      </c>
      <c r="T483" s="9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6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9">
        <f t="shared" si="29"/>
        <v>40963.25</v>
      </c>
      <c r="T484" s="9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6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9">
        <f t="shared" si="29"/>
        <v>43811.25</v>
      </c>
      <c r="T485" s="9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6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9">
        <f t="shared" si="29"/>
        <v>41855.208333333336</v>
      </c>
      <c r="T486" s="9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6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9">
        <f t="shared" si="29"/>
        <v>43626.208333333328</v>
      </c>
      <c r="T487" s="9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6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9">
        <f t="shared" si="29"/>
        <v>43168.25</v>
      </c>
      <c r="T488" s="9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6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6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9">
        <f t="shared" si="29"/>
        <v>42403.25</v>
      </c>
      <c r="T490" s="9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6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9">
        <f t="shared" si="29"/>
        <v>40406.208333333336</v>
      </c>
      <c r="T491" s="9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6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9">
        <f t="shared" si="29"/>
        <v>43786.25</v>
      </c>
      <c r="T492" s="9">
        <f t="shared" si="30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6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6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6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9">
        <f t="shared" si="29"/>
        <v>43645.208333333328</v>
      </c>
      <c r="T495" s="9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6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6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6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6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9">
        <f t="shared" si="29"/>
        <v>42724.25</v>
      </c>
      <c r="T499" s="9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6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9">
        <f t="shared" si="29"/>
        <v>42005.25</v>
      </c>
      <c r="T500" s="9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6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6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6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9">
        <f t="shared" si="29"/>
        <v>41117.208333333336</v>
      </c>
      <c r="T504" s="9">
        <f t="shared" si="30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6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6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6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9">
        <f t="shared" si="29"/>
        <v>41341.25</v>
      </c>
      <c r="T507" s="9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6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9">
        <f t="shared" si="29"/>
        <v>43062.25</v>
      </c>
      <c r="T508" s="9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6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6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6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6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6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6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6">
        <f t="shared" ref="F515:F578" si="32">E515/D515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9">
        <f t="shared" ref="S515:S578" si="33">(((L515/60)/60)/24)+DATE(1970,1,1)</f>
        <v>40430.208333333336</v>
      </c>
      <c r="T515" s="9">
        <f t="shared" ref="T515:T578" si="34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6">
        <f t="shared" si="32"/>
        <v>0.22439077144917088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9">
        <f t="shared" si="33"/>
        <v>41614.25</v>
      </c>
      <c r="T516" s="9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6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9">
        <f t="shared" si="33"/>
        <v>40900.25</v>
      </c>
      <c r="T517" s="9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6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6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9">
        <f t="shared" si="33"/>
        <v>42860.208333333328</v>
      </c>
      <c r="T519" s="9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6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9">
        <f t="shared" si="33"/>
        <v>43154.25</v>
      </c>
      <c r="T520" s="9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6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9">
        <f t="shared" si="33"/>
        <v>42012.25</v>
      </c>
      <c r="T521" s="9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6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6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9">
        <f t="shared" si="33"/>
        <v>42605.208333333328</v>
      </c>
      <c r="T523" s="9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6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6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9">
        <f t="shared" si="33"/>
        <v>40241.25</v>
      </c>
      <c r="T525" s="9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6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9">
        <f t="shared" si="33"/>
        <v>40294.208333333336</v>
      </c>
      <c r="T526" s="9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6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9">
        <f t="shared" si="33"/>
        <v>40505.25</v>
      </c>
      <c r="T527" s="9">
        <f t="shared" si="3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6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9">
        <f t="shared" si="33"/>
        <v>42364.25</v>
      </c>
      <c r="T528" s="9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6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9">
        <f t="shared" si="33"/>
        <v>42405.25</v>
      </c>
      <c r="T529" s="9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6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9">
        <f t="shared" si="33"/>
        <v>41601.25</v>
      </c>
      <c r="T530" s="9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6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9">
        <f t="shared" si="33"/>
        <v>41769.208333333336</v>
      </c>
      <c r="T531" s="9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6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9">
        <f t="shared" si="33"/>
        <v>40421.208333333336</v>
      </c>
      <c r="T532" s="9">
        <f t="shared" si="3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6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9">
        <f t="shared" si="33"/>
        <v>41589.25</v>
      </c>
      <c r="T533" s="9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6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9">
        <f t="shared" si="33"/>
        <v>43125.25</v>
      </c>
      <c r="T534" s="9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6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6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6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6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6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6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6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6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6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6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9">
        <f t="shared" si="33"/>
        <v>42391.25</v>
      </c>
      <c r="T544" s="9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6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9">
        <f t="shared" si="33"/>
        <v>41528.208333333336</v>
      </c>
      <c r="T545" s="9">
        <f t="shared" si="3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6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9">
        <f t="shared" si="33"/>
        <v>42377.25</v>
      </c>
      <c r="T546" s="9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6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9">
        <f t="shared" si="33"/>
        <v>43824.25</v>
      </c>
      <c r="T547" s="9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6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6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9">
        <f t="shared" si="33"/>
        <v>42029.25</v>
      </c>
      <c r="T549" s="9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6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9">
        <f t="shared" si="33"/>
        <v>42461.208333333328</v>
      </c>
      <c r="T550" s="9">
        <f t="shared" si="3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6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9">
        <f t="shared" si="33"/>
        <v>41422.208333333336</v>
      </c>
      <c r="T551" s="9">
        <f t="shared" si="3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6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9">
        <f t="shared" si="33"/>
        <v>40968.25</v>
      </c>
      <c r="T552" s="9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6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9">
        <f t="shared" si="33"/>
        <v>41993.25</v>
      </c>
      <c r="T553" s="9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6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9">
        <f t="shared" si="33"/>
        <v>42700.25</v>
      </c>
      <c r="T554" s="9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6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9">
        <f t="shared" si="33"/>
        <v>40545.25</v>
      </c>
      <c r="T555" s="9">
        <f t="shared" si="3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6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9">
        <f t="shared" si="33"/>
        <v>42723.25</v>
      </c>
      <c r="T556" s="9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6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6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6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6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9">
        <f t="shared" si="33"/>
        <v>42424.25</v>
      </c>
      <c r="T560" s="9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6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6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9">
        <f t="shared" si="33"/>
        <v>40865.25</v>
      </c>
      <c r="T562" s="9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6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9">
        <f t="shared" si="33"/>
        <v>40833.208333333336</v>
      </c>
      <c r="T563" s="9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6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6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9">
        <f t="shared" si="33"/>
        <v>43417.25</v>
      </c>
      <c r="T565" s="9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6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6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9">
        <f t="shared" si="33"/>
        <v>40862.25</v>
      </c>
      <c r="T567" s="9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6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9">
        <f t="shared" si="33"/>
        <v>42424.25</v>
      </c>
      <c r="T568" s="9">
        <f t="shared" si="3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6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6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6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9">
        <f t="shared" si="33"/>
        <v>40554.25</v>
      </c>
      <c r="T571" s="9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6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9">
        <f t="shared" si="33"/>
        <v>41993.25</v>
      </c>
      <c r="T572" s="9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6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6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6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6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9">
        <f t="shared" si="33"/>
        <v>43806.25</v>
      </c>
      <c r="T576" s="9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6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9">
        <f t="shared" si="33"/>
        <v>41779.208333333336</v>
      </c>
      <c r="T577" s="9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6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9">
        <f t="shared" si="33"/>
        <v>43040.208333333328</v>
      </c>
      <c r="T578" s="9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6">
        <f t="shared" ref="F579:F642" si="36">E579/D579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9">
        <f t="shared" ref="S579:S642" si="37">(((L579/60)/60)/24)+DATE(1970,1,1)</f>
        <v>40613.25</v>
      </c>
      <c r="T579" s="9">
        <f t="shared" ref="T579:T642" si="3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6">
        <f t="shared" si="36"/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9">
        <f t="shared" si="37"/>
        <v>40878.25</v>
      </c>
      <c r="T580" s="9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6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6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9">
        <f t="shared" si="37"/>
        <v>41696.25</v>
      </c>
      <c r="T582" s="9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6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6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9">
        <f t="shared" si="37"/>
        <v>42165.208333333328</v>
      </c>
      <c r="T584" s="9">
        <f t="shared" si="3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6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9">
        <f t="shared" si="37"/>
        <v>40959.25</v>
      </c>
      <c r="T585" s="9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6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6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9">
        <f t="shared" si="37"/>
        <v>40255.208333333336</v>
      </c>
      <c r="T587" s="9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6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9">
        <f t="shared" si="37"/>
        <v>40499.25</v>
      </c>
      <c r="T588" s="9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6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9">
        <f t="shared" si="37"/>
        <v>43484.25</v>
      </c>
      <c r="T589" s="9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6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6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9">
        <f t="shared" si="37"/>
        <v>42190.208333333328</v>
      </c>
      <c r="T591" s="9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6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9">
        <f t="shared" si="37"/>
        <v>41994.25</v>
      </c>
      <c r="T592" s="9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6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9">
        <f t="shared" si="37"/>
        <v>40373.208333333336</v>
      </c>
      <c r="T593" s="9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6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9">
        <f t="shared" si="37"/>
        <v>41789.208333333336</v>
      </c>
      <c r="T594" s="9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6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9">
        <f t="shared" si="37"/>
        <v>41724.208333333336</v>
      </c>
      <c r="T595" s="9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6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9">
        <f t="shared" si="37"/>
        <v>42548.208333333328</v>
      </c>
      <c r="T596" s="9">
        <f t="shared" si="3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6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6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9">
        <f t="shared" si="37"/>
        <v>42434.25</v>
      </c>
      <c r="T598" s="9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6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9">
        <f t="shared" si="37"/>
        <v>43786.25</v>
      </c>
      <c r="T599" s="9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6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9">
        <f t="shared" si="37"/>
        <v>40344.208333333336</v>
      </c>
      <c r="T600" s="9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6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9">
        <f t="shared" si="37"/>
        <v>42047.25</v>
      </c>
      <c r="T601" s="9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6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6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9">
        <f t="shared" si="37"/>
        <v>41789.208333333336</v>
      </c>
      <c r="T603" s="9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6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6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6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9">
        <f t="shared" si="37"/>
        <v>40565.25</v>
      </c>
      <c r="T606" s="9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6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9">
        <f t="shared" si="37"/>
        <v>42280.208333333328</v>
      </c>
      <c r="T607" s="9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6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9">
        <f t="shared" si="37"/>
        <v>42436.25</v>
      </c>
      <c r="T608" s="9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6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6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9">
        <f t="shared" si="37"/>
        <v>43530.25</v>
      </c>
      <c r="T610" s="9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6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9">
        <f t="shared" si="37"/>
        <v>43481.25</v>
      </c>
      <c r="T611" s="9">
        <f t="shared" si="3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6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9">
        <f t="shared" si="37"/>
        <v>41259.25</v>
      </c>
      <c r="T612" s="9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6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6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9">
        <f t="shared" si="37"/>
        <v>40474.208333333336</v>
      </c>
      <c r="T614" s="9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6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9">
        <f t="shared" si="37"/>
        <v>42973.208333333328</v>
      </c>
      <c r="T615" s="9">
        <f t="shared" si="3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6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9">
        <f t="shared" si="37"/>
        <v>42746.25</v>
      </c>
      <c r="T616" s="9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6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6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6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6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6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6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6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6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6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6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9">
        <f t="shared" si="37"/>
        <v>42029.25</v>
      </c>
      <c r="T626" s="9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6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9">
        <f t="shared" si="37"/>
        <v>43857.25</v>
      </c>
      <c r="T627" s="9">
        <f t="shared" si="3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6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6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6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6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6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6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6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9">
        <f t="shared" si="37"/>
        <v>41945.208333333336</v>
      </c>
      <c r="T634" s="9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6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9">
        <f t="shared" si="37"/>
        <v>42315.25</v>
      </c>
      <c r="T635" s="9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6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6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9">
        <f t="shared" si="37"/>
        <v>41314.25</v>
      </c>
      <c r="T637" s="9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6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9">
        <f t="shared" si="37"/>
        <v>40926.25</v>
      </c>
      <c r="T638" s="9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6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9">
        <f t="shared" si="37"/>
        <v>42688.25</v>
      </c>
      <c r="T639" s="9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6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6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6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9">
        <f t="shared" si="37"/>
        <v>42387.25</v>
      </c>
      <c r="T642" s="9">
        <f t="shared" si="3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6">
        <f t="shared" ref="F643:F706" si="40">E643/D643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9">
        <f t="shared" ref="S643:S706" si="41">(((L643/60)/60)/24)+DATE(1970,1,1)</f>
        <v>42786.25</v>
      </c>
      <c r="T643" s="9">
        <f t="shared" ref="T643:T706" si="42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6">
        <f t="shared" si="40"/>
        <v>1.4545652173913044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9">
        <f t="shared" si="41"/>
        <v>43451.25</v>
      </c>
      <c r="T644" s="9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6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9">
        <f t="shared" si="41"/>
        <v>42795.25</v>
      </c>
      <c r="T645" s="9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6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9">
        <f t="shared" si="41"/>
        <v>43452.25</v>
      </c>
      <c r="T646" s="9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6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6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6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6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6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6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6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9">
        <f t="shared" si="41"/>
        <v>41692.25</v>
      </c>
      <c r="T653" s="9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6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9">
        <f t="shared" si="41"/>
        <v>42587.208333333328</v>
      </c>
      <c r="T654" s="9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6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6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6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9">
        <f t="shared" si="41"/>
        <v>42796.25</v>
      </c>
      <c r="T657" s="9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6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9">
        <f t="shared" si="41"/>
        <v>43097.25</v>
      </c>
      <c r="T658" s="9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6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9">
        <f t="shared" si="41"/>
        <v>43096.25</v>
      </c>
      <c r="T659" s="9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6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6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9">
        <f t="shared" si="41"/>
        <v>40570.25</v>
      </c>
      <c r="T661" s="9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6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6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6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9">
        <f t="shared" si="41"/>
        <v>43443.25</v>
      </c>
      <c r="T664" s="9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6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6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9">
        <f t="shared" si="41"/>
        <v>40959.25</v>
      </c>
      <c r="T666" s="9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6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6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9">
        <f t="shared" si="41"/>
        <v>41516.208333333336</v>
      </c>
      <c r="T668" s="9">
        <f t="shared" si="4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6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9">
        <f t="shared" si="41"/>
        <v>41892.208333333336</v>
      </c>
      <c r="T669" s="9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6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6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9">
        <f t="shared" si="41"/>
        <v>42912.208333333328</v>
      </c>
      <c r="T671" s="9">
        <f t="shared" si="4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6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9">
        <f t="shared" si="41"/>
        <v>42425.25</v>
      </c>
      <c r="T672" s="9">
        <f t="shared" si="4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6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6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6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6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6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6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6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6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9">
        <f t="shared" si="41"/>
        <v>43484.25</v>
      </c>
      <c r="T680" s="9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6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9">
        <f t="shared" si="41"/>
        <v>43756.208333333328</v>
      </c>
      <c r="T681" s="9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6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9">
        <f t="shared" si="41"/>
        <v>43813.25</v>
      </c>
      <c r="T682" s="9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6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9">
        <f t="shared" si="41"/>
        <v>40898.25</v>
      </c>
      <c r="T683" s="9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6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9">
        <f t="shared" si="41"/>
        <v>41619.25</v>
      </c>
      <c r="T684" s="9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6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6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6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6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6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9">
        <f t="shared" si="41"/>
        <v>42806.25</v>
      </c>
      <c r="T689" s="9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6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9">
        <f t="shared" si="41"/>
        <v>43475.25</v>
      </c>
      <c r="T690" s="9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6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9">
        <f t="shared" si="41"/>
        <v>41576.208333333336</v>
      </c>
      <c r="T691" s="9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6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9">
        <f t="shared" si="41"/>
        <v>40874.25</v>
      </c>
      <c r="T692" s="9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6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9">
        <f t="shared" si="41"/>
        <v>41185.208333333336</v>
      </c>
      <c r="T693" s="9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6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9">
        <f t="shared" si="41"/>
        <v>43655.208333333328</v>
      </c>
      <c r="T694" s="9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6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6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9">
        <f t="shared" si="41"/>
        <v>43066.25</v>
      </c>
      <c r="T696" s="9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6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9">
        <f t="shared" si="41"/>
        <v>42322.25</v>
      </c>
      <c r="T697" s="9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6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9">
        <f t="shared" si="41"/>
        <v>42114.208333333328</v>
      </c>
      <c r="T698" s="9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6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6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9">
        <f t="shared" si="41"/>
        <v>40871.25</v>
      </c>
      <c r="T700" s="9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6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9">
        <f t="shared" si="41"/>
        <v>43641.208333333328</v>
      </c>
      <c r="T701" s="9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6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9">
        <f t="shared" si="41"/>
        <v>40203.25</v>
      </c>
      <c r="T702" s="9">
        <f t="shared" si="4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6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9">
        <f t="shared" si="41"/>
        <v>40629.208333333336</v>
      </c>
      <c r="T703" s="9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6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6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9">
        <f t="shared" si="41"/>
        <v>41020.208333333336</v>
      </c>
      <c r="T705" s="9">
        <f t="shared" si="4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6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6">
        <f t="shared" ref="F707:F770" si="44">E707/D707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9">
        <f t="shared" ref="S707:S770" si="45">(((L707/60)/60)/24)+DATE(1970,1,1)</f>
        <v>41619.25</v>
      </c>
      <c r="T707" s="9">
        <f t="shared" ref="T707:T770" si="46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6">
        <f t="shared" si="44"/>
        <v>1.278468634686347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9">
        <f t="shared" si="45"/>
        <v>43471.25</v>
      </c>
      <c r="T708" s="9">
        <f t="shared" si="4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6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9">
        <f t="shared" si="45"/>
        <v>43442.25</v>
      </c>
      <c r="T709" s="9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6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6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9">
        <f t="shared" si="45"/>
        <v>41018.208333333336</v>
      </c>
      <c r="T711" s="9">
        <f t="shared" si="4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6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9">
        <f t="shared" si="45"/>
        <v>43295.208333333328</v>
      </c>
      <c r="T712" s="9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6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9">
        <f t="shared" si="45"/>
        <v>42393.25</v>
      </c>
      <c r="T713" s="9">
        <f t="shared" si="4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6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6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6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6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6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9">
        <f t="shared" si="45"/>
        <v>41465.208333333336</v>
      </c>
      <c r="T718" s="9">
        <f t="shared" si="4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6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6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6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9">
        <f t="shared" si="45"/>
        <v>41058.208333333336</v>
      </c>
      <c r="T721" s="9">
        <f t="shared" si="4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6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9">
        <f t="shared" si="45"/>
        <v>43152.25</v>
      </c>
      <c r="T722" s="9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6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6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9">
        <f t="shared" si="45"/>
        <v>43045.25</v>
      </c>
      <c r="T724" s="9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6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9">
        <f t="shared" si="45"/>
        <v>42431.25</v>
      </c>
      <c r="T725" s="9">
        <f t="shared" si="4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6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6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9">
        <f t="shared" si="45"/>
        <v>41958.25</v>
      </c>
      <c r="T727" s="9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6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6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9">
        <f t="shared" si="45"/>
        <v>43485.25</v>
      </c>
      <c r="T729" s="9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6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9">
        <f t="shared" si="45"/>
        <v>42515.208333333328</v>
      </c>
      <c r="T730" s="9">
        <f t="shared" si="4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6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9">
        <f t="shared" si="45"/>
        <v>41309.25</v>
      </c>
      <c r="T731" s="9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6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6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6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6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6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9">
        <f t="shared" si="45"/>
        <v>42763.25</v>
      </c>
      <c r="T736" s="9">
        <f t="shared" si="4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6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6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9">
        <f t="shared" si="45"/>
        <v>42055.25</v>
      </c>
      <c r="T738" s="9">
        <f t="shared" si="4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6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9">
        <f t="shared" si="45"/>
        <v>42685.25</v>
      </c>
      <c r="T739" s="9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6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9">
        <f t="shared" si="45"/>
        <v>41959.25</v>
      </c>
      <c r="T740" s="9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6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9">
        <f t="shared" si="45"/>
        <v>41089.208333333336</v>
      </c>
      <c r="T741" s="9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6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9">
        <f t="shared" si="45"/>
        <v>42769.25</v>
      </c>
      <c r="T742" s="9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6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6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9">
        <f t="shared" si="45"/>
        <v>40197.25</v>
      </c>
      <c r="T744" s="9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6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6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9">
        <f t="shared" si="45"/>
        <v>43322.208333333328</v>
      </c>
      <c r="T746" s="9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6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6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6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6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9">
        <f t="shared" si="45"/>
        <v>40238.25</v>
      </c>
      <c r="T750" s="9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6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9">
        <f t="shared" si="45"/>
        <v>41920.208333333336</v>
      </c>
      <c r="T751" s="9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6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6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6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6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6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9">
        <f t="shared" si="45"/>
        <v>41210.208333333336</v>
      </c>
      <c r="T756" s="9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6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9">
        <f t="shared" si="45"/>
        <v>43096.25</v>
      </c>
      <c r="T757" s="9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6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9">
        <f t="shared" si="45"/>
        <v>42024.25</v>
      </c>
      <c r="T758" s="9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6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6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9">
        <f t="shared" si="45"/>
        <v>41936.208333333336</v>
      </c>
      <c r="T760" s="9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6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9">
        <f t="shared" si="45"/>
        <v>43136.25</v>
      </c>
      <c r="T761" s="9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6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6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6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9">
        <f t="shared" si="45"/>
        <v>41241.25</v>
      </c>
      <c r="T764" s="9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6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9">
        <f t="shared" si="45"/>
        <v>41037.208333333336</v>
      </c>
      <c r="T765" s="9">
        <f t="shared" si="4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6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6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9">
        <f t="shared" si="45"/>
        <v>42840.208333333328</v>
      </c>
      <c r="T767" s="9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6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6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9">
        <f t="shared" si="45"/>
        <v>42283.208333333328</v>
      </c>
      <c r="T769" s="9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6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9">
        <f t="shared" si="45"/>
        <v>41619.25</v>
      </c>
      <c r="T770" s="9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6">
        <f t="shared" ref="F771:F834" si="48">E771/D771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9">
        <f t="shared" ref="S771:S834" si="49">(((L771/60)/60)/24)+DATE(1970,1,1)</f>
        <v>41501.208333333336</v>
      </c>
      <c r="T771" s="9">
        <f t="shared" ref="T771:T834" si="50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6">
        <f t="shared" si="48"/>
        <v>2.7074418604651163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6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9">
        <f t="shared" si="49"/>
        <v>43491.25</v>
      </c>
      <c r="T773" s="9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6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9">
        <f t="shared" si="49"/>
        <v>43505.25</v>
      </c>
      <c r="T774" s="9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6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6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9">
        <f t="shared" si="49"/>
        <v>42513.208333333328</v>
      </c>
      <c r="T776" s="9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6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9">
        <f t="shared" si="49"/>
        <v>41949.25</v>
      </c>
      <c r="T777" s="9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6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6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6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6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9">
        <f t="shared" si="49"/>
        <v>42230.208333333328</v>
      </c>
      <c r="T781" s="9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6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6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9">
        <f t="shared" si="49"/>
        <v>40482.208333333336</v>
      </c>
      <c r="T783" s="9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6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9">
        <f t="shared" si="49"/>
        <v>40603.25</v>
      </c>
      <c r="T784" s="9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6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9">
        <f t="shared" si="49"/>
        <v>41625.25</v>
      </c>
      <c r="T785" s="9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6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9">
        <f t="shared" si="49"/>
        <v>42435.25</v>
      </c>
      <c r="T786" s="9">
        <f t="shared" si="5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6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6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6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6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9">
        <f t="shared" si="49"/>
        <v>41202.208333333336</v>
      </c>
      <c r="T790" s="9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6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6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9">
        <f t="shared" si="49"/>
        <v>40223.25</v>
      </c>
      <c r="T792" s="9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6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9">
        <f t="shared" si="49"/>
        <v>42715.25</v>
      </c>
      <c r="T793" s="9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6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6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6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9">
        <f t="shared" si="49"/>
        <v>43091.25</v>
      </c>
      <c r="T796" s="9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6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6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6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9">
        <f t="shared" si="49"/>
        <v>43464.25</v>
      </c>
      <c r="T799" s="9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6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6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9">
        <f t="shared" si="49"/>
        <v>42399.25</v>
      </c>
      <c r="T801" s="9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6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6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9">
        <f t="shared" si="49"/>
        <v>43830.25</v>
      </c>
      <c r="T803" s="9">
        <f t="shared" si="5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6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9">
        <f t="shared" si="49"/>
        <v>43650.208333333328</v>
      </c>
      <c r="T804" s="9">
        <f t="shared" si="5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6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9">
        <f t="shared" si="49"/>
        <v>43492.25</v>
      </c>
      <c r="T805" s="9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6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9">
        <f t="shared" si="49"/>
        <v>43102.25</v>
      </c>
      <c r="T806" s="9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6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9">
        <f t="shared" si="49"/>
        <v>41958.25</v>
      </c>
      <c r="T807" s="9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6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9">
        <f t="shared" si="49"/>
        <v>40973.25</v>
      </c>
      <c r="T808" s="9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6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9">
        <f t="shared" si="49"/>
        <v>43753.208333333328</v>
      </c>
      <c r="T809" s="9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6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6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9">
        <f t="shared" si="49"/>
        <v>41135.208333333336</v>
      </c>
      <c r="T811" s="9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6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9">
        <f t="shared" si="49"/>
        <v>43067.25</v>
      </c>
      <c r="T812" s="9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6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9">
        <f t="shared" si="49"/>
        <v>42378.25</v>
      </c>
      <c r="T813" s="9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6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6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6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9">
        <f t="shared" si="49"/>
        <v>42517.208333333328</v>
      </c>
      <c r="T816" s="9">
        <f t="shared" si="5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6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9">
        <f t="shared" si="49"/>
        <v>43068.25</v>
      </c>
      <c r="T817" s="9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6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9">
        <f t="shared" si="49"/>
        <v>41680.25</v>
      </c>
      <c r="T818" s="9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6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6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9">
        <f t="shared" si="49"/>
        <v>43486.25</v>
      </c>
      <c r="T820" s="9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6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9">
        <f t="shared" si="49"/>
        <v>41237.25</v>
      </c>
      <c r="T821" s="9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6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6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9">
        <f t="shared" si="49"/>
        <v>42794.25</v>
      </c>
      <c r="T823" s="9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6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9">
        <f t="shared" si="49"/>
        <v>41698.25</v>
      </c>
      <c r="T824" s="9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6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6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6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9">
        <f t="shared" si="49"/>
        <v>42941.208333333328</v>
      </c>
      <c r="T827" s="9">
        <f t="shared" si="5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6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9">
        <f t="shared" si="49"/>
        <v>40525.25</v>
      </c>
      <c r="T828" s="9">
        <f t="shared" si="5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6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9">
        <f t="shared" si="49"/>
        <v>40666.208333333336</v>
      </c>
      <c r="T829" s="9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6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6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9">
        <f t="shared" si="49"/>
        <v>42164.208333333328</v>
      </c>
      <c r="T831" s="9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6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9">
        <f t="shared" si="49"/>
        <v>43103.25</v>
      </c>
      <c r="T832" s="9">
        <f t="shared" si="5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6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6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9">
        <f t="shared" si="49"/>
        <v>42299.208333333328</v>
      </c>
      <c r="T834" s="9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6">
        <f t="shared" ref="F835:F898" si="52">E835/D835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9">
        <f t="shared" ref="S835:S898" si="53">(((L835/60)/60)/24)+DATE(1970,1,1)</f>
        <v>40588.25</v>
      </c>
      <c r="T835" s="9">
        <f t="shared" ref="T835:T898" si="54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6">
        <f t="shared" si="52"/>
        <v>1.5380821917808218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6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9">
        <f t="shared" si="53"/>
        <v>42063.25</v>
      </c>
      <c r="T837" s="9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6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9">
        <f t="shared" si="53"/>
        <v>40214.25</v>
      </c>
      <c r="T838" s="9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6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6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6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6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6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9">
        <f t="shared" si="53"/>
        <v>42419.25</v>
      </c>
      <c r="T843" s="9">
        <f t="shared" si="5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6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9">
        <f t="shared" si="53"/>
        <v>43266.208333333328</v>
      </c>
      <c r="T844" s="9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6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6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9">
        <f t="shared" si="53"/>
        <v>40930.25</v>
      </c>
      <c r="T846" s="9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6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6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6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9">
        <f t="shared" si="53"/>
        <v>43107.25</v>
      </c>
      <c r="T849" s="9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6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9">
        <f t="shared" si="53"/>
        <v>40341.208333333336</v>
      </c>
      <c r="T850" s="9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6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9">
        <f t="shared" si="53"/>
        <v>40948.25</v>
      </c>
      <c r="T851" s="9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6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9">
        <f t="shared" si="53"/>
        <v>40866.25</v>
      </c>
      <c r="T852" s="9">
        <f t="shared" si="5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6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9">
        <f t="shared" si="53"/>
        <v>41031.208333333336</v>
      </c>
      <c r="T853" s="9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6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6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9">
        <f t="shared" si="53"/>
        <v>40714.208333333336</v>
      </c>
      <c r="T855" s="9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6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9">
        <f t="shared" si="53"/>
        <v>43787.25</v>
      </c>
      <c r="T856" s="9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6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6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9">
        <f t="shared" si="53"/>
        <v>41023.208333333336</v>
      </c>
      <c r="T858" s="9">
        <f t="shared" si="5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6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9">
        <f t="shared" si="53"/>
        <v>40944.25</v>
      </c>
      <c r="T859" s="9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6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9">
        <f t="shared" si="53"/>
        <v>43211.208333333328</v>
      </c>
      <c r="T860" s="9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6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9">
        <f t="shared" si="53"/>
        <v>41334.25</v>
      </c>
      <c r="T861" s="9">
        <f t="shared" si="5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6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9">
        <f t="shared" si="53"/>
        <v>43515.25</v>
      </c>
      <c r="T862" s="9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6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9">
        <f t="shared" si="53"/>
        <v>40258.208333333336</v>
      </c>
      <c r="T863" s="9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6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6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6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9">
        <f t="shared" si="53"/>
        <v>42601.208333333328</v>
      </c>
      <c r="T866" s="9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6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6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9">
        <f t="shared" si="53"/>
        <v>40671.208333333336</v>
      </c>
      <c r="T868" s="9">
        <f t="shared" si="5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6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6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6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6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9">
        <f t="shared" si="53"/>
        <v>42240.208333333328</v>
      </c>
      <c r="T872" s="9">
        <f t="shared" si="5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6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9">
        <f t="shared" si="53"/>
        <v>43040.208333333328</v>
      </c>
      <c r="T873" s="9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6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6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9">
        <f t="shared" si="53"/>
        <v>41647.25</v>
      </c>
      <c r="T875" s="9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6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6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9">
        <f t="shared" si="53"/>
        <v>40556.25</v>
      </c>
      <c r="T877" s="9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6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6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6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9">
        <f t="shared" si="53"/>
        <v>43845.25</v>
      </c>
      <c r="T880" s="9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6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9">
        <f t="shared" si="53"/>
        <v>42788.25</v>
      </c>
      <c r="T881" s="9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6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6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6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9">
        <f t="shared" si="53"/>
        <v>42025.25</v>
      </c>
      <c r="T884" s="9">
        <f t="shared" si="5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6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6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6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6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9">
        <f t="shared" si="53"/>
        <v>40416.208333333336</v>
      </c>
      <c r="T888" s="9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6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9">
        <f t="shared" si="53"/>
        <v>42202.208333333328</v>
      </c>
      <c r="T889" s="9">
        <f t="shared" si="5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6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6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6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9">
        <f t="shared" si="53"/>
        <v>43640.208333333328</v>
      </c>
      <c r="T892" s="9">
        <f t="shared" si="5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6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9">
        <f t="shared" si="53"/>
        <v>40880.25</v>
      </c>
      <c r="T893" s="9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6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6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6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9">
        <f t="shared" si="53"/>
        <v>41466.208333333336</v>
      </c>
      <c r="T896" s="9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6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9">
        <f t="shared" si="53"/>
        <v>43134.25</v>
      </c>
      <c r="T897" s="9">
        <f t="shared" si="5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6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6">
        <f t="shared" ref="F899:F962" si="56">E899/D899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9">
        <f t="shared" ref="S899:S962" si="57">(((L899/60)/60)/24)+DATE(1970,1,1)</f>
        <v>43583.208333333328</v>
      </c>
      <c r="T899" s="9">
        <f t="shared" ref="T899:T962" si="5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6">
        <f t="shared" si="56"/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9">
        <f t="shared" si="57"/>
        <v>43815.25</v>
      </c>
      <c r="T900" s="9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6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6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6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6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9">
        <f t="shared" si="57"/>
        <v>42399.25</v>
      </c>
      <c r="T904" s="9">
        <f t="shared" si="5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6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6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6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9">
        <f t="shared" si="57"/>
        <v>41536.208333333336</v>
      </c>
      <c r="T907" s="9">
        <f t="shared" si="5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6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6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6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6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6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9">
        <f t="shared" si="57"/>
        <v>42026.25</v>
      </c>
      <c r="T912" s="9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6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6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6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6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9">
        <f t="shared" si="57"/>
        <v>41490.208333333336</v>
      </c>
      <c r="T916" s="9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6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9">
        <f t="shared" si="57"/>
        <v>42976.208333333328</v>
      </c>
      <c r="T917" s="9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6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9">
        <f t="shared" si="57"/>
        <v>41991.25</v>
      </c>
      <c r="T918" s="9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6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6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6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9">
        <f t="shared" si="57"/>
        <v>43022.208333333328</v>
      </c>
      <c r="T921" s="9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6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9">
        <f t="shared" si="57"/>
        <v>43503.25</v>
      </c>
      <c r="T922" s="9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6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9">
        <f t="shared" si="57"/>
        <v>40951.25</v>
      </c>
      <c r="T923" s="9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6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9">
        <f t="shared" si="57"/>
        <v>43443.25</v>
      </c>
      <c r="T924" s="9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6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6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9">
        <f t="shared" si="57"/>
        <v>43769.208333333328</v>
      </c>
      <c r="T926" s="9">
        <f t="shared" si="5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6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6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6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6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9">
        <f t="shared" si="57"/>
        <v>41637.25</v>
      </c>
      <c r="T930" s="9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6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6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9">
        <f t="shared" si="57"/>
        <v>42060.25</v>
      </c>
      <c r="T932" s="9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6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6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6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6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9">
        <f t="shared" si="57"/>
        <v>42422.25</v>
      </c>
      <c r="T936" s="9">
        <f t="shared" si="5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6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6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6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9">
        <f t="shared" si="57"/>
        <v>42334.25</v>
      </c>
      <c r="T939" s="9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6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9">
        <f t="shared" si="57"/>
        <v>43263.208333333328</v>
      </c>
      <c r="T940" s="9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6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6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9">
        <f t="shared" si="57"/>
        <v>41244.25</v>
      </c>
      <c r="T942" s="9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6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9">
        <f t="shared" si="57"/>
        <v>40552.25</v>
      </c>
      <c r="T943" s="9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6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9">
        <f t="shared" si="57"/>
        <v>40568.25</v>
      </c>
      <c r="T944" s="9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6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6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9">
        <f t="shared" si="57"/>
        <v>42776.25</v>
      </c>
      <c r="T946" s="9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6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9">
        <f t="shared" si="57"/>
        <v>41004.208333333336</v>
      </c>
      <c r="T947" s="9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6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6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6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9">
        <f t="shared" si="57"/>
        <v>41985.25</v>
      </c>
      <c r="T950" s="9">
        <f t="shared" si="5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6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9">
        <f t="shared" si="57"/>
        <v>42112.208333333328</v>
      </c>
      <c r="T951" s="9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6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6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9">
        <f t="shared" si="57"/>
        <v>42730.25</v>
      </c>
      <c r="T953" s="9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6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9">
        <f t="shared" si="57"/>
        <v>42591.208333333328</v>
      </c>
      <c r="T954" s="9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6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9">
        <f t="shared" si="57"/>
        <v>42358.25</v>
      </c>
      <c r="T955" s="9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6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9">
        <f t="shared" si="57"/>
        <v>41174.208333333336</v>
      </c>
      <c r="T956" s="9">
        <f t="shared" si="5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6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9">
        <f t="shared" si="57"/>
        <v>41238.25</v>
      </c>
      <c r="T957" s="9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6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9">
        <f t="shared" si="57"/>
        <v>42360.25</v>
      </c>
      <c r="T958" s="9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6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9">
        <f t="shared" si="57"/>
        <v>40955.25</v>
      </c>
      <c r="T959" s="9">
        <f t="shared" si="5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6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6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6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9">
        <f t="shared" si="57"/>
        <v>42408.25</v>
      </c>
      <c r="T962" s="9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6">
        <f t="shared" ref="F963:F1001" si="60">E963/D963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9">
        <f t="shared" ref="S963:S1001" si="61">(((L963/60)/60)/24)+DATE(1970,1,1)</f>
        <v>40591.25</v>
      </c>
      <c r="T963" s="9">
        <f t="shared" ref="T963:T1001" si="62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6">
        <f t="shared" si="60"/>
        <v>2.9602777777777778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9">
        <f t="shared" si="61"/>
        <v>41592.25</v>
      </c>
      <c r="T964" s="9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6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9">
        <f t="shared" si="61"/>
        <v>40607.25</v>
      </c>
      <c r="T965" s="9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6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6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9">
        <f t="shared" si="61"/>
        <v>40203.25</v>
      </c>
      <c r="T967" s="9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6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6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9">
        <f t="shared" si="61"/>
        <v>41005.208333333336</v>
      </c>
      <c r="T969" s="9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6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9">
        <f t="shared" si="61"/>
        <v>40544.25</v>
      </c>
      <c r="T970" s="9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6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9">
        <f t="shared" si="61"/>
        <v>43821.25</v>
      </c>
      <c r="T971" s="9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6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6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9">
        <f t="shared" si="61"/>
        <v>41555.208333333336</v>
      </c>
      <c r="T973" s="9">
        <f t="shared" si="6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6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6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9">
        <f t="shared" si="61"/>
        <v>40522.25</v>
      </c>
      <c r="T975" s="9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6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6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9">
        <f t="shared" si="61"/>
        <v>42337.25</v>
      </c>
      <c r="T977" s="9">
        <f t="shared" si="6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6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9">
        <f t="shared" si="61"/>
        <v>40571.25</v>
      </c>
      <c r="T978" s="9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6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9">
        <f t="shared" si="61"/>
        <v>43138.25</v>
      </c>
      <c r="T979" s="9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6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9">
        <f t="shared" si="61"/>
        <v>42686.25</v>
      </c>
      <c r="T980" s="9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6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6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9">
        <f t="shared" si="61"/>
        <v>42307.208333333328</v>
      </c>
      <c r="T982" s="9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6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9">
        <f t="shared" si="61"/>
        <v>43094.25</v>
      </c>
      <c r="T983" s="9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6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6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9">
        <f t="shared" si="61"/>
        <v>43681.208333333328</v>
      </c>
      <c r="T985" s="9">
        <f t="shared" si="6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6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6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9">
        <f t="shared" si="61"/>
        <v>41614.25</v>
      </c>
      <c r="T987" s="9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6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6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6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9">
        <f t="shared" si="61"/>
        <v>42686.25</v>
      </c>
      <c r="T990" s="9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6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6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9">
        <f t="shared" si="61"/>
        <v>42432.25</v>
      </c>
      <c r="T992" s="9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6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6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6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9">
        <f t="shared" si="61"/>
        <v>42362.25</v>
      </c>
      <c r="T995" s="9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6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6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9">
        <f t="shared" si="61"/>
        <v>43408.208333333328</v>
      </c>
      <c r="T997" s="9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6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9">
        <f t="shared" si="61"/>
        <v>41276.25</v>
      </c>
      <c r="T998" s="9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6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9">
        <f t="shared" si="61"/>
        <v>41659.25</v>
      </c>
      <c r="T999" s="9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6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9">
        <f t="shared" si="61"/>
        <v>40220.25</v>
      </c>
      <c r="T1000" s="9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6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9">
        <f t="shared" si="61"/>
        <v>42550.208333333328</v>
      </c>
      <c r="T1001" s="9">
        <f t="shared" si="62"/>
        <v>42557.208333333328</v>
      </c>
    </row>
  </sheetData>
  <autoFilter ref="A1:R1001" xr:uid="{00000000-0001-0000-0000-000000000000}"/>
  <conditionalFormatting sqref="G1:G1048576">
    <cfRule type="cellIs" dxfId="15" priority="1" operator="equal">
      <formula>"(blank)"</formula>
    </cfRule>
    <cfRule type="containsText" dxfId="14" priority="6" operator="containsText" text="failed">
      <formula>NOT(ISERROR(SEARCH("failed",G1)))</formula>
    </cfRule>
    <cfRule type="containsText" dxfId="13" priority="7" operator="containsText" text="successful">
      <formula>NOT(ISERROR(SEARCH("successful",G1)))</formula>
    </cfRule>
    <cfRule type="containsText" dxfId="12" priority="8" operator="containsText" text="canceled">
      <formula>NOT(ISERROR(SEARCH("canceled",G1)))</formula>
    </cfRule>
    <cfRule type="containsText" dxfId="11" priority="9" operator="containsText" text="live">
      <formula>NOT(ISERROR(SEARCH("live",G1)))</formula>
    </cfRule>
  </conditionalFormatting>
  <conditionalFormatting sqref="F1:F1048576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6417-2DFF-4218-98D0-F356A30B8452}">
  <dimension ref="A1:F14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2069</v>
      </c>
      <c r="B3" s="7" t="s">
        <v>2070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2063</v>
      </c>
      <c r="E8">
        <v>4</v>
      </c>
      <c r="F8">
        <v>4</v>
      </c>
    </row>
    <row r="9" spans="1:6" x14ac:dyDescent="0.2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conditionalFormatting sqref="F1:F4 F16:F1048576">
    <cfRule type="cellIs" dxfId="10" priority="1" operator="equal">
      <formula>"(blank)"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AC6D-7150-40CF-B2F6-C0B7FF710EDB}">
  <dimension ref="A1:F30"/>
  <sheetViews>
    <sheetView workbookViewId="0">
      <selection activeCell="F32" sqref="F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2064</v>
      </c>
      <c r="E7">
        <v>4</v>
      </c>
      <c r="F7">
        <v>4</v>
      </c>
    </row>
    <row r="8" spans="1:6" x14ac:dyDescent="0.25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2042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2055</v>
      </c>
      <c r="C20">
        <v>4</v>
      </c>
      <c r="E20">
        <v>4</v>
      </c>
      <c r="F20">
        <v>8</v>
      </c>
    </row>
    <row r="21" spans="1:6" x14ac:dyDescent="0.25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2062</v>
      </c>
      <c r="C22">
        <v>9</v>
      </c>
      <c r="E22">
        <v>5</v>
      </c>
      <c r="F22">
        <v>14</v>
      </c>
    </row>
    <row r="23" spans="1:6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2058</v>
      </c>
      <c r="C25">
        <v>7</v>
      </c>
      <c r="E25">
        <v>14</v>
      </c>
      <c r="F25">
        <v>21</v>
      </c>
    </row>
    <row r="26" spans="1:6" x14ac:dyDescent="0.25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2061</v>
      </c>
      <c r="E29">
        <v>3</v>
      </c>
      <c r="F29">
        <v>3</v>
      </c>
    </row>
    <row r="30" spans="1:6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8E31-1709-4A8C-88C2-A74EC0D09922}">
  <dimension ref="A1:E18"/>
  <sheetViews>
    <sheetView workbookViewId="0">
      <selection activeCell="I21" sqref="I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2069</v>
      </c>
      <c r="B4" s="7" t="s">
        <v>2070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B448-B97B-4AE3-8CC7-65D7A1989B7C}">
  <dimension ref="A1:H13"/>
  <sheetViews>
    <sheetView workbookViewId="0">
      <selection activeCell="F15" sqref="F15"/>
    </sheetView>
  </sheetViews>
  <sheetFormatPr defaultRowHeight="15.75" x14ac:dyDescent="0.25"/>
  <cols>
    <col min="1" max="1" width="27.25" customWidth="1"/>
    <col min="2" max="2" width="25" customWidth="1"/>
    <col min="3" max="3" width="23.375" customWidth="1"/>
    <col min="4" max="4" width="19.875" customWidth="1"/>
    <col min="5" max="5" width="25.5" customWidth="1"/>
    <col min="6" max="6" width="20.875" customWidth="1"/>
    <col min="7" max="7" width="19.25" customWidth="1"/>
    <col min="8" max="8" width="24.75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2095</v>
      </c>
      <c r="B3">
        <f>COUNTIFS(outcome,"successful",goal,"&gt;=1000",goal,"&lt;5000")</f>
        <v>191</v>
      </c>
      <c r="C3">
        <f>COUNTIFS(outcome,"failed",goal,"&gt;=1000",goal,"&lt;5000")</f>
        <v>38</v>
      </c>
      <c r="D3">
        <f>COUNTIFS(outcome,"canceled",goal,"&gt;=1000",goal,"&lt;5000")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2096</v>
      </c>
      <c r="B4">
        <f>COUNTIFS(outcome,"successful",goal,"&gt;=5000",goal,"&lt;10000")</f>
        <v>164</v>
      </c>
      <c r="C4">
        <f>COUNTIFS(outcome,"failed",goal,"&gt;=5000",goal,"&lt;10000")</f>
        <v>126</v>
      </c>
      <c r="D4">
        <f>COUNTIFS(outcome,"canceled",goal,"&gt;=5000",goal,"&lt;10000")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2097</v>
      </c>
      <c r="B5">
        <f>COUNTIFS(outcome,"successful",goal,"&gt;=10000",goal,"&lt;15000")</f>
        <v>4</v>
      </c>
      <c r="C5">
        <f>COUNTIFS(outcome,"failed",goal,"&gt;=10000",goal,"&lt;15000")</f>
        <v>5</v>
      </c>
      <c r="D5">
        <f>COUNTIFS(outcome,"canceled",goal,"&gt;=10000",goal,"&lt;15000")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2098</v>
      </c>
      <c r="B6">
        <f>COUNTIFS(outcome,"successful",goal,"&gt;=15000",goal,"&lt;20000")</f>
        <v>10</v>
      </c>
      <c r="C6">
        <f>COUNTIFS(outcome,"failed",goal,"&gt;=15000",goal,"&lt;20000")</f>
        <v>0</v>
      </c>
      <c r="D6">
        <f>COUNTIFS(outcome,"canceled",goal,"&gt;=15000",goal,"&lt;20000")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2099</v>
      </c>
      <c r="B7">
        <f>COUNTIFS(outcome,"successful",goal,"&gt;=20000",goal,"&lt;25000")</f>
        <v>7</v>
      </c>
      <c r="C7">
        <f>COUNTIFS(outcome,"failed",goal,"&gt;=20000",goal,"&lt;25000")</f>
        <v>0</v>
      </c>
      <c r="D7">
        <f>COUNTIFS(outcome,"canceled",goal,"&gt;=20000",goal,"&lt;25000")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COUNTIFS(outcome,"successful",goal,"&gt;=25000",goal,"&lt;30000")</f>
        <v>11</v>
      </c>
      <c r="C8">
        <f>COUNTIFS(outcome,"failed",goal,"&gt;=25000",goal,"&lt;30000")</f>
        <v>3</v>
      </c>
      <c r="D8">
        <f>COUNTIFS(outcome,"canceled",goal,"&gt;=25000",goal,"&lt;30000")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2101</v>
      </c>
      <c r="B9">
        <f>COUNTIFS(outcome,"successful",goal,"&gt;=30000",goal,"&lt;35000")</f>
        <v>7</v>
      </c>
      <c r="C9">
        <f>COUNTIFS(outcome,"failed",goal,"&gt;=30000",goal,"&lt;35000")</f>
        <v>0</v>
      </c>
      <c r="D9">
        <f>COUNTIFS(outcome,"canceled",goal,"&gt;=30000",goal,"&lt;35000")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COUNTIFS(outcome,"successful",goal,"&gt;=35000",goal,"&lt;40000")</f>
        <v>8</v>
      </c>
      <c r="C10">
        <f>COUNTIFS(outcome,"failed",goal,"&gt;=35000",goal,"&lt;40000")</f>
        <v>3</v>
      </c>
      <c r="D10">
        <f>COUNTIFS(outcome,"canceled",goal,"&gt;=35000",goal,"&lt;40000")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2103</v>
      </c>
      <c r="B11">
        <f>COUNTIFS(outcome,"successful",goal,"&gt;=40000",goal,"&lt;45000")</f>
        <v>11</v>
      </c>
      <c r="C11">
        <f>COUNTIFS(outcome,"failed",goal,"&gt;=40000",goal,"&lt;45000")</f>
        <v>3</v>
      </c>
      <c r="D11">
        <f>COUNTIFS(outcome,"canceled",goal,"&gt;=40000",goal,"&lt;45000")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2105</v>
      </c>
      <c r="B12">
        <f>COUNTIFS(outcome,"successful",goal,"&gt;=45000",goal,"&lt;50000")</f>
        <v>8</v>
      </c>
      <c r="C12">
        <f>COUNTIFS(outcome,"failed",goal,"&gt;=45000",goal,"&lt;50000")</f>
        <v>3</v>
      </c>
      <c r="D12">
        <f>COUNTIFS(outcome,"canceled",goal,"&gt;=45000",goal,"&lt;50000")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2104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D3E7-D319-4C80-81A0-393699EB2C96}">
  <dimension ref="A1:M566"/>
  <sheetViews>
    <sheetView tabSelected="1" workbookViewId="0">
      <selection activeCell="B1" sqref="B1:B1048576"/>
    </sheetView>
  </sheetViews>
  <sheetFormatPr defaultRowHeight="15.75" x14ac:dyDescent="0.25"/>
  <cols>
    <col min="1" max="1" width="17.875" customWidth="1"/>
    <col min="2" max="2" width="19.625" customWidth="1"/>
    <col min="3" max="3" width="16.5" customWidth="1"/>
    <col min="4" max="4" width="19.625" customWidth="1"/>
    <col min="6" max="6" width="16.5" bestFit="1" customWidth="1"/>
    <col min="7" max="7" width="17.625" customWidth="1"/>
    <col min="8" max="8" width="16.5" bestFit="1" customWidth="1"/>
  </cols>
  <sheetData>
    <row r="1" spans="1:13" x14ac:dyDescent="0.25">
      <c r="A1" s="1" t="s">
        <v>2106</v>
      </c>
      <c r="B1" s="1" t="s">
        <v>2107</v>
      </c>
      <c r="C1" s="1" t="s">
        <v>2108</v>
      </c>
      <c r="D1" s="1" t="s">
        <v>2109</v>
      </c>
      <c r="H1" s="1" t="s">
        <v>2110</v>
      </c>
      <c r="I1" s="1" t="s">
        <v>2111</v>
      </c>
      <c r="J1" s="1" t="s">
        <v>2112</v>
      </c>
      <c r="K1" s="1" t="s">
        <v>2113</v>
      </c>
      <c r="L1" s="1" t="s">
        <v>2114</v>
      </c>
      <c r="M1" s="1" t="s">
        <v>2115</v>
      </c>
    </row>
    <row r="2" spans="1:13" x14ac:dyDescent="0.25">
      <c r="A2" t="s">
        <v>20</v>
      </c>
      <c r="B2">
        <v>158</v>
      </c>
      <c r="C2" t="s">
        <v>14</v>
      </c>
      <c r="D2">
        <v>0</v>
      </c>
      <c r="E2" s="10"/>
      <c r="F2" s="10"/>
      <c r="G2" s="1" t="s">
        <v>2116</v>
      </c>
      <c r="H2" s="10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_xlfn.VAR.S(B:B)</f>
        <v>1606216.5936295739</v>
      </c>
      <c r="M2" s="10">
        <f>STDEV(B:B)</f>
        <v>1267.366006183523</v>
      </c>
    </row>
    <row r="3" spans="1:13" x14ac:dyDescent="0.25">
      <c r="A3" t="s">
        <v>20</v>
      </c>
      <c r="B3">
        <v>1425</v>
      </c>
      <c r="C3" t="s">
        <v>14</v>
      </c>
      <c r="D3">
        <v>24</v>
      </c>
      <c r="E3" s="10"/>
      <c r="F3" s="10"/>
      <c r="G3" s="1" t="s">
        <v>2117</v>
      </c>
      <c r="H3" s="10">
        <f>AVERAGE(D:D)</f>
        <v>585.61538461538464</v>
      </c>
      <c r="I3" s="10">
        <f>MEDIAN(D:D)</f>
        <v>114.5</v>
      </c>
      <c r="J3">
        <f>MIN(D:D)</f>
        <v>0</v>
      </c>
      <c r="K3">
        <f>MAX(D:D)</f>
        <v>6080</v>
      </c>
      <c r="L3" s="10">
        <f>_xlfn.VAR.P(D:D)</f>
        <v>921574.68174133555</v>
      </c>
      <c r="M3" s="10">
        <f>_xlfn.STDEV.P(D:D)</f>
        <v>959.98681331637863</v>
      </c>
    </row>
    <row r="4" spans="1:13" x14ac:dyDescent="0.25">
      <c r="A4" t="s">
        <v>20</v>
      </c>
      <c r="B4">
        <v>174</v>
      </c>
      <c r="C4" t="s">
        <v>14</v>
      </c>
      <c r="D4">
        <v>53</v>
      </c>
      <c r="E4" s="10"/>
      <c r="F4" s="10"/>
    </row>
    <row r="5" spans="1:13" x14ac:dyDescent="0.25">
      <c r="A5" t="s">
        <v>20</v>
      </c>
      <c r="B5">
        <v>227</v>
      </c>
      <c r="C5" t="s">
        <v>14</v>
      </c>
      <c r="D5">
        <v>18</v>
      </c>
      <c r="E5" s="10"/>
      <c r="F5" s="10"/>
    </row>
    <row r="6" spans="1:13" x14ac:dyDescent="0.25">
      <c r="A6" t="s">
        <v>20</v>
      </c>
      <c r="B6">
        <v>220</v>
      </c>
      <c r="C6" t="s">
        <v>14</v>
      </c>
      <c r="D6">
        <v>44</v>
      </c>
      <c r="E6" s="10"/>
      <c r="F6" s="10"/>
    </row>
    <row r="7" spans="1:13" x14ac:dyDescent="0.25">
      <c r="A7" t="s">
        <v>20</v>
      </c>
      <c r="B7">
        <v>98</v>
      </c>
      <c r="C7" t="s">
        <v>14</v>
      </c>
      <c r="D7">
        <v>27</v>
      </c>
      <c r="E7" s="10"/>
      <c r="F7" s="10"/>
    </row>
    <row r="8" spans="1:13" x14ac:dyDescent="0.25">
      <c r="A8" t="s">
        <v>20</v>
      </c>
      <c r="B8">
        <v>100</v>
      </c>
      <c r="C8" t="s">
        <v>14</v>
      </c>
      <c r="D8">
        <v>55</v>
      </c>
      <c r="E8" s="10"/>
      <c r="F8" s="10"/>
    </row>
    <row r="9" spans="1:13" x14ac:dyDescent="0.25">
      <c r="A9" t="s">
        <v>20</v>
      </c>
      <c r="B9">
        <v>1249</v>
      </c>
      <c r="C9" t="s">
        <v>14</v>
      </c>
      <c r="D9">
        <v>200</v>
      </c>
      <c r="E9" s="10"/>
      <c r="F9" s="10"/>
    </row>
    <row r="10" spans="1:13" x14ac:dyDescent="0.25">
      <c r="A10" t="s">
        <v>20</v>
      </c>
      <c r="B10">
        <v>1396</v>
      </c>
      <c r="C10" t="s">
        <v>14</v>
      </c>
      <c r="D10">
        <v>452</v>
      </c>
      <c r="E10" s="10"/>
      <c r="F10" s="10"/>
      <c r="K10" s="11"/>
    </row>
    <row r="11" spans="1:13" x14ac:dyDescent="0.25">
      <c r="A11" t="s">
        <v>20</v>
      </c>
      <c r="B11">
        <v>890</v>
      </c>
      <c r="C11" t="s">
        <v>14</v>
      </c>
      <c r="D11">
        <v>674</v>
      </c>
      <c r="E11" s="10"/>
      <c r="F11" s="10"/>
      <c r="H11" s="11"/>
    </row>
    <row r="12" spans="1:13" x14ac:dyDescent="0.25">
      <c r="A12" t="s">
        <v>20</v>
      </c>
      <c r="B12">
        <v>142</v>
      </c>
      <c r="C12" t="s">
        <v>14</v>
      </c>
      <c r="D12">
        <v>558</v>
      </c>
      <c r="E12" s="10"/>
      <c r="F12" s="10"/>
      <c r="H12" s="11"/>
      <c r="K12" s="11"/>
    </row>
    <row r="13" spans="1:13" x14ac:dyDescent="0.25">
      <c r="A13" t="s">
        <v>20</v>
      </c>
      <c r="B13">
        <v>2673</v>
      </c>
      <c r="C13" t="s">
        <v>14</v>
      </c>
      <c r="D13">
        <v>15</v>
      </c>
      <c r="E13" s="10"/>
      <c r="F13" s="10"/>
      <c r="H13" s="10"/>
    </row>
    <row r="14" spans="1:13" x14ac:dyDescent="0.25">
      <c r="A14" t="s">
        <v>20</v>
      </c>
      <c r="B14">
        <v>163</v>
      </c>
      <c r="C14" t="s">
        <v>14</v>
      </c>
      <c r="D14">
        <v>2307</v>
      </c>
      <c r="E14" s="10"/>
      <c r="F14" s="10"/>
      <c r="H14" s="10"/>
    </row>
    <row r="15" spans="1:13" x14ac:dyDescent="0.25">
      <c r="A15" t="s">
        <v>20</v>
      </c>
      <c r="B15">
        <v>2220</v>
      </c>
      <c r="C15" t="s">
        <v>14</v>
      </c>
      <c r="D15">
        <v>88</v>
      </c>
      <c r="E15" s="10"/>
      <c r="F15" s="10"/>
      <c r="H15" s="10"/>
    </row>
    <row r="16" spans="1:13" x14ac:dyDescent="0.25">
      <c r="A16" t="s">
        <v>20</v>
      </c>
      <c r="B16">
        <v>1606</v>
      </c>
      <c r="C16" t="s">
        <v>14</v>
      </c>
      <c r="D16">
        <v>48</v>
      </c>
      <c r="E16" s="10"/>
      <c r="F16" s="10"/>
    </row>
    <row r="17" spans="1:8" x14ac:dyDescent="0.25">
      <c r="A17" t="s">
        <v>20</v>
      </c>
      <c r="B17">
        <v>129</v>
      </c>
      <c r="C17" t="s">
        <v>14</v>
      </c>
      <c r="D17">
        <v>1</v>
      </c>
      <c r="E17" s="10"/>
      <c r="F17" s="10"/>
    </row>
    <row r="18" spans="1:8" x14ac:dyDescent="0.25">
      <c r="A18" t="s">
        <v>20</v>
      </c>
      <c r="B18">
        <v>226</v>
      </c>
      <c r="C18" t="s">
        <v>14</v>
      </c>
      <c r="D18">
        <v>1467</v>
      </c>
      <c r="E18" s="10"/>
      <c r="F18" s="10"/>
    </row>
    <row r="19" spans="1:8" x14ac:dyDescent="0.25">
      <c r="A19" t="s">
        <v>20</v>
      </c>
      <c r="B19">
        <v>5419</v>
      </c>
      <c r="C19" t="s">
        <v>14</v>
      </c>
      <c r="D19">
        <v>75</v>
      </c>
      <c r="E19" s="10"/>
      <c r="F19" s="10"/>
      <c r="H19" s="10"/>
    </row>
    <row r="20" spans="1:8" x14ac:dyDescent="0.25">
      <c r="A20" t="s">
        <v>20</v>
      </c>
      <c r="B20">
        <v>165</v>
      </c>
      <c r="C20" t="s">
        <v>14</v>
      </c>
      <c r="D20">
        <v>120</v>
      </c>
      <c r="E20" s="10"/>
      <c r="F20" s="10"/>
      <c r="H20" s="10"/>
    </row>
    <row r="21" spans="1:8" x14ac:dyDescent="0.25">
      <c r="A21" t="s">
        <v>20</v>
      </c>
      <c r="B21">
        <v>1965</v>
      </c>
      <c r="C21" t="s">
        <v>14</v>
      </c>
      <c r="D21">
        <v>2253</v>
      </c>
      <c r="E21" s="10"/>
      <c r="F21" s="10"/>
    </row>
    <row r="22" spans="1:8" x14ac:dyDescent="0.25">
      <c r="A22" t="s">
        <v>20</v>
      </c>
      <c r="B22">
        <v>16</v>
      </c>
      <c r="C22" t="s">
        <v>14</v>
      </c>
      <c r="D22">
        <v>5</v>
      </c>
      <c r="E22" s="10"/>
      <c r="F22" s="10"/>
    </row>
    <row r="23" spans="1:8" x14ac:dyDescent="0.25">
      <c r="A23" t="s">
        <v>20</v>
      </c>
      <c r="B23">
        <v>107</v>
      </c>
      <c r="C23" t="s">
        <v>14</v>
      </c>
      <c r="D23">
        <v>38</v>
      </c>
      <c r="E23" s="10"/>
      <c r="F23" s="10"/>
    </row>
    <row r="24" spans="1:8" x14ac:dyDescent="0.25">
      <c r="A24" t="s">
        <v>20</v>
      </c>
      <c r="B24">
        <v>134</v>
      </c>
      <c r="C24" t="s">
        <v>14</v>
      </c>
      <c r="D24">
        <v>12</v>
      </c>
      <c r="E24" s="10"/>
      <c r="F24" s="10"/>
    </row>
    <row r="25" spans="1:8" x14ac:dyDescent="0.25">
      <c r="A25" t="s">
        <v>20</v>
      </c>
      <c r="B25">
        <v>198</v>
      </c>
      <c r="C25" t="s">
        <v>14</v>
      </c>
      <c r="D25">
        <v>1684</v>
      </c>
      <c r="E25" s="10"/>
      <c r="F25" s="10"/>
    </row>
    <row r="26" spans="1:8" x14ac:dyDescent="0.25">
      <c r="A26" t="s">
        <v>20</v>
      </c>
      <c r="B26">
        <v>111</v>
      </c>
      <c r="C26" t="s">
        <v>14</v>
      </c>
      <c r="D26">
        <v>56</v>
      </c>
      <c r="E26" s="10"/>
      <c r="F26" s="10"/>
    </row>
    <row r="27" spans="1:8" x14ac:dyDescent="0.25">
      <c r="A27" t="s">
        <v>20</v>
      </c>
      <c r="B27">
        <v>222</v>
      </c>
      <c r="C27" t="s">
        <v>14</v>
      </c>
      <c r="D27">
        <v>838</v>
      </c>
      <c r="E27" s="10"/>
      <c r="F27" s="10"/>
    </row>
    <row r="28" spans="1:8" x14ac:dyDescent="0.25">
      <c r="A28" t="s">
        <v>20</v>
      </c>
      <c r="B28">
        <v>6212</v>
      </c>
      <c r="C28" t="s">
        <v>14</v>
      </c>
      <c r="D28">
        <v>1000</v>
      </c>
      <c r="E28" s="10"/>
      <c r="F28" s="10"/>
    </row>
    <row r="29" spans="1:8" x14ac:dyDescent="0.25">
      <c r="A29" t="s">
        <v>20</v>
      </c>
      <c r="B29">
        <v>98</v>
      </c>
      <c r="C29" t="s">
        <v>14</v>
      </c>
      <c r="D29">
        <v>1482</v>
      </c>
      <c r="E29" s="10"/>
      <c r="F29" s="10"/>
    </row>
    <row r="30" spans="1:8" x14ac:dyDescent="0.25">
      <c r="A30" t="s">
        <v>20</v>
      </c>
      <c r="B30">
        <v>92</v>
      </c>
      <c r="C30" t="s">
        <v>14</v>
      </c>
      <c r="D30">
        <v>106</v>
      </c>
      <c r="E30" s="10"/>
      <c r="F30" s="10"/>
    </row>
    <row r="31" spans="1:8" x14ac:dyDescent="0.25">
      <c r="A31" t="s">
        <v>20</v>
      </c>
      <c r="B31">
        <v>149</v>
      </c>
      <c r="C31" t="s">
        <v>14</v>
      </c>
      <c r="D31">
        <v>679</v>
      </c>
      <c r="E31" s="10"/>
      <c r="F31" s="10"/>
    </row>
    <row r="32" spans="1:8" x14ac:dyDescent="0.25">
      <c r="A32" t="s">
        <v>20</v>
      </c>
      <c r="B32">
        <v>2431</v>
      </c>
      <c r="C32" t="s">
        <v>14</v>
      </c>
      <c r="D32">
        <v>1220</v>
      </c>
      <c r="E32" s="10"/>
      <c r="F32" s="10"/>
    </row>
    <row r="33" spans="1:6" x14ac:dyDescent="0.25">
      <c r="A33" t="s">
        <v>20</v>
      </c>
      <c r="B33">
        <v>303</v>
      </c>
      <c r="C33" t="s">
        <v>14</v>
      </c>
      <c r="D33">
        <v>1</v>
      </c>
      <c r="E33" s="10"/>
      <c r="F33" s="10"/>
    </row>
    <row r="34" spans="1:6" x14ac:dyDescent="0.25">
      <c r="A34" t="s">
        <v>20</v>
      </c>
      <c r="B34">
        <v>209</v>
      </c>
      <c r="C34" t="s">
        <v>14</v>
      </c>
      <c r="D34">
        <v>37</v>
      </c>
      <c r="E34" s="10"/>
      <c r="F34" s="10"/>
    </row>
    <row r="35" spans="1:6" x14ac:dyDescent="0.25">
      <c r="A35" t="s">
        <v>20</v>
      </c>
      <c r="B35">
        <v>131</v>
      </c>
      <c r="C35" t="s">
        <v>14</v>
      </c>
      <c r="D35">
        <v>60</v>
      </c>
      <c r="E35" s="10"/>
      <c r="F35" s="10"/>
    </row>
    <row r="36" spans="1:6" x14ac:dyDescent="0.25">
      <c r="A36" t="s">
        <v>20</v>
      </c>
      <c r="B36">
        <v>164</v>
      </c>
      <c r="C36" t="s">
        <v>14</v>
      </c>
      <c r="D36">
        <v>296</v>
      </c>
      <c r="E36" s="10"/>
      <c r="F36" s="10"/>
    </row>
    <row r="37" spans="1:6" x14ac:dyDescent="0.25">
      <c r="A37" t="s">
        <v>20</v>
      </c>
      <c r="B37">
        <v>201</v>
      </c>
      <c r="C37" t="s">
        <v>14</v>
      </c>
      <c r="D37">
        <v>3304</v>
      </c>
      <c r="E37" s="10"/>
      <c r="F37" s="10"/>
    </row>
    <row r="38" spans="1:6" x14ac:dyDescent="0.25">
      <c r="A38" t="s">
        <v>20</v>
      </c>
      <c r="B38">
        <v>211</v>
      </c>
      <c r="C38" t="s">
        <v>14</v>
      </c>
      <c r="D38">
        <v>73</v>
      </c>
      <c r="E38" s="10"/>
      <c r="F38" s="10"/>
    </row>
    <row r="39" spans="1:6" x14ac:dyDescent="0.25">
      <c r="A39" t="s">
        <v>20</v>
      </c>
      <c r="B39">
        <v>128</v>
      </c>
      <c r="C39" t="s">
        <v>14</v>
      </c>
      <c r="D39">
        <v>3387</v>
      </c>
      <c r="E39" s="10"/>
      <c r="F39" s="10"/>
    </row>
    <row r="40" spans="1:6" x14ac:dyDescent="0.25">
      <c r="A40" t="s">
        <v>20</v>
      </c>
      <c r="B40">
        <v>1600</v>
      </c>
      <c r="C40" t="s">
        <v>14</v>
      </c>
      <c r="D40">
        <v>662</v>
      </c>
      <c r="E40" s="10"/>
      <c r="F40" s="10"/>
    </row>
    <row r="41" spans="1:6" x14ac:dyDescent="0.25">
      <c r="A41" t="s">
        <v>20</v>
      </c>
      <c r="B41">
        <v>249</v>
      </c>
      <c r="C41" t="s">
        <v>14</v>
      </c>
      <c r="D41">
        <v>774</v>
      </c>
      <c r="E41" s="10"/>
      <c r="F41" s="10"/>
    </row>
    <row r="42" spans="1:6" x14ac:dyDescent="0.25">
      <c r="A42" t="s">
        <v>20</v>
      </c>
      <c r="B42">
        <v>236</v>
      </c>
      <c r="C42" t="s">
        <v>14</v>
      </c>
      <c r="D42">
        <v>672</v>
      </c>
      <c r="E42" s="10"/>
      <c r="F42" s="10"/>
    </row>
    <row r="43" spans="1:6" x14ac:dyDescent="0.25">
      <c r="A43" t="s">
        <v>20</v>
      </c>
      <c r="B43">
        <v>4065</v>
      </c>
      <c r="C43" t="s">
        <v>14</v>
      </c>
      <c r="D43">
        <v>940</v>
      </c>
      <c r="E43" s="10"/>
      <c r="F43" s="10"/>
    </row>
    <row r="44" spans="1:6" x14ac:dyDescent="0.25">
      <c r="A44" t="s">
        <v>20</v>
      </c>
      <c r="B44">
        <v>246</v>
      </c>
      <c r="C44" t="s">
        <v>14</v>
      </c>
      <c r="D44">
        <v>117</v>
      </c>
      <c r="E44" s="10"/>
      <c r="F44" s="10"/>
    </row>
    <row r="45" spans="1:6" x14ac:dyDescent="0.25">
      <c r="A45" t="s">
        <v>20</v>
      </c>
      <c r="B45">
        <v>2475</v>
      </c>
      <c r="C45" t="s">
        <v>14</v>
      </c>
      <c r="D45">
        <v>115</v>
      </c>
      <c r="E45" s="10"/>
      <c r="F45" s="10"/>
    </row>
    <row r="46" spans="1:6" x14ac:dyDescent="0.25">
      <c r="A46" t="s">
        <v>20</v>
      </c>
      <c r="B46">
        <v>76</v>
      </c>
      <c r="C46" t="s">
        <v>14</v>
      </c>
      <c r="D46">
        <v>326</v>
      </c>
      <c r="E46" s="10"/>
      <c r="F46" s="10"/>
    </row>
    <row r="47" spans="1:6" x14ac:dyDescent="0.25">
      <c r="A47" t="s">
        <v>20</v>
      </c>
      <c r="B47">
        <v>54</v>
      </c>
      <c r="C47" t="s">
        <v>14</v>
      </c>
      <c r="D47">
        <v>1</v>
      </c>
      <c r="E47" s="10"/>
      <c r="F47" s="10"/>
    </row>
    <row r="48" spans="1:6" x14ac:dyDescent="0.25">
      <c r="A48" t="s">
        <v>20</v>
      </c>
      <c r="B48">
        <v>88</v>
      </c>
      <c r="C48" t="s">
        <v>14</v>
      </c>
      <c r="D48">
        <v>1467</v>
      </c>
      <c r="E48" s="10"/>
      <c r="F48" s="10"/>
    </row>
    <row r="49" spans="1:6" x14ac:dyDescent="0.25">
      <c r="A49" t="s">
        <v>20</v>
      </c>
      <c r="B49">
        <v>85</v>
      </c>
      <c r="C49" t="s">
        <v>14</v>
      </c>
      <c r="D49">
        <v>5681</v>
      </c>
      <c r="E49" s="10"/>
      <c r="F49" s="10"/>
    </row>
    <row r="50" spans="1:6" x14ac:dyDescent="0.25">
      <c r="A50" t="s">
        <v>20</v>
      </c>
      <c r="B50">
        <v>170</v>
      </c>
      <c r="C50" t="s">
        <v>14</v>
      </c>
      <c r="D50">
        <v>1059</v>
      </c>
      <c r="E50" s="10"/>
      <c r="F50" s="10"/>
    </row>
    <row r="51" spans="1:6" x14ac:dyDescent="0.25">
      <c r="A51" t="s">
        <v>20</v>
      </c>
      <c r="B51">
        <v>330</v>
      </c>
      <c r="C51" t="s">
        <v>14</v>
      </c>
      <c r="D51">
        <v>1194</v>
      </c>
      <c r="E51" s="10"/>
      <c r="F51" s="10"/>
    </row>
    <row r="52" spans="1:6" x14ac:dyDescent="0.25">
      <c r="A52" t="s">
        <v>20</v>
      </c>
      <c r="B52">
        <v>127</v>
      </c>
      <c r="C52" t="s">
        <v>14</v>
      </c>
      <c r="D52">
        <v>30</v>
      </c>
      <c r="E52" s="10"/>
      <c r="F52" s="10"/>
    </row>
    <row r="53" spans="1:6" x14ac:dyDescent="0.25">
      <c r="A53" t="s">
        <v>20</v>
      </c>
      <c r="B53">
        <v>411</v>
      </c>
      <c r="C53" t="s">
        <v>14</v>
      </c>
      <c r="D53">
        <v>75</v>
      </c>
      <c r="E53" s="10"/>
      <c r="F53" s="10"/>
    </row>
    <row r="54" spans="1:6" x14ac:dyDescent="0.25">
      <c r="A54" t="s">
        <v>20</v>
      </c>
      <c r="B54">
        <v>180</v>
      </c>
      <c r="C54" t="s">
        <v>14</v>
      </c>
      <c r="D54">
        <v>955</v>
      </c>
      <c r="E54" s="10"/>
      <c r="F54" s="10"/>
    </row>
    <row r="55" spans="1:6" x14ac:dyDescent="0.25">
      <c r="A55" t="s">
        <v>20</v>
      </c>
      <c r="B55">
        <v>374</v>
      </c>
      <c r="C55" t="s">
        <v>14</v>
      </c>
      <c r="D55">
        <v>67</v>
      </c>
      <c r="E55" s="10"/>
      <c r="F55" s="10"/>
    </row>
    <row r="56" spans="1:6" x14ac:dyDescent="0.25">
      <c r="A56" t="s">
        <v>20</v>
      </c>
      <c r="B56">
        <v>71</v>
      </c>
      <c r="C56" t="s">
        <v>14</v>
      </c>
      <c r="D56">
        <v>5</v>
      </c>
      <c r="E56" s="10"/>
      <c r="F56" s="10"/>
    </row>
    <row r="57" spans="1:6" x14ac:dyDescent="0.25">
      <c r="A57" t="s">
        <v>20</v>
      </c>
      <c r="B57">
        <v>203</v>
      </c>
      <c r="C57" t="s">
        <v>14</v>
      </c>
      <c r="D57">
        <v>26</v>
      </c>
      <c r="E57" s="10"/>
      <c r="F57" s="10"/>
    </row>
    <row r="58" spans="1:6" x14ac:dyDescent="0.25">
      <c r="A58" t="s">
        <v>20</v>
      </c>
      <c r="B58">
        <v>113</v>
      </c>
      <c r="C58" t="s">
        <v>14</v>
      </c>
      <c r="D58">
        <v>1130</v>
      </c>
      <c r="E58" s="10"/>
      <c r="F58" s="10"/>
    </row>
    <row r="59" spans="1:6" x14ac:dyDescent="0.25">
      <c r="A59" t="s">
        <v>20</v>
      </c>
      <c r="B59">
        <v>96</v>
      </c>
      <c r="C59" t="s">
        <v>14</v>
      </c>
      <c r="D59">
        <v>782</v>
      </c>
      <c r="E59" s="10"/>
      <c r="F59" s="10"/>
    </row>
    <row r="60" spans="1:6" x14ac:dyDescent="0.25">
      <c r="A60" t="s">
        <v>20</v>
      </c>
      <c r="B60">
        <v>498</v>
      </c>
      <c r="C60" t="s">
        <v>14</v>
      </c>
      <c r="D60">
        <v>210</v>
      </c>
      <c r="E60" s="10"/>
      <c r="F60" s="10"/>
    </row>
    <row r="61" spans="1:6" x14ac:dyDescent="0.25">
      <c r="A61" t="s">
        <v>20</v>
      </c>
      <c r="B61">
        <v>180</v>
      </c>
      <c r="C61" t="s">
        <v>14</v>
      </c>
      <c r="D61">
        <v>136</v>
      </c>
      <c r="E61" s="10"/>
      <c r="F61" s="10"/>
    </row>
    <row r="62" spans="1:6" x14ac:dyDescent="0.25">
      <c r="A62" t="s">
        <v>20</v>
      </c>
      <c r="B62">
        <v>27</v>
      </c>
      <c r="C62" t="s">
        <v>14</v>
      </c>
      <c r="D62">
        <v>86</v>
      </c>
      <c r="E62" s="10"/>
      <c r="F62" s="10"/>
    </row>
    <row r="63" spans="1:6" x14ac:dyDescent="0.25">
      <c r="A63" t="s">
        <v>20</v>
      </c>
      <c r="B63">
        <v>2331</v>
      </c>
      <c r="C63" t="s">
        <v>14</v>
      </c>
      <c r="D63">
        <v>19</v>
      </c>
      <c r="E63" s="10"/>
      <c r="F63" s="10"/>
    </row>
    <row r="64" spans="1:6" x14ac:dyDescent="0.25">
      <c r="A64" t="s">
        <v>20</v>
      </c>
      <c r="B64">
        <v>113</v>
      </c>
      <c r="C64" t="s">
        <v>14</v>
      </c>
      <c r="D64">
        <v>886</v>
      </c>
      <c r="E64" s="10"/>
      <c r="F64" s="10"/>
    </row>
    <row r="65" spans="1:6" x14ac:dyDescent="0.25">
      <c r="A65" t="s">
        <v>20</v>
      </c>
      <c r="B65">
        <v>164</v>
      </c>
      <c r="C65" t="s">
        <v>14</v>
      </c>
      <c r="D65">
        <v>35</v>
      </c>
      <c r="E65" s="10"/>
      <c r="F65" s="10"/>
    </row>
    <row r="66" spans="1:6" x14ac:dyDescent="0.25">
      <c r="A66" t="s">
        <v>20</v>
      </c>
      <c r="B66">
        <v>164</v>
      </c>
      <c r="C66" t="s">
        <v>14</v>
      </c>
      <c r="D66">
        <v>24</v>
      </c>
      <c r="E66" s="10"/>
      <c r="F66" s="10"/>
    </row>
    <row r="67" spans="1:6" x14ac:dyDescent="0.25">
      <c r="A67" t="s">
        <v>20</v>
      </c>
      <c r="B67">
        <v>336</v>
      </c>
      <c r="C67" t="s">
        <v>14</v>
      </c>
      <c r="D67">
        <v>86</v>
      </c>
      <c r="E67" s="10"/>
      <c r="F67" s="10"/>
    </row>
    <row r="68" spans="1:6" x14ac:dyDescent="0.25">
      <c r="A68" t="s">
        <v>20</v>
      </c>
      <c r="B68">
        <v>1917</v>
      </c>
      <c r="C68" t="s">
        <v>14</v>
      </c>
      <c r="D68">
        <v>243</v>
      </c>
      <c r="E68" s="10"/>
      <c r="F68" s="10"/>
    </row>
    <row r="69" spans="1:6" x14ac:dyDescent="0.25">
      <c r="A69" t="s">
        <v>20</v>
      </c>
      <c r="B69">
        <v>95</v>
      </c>
      <c r="C69" t="s">
        <v>14</v>
      </c>
      <c r="D69">
        <v>65</v>
      </c>
      <c r="E69" s="10"/>
      <c r="F69" s="10"/>
    </row>
    <row r="70" spans="1:6" x14ac:dyDescent="0.25">
      <c r="A70" t="s">
        <v>20</v>
      </c>
      <c r="B70">
        <v>147</v>
      </c>
      <c r="C70" t="s">
        <v>14</v>
      </c>
      <c r="D70">
        <v>100</v>
      </c>
      <c r="E70" s="10"/>
      <c r="F70" s="10"/>
    </row>
    <row r="71" spans="1:6" x14ac:dyDescent="0.25">
      <c r="A71" t="s">
        <v>20</v>
      </c>
      <c r="B71">
        <v>86</v>
      </c>
      <c r="C71" t="s">
        <v>14</v>
      </c>
      <c r="D71">
        <v>168</v>
      </c>
      <c r="E71" s="10"/>
      <c r="F71" s="10"/>
    </row>
    <row r="72" spans="1:6" x14ac:dyDescent="0.25">
      <c r="A72" t="s">
        <v>20</v>
      </c>
      <c r="B72">
        <v>83</v>
      </c>
      <c r="C72" t="s">
        <v>14</v>
      </c>
      <c r="D72">
        <v>13</v>
      </c>
      <c r="E72" s="10"/>
      <c r="F72" s="10"/>
    </row>
    <row r="73" spans="1:6" x14ac:dyDescent="0.25">
      <c r="A73" t="s">
        <v>20</v>
      </c>
      <c r="B73">
        <v>676</v>
      </c>
      <c r="C73" t="s">
        <v>14</v>
      </c>
      <c r="D73">
        <v>1</v>
      </c>
      <c r="E73" s="10"/>
      <c r="F73" s="10"/>
    </row>
    <row r="74" spans="1:6" x14ac:dyDescent="0.25">
      <c r="A74" t="s">
        <v>20</v>
      </c>
      <c r="B74">
        <v>361</v>
      </c>
      <c r="C74" t="s">
        <v>14</v>
      </c>
      <c r="D74">
        <v>40</v>
      </c>
      <c r="E74" s="10"/>
      <c r="F74" s="10"/>
    </row>
    <row r="75" spans="1:6" x14ac:dyDescent="0.25">
      <c r="A75" t="s">
        <v>20</v>
      </c>
      <c r="B75">
        <v>131</v>
      </c>
      <c r="C75" t="s">
        <v>14</v>
      </c>
      <c r="D75">
        <v>226</v>
      </c>
      <c r="E75" s="10"/>
      <c r="F75" s="10"/>
    </row>
    <row r="76" spans="1:6" x14ac:dyDescent="0.25">
      <c r="A76" t="s">
        <v>20</v>
      </c>
      <c r="B76">
        <v>126</v>
      </c>
      <c r="C76" t="s">
        <v>14</v>
      </c>
      <c r="D76">
        <v>1625</v>
      </c>
      <c r="E76" s="10"/>
      <c r="F76" s="10"/>
    </row>
    <row r="77" spans="1:6" x14ac:dyDescent="0.25">
      <c r="A77" t="s">
        <v>20</v>
      </c>
      <c r="B77">
        <v>275</v>
      </c>
      <c r="C77" t="s">
        <v>14</v>
      </c>
      <c r="D77">
        <v>143</v>
      </c>
      <c r="E77" s="10"/>
      <c r="F77" s="10"/>
    </row>
    <row r="78" spans="1:6" x14ac:dyDescent="0.25">
      <c r="A78" t="s">
        <v>20</v>
      </c>
      <c r="B78">
        <v>67</v>
      </c>
      <c r="C78" t="s">
        <v>14</v>
      </c>
      <c r="D78">
        <v>934</v>
      </c>
      <c r="E78" s="10"/>
      <c r="F78" s="10"/>
    </row>
    <row r="79" spans="1:6" x14ac:dyDescent="0.25">
      <c r="A79" t="s">
        <v>20</v>
      </c>
      <c r="B79">
        <v>154</v>
      </c>
      <c r="C79" t="s">
        <v>14</v>
      </c>
      <c r="D79">
        <v>17</v>
      </c>
      <c r="E79" s="10"/>
      <c r="F79" s="10"/>
    </row>
    <row r="80" spans="1:6" x14ac:dyDescent="0.25">
      <c r="A80" t="s">
        <v>20</v>
      </c>
      <c r="B80">
        <v>1782</v>
      </c>
      <c r="C80" t="s">
        <v>14</v>
      </c>
      <c r="D80">
        <v>2179</v>
      </c>
      <c r="E80" s="10"/>
      <c r="F80" s="10"/>
    </row>
    <row r="81" spans="1:6" x14ac:dyDescent="0.25">
      <c r="A81" t="s">
        <v>20</v>
      </c>
      <c r="B81">
        <v>903</v>
      </c>
      <c r="C81" t="s">
        <v>14</v>
      </c>
      <c r="D81">
        <v>931</v>
      </c>
      <c r="E81" s="10"/>
      <c r="F81" s="10"/>
    </row>
    <row r="82" spans="1:6" x14ac:dyDescent="0.25">
      <c r="A82" t="s">
        <v>20</v>
      </c>
      <c r="B82">
        <v>94</v>
      </c>
      <c r="C82" t="s">
        <v>14</v>
      </c>
      <c r="D82">
        <v>92</v>
      </c>
      <c r="E82" s="10"/>
      <c r="F82" s="10"/>
    </row>
    <row r="83" spans="1:6" x14ac:dyDescent="0.25">
      <c r="A83" t="s">
        <v>20</v>
      </c>
      <c r="B83">
        <v>180</v>
      </c>
      <c r="C83" t="s">
        <v>14</v>
      </c>
      <c r="D83">
        <v>57</v>
      </c>
      <c r="E83" s="10"/>
      <c r="F83" s="10"/>
    </row>
    <row r="84" spans="1:6" x14ac:dyDescent="0.25">
      <c r="A84" t="s">
        <v>20</v>
      </c>
      <c r="B84">
        <v>533</v>
      </c>
      <c r="C84" t="s">
        <v>14</v>
      </c>
      <c r="D84">
        <v>41</v>
      </c>
      <c r="E84" s="10"/>
      <c r="F84" s="10"/>
    </row>
    <row r="85" spans="1:6" x14ac:dyDescent="0.25">
      <c r="A85" t="s">
        <v>20</v>
      </c>
      <c r="B85">
        <v>2443</v>
      </c>
      <c r="C85" t="s">
        <v>14</v>
      </c>
      <c r="D85">
        <v>1</v>
      </c>
      <c r="E85" s="10"/>
      <c r="F85" s="10"/>
    </row>
    <row r="86" spans="1:6" x14ac:dyDescent="0.25">
      <c r="A86" t="s">
        <v>20</v>
      </c>
      <c r="B86">
        <v>89</v>
      </c>
      <c r="C86" t="s">
        <v>14</v>
      </c>
      <c r="D86">
        <v>101</v>
      </c>
      <c r="E86" s="10"/>
      <c r="F86" s="10"/>
    </row>
    <row r="87" spans="1:6" x14ac:dyDescent="0.25">
      <c r="A87" t="s">
        <v>20</v>
      </c>
      <c r="B87">
        <v>159</v>
      </c>
      <c r="C87" t="s">
        <v>14</v>
      </c>
      <c r="D87">
        <v>1335</v>
      </c>
      <c r="E87" s="10"/>
      <c r="F87" s="10"/>
    </row>
    <row r="88" spans="1:6" x14ac:dyDescent="0.25">
      <c r="A88" t="s">
        <v>20</v>
      </c>
      <c r="B88">
        <v>50</v>
      </c>
      <c r="C88" t="s">
        <v>14</v>
      </c>
      <c r="D88">
        <v>15</v>
      </c>
      <c r="E88" s="10"/>
      <c r="F88" s="10"/>
    </row>
    <row r="89" spans="1:6" x14ac:dyDescent="0.25">
      <c r="A89" t="s">
        <v>20</v>
      </c>
      <c r="B89">
        <v>186</v>
      </c>
      <c r="C89" t="s">
        <v>14</v>
      </c>
      <c r="D89">
        <v>454</v>
      </c>
      <c r="E89" s="10"/>
      <c r="F89" s="10"/>
    </row>
    <row r="90" spans="1:6" x14ac:dyDescent="0.25">
      <c r="A90" t="s">
        <v>20</v>
      </c>
      <c r="B90">
        <v>1071</v>
      </c>
      <c r="C90" t="s">
        <v>14</v>
      </c>
      <c r="D90">
        <v>3182</v>
      </c>
      <c r="E90" s="10"/>
      <c r="F90" s="10"/>
    </row>
    <row r="91" spans="1:6" x14ac:dyDescent="0.25">
      <c r="A91" t="s">
        <v>20</v>
      </c>
      <c r="B91">
        <v>117</v>
      </c>
      <c r="C91" t="s">
        <v>14</v>
      </c>
      <c r="D91">
        <v>15</v>
      </c>
      <c r="E91" s="10"/>
      <c r="F91" s="10"/>
    </row>
    <row r="92" spans="1:6" x14ac:dyDescent="0.25">
      <c r="A92" t="s">
        <v>20</v>
      </c>
      <c r="B92">
        <v>70</v>
      </c>
      <c r="C92" t="s">
        <v>14</v>
      </c>
      <c r="D92">
        <v>133</v>
      </c>
      <c r="E92" s="10"/>
      <c r="F92" s="10"/>
    </row>
    <row r="93" spans="1:6" x14ac:dyDescent="0.25">
      <c r="A93" t="s">
        <v>20</v>
      </c>
      <c r="B93">
        <v>135</v>
      </c>
      <c r="C93" t="s">
        <v>14</v>
      </c>
      <c r="D93">
        <v>2062</v>
      </c>
      <c r="E93" s="10"/>
      <c r="F93" s="10"/>
    </row>
    <row r="94" spans="1:6" x14ac:dyDescent="0.25">
      <c r="A94" t="s">
        <v>20</v>
      </c>
      <c r="B94">
        <v>768</v>
      </c>
      <c r="C94" t="s">
        <v>14</v>
      </c>
      <c r="D94">
        <v>29</v>
      </c>
      <c r="E94" s="10"/>
      <c r="F94" s="10"/>
    </row>
    <row r="95" spans="1:6" x14ac:dyDescent="0.25">
      <c r="A95" t="s">
        <v>20</v>
      </c>
      <c r="B95">
        <v>199</v>
      </c>
      <c r="C95" t="s">
        <v>14</v>
      </c>
      <c r="D95">
        <v>132</v>
      </c>
      <c r="E95" s="10"/>
      <c r="F95" s="10"/>
    </row>
    <row r="96" spans="1:6" x14ac:dyDescent="0.25">
      <c r="A96" t="s">
        <v>20</v>
      </c>
      <c r="B96">
        <v>107</v>
      </c>
      <c r="C96" t="s">
        <v>14</v>
      </c>
      <c r="D96">
        <v>137</v>
      </c>
      <c r="E96" s="10"/>
      <c r="F96" s="10"/>
    </row>
    <row r="97" spans="1:6" x14ac:dyDescent="0.25">
      <c r="A97" t="s">
        <v>20</v>
      </c>
      <c r="B97">
        <v>195</v>
      </c>
      <c r="C97" t="s">
        <v>14</v>
      </c>
      <c r="D97">
        <v>908</v>
      </c>
      <c r="E97" s="10"/>
      <c r="F97" s="10"/>
    </row>
    <row r="98" spans="1:6" x14ac:dyDescent="0.25">
      <c r="A98" t="s">
        <v>20</v>
      </c>
      <c r="B98">
        <v>3376</v>
      </c>
      <c r="C98" t="s">
        <v>14</v>
      </c>
      <c r="D98">
        <v>10</v>
      </c>
      <c r="E98" s="10"/>
      <c r="F98" s="10"/>
    </row>
    <row r="99" spans="1:6" x14ac:dyDescent="0.25">
      <c r="A99" t="s">
        <v>20</v>
      </c>
      <c r="B99">
        <v>41</v>
      </c>
      <c r="C99" t="s">
        <v>14</v>
      </c>
      <c r="D99">
        <v>1910</v>
      </c>
      <c r="E99" s="10"/>
      <c r="F99" s="10"/>
    </row>
    <row r="100" spans="1:6" x14ac:dyDescent="0.25">
      <c r="A100" t="s">
        <v>20</v>
      </c>
      <c r="B100">
        <v>1821</v>
      </c>
      <c r="C100" t="s">
        <v>14</v>
      </c>
      <c r="D100">
        <v>38</v>
      </c>
      <c r="E100" s="10"/>
      <c r="F100" s="10"/>
    </row>
    <row r="101" spans="1:6" x14ac:dyDescent="0.25">
      <c r="A101" t="s">
        <v>20</v>
      </c>
      <c r="B101">
        <v>164</v>
      </c>
      <c r="C101" t="s">
        <v>14</v>
      </c>
      <c r="D101">
        <v>104</v>
      </c>
      <c r="E101" s="10"/>
      <c r="F101" s="10"/>
    </row>
    <row r="102" spans="1:6" x14ac:dyDescent="0.25">
      <c r="A102" t="s">
        <v>20</v>
      </c>
      <c r="B102">
        <v>157</v>
      </c>
      <c r="C102" t="s">
        <v>14</v>
      </c>
      <c r="D102">
        <v>49</v>
      </c>
      <c r="E102" s="10"/>
      <c r="F102" s="10"/>
    </row>
    <row r="103" spans="1:6" x14ac:dyDescent="0.25">
      <c r="A103" t="s">
        <v>20</v>
      </c>
      <c r="B103">
        <v>246</v>
      </c>
      <c r="C103" t="s">
        <v>14</v>
      </c>
      <c r="D103">
        <v>1</v>
      </c>
      <c r="E103" s="10"/>
      <c r="F103" s="10"/>
    </row>
    <row r="104" spans="1:6" x14ac:dyDescent="0.25">
      <c r="A104" t="s">
        <v>20</v>
      </c>
      <c r="B104">
        <v>1396</v>
      </c>
      <c r="C104" t="s">
        <v>14</v>
      </c>
      <c r="D104">
        <v>245</v>
      </c>
      <c r="E104" s="10"/>
      <c r="F104" s="10"/>
    </row>
    <row r="105" spans="1:6" x14ac:dyDescent="0.25">
      <c r="A105" t="s">
        <v>20</v>
      </c>
      <c r="B105">
        <v>2506</v>
      </c>
      <c r="C105" t="s">
        <v>14</v>
      </c>
      <c r="D105">
        <v>32</v>
      </c>
      <c r="E105" s="10"/>
      <c r="F105" s="10"/>
    </row>
    <row r="106" spans="1:6" x14ac:dyDescent="0.25">
      <c r="A106" t="s">
        <v>20</v>
      </c>
      <c r="B106">
        <v>244</v>
      </c>
      <c r="C106" t="s">
        <v>14</v>
      </c>
      <c r="D106">
        <v>7</v>
      </c>
      <c r="E106" s="10"/>
      <c r="F106" s="10"/>
    </row>
    <row r="107" spans="1:6" x14ac:dyDescent="0.25">
      <c r="A107" t="s">
        <v>20</v>
      </c>
      <c r="B107">
        <v>146</v>
      </c>
      <c r="C107" t="s">
        <v>14</v>
      </c>
      <c r="D107">
        <v>803</v>
      </c>
      <c r="E107" s="10"/>
      <c r="F107" s="10"/>
    </row>
    <row r="108" spans="1:6" x14ac:dyDescent="0.25">
      <c r="A108" t="s">
        <v>20</v>
      </c>
      <c r="B108">
        <v>1267</v>
      </c>
      <c r="C108" t="s">
        <v>14</v>
      </c>
      <c r="D108">
        <v>16</v>
      </c>
      <c r="E108" s="10"/>
      <c r="F108" s="10"/>
    </row>
    <row r="109" spans="1:6" x14ac:dyDescent="0.25">
      <c r="A109" t="s">
        <v>20</v>
      </c>
      <c r="B109">
        <v>1561</v>
      </c>
      <c r="C109" t="s">
        <v>14</v>
      </c>
      <c r="D109">
        <v>31</v>
      </c>
      <c r="E109" s="10"/>
      <c r="F109" s="10"/>
    </row>
    <row r="110" spans="1:6" x14ac:dyDescent="0.25">
      <c r="A110" t="s">
        <v>20</v>
      </c>
      <c r="B110">
        <v>48</v>
      </c>
      <c r="C110" t="s">
        <v>14</v>
      </c>
      <c r="D110">
        <v>108</v>
      </c>
      <c r="E110" s="10"/>
      <c r="F110" s="10"/>
    </row>
    <row r="111" spans="1:6" x14ac:dyDescent="0.25">
      <c r="A111" t="s">
        <v>20</v>
      </c>
      <c r="B111">
        <v>2739</v>
      </c>
      <c r="C111" t="s">
        <v>14</v>
      </c>
      <c r="D111">
        <v>30</v>
      </c>
      <c r="E111" s="10"/>
      <c r="F111" s="10"/>
    </row>
    <row r="112" spans="1:6" x14ac:dyDescent="0.25">
      <c r="A112" t="s">
        <v>20</v>
      </c>
      <c r="B112">
        <v>3537</v>
      </c>
      <c r="C112" t="s">
        <v>14</v>
      </c>
      <c r="D112">
        <v>17</v>
      </c>
      <c r="E112" s="10"/>
      <c r="F112" s="10"/>
    </row>
    <row r="113" spans="1:6" x14ac:dyDescent="0.25">
      <c r="A113" t="s">
        <v>20</v>
      </c>
      <c r="B113">
        <v>2107</v>
      </c>
      <c r="C113" t="s">
        <v>14</v>
      </c>
      <c r="D113">
        <v>80</v>
      </c>
      <c r="E113" s="10"/>
      <c r="F113" s="10"/>
    </row>
    <row r="114" spans="1:6" x14ac:dyDescent="0.25">
      <c r="A114" t="s">
        <v>20</v>
      </c>
      <c r="B114">
        <v>3318</v>
      </c>
      <c r="C114" t="s">
        <v>14</v>
      </c>
      <c r="D114">
        <v>2468</v>
      </c>
      <c r="E114" s="10"/>
      <c r="F114" s="10"/>
    </row>
    <row r="115" spans="1:6" x14ac:dyDescent="0.25">
      <c r="A115" t="s">
        <v>20</v>
      </c>
      <c r="B115">
        <v>340</v>
      </c>
      <c r="C115" t="s">
        <v>14</v>
      </c>
      <c r="D115">
        <v>26</v>
      </c>
      <c r="E115" s="10"/>
      <c r="F115" s="10"/>
    </row>
    <row r="116" spans="1:6" x14ac:dyDescent="0.25">
      <c r="A116" t="s">
        <v>20</v>
      </c>
      <c r="B116">
        <v>1442</v>
      </c>
      <c r="C116" t="s">
        <v>14</v>
      </c>
      <c r="D116">
        <v>73</v>
      </c>
      <c r="E116" s="10"/>
      <c r="F116" s="10"/>
    </row>
    <row r="117" spans="1:6" x14ac:dyDescent="0.25">
      <c r="A117" t="s">
        <v>20</v>
      </c>
      <c r="B117">
        <v>126</v>
      </c>
      <c r="C117" t="s">
        <v>14</v>
      </c>
      <c r="D117">
        <v>128</v>
      </c>
      <c r="E117" s="10"/>
      <c r="F117" s="10"/>
    </row>
    <row r="118" spans="1:6" x14ac:dyDescent="0.25">
      <c r="A118" t="s">
        <v>20</v>
      </c>
      <c r="B118">
        <v>524</v>
      </c>
      <c r="C118" t="s">
        <v>14</v>
      </c>
      <c r="D118">
        <v>33</v>
      </c>
      <c r="E118" s="10"/>
      <c r="F118" s="10"/>
    </row>
    <row r="119" spans="1:6" x14ac:dyDescent="0.25">
      <c r="A119" t="s">
        <v>20</v>
      </c>
      <c r="B119">
        <v>1989</v>
      </c>
      <c r="C119" t="s">
        <v>14</v>
      </c>
      <c r="D119">
        <v>1072</v>
      </c>
      <c r="E119" s="10"/>
      <c r="F119" s="10"/>
    </row>
    <row r="120" spans="1:6" x14ac:dyDescent="0.25">
      <c r="A120" t="s">
        <v>20</v>
      </c>
      <c r="B120">
        <v>157</v>
      </c>
      <c r="C120" t="s">
        <v>14</v>
      </c>
      <c r="D120">
        <v>393</v>
      </c>
      <c r="E120" s="10"/>
      <c r="F120" s="10"/>
    </row>
    <row r="121" spans="1:6" x14ac:dyDescent="0.25">
      <c r="A121" t="s">
        <v>20</v>
      </c>
      <c r="B121">
        <v>4498</v>
      </c>
      <c r="C121" t="s">
        <v>14</v>
      </c>
      <c r="D121">
        <v>1257</v>
      </c>
      <c r="E121" s="10"/>
      <c r="F121" s="10"/>
    </row>
    <row r="122" spans="1:6" x14ac:dyDescent="0.25">
      <c r="A122" t="s">
        <v>20</v>
      </c>
      <c r="B122">
        <v>80</v>
      </c>
      <c r="C122" t="s">
        <v>14</v>
      </c>
      <c r="D122">
        <v>328</v>
      </c>
      <c r="E122" s="10"/>
      <c r="F122" s="10"/>
    </row>
    <row r="123" spans="1:6" x14ac:dyDescent="0.25">
      <c r="A123" t="s">
        <v>20</v>
      </c>
      <c r="B123">
        <v>43</v>
      </c>
      <c r="C123" t="s">
        <v>14</v>
      </c>
      <c r="D123">
        <v>147</v>
      </c>
      <c r="E123" s="10"/>
      <c r="F123" s="10"/>
    </row>
    <row r="124" spans="1:6" x14ac:dyDescent="0.25">
      <c r="A124" t="s">
        <v>20</v>
      </c>
      <c r="B124">
        <v>2053</v>
      </c>
      <c r="C124" t="s">
        <v>14</v>
      </c>
      <c r="D124">
        <v>830</v>
      </c>
      <c r="E124" s="10"/>
      <c r="F124" s="10"/>
    </row>
    <row r="125" spans="1:6" x14ac:dyDescent="0.25">
      <c r="A125" t="s">
        <v>20</v>
      </c>
      <c r="B125">
        <v>168</v>
      </c>
      <c r="C125" t="s">
        <v>14</v>
      </c>
      <c r="D125">
        <v>331</v>
      </c>
      <c r="E125" s="10"/>
      <c r="F125" s="10"/>
    </row>
    <row r="126" spans="1:6" x14ac:dyDescent="0.25">
      <c r="A126" t="s">
        <v>20</v>
      </c>
      <c r="B126">
        <v>4289</v>
      </c>
      <c r="C126" t="s">
        <v>14</v>
      </c>
      <c r="D126">
        <v>25</v>
      </c>
      <c r="E126" s="10"/>
      <c r="F126" s="10"/>
    </row>
    <row r="127" spans="1:6" x14ac:dyDescent="0.25">
      <c r="A127" t="s">
        <v>20</v>
      </c>
      <c r="B127">
        <v>165</v>
      </c>
      <c r="C127" t="s">
        <v>14</v>
      </c>
      <c r="D127">
        <v>3483</v>
      </c>
      <c r="E127" s="10"/>
      <c r="F127" s="10"/>
    </row>
    <row r="128" spans="1:6" x14ac:dyDescent="0.25">
      <c r="A128" t="s">
        <v>20</v>
      </c>
      <c r="B128">
        <v>1815</v>
      </c>
      <c r="C128" t="s">
        <v>14</v>
      </c>
      <c r="D128">
        <v>923</v>
      </c>
      <c r="E128" s="10"/>
      <c r="F128" s="10"/>
    </row>
    <row r="129" spans="1:6" x14ac:dyDescent="0.25">
      <c r="A129" t="s">
        <v>20</v>
      </c>
      <c r="B129">
        <v>397</v>
      </c>
      <c r="C129" t="s">
        <v>14</v>
      </c>
      <c r="D129">
        <v>1</v>
      </c>
      <c r="E129" s="10"/>
      <c r="F129" s="10"/>
    </row>
    <row r="130" spans="1:6" x14ac:dyDescent="0.25">
      <c r="A130" t="s">
        <v>20</v>
      </c>
      <c r="B130">
        <v>1539</v>
      </c>
      <c r="C130" t="s">
        <v>14</v>
      </c>
      <c r="D130">
        <v>33</v>
      </c>
      <c r="E130" s="10"/>
      <c r="F130" s="10"/>
    </row>
    <row r="131" spans="1:6" x14ac:dyDescent="0.25">
      <c r="A131" t="s">
        <v>20</v>
      </c>
      <c r="B131">
        <v>138</v>
      </c>
      <c r="C131" t="s">
        <v>14</v>
      </c>
      <c r="D131">
        <v>40</v>
      </c>
      <c r="E131" s="10"/>
      <c r="F131" s="10"/>
    </row>
    <row r="132" spans="1:6" x14ac:dyDescent="0.25">
      <c r="A132" t="s">
        <v>20</v>
      </c>
      <c r="B132">
        <v>3594</v>
      </c>
      <c r="C132" t="s">
        <v>14</v>
      </c>
      <c r="D132">
        <v>23</v>
      </c>
      <c r="E132" s="10"/>
      <c r="F132" s="10"/>
    </row>
    <row r="133" spans="1:6" x14ac:dyDescent="0.25">
      <c r="A133" t="s">
        <v>20</v>
      </c>
      <c r="B133">
        <v>5880</v>
      </c>
      <c r="C133" t="s">
        <v>14</v>
      </c>
      <c r="D133">
        <v>75</v>
      </c>
      <c r="E133" s="10"/>
      <c r="F133" s="10"/>
    </row>
    <row r="134" spans="1:6" x14ac:dyDescent="0.25">
      <c r="A134" t="s">
        <v>20</v>
      </c>
      <c r="B134">
        <v>112</v>
      </c>
      <c r="C134" t="s">
        <v>14</v>
      </c>
      <c r="D134">
        <v>2176</v>
      </c>
      <c r="E134" s="10"/>
      <c r="F134" s="10"/>
    </row>
    <row r="135" spans="1:6" x14ac:dyDescent="0.25">
      <c r="A135" t="s">
        <v>20</v>
      </c>
      <c r="B135">
        <v>943</v>
      </c>
      <c r="C135" t="s">
        <v>14</v>
      </c>
      <c r="D135">
        <v>441</v>
      </c>
      <c r="E135" s="10"/>
      <c r="F135" s="10"/>
    </row>
    <row r="136" spans="1:6" x14ac:dyDescent="0.25">
      <c r="A136" t="s">
        <v>20</v>
      </c>
      <c r="B136">
        <v>2468</v>
      </c>
      <c r="C136" t="s">
        <v>14</v>
      </c>
      <c r="D136">
        <v>25</v>
      </c>
      <c r="E136" s="10"/>
      <c r="F136" s="10"/>
    </row>
    <row r="137" spans="1:6" x14ac:dyDescent="0.25">
      <c r="A137" t="s">
        <v>20</v>
      </c>
      <c r="B137">
        <v>2551</v>
      </c>
      <c r="C137" t="s">
        <v>14</v>
      </c>
      <c r="D137">
        <v>127</v>
      </c>
      <c r="E137" s="10"/>
      <c r="F137" s="10"/>
    </row>
    <row r="138" spans="1:6" x14ac:dyDescent="0.25">
      <c r="A138" t="s">
        <v>20</v>
      </c>
      <c r="B138">
        <v>101</v>
      </c>
      <c r="C138" t="s">
        <v>14</v>
      </c>
      <c r="D138">
        <v>355</v>
      </c>
      <c r="E138" s="10"/>
      <c r="F138" s="10"/>
    </row>
    <row r="139" spans="1:6" x14ac:dyDescent="0.25">
      <c r="A139" t="s">
        <v>20</v>
      </c>
      <c r="B139">
        <v>92</v>
      </c>
      <c r="C139" t="s">
        <v>14</v>
      </c>
      <c r="D139">
        <v>44</v>
      </c>
      <c r="E139" s="10"/>
      <c r="F139" s="10"/>
    </row>
    <row r="140" spans="1:6" x14ac:dyDescent="0.25">
      <c r="A140" t="s">
        <v>20</v>
      </c>
      <c r="B140">
        <v>62</v>
      </c>
      <c r="C140" t="s">
        <v>14</v>
      </c>
      <c r="D140">
        <v>67</v>
      </c>
      <c r="E140" s="10"/>
      <c r="F140" s="10"/>
    </row>
    <row r="141" spans="1:6" x14ac:dyDescent="0.25">
      <c r="A141" t="s">
        <v>20</v>
      </c>
      <c r="B141">
        <v>149</v>
      </c>
      <c r="C141" t="s">
        <v>14</v>
      </c>
      <c r="D141">
        <v>1068</v>
      </c>
      <c r="E141" s="10"/>
      <c r="F141" s="10"/>
    </row>
    <row r="142" spans="1:6" x14ac:dyDescent="0.25">
      <c r="A142" t="s">
        <v>20</v>
      </c>
      <c r="B142">
        <v>329</v>
      </c>
      <c r="C142" t="s">
        <v>14</v>
      </c>
      <c r="D142">
        <v>424</v>
      </c>
      <c r="E142" s="10"/>
      <c r="F142" s="10"/>
    </row>
    <row r="143" spans="1:6" x14ac:dyDescent="0.25">
      <c r="A143" t="s">
        <v>20</v>
      </c>
      <c r="B143">
        <v>97</v>
      </c>
      <c r="C143" t="s">
        <v>14</v>
      </c>
      <c r="D143">
        <v>151</v>
      </c>
      <c r="E143" s="10"/>
      <c r="F143" s="10"/>
    </row>
    <row r="144" spans="1:6" x14ac:dyDescent="0.25">
      <c r="A144" t="s">
        <v>20</v>
      </c>
      <c r="B144">
        <v>1784</v>
      </c>
      <c r="C144" t="s">
        <v>14</v>
      </c>
      <c r="D144">
        <v>1608</v>
      </c>
      <c r="E144" s="10"/>
      <c r="F144" s="10"/>
    </row>
    <row r="145" spans="1:6" x14ac:dyDescent="0.25">
      <c r="A145" t="s">
        <v>20</v>
      </c>
      <c r="B145">
        <v>1684</v>
      </c>
      <c r="C145" t="s">
        <v>14</v>
      </c>
      <c r="D145">
        <v>941</v>
      </c>
      <c r="E145" s="10"/>
      <c r="F145" s="10"/>
    </row>
    <row r="146" spans="1:6" x14ac:dyDescent="0.25">
      <c r="A146" t="s">
        <v>20</v>
      </c>
      <c r="B146">
        <v>250</v>
      </c>
      <c r="C146" t="s">
        <v>14</v>
      </c>
      <c r="D146">
        <v>1</v>
      </c>
      <c r="E146" s="10"/>
      <c r="F146" s="10"/>
    </row>
    <row r="147" spans="1:6" x14ac:dyDescent="0.25">
      <c r="A147" t="s">
        <v>20</v>
      </c>
      <c r="B147">
        <v>238</v>
      </c>
      <c r="C147" t="s">
        <v>14</v>
      </c>
      <c r="D147">
        <v>40</v>
      </c>
      <c r="E147" s="10"/>
      <c r="F147" s="10"/>
    </row>
    <row r="148" spans="1:6" x14ac:dyDescent="0.25">
      <c r="A148" t="s">
        <v>20</v>
      </c>
      <c r="B148">
        <v>53</v>
      </c>
      <c r="C148" t="s">
        <v>14</v>
      </c>
      <c r="D148">
        <v>3015</v>
      </c>
      <c r="E148" s="10"/>
      <c r="F148" s="10"/>
    </row>
    <row r="149" spans="1:6" x14ac:dyDescent="0.25">
      <c r="A149" t="s">
        <v>20</v>
      </c>
      <c r="B149">
        <v>214</v>
      </c>
      <c r="C149" t="s">
        <v>14</v>
      </c>
      <c r="D149">
        <v>435</v>
      </c>
      <c r="E149" s="10"/>
      <c r="F149" s="10"/>
    </row>
    <row r="150" spans="1:6" x14ac:dyDescent="0.25">
      <c r="A150" t="s">
        <v>20</v>
      </c>
      <c r="B150">
        <v>222</v>
      </c>
      <c r="C150" t="s">
        <v>14</v>
      </c>
      <c r="D150">
        <v>714</v>
      </c>
      <c r="E150" s="10"/>
      <c r="F150" s="10"/>
    </row>
    <row r="151" spans="1:6" x14ac:dyDescent="0.25">
      <c r="A151" t="s">
        <v>20</v>
      </c>
      <c r="B151">
        <v>1884</v>
      </c>
      <c r="C151" t="s">
        <v>14</v>
      </c>
      <c r="D151">
        <v>5497</v>
      </c>
      <c r="E151" s="10"/>
      <c r="F151" s="10"/>
    </row>
    <row r="152" spans="1:6" x14ac:dyDescent="0.25">
      <c r="A152" t="s">
        <v>20</v>
      </c>
      <c r="B152">
        <v>218</v>
      </c>
      <c r="C152" t="s">
        <v>14</v>
      </c>
      <c r="D152">
        <v>418</v>
      </c>
      <c r="E152" s="10"/>
      <c r="F152" s="10"/>
    </row>
    <row r="153" spans="1:6" x14ac:dyDescent="0.25">
      <c r="A153" t="s">
        <v>20</v>
      </c>
      <c r="B153">
        <v>6465</v>
      </c>
      <c r="C153" t="s">
        <v>14</v>
      </c>
      <c r="D153">
        <v>1439</v>
      </c>
      <c r="E153" s="10"/>
      <c r="F153" s="10"/>
    </row>
    <row r="154" spans="1:6" x14ac:dyDescent="0.25">
      <c r="A154" t="s">
        <v>20</v>
      </c>
      <c r="B154">
        <v>59</v>
      </c>
      <c r="C154" t="s">
        <v>14</v>
      </c>
      <c r="D154">
        <v>15</v>
      </c>
      <c r="E154" s="10"/>
      <c r="F154" s="10"/>
    </row>
    <row r="155" spans="1:6" x14ac:dyDescent="0.25">
      <c r="A155" t="s">
        <v>20</v>
      </c>
      <c r="B155">
        <v>88</v>
      </c>
      <c r="C155" t="s">
        <v>14</v>
      </c>
      <c r="D155">
        <v>1999</v>
      </c>
      <c r="E155" s="10"/>
      <c r="F155" s="10"/>
    </row>
    <row r="156" spans="1:6" x14ac:dyDescent="0.25">
      <c r="A156" t="s">
        <v>20</v>
      </c>
      <c r="B156">
        <v>1697</v>
      </c>
      <c r="C156" t="s">
        <v>14</v>
      </c>
      <c r="D156">
        <v>118</v>
      </c>
      <c r="E156" s="10"/>
      <c r="F156" s="10"/>
    </row>
    <row r="157" spans="1:6" x14ac:dyDescent="0.25">
      <c r="A157" t="s">
        <v>20</v>
      </c>
      <c r="B157">
        <v>92</v>
      </c>
      <c r="C157" t="s">
        <v>14</v>
      </c>
      <c r="D157">
        <v>162</v>
      </c>
      <c r="E157" s="10"/>
      <c r="F157" s="10"/>
    </row>
    <row r="158" spans="1:6" x14ac:dyDescent="0.25">
      <c r="A158" t="s">
        <v>20</v>
      </c>
      <c r="B158">
        <v>186</v>
      </c>
      <c r="C158" t="s">
        <v>14</v>
      </c>
      <c r="D158">
        <v>83</v>
      </c>
      <c r="E158" s="10"/>
      <c r="F158" s="10"/>
    </row>
    <row r="159" spans="1:6" x14ac:dyDescent="0.25">
      <c r="A159" t="s">
        <v>20</v>
      </c>
      <c r="B159">
        <v>138</v>
      </c>
      <c r="C159" t="s">
        <v>14</v>
      </c>
      <c r="D159">
        <v>747</v>
      </c>
      <c r="E159" s="10"/>
      <c r="F159" s="10"/>
    </row>
    <row r="160" spans="1:6" x14ac:dyDescent="0.25">
      <c r="A160" t="s">
        <v>20</v>
      </c>
      <c r="B160">
        <v>261</v>
      </c>
      <c r="C160" t="s">
        <v>14</v>
      </c>
      <c r="D160">
        <v>84</v>
      </c>
      <c r="E160" s="10"/>
      <c r="F160" s="10"/>
    </row>
    <row r="161" spans="1:6" x14ac:dyDescent="0.25">
      <c r="A161" t="s">
        <v>20</v>
      </c>
      <c r="B161">
        <v>107</v>
      </c>
      <c r="C161" t="s">
        <v>14</v>
      </c>
      <c r="D161">
        <v>91</v>
      </c>
      <c r="E161" s="10"/>
      <c r="F161" s="10"/>
    </row>
    <row r="162" spans="1:6" x14ac:dyDescent="0.25">
      <c r="A162" t="s">
        <v>20</v>
      </c>
      <c r="B162">
        <v>199</v>
      </c>
      <c r="C162" t="s">
        <v>14</v>
      </c>
      <c r="D162">
        <v>792</v>
      </c>
      <c r="E162" s="10"/>
      <c r="F162" s="10"/>
    </row>
    <row r="163" spans="1:6" x14ac:dyDescent="0.25">
      <c r="A163" t="s">
        <v>20</v>
      </c>
      <c r="B163">
        <v>5512</v>
      </c>
      <c r="C163" t="s">
        <v>14</v>
      </c>
      <c r="D163">
        <v>32</v>
      </c>
      <c r="E163" s="10"/>
      <c r="F163" s="10"/>
    </row>
    <row r="164" spans="1:6" x14ac:dyDescent="0.25">
      <c r="A164" t="s">
        <v>20</v>
      </c>
      <c r="B164">
        <v>86</v>
      </c>
      <c r="C164" t="s">
        <v>14</v>
      </c>
      <c r="D164">
        <v>186</v>
      </c>
      <c r="E164" s="10"/>
      <c r="F164" s="10"/>
    </row>
    <row r="165" spans="1:6" x14ac:dyDescent="0.25">
      <c r="A165" t="s">
        <v>20</v>
      </c>
      <c r="B165">
        <v>2768</v>
      </c>
      <c r="C165" t="s">
        <v>14</v>
      </c>
      <c r="D165">
        <v>605</v>
      </c>
      <c r="E165" s="10"/>
      <c r="F165" s="10"/>
    </row>
    <row r="166" spans="1:6" x14ac:dyDescent="0.25">
      <c r="A166" t="s">
        <v>20</v>
      </c>
      <c r="B166">
        <v>48</v>
      </c>
      <c r="C166" t="s">
        <v>14</v>
      </c>
      <c r="D166">
        <v>1</v>
      </c>
      <c r="E166" s="10"/>
      <c r="F166" s="10"/>
    </row>
    <row r="167" spans="1:6" x14ac:dyDescent="0.25">
      <c r="A167" t="s">
        <v>20</v>
      </c>
      <c r="B167">
        <v>87</v>
      </c>
      <c r="C167" t="s">
        <v>14</v>
      </c>
      <c r="D167">
        <v>31</v>
      </c>
      <c r="E167" s="10"/>
      <c r="F167" s="10"/>
    </row>
    <row r="168" spans="1:6" x14ac:dyDescent="0.25">
      <c r="A168" t="s">
        <v>20</v>
      </c>
      <c r="B168">
        <v>1894</v>
      </c>
      <c r="C168" t="s">
        <v>14</v>
      </c>
      <c r="D168">
        <v>1181</v>
      </c>
      <c r="E168" s="10"/>
      <c r="F168" s="10"/>
    </row>
    <row r="169" spans="1:6" x14ac:dyDescent="0.25">
      <c r="A169" t="s">
        <v>20</v>
      </c>
      <c r="B169">
        <v>282</v>
      </c>
      <c r="C169" t="s">
        <v>14</v>
      </c>
      <c r="D169">
        <v>39</v>
      </c>
      <c r="E169" s="10"/>
      <c r="F169" s="10"/>
    </row>
    <row r="170" spans="1:6" x14ac:dyDescent="0.25">
      <c r="A170" t="s">
        <v>20</v>
      </c>
      <c r="B170">
        <v>116</v>
      </c>
      <c r="C170" t="s">
        <v>14</v>
      </c>
      <c r="D170">
        <v>46</v>
      </c>
      <c r="E170" s="10"/>
      <c r="F170" s="10"/>
    </row>
    <row r="171" spans="1:6" x14ac:dyDescent="0.25">
      <c r="A171" t="s">
        <v>20</v>
      </c>
      <c r="B171">
        <v>83</v>
      </c>
      <c r="C171" t="s">
        <v>14</v>
      </c>
      <c r="D171">
        <v>105</v>
      </c>
      <c r="E171" s="10"/>
      <c r="F171" s="10"/>
    </row>
    <row r="172" spans="1:6" x14ac:dyDescent="0.25">
      <c r="A172" t="s">
        <v>20</v>
      </c>
      <c r="B172">
        <v>91</v>
      </c>
      <c r="C172" t="s">
        <v>14</v>
      </c>
      <c r="D172">
        <v>535</v>
      </c>
      <c r="E172" s="10"/>
      <c r="F172" s="10"/>
    </row>
    <row r="173" spans="1:6" x14ac:dyDescent="0.25">
      <c r="A173" t="s">
        <v>20</v>
      </c>
      <c r="B173">
        <v>546</v>
      </c>
      <c r="C173" t="s">
        <v>14</v>
      </c>
      <c r="D173">
        <v>16</v>
      </c>
      <c r="E173" s="10"/>
      <c r="F173" s="10"/>
    </row>
    <row r="174" spans="1:6" x14ac:dyDescent="0.25">
      <c r="A174" t="s">
        <v>20</v>
      </c>
      <c r="B174">
        <v>393</v>
      </c>
      <c r="C174" t="s">
        <v>14</v>
      </c>
      <c r="D174">
        <v>575</v>
      </c>
      <c r="E174" s="10"/>
      <c r="F174" s="10"/>
    </row>
    <row r="175" spans="1:6" x14ac:dyDescent="0.25">
      <c r="A175" t="s">
        <v>20</v>
      </c>
      <c r="B175">
        <v>133</v>
      </c>
      <c r="C175" t="s">
        <v>14</v>
      </c>
      <c r="D175">
        <v>1120</v>
      </c>
      <c r="E175" s="10"/>
      <c r="F175" s="10"/>
    </row>
    <row r="176" spans="1:6" x14ac:dyDescent="0.25">
      <c r="A176" t="s">
        <v>20</v>
      </c>
      <c r="B176">
        <v>254</v>
      </c>
      <c r="C176" t="s">
        <v>14</v>
      </c>
      <c r="D176">
        <v>113</v>
      </c>
      <c r="E176" s="10"/>
      <c r="F176" s="10"/>
    </row>
    <row r="177" spans="1:6" x14ac:dyDescent="0.25">
      <c r="A177" t="s">
        <v>20</v>
      </c>
      <c r="B177">
        <v>176</v>
      </c>
      <c r="C177" t="s">
        <v>14</v>
      </c>
      <c r="D177">
        <v>1538</v>
      </c>
      <c r="E177" s="10"/>
      <c r="F177" s="10"/>
    </row>
    <row r="178" spans="1:6" x14ac:dyDescent="0.25">
      <c r="A178" t="s">
        <v>20</v>
      </c>
      <c r="B178">
        <v>337</v>
      </c>
      <c r="C178" t="s">
        <v>14</v>
      </c>
      <c r="D178">
        <v>9</v>
      </c>
      <c r="E178" s="10"/>
      <c r="F178" s="10"/>
    </row>
    <row r="179" spans="1:6" x14ac:dyDescent="0.25">
      <c r="A179" t="s">
        <v>20</v>
      </c>
      <c r="B179">
        <v>107</v>
      </c>
      <c r="C179" t="s">
        <v>14</v>
      </c>
      <c r="D179">
        <v>554</v>
      </c>
      <c r="E179" s="10"/>
      <c r="F179" s="10"/>
    </row>
    <row r="180" spans="1:6" x14ac:dyDescent="0.25">
      <c r="A180" t="s">
        <v>20</v>
      </c>
      <c r="B180">
        <v>183</v>
      </c>
      <c r="C180" t="s">
        <v>14</v>
      </c>
      <c r="D180">
        <v>648</v>
      </c>
      <c r="E180" s="10"/>
      <c r="F180" s="10"/>
    </row>
    <row r="181" spans="1:6" x14ac:dyDescent="0.25">
      <c r="A181" t="s">
        <v>20</v>
      </c>
      <c r="B181">
        <v>72</v>
      </c>
      <c r="C181" t="s">
        <v>14</v>
      </c>
      <c r="D181">
        <v>21</v>
      </c>
      <c r="E181" s="10"/>
      <c r="F181" s="10"/>
    </row>
    <row r="182" spans="1:6" x14ac:dyDescent="0.25">
      <c r="A182" t="s">
        <v>20</v>
      </c>
      <c r="B182">
        <v>295</v>
      </c>
      <c r="C182" t="s">
        <v>14</v>
      </c>
      <c r="D182">
        <v>54</v>
      </c>
      <c r="E182" s="10"/>
      <c r="F182" s="10"/>
    </row>
    <row r="183" spans="1:6" x14ac:dyDescent="0.25">
      <c r="A183" t="s">
        <v>20</v>
      </c>
      <c r="B183">
        <v>142</v>
      </c>
      <c r="C183" t="s">
        <v>14</v>
      </c>
      <c r="D183">
        <v>120</v>
      </c>
      <c r="E183" s="10"/>
      <c r="F183" s="10"/>
    </row>
    <row r="184" spans="1:6" x14ac:dyDescent="0.25">
      <c r="A184" t="s">
        <v>20</v>
      </c>
      <c r="B184">
        <v>85</v>
      </c>
      <c r="C184" t="s">
        <v>14</v>
      </c>
      <c r="D184">
        <v>579</v>
      </c>
      <c r="E184" s="10"/>
      <c r="F184" s="10"/>
    </row>
    <row r="185" spans="1:6" x14ac:dyDescent="0.25">
      <c r="A185" t="s">
        <v>20</v>
      </c>
      <c r="B185">
        <v>659</v>
      </c>
      <c r="C185" t="s">
        <v>14</v>
      </c>
      <c r="D185">
        <v>2072</v>
      </c>
      <c r="E185" s="10"/>
      <c r="F185" s="10"/>
    </row>
    <row r="186" spans="1:6" x14ac:dyDescent="0.25">
      <c r="A186" t="s">
        <v>20</v>
      </c>
      <c r="B186">
        <v>121</v>
      </c>
      <c r="C186" t="s">
        <v>14</v>
      </c>
      <c r="D186">
        <v>0</v>
      </c>
      <c r="E186" s="10"/>
      <c r="F186" s="10"/>
    </row>
    <row r="187" spans="1:6" x14ac:dyDescent="0.25">
      <c r="A187" t="s">
        <v>20</v>
      </c>
      <c r="B187">
        <v>3742</v>
      </c>
      <c r="C187" t="s">
        <v>14</v>
      </c>
      <c r="D187">
        <v>1796</v>
      </c>
      <c r="E187" s="10"/>
      <c r="F187" s="10"/>
    </row>
    <row r="188" spans="1:6" x14ac:dyDescent="0.25">
      <c r="A188" t="s">
        <v>20</v>
      </c>
      <c r="B188">
        <v>223</v>
      </c>
      <c r="C188" t="s">
        <v>14</v>
      </c>
      <c r="D188">
        <v>62</v>
      </c>
      <c r="E188" s="10"/>
      <c r="F188" s="10"/>
    </row>
    <row r="189" spans="1:6" x14ac:dyDescent="0.25">
      <c r="A189" t="s">
        <v>20</v>
      </c>
      <c r="B189">
        <v>133</v>
      </c>
      <c r="C189" t="s">
        <v>14</v>
      </c>
      <c r="D189">
        <v>347</v>
      </c>
      <c r="E189" s="10"/>
      <c r="F189" s="10"/>
    </row>
    <row r="190" spans="1:6" x14ac:dyDescent="0.25">
      <c r="A190" t="s">
        <v>20</v>
      </c>
      <c r="B190">
        <v>5168</v>
      </c>
      <c r="C190" t="s">
        <v>14</v>
      </c>
      <c r="D190">
        <v>19</v>
      </c>
      <c r="E190" s="10"/>
      <c r="F190" s="10"/>
    </row>
    <row r="191" spans="1:6" x14ac:dyDescent="0.25">
      <c r="A191" t="s">
        <v>20</v>
      </c>
      <c r="B191">
        <v>307</v>
      </c>
      <c r="C191" t="s">
        <v>14</v>
      </c>
      <c r="D191">
        <v>1258</v>
      </c>
      <c r="E191" s="10"/>
      <c r="F191" s="10"/>
    </row>
    <row r="192" spans="1:6" x14ac:dyDescent="0.25">
      <c r="A192" t="s">
        <v>20</v>
      </c>
      <c r="B192">
        <v>2441</v>
      </c>
      <c r="C192" t="s">
        <v>14</v>
      </c>
      <c r="D192">
        <v>362</v>
      </c>
      <c r="E192" s="10"/>
      <c r="F192" s="10"/>
    </row>
    <row r="193" spans="1:6" x14ac:dyDescent="0.25">
      <c r="A193" t="s">
        <v>20</v>
      </c>
      <c r="B193">
        <v>1385</v>
      </c>
      <c r="C193" t="s">
        <v>14</v>
      </c>
      <c r="D193">
        <v>133</v>
      </c>
      <c r="E193" s="10"/>
      <c r="F193" s="10"/>
    </row>
    <row r="194" spans="1:6" x14ac:dyDescent="0.25">
      <c r="A194" t="s">
        <v>20</v>
      </c>
      <c r="B194">
        <v>190</v>
      </c>
      <c r="C194" t="s">
        <v>14</v>
      </c>
      <c r="D194">
        <v>846</v>
      </c>
      <c r="E194" s="10"/>
      <c r="F194" s="10"/>
    </row>
    <row r="195" spans="1:6" x14ac:dyDescent="0.25">
      <c r="A195" t="s">
        <v>20</v>
      </c>
      <c r="B195">
        <v>470</v>
      </c>
      <c r="C195" t="s">
        <v>14</v>
      </c>
      <c r="D195">
        <v>10</v>
      </c>
      <c r="E195" s="10"/>
      <c r="F195" s="10"/>
    </row>
    <row r="196" spans="1:6" x14ac:dyDescent="0.25">
      <c r="A196" t="s">
        <v>20</v>
      </c>
      <c r="B196">
        <v>253</v>
      </c>
      <c r="C196" t="s">
        <v>14</v>
      </c>
      <c r="D196">
        <v>191</v>
      </c>
      <c r="E196" s="10"/>
      <c r="F196" s="10"/>
    </row>
    <row r="197" spans="1:6" x14ac:dyDescent="0.25">
      <c r="A197" t="s">
        <v>20</v>
      </c>
      <c r="B197">
        <v>1113</v>
      </c>
      <c r="C197" t="s">
        <v>14</v>
      </c>
      <c r="D197">
        <v>1979</v>
      </c>
      <c r="E197" s="10"/>
      <c r="F197" s="10"/>
    </row>
    <row r="198" spans="1:6" x14ac:dyDescent="0.25">
      <c r="A198" t="s">
        <v>20</v>
      </c>
      <c r="B198">
        <v>2283</v>
      </c>
      <c r="C198" t="s">
        <v>14</v>
      </c>
      <c r="D198">
        <v>63</v>
      </c>
      <c r="E198" s="10"/>
      <c r="F198" s="10"/>
    </row>
    <row r="199" spans="1:6" x14ac:dyDescent="0.25">
      <c r="A199" t="s">
        <v>20</v>
      </c>
      <c r="B199">
        <v>1095</v>
      </c>
      <c r="C199" t="s">
        <v>14</v>
      </c>
      <c r="D199">
        <v>6080</v>
      </c>
      <c r="E199" s="10"/>
      <c r="F199" s="10"/>
    </row>
    <row r="200" spans="1:6" x14ac:dyDescent="0.25">
      <c r="A200" t="s">
        <v>20</v>
      </c>
      <c r="B200">
        <v>1690</v>
      </c>
      <c r="C200" t="s">
        <v>14</v>
      </c>
      <c r="D200">
        <v>80</v>
      </c>
      <c r="E200" s="10"/>
      <c r="F200" s="10"/>
    </row>
    <row r="201" spans="1:6" x14ac:dyDescent="0.25">
      <c r="A201" t="s">
        <v>20</v>
      </c>
      <c r="B201">
        <v>191</v>
      </c>
      <c r="C201" t="s">
        <v>14</v>
      </c>
      <c r="D201">
        <v>9</v>
      </c>
      <c r="E201" s="10"/>
      <c r="F201" s="10"/>
    </row>
    <row r="202" spans="1:6" x14ac:dyDescent="0.25">
      <c r="A202" t="s">
        <v>20</v>
      </c>
      <c r="B202">
        <v>2013</v>
      </c>
      <c r="C202" t="s">
        <v>14</v>
      </c>
      <c r="D202">
        <v>1784</v>
      </c>
      <c r="E202" s="10"/>
      <c r="F202" s="10"/>
    </row>
    <row r="203" spans="1:6" x14ac:dyDescent="0.25">
      <c r="A203" t="s">
        <v>20</v>
      </c>
      <c r="B203">
        <v>1703</v>
      </c>
      <c r="C203" t="s">
        <v>14</v>
      </c>
      <c r="D203">
        <v>243</v>
      </c>
      <c r="E203" s="10"/>
      <c r="F203" s="10"/>
    </row>
    <row r="204" spans="1:6" x14ac:dyDescent="0.25">
      <c r="A204" t="s">
        <v>20</v>
      </c>
      <c r="B204">
        <v>80</v>
      </c>
      <c r="C204" t="s">
        <v>14</v>
      </c>
      <c r="D204">
        <v>1296</v>
      </c>
      <c r="E204" s="10"/>
      <c r="F204" s="10"/>
    </row>
    <row r="205" spans="1:6" x14ac:dyDescent="0.25">
      <c r="A205" t="s">
        <v>20</v>
      </c>
      <c r="B205">
        <v>41</v>
      </c>
      <c r="C205" t="s">
        <v>14</v>
      </c>
      <c r="D205">
        <v>77</v>
      </c>
      <c r="E205" s="10"/>
      <c r="F205" s="10"/>
    </row>
    <row r="206" spans="1:6" x14ac:dyDescent="0.25">
      <c r="A206" t="s">
        <v>20</v>
      </c>
      <c r="B206">
        <v>187</v>
      </c>
      <c r="C206" t="s">
        <v>14</v>
      </c>
      <c r="D206">
        <v>395</v>
      </c>
      <c r="E206" s="10"/>
      <c r="F206" s="10"/>
    </row>
    <row r="207" spans="1:6" x14ac:dyDescent="0.25">
      <c r="A207" t="s">
        <v>20</v>
      </c>
      <c r="B207">
        <v>2875</v>
      </c>
      <c r="C207" t="s">
        <v>14</v>
      </c>
      <c r="D207">
        <v>49</v>
      </c>
      <c r="E207" s="10"/>
      <c r="F207" s="10"/>
    </row>
    <row r="208" spans="1:6" x14ac:dyDescent="0.25">
      <c r="A208" t="s">
        <v>20</v>
      </c>
      <c r="B208">
        <v>88</v>
      </c>
      <c r="C208" t="s">
        <v>14</v>
      </c>
      <c r="D208">
        <v>180</v>
      </c>
      <c r="E208" s="10"/>
      <c r="F208" s="10"/>
    </row>
    <row r="209" spans="1:6" x14ac:dyDescent="0.25">
      <c r="A209" t="s">
        <v>20</v>
      </c>
      <c r="B209">
        <v>191</v>
      </c>
      <c r="C209" t="s">
        <v>14</v>
      </c>
      <c r="D209">
        <v>2690</v>
      </c>
      <c r="E209" s="10"/>
      <c r="F209" s="10"/>
    </row>
    <row r="210" spans="1:6" x14ac:dyDescent="0.25">
      <c r="A210" t="s">
        <v>20</v>
      </c>
      <c r="B210">
        <v>139</v>
      </c>
      <c r="C210" t="s">
        <v>14</v>
      </c>
      <c r="D210">
        <v>2779</v>
      </c>
      <c r="E210" s="10"/>
      <c r="F210" s="10"/>
    </row>
    <row r="211" spans="1:6" x14ac:dyDescent="0.25">
      <c r="A211" t="s">
        <v>20</v>
      </c>
      <c r="B211">
        <v>186</v>
      </c>
      <c r="C211" t="s">
        <v>14</v>
      </c>
      <c r="D211">
        <v>92</v>
      </c>
      <c r="E211" s="10"/>
      <c r="F211" s="10"/>
    </row>
    <row r="212" spans="1:6" x14ac:dyDescent="0.25">
      <c r="A212" t="s">
        <v>20</v>
      </c>
      <c r="B212">
        <v>112</v>
      </c>
      <c r="C212" t="s">
        <v>14</v>
      </c>
      <c r="D212">
        <v>1028</v>
      </c>
      <c r="E212" s="10"/>
      <c r="F212" s="10"/>
    </row>
    <row r="213" spans="1:6" x14ac:dyDescent="0.25">
      <c r="A213" t="s">
        <v>20</v>
      </c>
      <c r="B213">
        <v>101</v>
      </c>
      <c r="C213" t="s">
        <v>14</v>
      </c>
      <c r="D213">
        <v>26</v>
      </c>
      <c r="E213" s="10"/>
      <c r="F213" s="10"/>
    </row>
    <row r="214" spans="1:6" x14ac:dyDescent="0.25">
      <c r="A214" t="s">
        <v>20</v>
      </c>
      <c r="B214">
        <v>206</v>
      </c>
      <c r="C214" t="s">
        <v>14</v>
      </c>
      <c r="D214">
        <v>1790</v>
      </c>
      <c r="E214" s="10"/>
      <c r="F214" s="10"/>
    </row>
    <row r="215" spans="1:6" x14ac:dyDescent="0.25">
      <c r="A215" t="s">
        <v>20</v>
      </c>
      <c r="B215">
        <v>154</v>
      </c>
      <c r="C215" t="s">
        <v>14</v>
      </c>
      <c r="D215">
        <v>37</v>
      </c>
      <c r="E215" s="10"/>
      <c r="F215" s="10"/>
    </row>
    <row r="216" spans="1:6" x14ac:dyDescent="0.25">
      <c r="A216" t="s">
        <v>20</v>
      </c>
      <c r="B216">
        <v>5966</v>
      </c>
      <c r="C216" t="s">
        <v>14</v>
      </c>
      <c r="D216">
        <v>35</v>
      </c>
      <c r="E216" s="10"/>
      <c r="F216" s="10"/>
    </row>
    <row r="217" spans="1:6" x14ac:dyDescent="0.25">
      <c r="A217" t="s">
        <v>20</v>
      </c>
      <c r="B217">
        <v>169</v>
      </c>
      <c r="C217" t="s">
        <v>14</v>
      </c>
      <c r="D217">
        <v>558</v>
      </c>
      <c r="E217" s="10"/>
      <c r="F217" s="10"/>
    </row>
    <row r="218" spans="1:6" x14ac:dyDescent="0.25">
      <c r="A218" t="s">
        <v>20</v>
      </c>
      <c r="B218">
        <v>2106</v>
      </c>
      <c r="C218" t="s">
        <v>14</v>
      </c>
      <c r="D218">
        <v>64</v>
      </c>
      <c r="E218" s="10"/>
      <c r="F218" s="10"/>
    </row>
    <row r="219" spans="1:6" x14ac:dyDescent="0.25">
      <c r="A219" t="s">
        <v>20</v>
      </c>
      <c r="B219">
        <v>131</v>
      </c>
      <c r="C219" t="s">
        <v>14</v>
      </c>
      <c r="D219">
        <v>245</v>
      </c>
      <c r="E219" s="10"/>
      <c r="F219" s="10"/>
    </row>
    <row r="220" spans="1:6" x14ac:dyDescent="0.25">
      <c r="A220" t="s">
        <v>20</v>
      </c>
      <c r="B220">
        <v>84</v>
      </c>
      <c r="C220" t="s">
        <v>14</v>
      </c>
      <c r="D220">
        <v>71</v>
      </c>
      <c r="E220" s="10"/>
      <c r="F220" s="10"/>
    </row>
    <row r="221" spans="1:6" x14ac:dyDescent="0.25">
      <c r="A221" t="s">
        <v>20</v>
      </c>
      <c r="B221">
        <v>155</v>
      </c>
      <c r="C221" t="s">
        <v>14</v>
      </c>
      <c r="D221">
        <v>42</v>
      </c>
      <c r="E221" s="10"/>
      <c r="F221" s="10"/>
    </row>
    <row r="222" spans="1:6" x14ac:dyDescent="0.25">
      <c r="A222" t="s">
        <v>20</v>
      </c>
      <c r="B222">
        <v>189</v>
      </c>
      <c r="C222" t="s">
        <v>14</v>
      </c>
      <c r="D222">
        <v>156</v>
      </c>
      <c r="E222" s="10"/>
      <c r="F222" s="10"/>
    </row>
    <row r="223" spans="1:6" x14ac:dyDescent="0.25">
      <c r="A223" t="s">
        <v>20</v>
      </c>
      <c r="B223">
        <v>4799</v>
      </c>
      <c r="C223" t="s">
        <v>14</v>
      </c>
      <c r="D223">
        <v>1368</v>
      </c>
      <c r="E223" s="10"/>
      <c r="F223" s="10"/>
    </row>
    <row r="224" spans="1:6" x14ac:dyDescent="0.25">
      <c r="A224" t="s">
        <v>20</v>
      </c>
      <c r="B224">
        <v>1137</v>
      </c>
      <c r="C224" t="s">
        <v>14</v>
      </c>
      <c r="D224">
        <v>102</v>
      </c>
      <c r="E224" s="10"/>
      <c r="F224" s="10"/>
    </row>
    <row r="225" spans="1:6" x14ac:dyDescent="0.25">
      <c r="A225" t="s">
        <v>20</v>
      </c>
      <c r="B225">
        <v>1152</v>
      </c>
      <c r="C225" t="s">
        <v>14</v>
      </c>
      <c r="D225">
        <v>86</v>
      </c>
      <c r="E225" s="10"/>
      <c r="F225" s="10"/>
    </row>
    <row r="226" spans="1:6" x14ac:dyDescent="0.25">
      <c r="A226" t="s">
        <v>20</v>
      </c>
      <c r="B226">
        <v>50</v>
      </c>
      <c r="C226" t="s">
        <v>14</v>
      </c>
      <c r="D226">
        <v>253</v>
      </c>
      <c r="E226" s="10"/>
      <c r="F226" s="10"/>
    </row>
    <row r="227" spans="1:6" x14ac:dyDescent="0.25">
      <c r="A227" t="s">
        <v>20</v>
      </c>
      <c r="B227">
        <v>3059</v>
      </c>
      <c r="C227" t="s">
        <v>14</v>
      </c>
      <c r="D227">
        <v>157</v>
      </c>
      <c r="E227" s="10"/>
      <c r="F227" s="10"/>
    </row>
    <row r="228" spans="1:6" x14ac:dyDescent="0.25">
      <c r="A228" t="s">
        <v>20</v>
      </c>
      <c r="B228">
        <v>34</v>
      </c>
      <c r="C228" t="s">
        <v>14</v>
      </c>
      <c r="D228">
        <v>183</v>
      </c>
      <c r="E228" s="10"/>
      <c r="F228" s="10"/>
    </row>
    <row r="229" spans="1:6" x14ac:dyDescent="0.25">
      <c r="A229" t="s">
        <v>20</v>
      </c>
      <c r="B229">
        <v>220</v>
      </c>
      <c r="C229" t="s">
        <v>14</v>
      </c>
      <c r="D229">
        <v>82</v>
      </c>
      <c r="E229" s="10"/>
      <c r="F229" s="10"/>
    </row>
    <row r="230" spans="1:6" x14ac:dyDescent="0.25">
      <c r="A230" t="s">
        <v>20</v>
      </c>
      <c r="B230">
        <v>1604</v>
      </c>
      <c r="C230" t="s">
        <v>14</v>
      </c>
      <c r="D230">
        <v>1</v>
      </c>
      <c r="E230" s="10"/>
      <c r="F230" s="10"/>
    </row>
    <row r="231" spans="1:6" x14ac:dyDescent="0.25">
      <c r="A231" t="s">
        <v>20</v>
      </c>
      <c r="B231">
        <v>454</v>
      </c>
      <c r="C231" t="s">
        <v>14</v>
      </c>
      <c r="D231">
        <v>1198</v>
      </c>
      <c r="E231" s="10"/>
      <c r="F231" s="10"/>
    </row>
    <row r="232" spans="1:6" x14ac:dyDescent="0.25">
      <c r="A232" t="s">
        <v>20</v>
      </c>
      <c r="B232">
        <v>123</v>
      </c>
      <c r="C232" t="s">
        <v>14</v>
      </c>
      <c r="D232">
        <v>648</v>
      </c>
      <c r="E232" s="10"/>
      <c r="F232" s="10"/>
    </row>
    <row r="233" spans="1:6" x14ac:dyDescent="0.25">
      <c r="A233" t="s">
        <v>20</v>
      </c>
      <c r="B233">
        <v>299</v>
      </c>
      <c r="C233" t="s">
        <v>14</v>
      </c>
      <c r="D233">
        <v>64</v>
      </c>
      <c r="E233" s="10"/>
      <c r="F233" s="10"/>
    </row>
    <row r="234" spans="1:6" x14ac:dyDescent="0.25">
      <c r="A234" t="s">
        <v>20</v>
      </c>
      <c r="B234">
        <v>2237</v>
      </c>
      <c r="C234" t="s">
        <v>14</v>
      </c>
      <c r="D234">
        <v>62</v>
      </c>
      <c r="E234" s="10"/>
      <c r="F234" s="10"/>
    </row>
    <row r="235" spans="1:6" x14ac:dyDescent="0.25">
      <c r="A235" t="s">
        <v>20</v>
      </c>
      <c r="B235">
        <v>645</v>
      </c>
      <c r="C235" t="s">
        <v>14</v>
      </c>
      <c r="D235">
        <v>750</v>
      </c>
      <c r="E235" s="10"/>
      <c r="F235" s="10"/>
    </row>
    <row r="236" spans="1:6" x14ac:dyDescent="0.25">
      <c r="A236" t="s">
        <v>20</v>
      </c>
      <c r="B236">
        <v>484</v>
      </c>
      <c r="C236" t="s">
        <v>14</v>
      </c>
      <c r="D236">
        <v>105</v>
      </c>
      <c r="E236" s="10"/>
      <c r="F236" s="10"/>
    </row>
    <row r="237" spans="1:6" x14ac:dyDescent="0.25">
      <c r="A237" t="s">
        <v>20</v>
      </c>
      <c r="B237">
        <v>154</v>
      </c>
      <c r="C237" t="s">
        <v>14</v>
      </c>
      <c r="D237">
        <v>2604</v>
      </c>
      <c r="E237" s="10"/>
      <c r="F237" s="10"/>
    </row>
    <row r="238" spans="1:6" x14ac:dyDescent="0.25">
      <c r="A238" t="s">
        <v>20</v>
      </c>
      <c r="B238">
        <v>82</v>
      </c>
      <c r="C238" t="s">
        <v>14</v>
      </c>
      <c r="D238">
        <v>65</v>
      </c>
      <c r="E238" s="10"/>
      <c r="F238" s="10"/>
    </row>
    <row r="239" spans="1:6" x14ac:dyDescent="0.25">
      <c r="A239" t="s">
        <v>20</v>
      </c>
      <c r="B239">
        <v>134</v>
      </c>
      <c r="C239" t="s">
        <v>14</v>
      </c>
      <c r="D239">
        <v>94</v>
      </c>
      <c r="E239" s="10"/>
      <c r="F239" s="10"/>
    </row>
    <row r="240" spans="1:6" x14ac:dyDescent="0.25">
      <c r="A240" t="s">
        <v>20</v>
      </c>
      <c r="B240">
        <v>5203</v>
      </c>
      <c r="C240" t="s">
        <v>14</v>
      </c>
      <c r="D240">
        <v>257</v>
      </c>
      <c r="E240" s="10"/>
      <c r="F240" s="10"/>
    </row>
    <row r="241" spans="1:6" x14ac:dyDescent="0.25">
      <c r="A241" t="s">
        <v>20</v>
      </c>
      <c r="B241">
        <v>94</v>
      </c>
      <c r="C241" t="s">
        <v>14</v>
      </c>
      <c r="D241">
        <v>2928</v>
      </c>
      <c r="E241" s="10"/>
      <c r="F241" s="10"/>
    </row>
    <row r="242" spans="1:6" x14ac:dyDescent="0.25">
      <c r="A242" t="s">
        <v>20</v>
      </c>
      <c r="B242">
        <v>205</v>
      </c>
      <c r="C242" t="s">
        <v>14</v>
      </c>
      <c r="D242">
        <v>4697</v>
      </c>
      <c r="E242" s="10"/>
      <c r="F242" s="10"/>
    </row>
    <row r="243" spans="1:6" x14ac:dyDescent="0.25">
      <c r="A243" t="s">
        <v>20</v>
      </c>
      <c r="B243">
        <v>92</v>
      </c>
      <c r="C243" t="s">
        <v>14</v>
      </c>
      <c r="D243">
        <v>2915</v>
      </c>
      <c r="E243" s="10"/>
      <c r="F243" s="10"/>
    </row>
    <row r="244" spans="1:6" x14ac:dyDescent="0.25">
      <c r="A244" t="s">
        <v>20</v>
      </c>
      <c r="B244">
        <v>219</v>
      </c>
      <c r="C244" t="s">
        <v>14</v>
      </c>
      <c r="D244">
        <v>18</v>
      </c>
      <c r="E244" s="10"/>
      <c r="F244" s="10"/>
    </row>
    <row r="245" spans="1:6" x14ac:dyDescent="0.25">
      <c r="A245" t="s">
        <v>20</v>
      </c>
      <c r="B245">
        <v>2526</v>
      </c>
      <c r="C245" t="s">
        <v>14</v>
      </c>
      <c r="D245">
        <v>602</v>
      </c>
      <c r="E245" s="10"/>
      <c r="F245" s="10"/>
    </row>
    <row r="246" spans="1:6" x14ac:dyDescent="0.25">
      <c r="A246" t="s">
        <v>20</v>
      </c>
      <c r="B246">
        <v>94</v>
      </c>
      <c r="C246" t="s">
        <v>14</v>
      </c>
      <c r="D246">
        <v>1</v>
      </c>
      <c r="E246" s="10"/>
      <c r="F246" s="10"/>
    </row>
    <row r="247" spans="1:6" x14ac:dyDescent="0.25">
      <c r="A247" t="s">
        <v>20</v>
      </c>
      <c r="B247">
        <v>1713</v>
      </c>
      <c r="C247" t="s">
        <v>14</v>
      </c>
      <c r="D247">
        <v>3868</v>
      </c>
      <c r="E247" s="10"/>
      <c r="F247" s="10"/>
    </row>
    <row r="248" spans="1:6" x14ac:dyDescent="0.25">
      <c r="A248" t="s">
        <v>20</v>
      </c>
      <c r="B248">
        <v>249</v>
      </c>
      <c r="C248" t="s">
        <v>14</v>
      </c>
      <c r="D248">
        <v>504</v>
      </c>
      <c r="E248" s="10"/>
      <c r="F248" s="10"/>
    </row>
    <row r="249" spans="1:6" x14ac:dyDescent="0.25">
      <c r="A249" t="s">
        <v>20</v>
      </c>
      <c r="B249">
        <v>192</v>
      </c>
      <c r="C249" t="s">
        <v>14</v>
      </c>
      <c r="D249">
        <v>14</v>
      </c>
      <c r="E249" s="10"/>
      <c r="F249" s="10"/>
    </row>
    <row r="250" spans="1:6" x14ac:dyDescent="0.25">
      <c r="A250" t="s">
        <v>20</v>
      </c>
      <c r="B250">
        <v>247</v>
      </c>
      <c r="C250" t="s">
        <v>14</v>
      </c>
      <c r="D250">
        <v>750</v>
      </c>
      <c r="E250" s="10"/>
      <c r="F250" s="10"/>
    </row>
    <row r="251" spans="1:6" x14ac:dyDescent="0.25">
      <c r="A251" t="s">
        <v>20</v>
      </c>
      <c r="B251">
        <v>2293</v>
      </c>
      <c r="C251" t="s">
        <v>14</v>
      </c>
      <c r="D251">
        <v>77</v>
      </c>
      <c r="E251" s="10"/>
      <c r="F251" s="10"/>
    </row>
    <row r="252" spans="1:6" x14ac:dyDescent="0.25">
      <c r="A252" t="s">
        <v>20</v>
      </c>
      <c r="B252">
        <v>3131</v>
      </c>
      <c r="C252" t="s">
        <v>14</v>
      </c>
      <c r="D252">
        <v>752</v>
      </c>
      <c r="E252" s="10"/>
      <c r="F252" s="10"/>
    </row>
    <row r="253" spans="1:6" x14ac:dyDescent="0.25">
      <c r="A253" t="s">
        <v>20</v>
      </c>
      <c r="B253">
        <v>143</v>
      </c>
      <c r="C253" t="s">
        <v>14</v>
      </c>
      <c r="D253">
        <v>131</v>
      </c>
      <c r="E253" s="10"/>
      <c r="F253" s="10"/>
    </row>
    <row r="254" spans="1:6" x14ac:dyDescent="0.25">
      <c r="A254" t="s">
        <v>20</v>
      </c>
      <c r="B254">
        <v>296</v>
      </c>
      <c r="C254" t="s">
        <v>14</v>
      </c>
      <c r="D254">
        <v>87</v>
      </c>
      <c r="E254" s="10"/>
      <c r="F254" s="10"/>
    </row>
    <row r="255" spans="1:6" x14ac:dyDescent="0.25">
      <c r="A255" t="s">
        <v>20</v>
      </c>
      <c r="B255">
        <v>170</v>
      </c>
      <c r="C255" t="s">
        <v>14</v>
      </c>
      <c r="D255">
        <v>1063</v>
      </c>
      <c r="E255" s="10"/>
      <c r="F255" s="10"/>
    </row>
    <row r="256" spans="1:6" x14ac:dyDescent="0.25">
      <c r="A256" t="s">
        <v>20</v>
      </c>
      <c r="B256">
        <v>86</v>
      </c>
      <c r="C256" t="s">
        <v>14</v>
      </c>
      <c r="D256">
        <v>76</v>
      </c>
      <c r="E256" s="10"/>
      <c r="F256" s="10"/>
    </row>
    <row r="257" spans="1:6" x14ac:dyDescent="0.25">
      <c r="A257" t="s">
        <v>20</v>
      </c>
      <c r="B257">
        <v>6286</v>
      </c>
      <c r="C257" t="s">
        <v>14</v>
      </c>
      <c r="D257">
        <v>4428</v>
      </c>
      <c r="E257" s="10"/>
      <c r="F257" s="10"/>
    </row>
    <row r="258" spans="1:6" x14ac:dyDescent="0.25">
      <c r="A258" t="s">
        <v>20</v>
      </c>
      <c r="B258">
        <v>3727</v>
      </c>
      <c r="C258" t="s">
        <v>14</v>
      </c>
      <c r="D258">
        <v>58</v>
      </c>
      <c r="E258" s="10"/>
      <c r="F258" s="10"/>
    </row>
    <row r="259" spans="1:6" x14ac:dyDescent="0.25">
      <c r="A259" t="s">
        <v>20</v>
      </c>
      <c r="B259">
        <v>1605</v>
      </c>
      <c r="C259" t="s">
        <v>14</v>
      </c>
      <c r="D259">
        <v>111</v>
      </c>
      <c r="E259" s="10"/>
      <c r="F259" s="10"/>
    </row>
    <row r="260" spans="1:6" x14ac:dyDescent="0.25">
      <c r="A260" t="s">
        <v>20</v>
      </c>
      <c r="B260">
        <v>2120</v>
      </c>
      <c r="C260" t="s">
        <v>14</v>
      </c>
      <c r="D260">
        <v>2955</v>
      </c>
      <c r="E260" s="10"/>
      <c r="F260" s="10"/>
    </row>
    <row r="261" spans="1:6" x14ac:dyDescent="0.25">
      <c r="A261" t="s">
        <v>20</v>
      </c>
      <c r="B261">
        <v>50</v>
      </c>
      <c r="C261" t="s">
        <v>14</v>
      </c>
      <c r="D261">
        <v>1657</v>
      </c>
      <c r="E261" s="10"/>
      <c r="F261" s="10"/>
    </row>
    <row r="262" spans="1:6" x14ac:dyDescent="0.25">
      <c r="A262" t="s">
        <v>20</v>
      </c>
      <c r="B262">
        <v>2080</v>
      </c>
      <c r="C262" t="s">
        <v>14</v>
      </c>
      <c r="D262">
        <v>926</v>
      </c>
      <c r="E262" s="10"/>
      <c r="F262" s="10"/>
    </row>
    <row r="263" spans="1:6" x14ac:dyDescent="0.25">
      <c r="A263" t="s">
        <v>20</v>
      </c>
      <c r="B263">
        <v>2105</v>
      </c>
      <c r="C263" t="s">
        <v>14</v>
      </c>
      <c r="D263">
        <v>77</v>
      </c>
      <c r="E263" s="10"/>
      <c r="F263" s="10"/>
    </row>
    <row r="264" spans="1:6" x14ac:dyDescent="0.25">
      <c r="A264" t="s">
        <v>20</v>
      </c>
      <c r="B264">
        <v>2436</v>
      </c>
      <c r="C264" t="s">
        <v>14</v>
      </c>
      <c r="D264">
        <v>1748</v>
      </c>
      <c r="E264" s="10"/>
      <c r="F264" s="10"/>
    </row>
    <row r="265" spans="1:6" x14ac:dyDescent="0.25">
      <c r="A265" t="s">
        <v>20</v>
      </c>
      <c r="B265">
        <v>80</v>
      </c>
      <c r="C265" t="s">
        <v>14</v>
      </c>
      <c r="D265">
        <v>79</v>
      </c>
      <c r="E265" s="10"/>
      <c r="F265" s="10"/>
    </row>
    <row r="266" spans="1:6" x14ac:dyDescent="0.25">
      <c r="A266" t="s">
        <v>20</v>
      </c>
      <c r="B266">
        <v>42</v>
      </c>
      <c r="C266" t="s">
        <v>14</v>
      </c>
      <c r="D266">
        <v>889</v>
      </c>
      <c r="E266" s="10"/>
      <c r="F266" s="10"/>
    </row>
    <row r="267" spans="1:6" x14ac:dyDescent="0.25">
      <c r="A267" t="s">
        <v>20</v>
      </c>
      <c r="B267">
        <v>139</v>
      </c>
      <c r="C267" t="s">
        <v>14</v>
      </c>
      <c r="D267">
        <v>56</v>
      </c>
      <c r="E267" s="10"/>
      <c r="F267" s="10"/>
    </row>
    <row r="268" spans="1:6" x14ac:dyDescent="0.25">
      <c r="A268" t="s">
        <v>20</v>
      </c>
      <c r="B268">
        <v>159</v>
      </c>
      <c r="C268" t="s">
        <v>14</v>
      </c>
      <c r="D268">
        <v>1</v>
      </c>
      <c r="E268" s="10"/>
      <c r="F268" s="10"/>
    </row>
    <row r="269" spans="1:6" x14ac:dyDescent="0.25">
      <c r="A269" t="s">
        <v>20</v>
      </c>
      <c r="B269">
        <v>381</v>
      </c>
      <c r="C269" t="s">
        <v>14</v>
      </c>
      <c r="D269">
        <v>83</v>
      </c>
      <c r="E269" s="10"/>
      <c r="F269" s="10"/>
    </row>
    <row r="270" spans="1:6" x14ac:dyDescent="0.25">
      <c r="A270" t="s">
        <v>20</v>
      </c>
      <c r="B270">
        <v>194</v>
      </c>
      <c r="C270" t="s">
        <v>14</v>
      </c>
      <c r="D270">
        <v>2025</v>
      </c>
      <c r="E270" s="10"/>
      <c r="F270" s="10"/>
    </row>
    <row r="271" spans="1:6" x14ac:dyDescent="0.25">
      <c r="A271" t="s">
        <v>20</v>
      </c>
      <c r="B271">
        <v>106</v>
      </c>
      <c r="C271" t="s">
        <v>14</v>
      </c>
      <c r="D271">
        <v>14</v>
      </c>
      <c r="E271" s="10"/>
      <c r="F271" s="10"/>
    </row>
    <row r="272" spans="1:6" x14ac:dyDescent="0.25">
      <c r="A272" t="s">
        <v>20</v>
      </c>
      <c r="B272">
        <v>142</v>
      </c>
      <c r="C272" t="s">
        <v>14</v>
      </c>
      <c r="D272">
        <v>656</v>
      </c>
      <c r="E272" s="10"/>
      <c r="F272" s="10"/>
    </row>
    <row r="273" spans="1:6" x14ac:dyDescent="0.25">
      <c r="A273" t="s">
        <v>20</v>
      </c>
      <c r="B273">
        <v>211</v>
      </c>
      <c r="C273" t="s">
        <v>14</v>
      </c>
      <c r="D273">
        <v>1596</v>
      </c>
      <c r="E273" s="10"/>
      <c r="F273" s="10"/>
    </row>
    <row r="274" spans="1:6" x14ac:dyDescent="0.25">
      <c r="A274" t="s">
        <v>20</v>
      </c>
      <c r="B274">
        <v>2756</v>
      </c>
      <c r="C274" t="s">
        <v>14</v>
      </c>
      <c r="D274">
        <v>10</v>
      </c>
      <c r="E274" s="10"/>
      <c r="F274" s="10"/>
    </row>
    <row r="275" spans="1:6" x14ac:dyDescent="0.25">
      <c r="A275" t="s">
        <v>20</v>
      </c>
      <c r="B275">
        <v>173</v>
      </c>
      <c r="C275" t="s">
        <v>14</v>
      </c>
      <c r="D275">
        <v>1121</v>
      </c>
      <c r="E275" s="10"/>
      <c r="F275" s="10"/>
    </row>
    <row r="276" spans="1:6" x14ac:dyDescent="0.25">
      <c r="A276" t="s">
        <v>20</v>
      </c>
      <c r="B276">
        <v>87</v>
      </c>
      <c r="C276" t="s">
        <v>14</v>
      </c>
      <c r="D276">
        <v>15</v>
      </c>
      <c r="E276" s="10"/>
      <c r="F276" s="10"/>
    </row>
    <row r="277" spans="1:6" x14ac:dyDescent="0.25">
      <c r="A277" t="s">
        <v>20</v>
      </c>
      <c r="B277">
        <v>1572</v>
      </c>
      <c r="C277" t="s">
        <v>14</v>
      </c>
      <c r="D277">
        <v>191</v>
      </c>
      <c r="E277" s="10"/>
      <c r="F277" s="10"/>
    </row>
    <row r="278" spans="1:6" x14ac:dyDescent="0.25">
      <c r="A278" t="s">
        <v>20</v>
      </c>
      <c r="B278">
        <v>2346</v>
      </c>
      <c r="C278" t="s">
        <v>14</v>
      </c>
      <c r="D278">
        <v>16</v>
      </c>
      <c r="E278" s="10"/>
      <c r="F278" s="10"/>
    </row>
    <row r="279" spans="1:6" x14ac:dyDescent="0.25">
      <c r="A279" t="s">
        <v>20</v>
      </c>
      <c r="B279">
        <v>115</v>
      </c>
      <c r="C279" t="s">
        <v>14</v>
      </c>
      <c r="D279">
        <v>17</v>
      </c>
      <c r="E279" s="10"/>
      <c r="F279" s="10"/>
    </row>
    <row r="280" spans="1:6" x14ac:dyDescent="0.25">
      <c r="A280" t="s">
        <v>20</v>
      </c>
      <c r="B280">
        <v>85</v>
      </c>
      <c r="C280" t="s">
        <v>14</v>
      </c>
      <c r="D280">
        <v>34</v>
      </c>
      <c r="E280" s="10"/>
      <c r="F280" s="10"/>
    </row>
    <row r="281" spans="1:6" x14ac:dyDescent="0.25">
      <c r="A281" t="s">
        <v>20</v>
      </c>
      <c r="B281">
        <v>144</v>
      </c>
      <c r="C281" t="s">
        <v>14</v>
      </c>
      <c r="D281">
        <v>1</v>
      </c>
      <c r="E281" s="10"/>
      <c r="F281" s="10"/>
    </row>
    <row r="282" spans="1:6" x14ac:dyDescent="0.25">
      <c r="A282" t="s">
        <v>20</v>
      </c>
      <c r="B282">
        <v>2443</v>
      </c>
      <c r="C282" t="s">
        <v>14</v>
      </c>
      <c r="D282">
        <v>1274</v>
      </c>
      <c r="E282" s="10"/>
      <c r="F282" s="10"/>
    </row>
    <row r="283" spans="1:6" x14ac:dyDescent="0.25">
      <c r="A283" t="s">
        <v>20</v>
      </c>
      <c r="B283">
        <v>64</v>
      </c>
      <c r="C283" t="s">
        <v>14</v>
      </c>
      <c r="D283">
        <v>210</v>
      </c>
      <c r="E283" s="10"/>
      <c r="F283" s="10"/>
    </row>
    <row r="284" spans="1:6" x14ac:dyDescent="0.25">
      <c r="A284" t="s">
        <v>20</v>
      </c>
      <c r="B284">
        <v>268</v>
      </c>
      <c r="C284" t="s">
        <v>14</v>
      </c>
      <c r="D284">
        <v>248</v>
      </c>
      <c r="E284" s="10"/>
      <c r="F284" s="10"/>
    </row>
    <row r="285" spans="1:6" x14ac:dyDescent="0.25">
      <c r="A285" t="s">
        <v>20</v>
      </c>
      <c r="B285">
        <v>195</v>
      </c>
      <c r="C285" t="s">
        <v>14</v>
      </c>
      <c r="D285">
        <v>513</v>
      </c>
      <c r="E285" s="10"/>
      <c r="F285" s="10"/>
    </row>
    <row r="286" spans="1:6" x14ac:dyDescent="0.25">
      <c r="A286" t="s">
        <v>20</v>
      </c>
      <c r="B286">
        <v>186</v>
      </c>
      <c r="C286" t="s">
        <v>14</v>
      </c>
      <c r="D286">
        <v>3410</v>
      </c>
      <c r="E286" s="10"/>
      <c r="F286" s="10"/>
    </row>
    <row r="287" spans="1:6" x14ac:dyDescent="0.25">
      <c r="A287" t="s">
        <v>20</v>
      </c>
      <c r="B287">
        <v>460</v>
      </c>
      <c r="C287" t="s">
        <v>14</v>
      </c>
      <c r="D287">
        <v>10</v>
      </c>
      <c r="E287" s="10"/>
      <c r="F287" s="10"/>
    </row>
    <row r="288" spans="1:6" x14ac:dyDescent="0.25">
      <c r="A288" t="s">
        <v>20</v>
      </c>
      <c r="B288">
        <v>2528</v>
      </c>
      <c r="C288" t="s">
        <v>14</v>
      </c>
      <c r="D288">
        <v>2201</v>
      </c>
      <c r="E288" s="10"/>
      <c r="F288" s="10"/>
    </row>
    <row r="289" spans="1:6" x14ac:dyDescent="0.25">
      <c r="A289" t="s">
        <v>20</v>
      </c>
      <c r="B289">
        <v>3657</v>
      </c>
      <c r="C289" t="s">
        <v>14</v>
      </c>
      <c r="D289">
        <v>676</v>
      </c>
      <c r="E289" s="10"/>
      <c r="F289" s="10"/>
    </row>
    <row r="290" spans="1:6" x14ac:dyDescent="0.25">
      <c r="A290" t="s">
        <v>20</v>
      </c>
      <c r="B290">
        <v>131</v>
      </c>
      <c r="C290" t="s">
        <v>14</v>
      </c>
      <c r="D290">
        <v>831</v>
      </c>
      <c r="E290" s="10"/>
      <c r="F290" s="10"/>
    </row>
    <row r="291" spans="1:6" x14ac:dyDescent="0.25">
      <c r="A291" t="s">
        <v>20</v>
      </c>
      <c r="B291">
        <v>239</v>
      </c>
      <c r="C291" t="s">
        <v>14</v>
      </c>
      <c r="D291">
        <v>859</v>
      </c>
      <c r="E291" s="10"/>
      <c r="F291" s="10"/>
    </row>
    <row r="292" spans="1:6" x14ac:dyDescent="0.25">
      <c r="A292" t="s">
        <v>20</v>
      </c>
      <c r="B292">
        <v>78</v>
      </c>
      <c r="C292" t="s">
        <v>14</v>
      </c>
      <c r="D292">
        <v>45</v>
      </c>
      <c r="E292" s="10"/>
      <c r="F292" s="10"/>
    </row>
    <row r="293" spans="1:6" x14ac:dyDescent="0.25">
      <c r="A293" t="s">
        <v>20</v>
      </c>
      <c r="B293">
        <v>1773</v>
      </c>
      <c r="C293" t="s">
        <v>14</v>
      </c>
      <c r="D293">
        <v>6</v>
      </c>
      <c r="E293" s="10"/>
      <c r="F293" s="10"/>
    </row>
    <row r="294" spans="1:6" x14ac:dyDescent="0.25">
      <c r="A294" t="s">
        <v>20</v>
      </c>
      <c r="B294">
        <v>32</v>
      </c>
      <c r="C294" t="s">
        <v>14</v>
      </c>
      <c r="D294">
        <v>7</v>
      </c>
      <c r="E294" s="10"/>
      <c r="F294" s="10"/>
    </row>
    <row r="295" spans="1:6" x14ac:dyDescent="0.25">
      <c r="A295" t="s">
        <v>20</v>
      </c>
      <c r="B295">
        <v>369</v>
      </c>
      <c r="C295" t="s">
        <v>14</v>
      </c>
      <c r="D295">
        <v>31</v>
      </c>
      <c r="E295" s="10"/>
      <c r="F295" s="10"/>
    </row>
    <row r="296" spans="1:6" x14ac:dyDescent="0.25">
      <c r="A296" t="s">
        <v>20</v>
      </c>
      <c r="B296">
        <v>89</v>
      </c>
      <c r="C296" t="s">
        <v>14</v>
      </c>
      <c r="D296">
        <v>78</v>
      </c>
      <c r="E296" s="10"/>
      <c r="F296" s="10"/>
    </row>
    <row r="297" spans="1:6" x14ac:dyDescent="0.25">
      <c r="A297" t="s">
        <v>20</v>
      </c>
      <c r="B297">
        <v>147</v>
      </c>
      <c r="C297" t="s">
        <v>14</v>
      </c>
      <c r="D297">
        <v>1225</v>
      </c>
      <c r="E297" s="10"/>
      <c r="F297" s="10"/>
    </row>
    <row r="298" spans="1:6" x14ac:dyDescent="0.25">
      <c r="A298" t="s">
        <v>20</v>
      </c>
      <c r="B298">
        <v>126</v>
      </c>
      <c r="C298" t="s">
        <v>14</v>
      </c>
      <c r="D298">
        <v>1</v>
      </c>
      <c r="E298" s="10"/>
      <c r="F298" s="10"/>
    </row>
    <row r="299" spans="1:6" x14ac:dyDescent="0.25">
      <c r="A299" t="s">
        <v>20</v>
      </c>
      <c r="B299">
        <v>2218</v>
      </c>
      <c r="C299" t="s">
        <v>14</v>
      </c>
      <c r="D299">
        <v>67</v>
      </c>
      <c r="E299" s="10"/>
      <c r="F299" s="10"/>
    </row>
    <row r="300" spans="1:6" x14ac:dyDescent="0.25">
      <c r="A300" t="s">
        <v>20</v>
      </c>
      <c r="B300">
        <v>202</v>
      </c>
      <c r="C300" t="s">
        <v>14</v>
      </c>
      <c r="D300">
        <v>19</v>
      </c>
      <c r="E300" s="10"/>
      <c r="F300" s="10"/>
    </row>
    <row r="301" spans="1:6" x14ac:dyDescent="0.25">
      <c r="A301" t="s">
        <v>20</v>
      </c>
      <c r="B301">
        <v>140</v>
      </c>
      <c r="C301" t="s">
        <v>14</v>
      </c>
      <c r="D301">
        <v>2108</v>
      </c>
      <c r="E301" s="10"/>
      <c r="F301" s="10"/>
    </row>
    <row r="302" spans="1:6" x14ac:dyDescent="0.25">
      <c r="A302" t="s">
        <v>20</v>
      </c>
      <c r="B302">
        <v>1052</v>
      </c>
      <c r="C302" t="s">
        <v>14</v>
      </c>
      <c r="D302">
        <v>679</v>
      </c>
      <c r="E302" s="10"/>
      <c r="F302" s="10"/>
    </row>
    <row r="303" spans="1:6" x14ac:dyDescent="0.25">
      <c r="A303" t="s">
        <v>20</v>
      </c>
      <c r="B303">
        <v>247</v>
      </c>
      <c r="C303" t="s">
        <v>14</v>
      </c>
      <c r="D303">
        <v>36</v>
      </c>
      <c r="E303" s="10"/>
      <c r="F303" s="10"/>
    </row>
    <row r="304" spans="1:6" x14ac:dyDescent="0.25">
      <c r="A304" t="s">
        <v>20</v>
      </c>
      <c r="B304">
        <v>84</v>
      </c>
      <c r="C304" t="s">
        <v>14</v>
      </c>
      <c r="D304">
        <v>47</v>
      </c>
      <c r="E304" s="10"/>
      <c r="F304" s="10"/>
    </row>
    <row r="305" spans="1:6" x14ac:dyDescent="0.25">
      <c r="A305" t="s">
        <v>20</v>
      </c>
      <c r="B305">
        <v>88</v>
      </c>
      <c r="C305" t="s">
        <v>14</v>
      </c>
      <c r="D305">
        <v>70</v>
      </c>
      <c r="E305" s="10"/>
      <c r="F305" s="10"/>
    </row>
    <row r="306" spans="1:6" x14ac:dyDescent="0.25">
      <c r="A306" t="s">
        <v>20</v>
      </c>
      <c r="B306">
        <v>156</v>
      </c>
      <c r="C306" t="s">
        <v>14</v>
      </c>
      <c r="D306">
        <v>154</v>
      </c>
      <c r="E306" s="10"/>
      <c r="F306" s="10"/>
    </row>
    <row r="307" spans="1:6" x14ac:dyDescent="0.25">
      <c r="A307" t="s">
        <v>20</v>
      </c>
      <c r="B307">
        <v>2985</v>
      </c>
      <c r="C307" t="s">
        <v>14</v>
      </c>
      <c r="D307">
        <v>22</v>
      </c>
      <c r="E307" s="10"/>
      <c r="F307" s="10"/>
    </row>
    <row r="308" spans="1:6" x14ac:dyDescent="0.25">
      <c r="A308" t="s">
        <v>20</v>
      </c>
      <c r="B308">
        <v>762</v>
      </c>
      <c r="C308" t="s">
        <v>14</v>
      </c>
      <c r="D308">
        <v>1758</v>
      </c>
      <c r="E308" s="10"/>
      <c r="F308" s="10"/>
    </row>
    <row r="309" spans="1:6" x14ac:dyDescent="0.25">
      <c r="A309" t="s">
        <v>20</v>
      </c>
      <c r="B309">
        <v>554</v>
      </c>
      <c r="C309" t="s">
        <v>14</v>
      </c>
      <c r="D309">
        <v>94</v>
      </c>
      <c r="E309" s="10"/>
      <c r="F309" s="10"/>
    </row>
    <row r="310" spans="1:6" x14ac:dyDescent="0.25">
      <c r="A310" t="s">
        <v>20</v>
      </c>
      <c r="B310">
        <v>135</v>
      </c>
      <c r="C310" t="s">
        <v>14</v>
      </c>
      <c r="D310">
        <v>33</v>
      </c>
      <c r="E310" s="10"/>
      <c r="F310" s="10"/>
    </row>
    <row r="311" spans="1:6" x14ac:dyDescent="0.25">
      <c r="A311" t="s">
        <v>20</v>
      </c>
      <c r="B311">
        <v>122</v>
      </c>
      <c r="C311" t="s">
        <v>14</v>
      </c>
      <c r="D311">
        <v>1</v>
      </c>
      <c r="E311" s="10"/>
      <c r="F311" s="10"/>
    </row>
    <row r="312" spans="1:6" x14ac:dyDescent="0.25">
      <c r="A312" t="s">
        <v>20</v>
      </c>
      <c r="B312">
        <v>221</v>
      </c>
      <c r="C312" t="s">
        <v>14</v>
      </c>
      <c r="D312">
        <v>31</v>
      </c>
      <c r="E312" s="10"/>
      <c r="F312" s="10"/>
    </row>
    <row r="313" spans="1:6" x14ac:dyDescent="0.25">
      <c r="A313" t="s">
        <v>20</v>
      </c>
      <c r="B313">
        <v>126</v>
      </c>
      <c r="C313" t="s">
        <v>14</v>
      </c>
      <c r="D313">
        <v>35</v>
      </c>
      <c r="E313" s="10"/>
      <c r="F313" s="10"/>
    </row>
    <row r="314" spans="1:6" x14ac:dyDescent="0.25">
      <c r="A314" t="s">
        <v>20</v>
      </c>
      <c r="B314">
        <v>1022</v>
      </c>
      <c r="C314" t="s">
        <v>14</v>
      </c>
      <c r="D314">
        <v>63</v>
      </c>
      <c r="E314" s="10"/>
      <c r="F314" s="10"/>
    </row>
    <row r="315" spans="1:6" x14ac:dyDescent="0.25">
      <c r="A315" t="s">
        <v>20</v>
      </c>
      <c r="B315">
        <v>3177</v>
      </c>
      <c r="C315" t="s">
        <v>14</v>
      </c>
      <c r="D315">
        <v>526</v>
      </c>
      <c r="E315" s="10"/>
      <c r="F315" s="10"/>
    </row>
    <row r="316" spans="1:6" x14ac:dyDescent="0.25">
      <c r="A316" t="s">
        <v>20</v>
      </c>
      <c r="B316">
        <v>198</v>
      </c>
      <c r="C316" t="s">
        <v>14</v>
      </c>
      <c r="D316">
        <v>121</v>
      </c>
      <c r="E316" s="10"/>
      <c r="F316" s="10"/>
    </row>
    <row r="317" spans="1:6" x14ac:dyDescent="0.25">
      <c r="A317" t="s">
        <v>20</v>
      </c>
      <c r="B317">
        <v>85</v>
      </c>
      <c r="C317" t="s">
        <v>14</v>
      </c>
      <c r="D317">
        <v>67</v>
      </c>
      <c r="E317" s="10"/>
      <c r="F317" s="10"/>
    </row>
    <row r="318" spans="1:6" x14ac:dyDescent="0.25">
      <c r="A318" t="s">
        <v>20</v>
      </c>
      <c r="B318">
        <v>3596</v>
      </c>
      <c r="C318" t="s">
        <v>14</v>
      </c>
      <c r="D318">
        <v>57</v>
      </c>
      <c r="E318" s="10"/>
      <c r="F318" s="10"/>
    </row>
    <row r="319" spans="1:6" x14ac:dyDescent="0.25">
      <c r="A319" t="s">
        <v>20</v>
      </c>
      <c r="B319">
        <v>244</v>
      </c>
      <c r="C319" t="s">
        <v>14</v>
      </c>
      <c r="D319">
        <v>1229</v>
      </c>
      <c r="E319" s="10"/>
      <c r="F319" s="10"/>
    </row>
    <row r="320" spans="1:6" x14ac:dyDescent="0.25">
      <c r="A320" t="s">
        <v>20</v>
      </c>
      <c r="B320">
        <v>5180</v>
      </c>
      <c r="C320" t="s">
        <v>14</v>
      </c>
      <c r="D320">
        <v>12</v>
      </c>
      <c r="E320" s="10"/>
      <c r="F320" s="10"/>
    </row>
    <row r="321" spans="1:6" x14ac:dyDescent="0.25">
      <c r="A321" t="s">
        <v>20</v>
      </c>
      <c r="B321">
        <v>589</v>
      </c>
      <c r="C321" t="s">
        <v>14</v>
      </c>
      <c r="D321">
        <v>452</v>
      </c>
      <c r="E321" s="10"/>
      <c r="F321" s="10"/>
    </row>
    <row r="322" spans="1:6" x14ac:dyDescent="0.25">
      <c r="A322" t="s">
        <v>20</v>
      </c>
      <c r="B322">
        <v>2725</v>
      </c>
      <c r="C322" t="s">
        <v>14</v>
      </c>
      <c r="D322">
        <v>1886</v>
      </c>
      <c r="E322" s="10"/>
      <c r="F322" s="10"/>
    </row>
    <row r="323" spans="1:6" x14ac:dyDescent="0.25">
      <c r="A323" t="s">
        <v>20</v>
      </c>
      <c r="B323">
        <v>300</v>
      </c>
      <c r="C323" t="s">
        <v>14</v>
      </c>
      <c r="D323">
        <v>1825</v>
      </c>
      <c r="E323" s="10"/>
      <c r="F323" s="10"/>
    </row>
    <row r="324" spans="1:6" x14ac:dyDescent="0.25">
      <c r="A324" t="s">
        <v>20</v>
      </c>
      <c r="B324">
        <v>144</v>
      </c>
      <c r="C324" t="s">
        <v>14</v>
      </c>
      <c r="D324">
        <v>31</v>
      </c>
      <c r="E324" s="10"/>
      <c r="F324" s="10"/>
    </row>
    <row r="325" spans="1:6" x14ac:dyDescent="0.25">
      <c r="A325" t="s">
        <v>20</v>
      </c>
      <c r="B325">
        <v>87</v>
      </c>
      <c r="C325" t="s">
        <v>14</v>
      </c>
      <c r="D325">
        <v>107</v>
      </c>
      <c r="E325" s="10"/>
      <c r="F325" s="10"/>
    </row>
    <row r="326" spans="1:6" x14ac:dyDescent="0.25">
      <c r="A326" t="s">
        <v>20</v>
      </c>
      <c r="B326">
        <v>3116</v>
      </c>
      <c r="C326" t="s">
        <v>14</v>
      </c>
      <c r="D326">
        <v>27</v>
      </c>
      <c r="E326" s="10"/>
      <c r="F326" s="10"/>
    </row>
    <row r="327" spans="1:6" x14ac:dyDescent="0.25">
      <c r="A327" t="s">
        <v>20</v>
      </c>
      <c r="B327">
        <v>909</v>
      </c>
      <c r="C327" t="s">
        <v>14</v>
      </c>
      <c r="D327">
        <v>1221</v>
      </c>
      <c r="E327" s="10"/>
      <c r="F327" s="10"/>
    </row>
    <row r="328" spans="1:6" x14ac:dyDescent="0.25">
      <c r="A328" t="s">
        <v>20</v>
      </c>
      <c r="B328">
        <v>1613</v>
      </c>
      <c r="C328" t="s">
        <v>14</v>
      </c>
      <c r="D328">
        <v>1</v>
      </c>
      <c r="E328" s="10"/>
      <c r="F328" s="10"/>
    </row>
    <row r="329" spans="1:6" x14ac:dyDescent="0.25">
      <c r="A329" t="s">
        <v>20</v>
      </c>
      <c r="B329">
        <v>136</v>
      </c>
      <c r="C329" t="s">
        <v>14</v>
      </c>
      <c r="D329">
        <v>16</v>
      </c>
      <c r="E329" s="10"/>
      <c r="F329" s="10"/>
    </row>
    <row r="330" spans="1:6" x14ac:dyDescent="0.25">
      <c r="A330" t="s">
        <v>20</v>
      </c>
      <c r="B330">
        <v>130</v>
      </c>
      <c r="C330" t="s">
        <v>14</v>
      </c>
      <c r="D330">
        <v>41</v>
      </c>
      <c r="E330" s="10"/>
      <c r="F330" s="10"/>
    </row>
    <row r="331" spans="1:6" x14ac:dyDescent="0.25">
      <c r="A331" t="s">
        <v>20</v>
      </c>
      <c r="B331">
        <v>102</v>
      </c>
      <c r="C331" t="s">
        <v>14</v>
      </c>
      <c r="D331">
        <v>523</v>
      </c>
      <c r="E331" s="10"/>
      <c r="F331" s="10"/>
    </row>
    <row r="332" spans="1:6" x14ac:dyDescent="0.25">
      <c r="A332" t="s">
        <v>20</v>
      </c>
      <c r="B332">
        <v>4006</v>
      </c>
      <c r="C332" t="s">
        <v>14</v>
      </c>
      <c r="D332">
        <v>141</v>
      </c>
      <c r="E332" s="10"/>
      <c r="F332" s="10"/>
    </row>
    <row r="333" spans="1:6" x14ac:dyDescent="0.25">
      <c r="A333" t="s">
        <v>20</v>
      </c>
      <c r="B333">
        <v>1629</v>
      </c>
      <c r="C333" t="s">
        <v>14</v>
      </c>
      <c r="D333">
        <v>52</v>
      </c>
      <c r="E333" s="10"/>
      <c r="F333" s="10"/>
    </row>
    <row r="334" spans="1:6" x14ac:dyDescent="0.25">
      <c r="A334" t="s">
        <v>20</v>
      </c>
      <c r="B334">
        <v>2188</v>
      </c>
      <c r="C334" t="s">
        <v>14</v>
      </c>
      <c r="D334">
        <v>225</v>
      </c>
      <c r="E334" s="10"/>
      <c r="F334" s="10"/>
    </row>
    <row r="335" spans="1:6" x14ac:dyDescent="0.25">
      <c r="A335" t="s">
        <v>20</v>
      </c>
      <c r="B335">
        <v>2409</v>
      </c>
      <c r="C335" t="s">
        <v>14</v>
      </c>
      <c r="D335">
        <v>38</v>
      </c>
      <c r="E335" s="10"/>
      <c r="F335" s="10"/>
    </row>
    <row r="336" spans="1:6" x14ac:dyDescent="0.25">
      <c r="A336" t="s">
        <v>20</v>
      </c>
      <c r="B336">
        <v>194</v>
      </c>
      <c r="C336" t="s">
        <v>14</v>
      </c>
      <c r="D336">
        <v>15</v>
      </c>
      <c r="E336" s="10"/>
      <c r="F336" s="10"/>
    </row>
    <row r="337" spans="1:6" x14ac:dyDescent="0.25">
      <c r="A337" t="s">
        <v>20</v>
      </c>
      <c r="B337">
        <v>1140</v>
      </c>
      <c r="C337" t="s">
        <v>14</v>
      </c>
      <c r="D337">
        <v>37</v>
      </c>
      <c r="E337" s="10"/>
      <c r="F337" s="10"/>
    </row>
    <row r="338" spans="1:6" x14ac:dyDescent="0.25">
      <c r="A338" t="s">
        <v>20</v>
      </c>
      <c r="B338">
        <v>102</v>
      </c>
      <c r="C338" t="s">
        <v>14</v>
      </c>
      <c r="D338">
        <v>112</v>
      </c>
      <c r="E338" s="10"/>
      <c r="F338" s="10"/>
    </row>
    <row r="339" spans="1:6" x14ac:dyDescent="0.25">
      <c r="A339" t="s">
        <v>20</v>
      </c>
      <c r="B339">
        <v>2857</v>
      </c>
      <c r="C339" t="s">
        <v>14</v>
      </c>
      <c r="D339">
        <v>21</v>
      </c>
      <c r="E339" s="10"/>
      <c r="F339" s="10"/>
    </row>
    <row r="340" spans="1:6" x14ac:dyDescent="0.25">
      <c r="A340" t="s">
        <v>20</v>
      </c>
      <c r="B340">
        <v>107</v>
      </c>
      <c r="C340" t="s">
        <v>14</v>
      </c>
      <c r="D340">
        <v>67</v>
      </c>
      <c r="E340" s="10"/>
      <c r="F340" s="10"/>
    </row>
    <row r="341" spans="1:6" x14ac:dyDescent="0.25">
      <c r="A341" t="s">
        <v>20</v>
      </c>
      <c r="B341">
        <v>160</v>
      </c>
      <c r="C341" t="s">
        <v>14</v>
      </c>
      <c r="D341">
        <v>78</v>
      </c>
      <c r="E341" s="10"/>
      <c r="F341" s="10"/>
    </row>
    <row r="342" spans="1:6" x14ac:dyDescent="0.25">
      <c r="A342" t="s">
        <v>20</v>
      </c>
      <c r="B342">
        <v>2230</v>
      </c>
      <c r="C342" t="s">
        <v>14</v>
      </c>
      <c r="D342">
        <v>67</v>
      </c>
      <c r="E342" s="10"/>
      <c r="F342" s="10"/>
    </row>
    <row r="343" spans="1:6" x14ac:dyDescent="0.25">
      <c r="A343" t="s">
        <v>20</v>
      </c>
      <c r="B343">
        <v>316</v>
      </c>
      <c r="C343" t="s">
        <v>14</v>
      </c>
      <c r="D343">
        <v>263</v>
      </c>
      <c r="E343" s="10"/>
      <c r="F343" s="10"/>
    </row>
    <row r="344" spans="1:6" x14ac:dyDescent="0.25">
      <c r="A344" t="s">
        <v>20</v>
      </c>
      <c r="B344">
        <v>117</v>
      </c>
      <c r="C344" t="s">
        <v>14</v>
      </c>
      <c r="D344">
        <v>1691</v>
      </c>
      <c r="E344" s="10"/>
      <c r="F344" s="10"/>
    </row>
    <row r="345" spans="1:6" x14ac:dyDescent="0.25">
      <c r="A345" t="s">
        <v>20</v>
      </c>
      <c r="B345">
        <v>6406</v>
      </c>
      <c r="C345" t="s">
        <v>14</v>
      </c>
      <c r="D345">
        <v>181</v>
      </c>
      <c r="E345" s="10"/>
      <c r="F345" s="10"/>
    </row>
    <row r="346" spans="1:6" x14ac:dyDescent="0.25">
      <c r="A346" t="s">
        <v>20</v>
      </c>
      <c r="B346">
        <v>192</v>
      </c>
      <c r="C346" t="s">
        <v>14</v>
      </c>
      <c r="D346">
        <v>13</v>
      </c>
      <c r="E346" s="10"/>
      <c r="F346" s="10"/>
    </row>
    <row r="347" spans="1:6" x14ac:dyDescent="0.25">
      <c r="A347" t="s">
        <v>20</v>
      </c>
      <c r="B347">
        <v>26</v>
      </c>
      <c r="C347" t="s">
        <v>14</v>
      </c>
      <c r="D347">
        <v>1</v>
      </c>
      <c r="E347" s="10"/>
      <c r="F347" s="10"/>
    </row>
    <row r="348" spans="1:6" x14ac:dyDescent="0.25">
      <c r="A348" t="s">
        <v>20</v>
      </c>
      <c r="B348">
        <v>723</v>
      </c>
      <c r="C348" t="s">
        <v>14</v>
      </c>
      <c r="D348">
        <v>21</v>
      </c>
      <c r="E348" s="10"/>
      <c r="F348" s="10"/>
    </row>
    <row r="349" spans="1:6" x14ac:dyDescent="0.25">
      <c r="A349" t="s">
        <v>20</v>
      </c>
      <c r="B349">
        <v>170</v>
      </c>
      <c r="C349" t="s">
        <v>14</v>
      </c>
      <c r="D349">
        <v>830</v>
      </c>
      <c r="E349" s="10"/>
      <c r="F349" s="10"/>
    </row>
    <row r="350" spans="1:6" x14ac:dyDescent="0.25">
      <c r="A350" t="s">
        <v>20</v>
      </c>
      <c r="B350">
        <v>238</v>
      </c>
      <c r="C350" t="s">
        <v>14</v>
      </c>
      <c r="D350">
        <v>130</v>
      </c>
      <c r="E350" s="10"/>
      <c r="F350" s="10"/>
    </row>
    <row r="351" spans="1:6" x14ac:dyDescent="0.25">
      <c r="A351" t="s">
        <v>20</v>
      </c>
      <c r="B351">
        <v>55</v>
      </c>
      <c r="C351" t="s">
        <v>14</v>
      </c>
      <c r="D351">
        <v>55</v>
      </c>
      <c r="E351" s="10"/>
      <c r="F351" s="10"/>
    </row>
    <row r="352" spans="1:6" x14ac:dyDescent="0.25">
      <c r="A352" t="s">
        <v>20</v>
      </c>
      <c r="B352">
        <v>128</v>
      </c>
      <c r="C352" t="s">
        <v>14</v>
      </c>
      <c r="D352">
        <v>114</v>
      </c>
      <c r="E352" s="10"/>
      <c r="F352" s="10"/>
    </row>
    <row r="353" spans="1:6" x14ac:dyDescent="0.25">
      <c r="A353" t="s">
        <v>20</v>
      </c>
      <c r="B353">
        <v>2144</v>
      </c>
      <c r="C353" t="s">
        <v>14</v>
      </c>
      <c r="D353">
        <v>594</v>
      </c>
      <c r="E353" s="10"/>
      <c r="F353" s="10"/>
    </row>
    <row r="354" spans="1:6" x14ac:dyDescent="0.25">
      <c r="A354" t="s">
        <v>20</v>
      </c>
      <c r="B354">
        <v>2693</v>
      </c>
      <c r="C354" t="s">
        <v>14</v>
      </c>
      <c r="D354">
        <v>24</v>
      </c>
      <c r="E354" s="10"/>
      <c r="F354" s="10"/>
    </row>
    <row r="355" spans="1:6" x14ac:dyDescent="0.25">
      <c r="A355" t="s">
        <v>20</v>
      </c>
      <c r="B355">
        <v>432</v>
      </c>
      <c r="C355" t="s">
        <v>14</v>
      </c>
      <c r="D355">
        <v>252</v>
      </c>
      <c r="E355" s="10"/>
      <c r="F355" s="10"/>
    </row>
    <row r="356" spans="1:6" x14ac:dyDescent="0.25">
      <c r="A356" t="s">
        <v>20</v>
      </c>
      <c r="B356">
        <v>189</v>
      </c>
      <c r="C356" t="s">
        <v>14</v>
      </c>
      <c r="D356">
        <v>67</v>
      </c>
      <c r="E356" s="10"/>
      <c r="F356" s="10"/>
    </row>
    <row r="357" spans="1:6" x14ac:dyDescent="0.25">
      <c r="A357" t="s">
        <v>20</v>
      </c>
      <c r="B357">
        <v>154</v>
      </c>
      <c r="C357" t="s">
        <v>14</v>
      </c>
      <c r="D357">
        <v>742</v>
      </c>
      <c r="E357" s="10"/>
      <c r="F357" s="10"/>
    </row>
    <row r="358" spans="1:6" x14ac:dyDescent="0.25">
      <c r="A358" t="s">
        <v>20</v>
      </c>
      <c r="B358">
        <v>96</v>
      </c>
      <c r="C358" t="s">
        <v>14</v>
      </c>
      <c r="D358">
        <v>75</v>
      </c>
      <c r="E358" s="10"/>
      <c r="F358" s="10"/>
    </row>
    <row r="359" spans="1:6" x14ac:dyDescent="0.25">
      <c r="A359" t="s">
        <v>20</v>
      </c>
      <c r="B359">
        <v>3063</v>
      </c>
      <c r="C359" t="s">
        <v>14</v>
      </c>
      <c r="D359">
        <v>4405</v>
      </c>
      <c r="E359" s="10"/>
      <c r="F359" s="10"/>
    </row>
    <row r="360" spans="1:6" x14ac:dyDescent="0.25">
      <c r="A360" t="s">
        <v>20</v>
      </c>
      <c r="B360">
        <v>2266</v>
      </c>
      <c r="C360" t="s">
        <v>14</v>
      </c>
      <c r="D360">
        <v>92</v>
      </c>
      <c r="E360" s="10"/>
      <c r="F360" s="10"/>
    </row>
    <row r="361" spans="1:6" x14ac:dyDescent="0.25">
      <c r="A361" t="s">
        <v>20</v>
      </c>
      <c r="B361">
        <v>194</v>
      </c>
      <c r="C361" t="s">
        <v>14</v>
      </c>
      <c r="D361">
        <v>64</v>
      </c>
      <c r="E361" s="10"/>
      <c r="F361" s="10"/>
    </row>
    <row r="362" spans="1:6" x14ac:dyDescent="0.25">
      <c r="A362" t="s">
        <v>20</v>
      </c>
      <c r="B362">
        <v>129</v>
      </c>
      <c r="C362" t="s">
        <v>14</v>
      </c>
      <c r="D362">
        <v>64</v>
      </c>
      <c r="E362" s="10"/>
      <c r="F362" s="10"/>
    </row>
    <row r="363" spans="1:6" x14ac:dyDescent="0.25">
      <c r="A363" t="s">
        <v>20</v>
      </c>
      <c r="B363">
        <v>375</v>
      </c>
      <c r="C363" t="s">
        <v>14</v>
      </c>
      <c r="D363">
        <v>842</v>
      </c>
      <c r="E363" s="10"/>
      <c r="F363" s="10"/>
    </row>
    <row r="364" spans="1:6" x14ac:dyDescent="0.25">
      <c r="A364" t="s">
        <v>20</v>
      </c>
      <c r="B364">
        <v>409</v>
      </c>
      <c r="C364" t="s">
        <v>14</v>
      </c>
      <c r="D364">
        <v>112</v>
      </c>
      <c r="E364" s="10"/>
      <c r="F364" s="10"/>
    </row>
    <row r="365" spans="1:6" x14ac:dyDescent="0.25">
      <c r="A365" t="s">
        <v>20</v>
      </c>
      <c r="B365">
        <v>234</v>
      </c>
      <c r="C365" t="s">
        <v>14</v>
      </c>
      <c r="D365">
        <v>374</v>
      </c>
      <c r="E365" s="10"/>
      <c r="F365" s="10"/>
    </row>
    <row r="366" spans="1:6" x14ac:dyDescent="0.25">
      <c r="A366" t="s">
        <v>20</v>
      </c>
      <c r="B366">
        <v>3016</v>
      </c>
      <c r="E366" s="10"/>
      <c r="F366" s="10"/>
    </row>
    <row r="367" spans="1:6" x14ac:dyDescent="0.25">
      <c r="A367" t="s">
        <v>20</v>
      </c>
      <c r="B367">
        <v>264</v>
      </c>
      <c r="E367" s="10"/>
      <c r="F367" s="10"/>
    </row>
    <row r="368" spans="1:6" x14ac:dyDescent="0.25">
      <c r="A368" t="s">
        <v>20</v>
      </c>
      <c r="B368">
        <v>272</v>
      </c>
      <c r="E368" s="10"/>
      <c r="F368" s="10"/>
    </row>
    <row r="369" spans="1:6" x14ac:dyDescent="0.25">
      <c r="A369" t="s">
        <v>20</v>
      </c>
      <c r="B369">
        <v>419</v>
      </c>
      <c r="E369" s="10"/>
      <c r="F369" s="10"/>
    </row>
    <row r="370" spans="1:6" x14ac:dyDescent="0.25">
      <c r="A370" t="s">
        <v>20</v>
      </c>
      <c r="B370">
        <v>1621</v>
      </c>
      <c r="E370" s="10"/>
      <c r="F370" s="10"/>
    </row>
    <row r="371" spans="1:6" x14ac:dyDescent="0.25">
      <c r="A371" t="s">
        <v>20</v>
      </c>
      <c r="B371">
        <v>1101</v>
      </c>
      <c r="E371" s="10"/>
      <c r="F371" s="10"/>
    </row>
    <row r="372" spans="1:6" x14ac:dyDescent="0.25">
      <c r="A372" t="s">
        <v>20</v>
      </c>
      <c r="B372">
        <v>1073</v>
      </c>
      <c r="E372" s="10"/>
      <c r="F372" s="10"/>
    </row>
    <row r="373" spans="1:6" x14ac:dyDescent="0.25">
      <c r="A373" t="s">
        <v>20</v>
      </c>
      <c r="B373">
        <v>331</v>
      </c>
      <c r="E373" s="10"/>
      <c r="F373" s="10"/>
    </row>
    <row r="374" spans="1:6" x14ac:dyDescent="0.25">
      <c r="A374" t="s">
        <v>20</v>
      </c>
      <c r="B374">
        <v>1170</v>
      </c>
      <c r="E374" s="10"/>
      <c r="F374" s="10"/>
    </row>
    <row r="375" spans="1:6" x14ac:dyDescent="0.25">
      <c r="A375" t="s">
        <v>20</v>
      </c>
      <c r="B375">
        <v>363</v>
      </c>
      <c r="E375" s="10"/>
      <c r="F375" s="10"/>
    </row>
    <row r="376" spans="1:6" x14ac:dyDescent="0.25">
      <c r="A376" t="s">
        <v>20</v>
      </c>
      <c r="B376">
        <v>103</v>
      </c>
      <c r="E376" s="10"/>
      <c r="F376" s="10"/>
    </row>
    <row r="377" spans="1:6" x14ac:dyDescent="0.25">
      <c r="A377" t="s">
        <v>20</v>
      </c>
      <c r="B377">
        <v>147</v>
      </c>
      <c r="E377" s="10"/>
      <c r="F377" s="10"/>
    </row>
    <row r="378" spans="1:6" x14ac:dyDescent="0.25">
      <c r="A378" t="s">
        <v>20</v>
      </c>
      <c r="B378">
        <v>110</v>
      </c>
      <c r="E378" s="10"/>
      <c r="F378" s="10"/>
    </row>
    <row r="379" spans="1:6" x14ac:dyDescent="0.25">
      <c r="A379" t="s">
        <v>20</v>
      </c>
      <c r="B379">
        <v>134</v>
      </c>
      <c r="E379" s="10"/>
      <c r="F379" s="10"/>
    </row>
    <row r="380" spans="1:6" x14ac:dyDescent="0.25">
      <c r="A380" t="s">
        <v>20</v>
      </c>
      <c r="B380">
        <v>269</v>
      </c>
      <c r="E380" s="10"/>
      <c r="F380" s="10"/>
    </row>
    <row r="381" spans="1:6" x14ac:dyDescent="0.25">
      <c r="A381" t="s">
        <v>20</v>
      </c>
      <c r="B381">
        <v>175</v>
      </c>
      <c r="E381" s="10"/>
      <c r="F381" s="10"/>
    </row>
    <row r="382" spans="1:6" x14ac:dyDescent="0.25">
      <c r="A382" t="s">
        <v>20</v>
      </c>
      <c r="B382">
        <v>69</v>
      </c>
      <c r="E382" s="10"/>
      <c r="F382" s="10"/>
    </row>
    <row r="383" spans="1:6" x14ac:dyDescent="0.25">
      <c r="A383" t="s">
        <v>20</v>
      </c>
      <c r="B383">
        <v>190</v>
      </c>
      <c r="E383" s="10"/>
      <c r="F383" s="10"/>
    </row>
    <row r="384" spans="1:6" x14ac:dyDescent="0.25">
      <c r="A384" t="s">
        <v>20</v>
      </c>
      <c r="B384">
        <v>237</v>
      </c>
      <c r="E384" s="10"/>
      <c r="F384" s="10"/>
    </row>
    <row r="385" spans="1:6" x14ac:dyDescent="0.25">
      <c r="A385" t="s">
        <v>20</v>
      </c>
      <c r="B385">
        <v>196</v>
      </c>
      <c r="E385" s="10"/>
      <c r="F385" s="10"/>
    </row>
    <row r="386" spans="1:6" x14ac:dyDescent="0.25">
      <c r="A386" t="s">
        <v>20</v>
      </c>
      <c r="B386">
        <v>7295</v>
      </c>
      <c r="E386" s="10"/>
      <c r="F386" s="10"/>
    </row>
    <row r="387" spans="1:6" x14ac:dyDescent="0.25">
      <c r="A387" t="s">
        <v>20</v>
      </c>
      <c r="B387">
        <v>2893</v>
      </c>
      <c r="E387" s="10"/>
      <c r="F387" s="10"/>
    </row>
    <row r="388" spans="1:6" x14ac:dyDescent="0.25">
      <c r="A388" t="s">
        <v>20</v>
      </c>
      <c r="B388">
        <v>820</v>
      </c>
      <c r="E388" s="10"/>
      <c r="F388" s="10"/>
    </row>
    <row r="389" spans="1:6" x14ac:dyDescent="0.25">
      <c r="A389" t="s">
        <v>20</v>
      </c>
      <c r="B389">
        <v>2038</v>
      </c>
      <c r="E389" s="10"/>
      <c r="F389" s="10"/>
    </row>
    <row r="390" spans="1:6" x14ac:dyDescent="0.25">
      <c r="A390" t="s">
        <v>20</v>
      </c>
      <c r="B390">
        <v>116</v>
      </c>
      <c r="E390" s="10"/>
      <c r="F390" s="10"/>
    </row>
    <row r="391" spans="1:6" x14ac:dyDescent="0.25">
      <c r="A391" t="s">
        <v>20</v>
      </c>
      <c r="B391">
        <v>1345</v>
      </c>
      <c r="E391" s="10"/>
      <c r="F391" s="10"/>
    </row>
    <row r="392" spans="1:6" x14ac:dyDescent="0.25">
      <c r="A392" t="s">
        <v>20</v>
      </c>
      <c r="B392">
        <v>168</v>
      </c>
      <c r="E392" s="10"/>
      <c r="F392" s="10"/>
    </row>
    <row r="393" spans="1:6" x14ac:dyDescent="0.25">
      <c r="A393" t="s">
        <v>20</v>
      </c>
      <c r="B393">
        <v>137</v>
      </c>
      <c r="E393" s="10"/>
      <c r="F393" s="10"/>
    </row>
    <row r="394" spans="1:6" x14ac:dyDescent="0.25">
      <c r="A394" t="s">
        <v>20</v>
      </c>
      <c r="B394">
        <v>186</v>
      </c>
      <c r="E394" s="10"/>
      <c r="F394" s="10"/>
    </row>
    <row r="395" spans="1:6" x14ac:dyDescent="0.25">
      <c r="A395" t="s">
        <v>20</v>
      </c>
      <c r="B395">
        <v>125</v>
      </c>
      <c r="E395" s="10"/>
      <c r="F395" s="10"/>
    </row>
    <row r="396" spans="1:6" x14ac:dyDescent="0.25">
      <c r="A396" t="s">
        <v>20</v>
      </c>
      <c r="B396">
        <v>202</v>
      </c>
      <c r="E396" s="10"/>
      <c r="F396" s="10"/>
    </row>
    <row r="397" spans="1:6" x14ac:dyDescent="0.25">
      <c r="A397" t="s">
        <v>20</v>
      </c>
      <c r="B397">
        <v>103</v>
      </c>
      <c r="E397" s="10"/>
      <c r="F397" s="10"/>
    </row>
    <row r="398" spans="1:6" x14ac:dyDescent="0.25">
      <c r="A398" t="s">
        <v>20</v>
      </c>
      <c r="B398">
        <v>1785</v>
      </c>
      <c r="E398" s="10"/>
      <c r="F398" s="10"/>
    </row>
    <row r="399" spans="1:6" x14ac:dyDescent="0.25">
      <c r="A399" t="s">
        <v>20</v>
      </c>
      <c r="B399">
        <v>157</v>
      </c>
      <c r="E399" s="10"/>
      <c r="F399" s="10"/>
    </row>
    <row r="400" spans="1:6" x14ac:dyDescent="0.25">
      <c r="A400" t="s">
        <v>20</v>
      </c>
      <c r="B400">
        <v>555</v>
      </c>
      <c r="E400" s="10"/>
      <c r="F400" s="10"/>
    </row>
    <row r="401" spans="1:6" x14ac:dyDescent="0.25">
      <c r="A401" t="s">
        <v>20</v>
      </c>
      <c r="B401">
        <v>297</v>
      </c>
      <c r="E401" s="10"/>
      <c r="F401" s="10"/>
    </row>
    <row r="402" spans="1:6" x14ac:dyDescent="0.25">
      <c r="A402" t="s">
        <v>20</v>
      </c>
      <c r="B402">
        <v>123</v>
      </c>
      <c r="E402" s="10"/>
      <c r="F402" s="10"/>
    </row>
    <row r="403" spans="1:6" x14ac:dyDescent="0.25">
      <c r="A403" t="s">
        <v>20</v>
      </c>
      <c r="B403">
        <v>3036</v>
      </c>
      <c r="E403" s="10"/>
      <c r="F403" s="10"/>
    </row>
    <row r="404" spans="1:6" x14ac:dyDescent="0.25">
      <c r="A404" t="s">
        <v>20</v>
      </c>
      <c r="B404">
        <v>144</v>
      </c>
      <c r="E404" s="10"/>
      <c r="F404" s="10"/>
    </row>
    <row r="405" spans="1:6" x14ac:dyDescent="0.25">
      <c r="A405" t="s">
        <v>20</v>
      </c>
      <c r="B405">
        <v>121</v>
      </c>
      <c r="E405" s="10"/>
      <c r="F405" s="10"/>
    </row>
    <row r="406" spans="1:6" x14ac:dyDescent="0.25">
      <c r="A406" t="s">
        <v>20</v>
      </c>
      <c r="B406">
        <v>181</v>
      </c>
      <c r="E406" s="10"/>
      <c r="F406" s="10"/>
    </row>
    <row r="407" spans="1:6" x14ac:dyDescent="0.25">
      <c r="A407" t="s">
        <v>20</v>
      </c>
      <c r="B407">
        <v>122</v>
      </c>
      <c r="E407" s="10"/>
      <c r="F407" s="10"/>
    </row>
    <row r="408" spans="1:6" x14ac:dyDescent="0.25">
      <c r="A408" t="s">
        <v>20</v>
      </c>
      <c r="B408">
        <v>1071</v>
      </c>
      <c r="E408" s="10"/>
      <c r="F408" s="10"/>
    </row>
    <row r="409" spans="1:6" x14ac:dyDescent="0.25">
      <c r="A409" t="s">
        <v>20</v>
      </c>
      <c r="B409">
        <v>980</v>
      </c>
      <c r="E409" s="10"/>
      <c r="F409" s="10"/>
    </row>
    <row r="410" spans="1:6" x14ac:dyDescent="0.25">
      <c r="A410" t="s">
        <v>20</v>
      </c>
      <c r="B410">
        <v>536</v>
      </c>
      <c r="E410" s="10"/>
      <c r="F410" s="10"/>
    </row>
    <row r="411" spans="1:6" x14ac:dyDescent="0.25">
      <c r="A411" t="s">
        <v>20</v>
      </c>
      <c r="B411">
        <v>1991</v>
      </c>
      <c r="E411" s="10"/>
      <c r="F411" s="10"/>
    </row>
    <row r="412" spans="1:6" x14ac:dyDescent="0.25">
      <c r="A412" t="s">
        <v>20</v>
      </c>
      <c r="B412">
        <v>180</v>
      </c>
      <c r="E412" s="10"/>
      <c r="F412" s="10"/>
    </row>
    <row r="413" spans="1:6" x14ac:dyDescent="0.25">
      <c r="A413" t="s">
        <v>20</v>
      </c>
      <c r="B413">
        <v>130</v>
      </c>
      <c r="E413" s="10"/>
      <c r="F413" s="10"/>
    </row>
    <row r="414" spans="1:6" x14ac:dyDescent="0.25">
      <c r="A414" t="s">
        <v>20</v>
      </c>
      <c r="B414">
        <v>122</v>
      </c>
      <c r="E414" s="10"/>
      <c r="F414" s="10"/>
    </row>
    <row r="415" spans="1:6" x14ac:dyDescent="0.25">
      <c r="A415" t="s">
        <v>20</v>
      </c>
      <c r="B415">
        <v>140</v>
      </c>
      <c r="E415" s="10"/>
      <c r="F415" s="10"/>
    </row>
    <row r="416" spans="1:6" x14ac:dyDescent="0.25">
      <c r="A416" t="s">
        <v>20</v>
      </c>
      <c r="B416">
        <v>3388</v>
      </c>
      <c r="E416" s="10"/>
      <c r="F416" s="10"/>
    </row>
    <row r="417" spans="1:6" x14ac:dyDescent="0.25">
      <c r="A417" t="s">
        <v>20</v>
      </c>
      <c r="B417">
        <v>280</v>
      </c>
      <c r="E417" s="10"/>
      <c r="F417" s="10"/>
    </row>
    <row r="418" spans="1:6" x14ac:dyDescent="0.25">
      <c r="A418" t="s">
        <v>20</v>
      </c>
      <c r="B418">
        <v>366</v>
      </c>
      <c r="E418" s="10"/>
      <c r="F418" s="10"/>
    </row>
    <row r="419" spans="1:6" x14ac:dyDescent="0.25">
      <c r="A419" t="s">
        <v>20</v>
      </c>
      <c r="B419">
        <v>270</v>
      </c>
      <c r="E419" s="10"/>
      <c r="F419" s="10"/>
    </row>
    <row r="420" spans="1:6" x14ac:dyDescent="0.25">
      <c r="A420" t="s">
        <v>20</v>
      </c>
      <c r="B420">
        <v>137</v>
      </c>
      <c r="E420" s="10"/>
      <c r="F420" s="10"/>
    </row>
    <row r="421" spans="1:6" x14ac:dyDescent="0.25">
      <c r="A421" t="s">
        <v>20</v>
      </c>
      <c r="B421">
        <v>3205</v>
      </c>
      <c r="E421" s="10"/>
      <c r="F421" s="10"/>
    </row>
    <row r="422" spans="1:6" x14ac:dyDescent="0.25">
      <c r="A422" t="s">
        <v>20</v>
      </c>
      <c r="B422">
        <v>288</v>
      </c>
      <c r="E422" s="10"/>
      <c r="F422" s="10"/>
    </row>
    <row r="423" spans="1:6" x14ac:dyDescent="0.25">
      <c r="A423" t="s">
        <v>20</v>
      </c>
      <c r="B423">
        <v>148</v>
      </c>
      <c r="E423" s="10"/>
      <c r="F423" s="10"/>
    </row>
    <row r="424" spans="1:6" x14ac:dyDescent="0.25">
      <c r="A424" t="s">
        <v>20</v>
      </c>
      <c r="B424">
        <v>114</v>
      </c>
      <c r="E424" s="10"/>
      <c r="F424" s="10"/>
    </row>
    <row r="425" spans="1:6" x14ac:dyDescent="0.25">
      <c r="A425" t="s">
        <v>20</v>
      </c>
      <c r="B425">
        <v>1518</v>
      </c>
      <c r="E425" s="10"/>
      <c r="F425" s="10"/>
    </row>
    <row r="426" spans="1:6" x14ac:dyDescent="0.25">
      <c r="A426" t="s">
        <v>20</v>
      </c>
      <c r="B426">
        <v>166</v>
      </c>
      <c r="E426" s="10"/>
      <c r="F426" s="10"/>
    </row>
    <row r="427" spans="1:6" x14ac:dyDescent="0.25">
      <c r="A427" t="s">
        <v>20</v>
      </c>
      <c r="B427">
        <v>100</v>
      </c>
      <c r="E427" s="10"/>
      <c r="F427" s="10"/>
    </row>
    <row r="428" spans="1:6" x14ac:dyDescent="0.25">
      <c r="A428" t="s">
        <v>20</v>
      </c>
      <c r="B428">
        <v>235</v>
      </c>
      <c r="E428" s="10"/>
      <c r="F428" s="10"/>
    </row>
    <row r="429" spans="1:6" x14ac:dyDescent="0.25">
      <c r="A429" t="s">
        <v>20</v>
      </c>
      <c r="B429">
        <v>148</v>
      </c>
      <c r="E429" s="10"/>
      <c r="F429" s="10"/>
    </row>
    <row r="430" spans="1:6" x14ac:dyDescent="0.25">
      <c r="A430" t="s">
        <v>20</v>
      </c>
      <c r="B430">
        <v>198</v>
      </c>
      <c r="E430" s="10"/>
      <c r="F430" s="10"/>
    </row>
    <row r="431" spans="1:6" x14ac:dyDescent="0.25">
      <c r="A431" t="s">
        <v>20</v>
      </c>
      <c r="B431">
        <v>150</v>
      </c>
      <c r="E431" s="10"/>
      <c r="F431" s="10"/>
    </row>
    <row r="432" spans="1:6" x14ac:dyDescent="0.25">
      <c r="A432" t="s">
        <v>20</v>
      </c>
      <c r="B432">
        <v>216</v>
      </c>
      <c r="E432" s="10"/>
      <c r="F432" s="10"/>
    </row>
    <row r="433" spans="1:6" x14ac:dyDescent="0.25">
      <c r="A433" t="s">
        <v>20</v>
      </c>
      <c r="B433">
        <v>5139</v>
      </c>
      <c r="E433" s="10"/>
      <c r="F433" s="10"/>
    </row>
    <row r="434" spans="1:6" x14ac:dyDescent="0.25">
      <c r="A434" t="s">
        <v>20</v>
      </c>
      <c r="B434">
        <v>2353</v>
      </c>
      <c r="E434" s="10"/>
      <c r="F434" s="10"/>
    </row>
    <row r="435" spans="1:6" x14ac:dyDescent="0.25">
      <c r="A435" t="s">
        <v>20</v>
      </c>
      <c r="B435">
        <v>78</v>
      </c>
      <c r="E435" s="10"/>
      <c r="F435" s="10"/>
    </row>
    <row r="436" spans="1:6" x14ac:dyDescent="0.25">
      <c r="A436" t="s">
        <v>20</v>
      </c>
      <c r="B436">
        <v>174</v>
      </c>
      <c r="E436" s="10"/>
      <c r="F436" s="10"/>
    </row>
    <row r="437" spans="1:6" x14ac:dyDescent="0.25">
      <c r="A437" t="s">
        <v>20</v>
      </c>
      <c r="B437">
        <v>164</v>
      </c>
      <c r="E437" s="10"/>
      <c r="F437" s="10"/>
    </row>
    <row r="438" spans="1:6" x14ac:dyDescent="0.25">
      <c r="A438" t="s">
        <v>20</v>
      </c>
      <c r="B438">
        <v>161</v>
      </c>
      <c r="E438" s="10"/>
      <c r="F438" s="10"/>
    </row>
    <row r="439" spans="1:6" x14ac:dyDescent="0.25">
      <c r="A439" t="s">
        <v>20</v>
      </c>
      <c r="B439">
        <v>138</v>
      </c>
      <c r="E439" s="10"/>
      <c r="F439" s="10"/>
    </row>
    <row r="440" spans="1:6" x14ac:dyDescent="0.25">
      <c r="A440" t="s">
        <v>20</v>
      </c>
      <c r="B440">
        <v>3308</v>
      </c>
      <c r="E440" s="10"/>
      <c r="F440" s="10"/>
    </row>
    <row r="441" spans="1:6" x14ac:dyDescent="0.25">
      <c r="A441" t="s">
        <v>20</v>
      </c>
      <c r="B441">
        <v>127</v>
      </c>
      <c r="E441" s="10"/>
      <c r="F441" s="10"/>
    </row>
    <row r="442" spans="1:6" x14ac:dyDescent="0.25">
      <c r="A442" t="s">
        <v>20</v>
      </c>
      <c r="B442">
        <v>207</v>
      </c>
      <c r="E442" s="10"/>
      <c r="F442" s="10"/>
    </row>
    <row r="443" spans="1:6" x14ac:dyDescent="0.25">
      <c r="A443" t="s">
        <v>20</v>
      </c>
      <c r="B443">
        <v>181</v>
      </c>
      <c r="E443" s="10"/>
      <c r="F443" s="10"/>
    </row>
    <row r="444" spans="1:6" x14ac:dyDescent="0.25">
      <c r="A444" t="s">
        <v>20</v>
      </c>
      <c r="B444">
        <v>110</v>
      </c>
      <c r="E444" s="10"/>
      <c r="F444" s="10"/>
    </row>
    <row r="445" spans="1:6" x14ac:dyDescent="0.25">
      <c r="A445" t="s">
        <v>20</v>
      </c>
      <c r="B445">
        <v>185</v>
      </c>
      <c r="E445" s="10"/>
      <c r="F445" s="10"/>
    </row>
    <row r="446" spans="1:6" x14ac:dyDescent="0.25">
      <c r="A446" t="s">
        <v>20</v>
      </c>
      <c r="B446">
        <v>121</v>
      </c>
      <c r="E446" s="10"/>
      <c r="F446" s="10"/>
    </row>
    <row r="447" spans="1:6" x14ac:dyDescent="0.25">
      <c r="A447" t="s">
        <v>20</v>
      </c>
      <c r="B447">
        <v>106</v>
      </c>
      <c r="E447" s="10"/>
      <c r="F447" s="10"/>
    </row>
    <row r="448" spans="1:6" x14ac:dyDescent="0.25">
      <c r="A448" t="s">
        <v>20</v>
      </c>
      <c r="B448">
        <v>142</v>
      </c>
      <c r="E448" s="10"/>
      <c r="F448" s="10"/>
    </row>
    <row r="449" spans="1:6" x14ac:dyDescent="0.25">
      <c r="A449" t="s">
        <v>20</v>
      </c>
      <c r="B449">
        <v>233</v>
      </c>
      <c r="E449" s="10"/>
      <c r="F449" s="10"/>
    </row>
    <row r="450" spans="1:6" x14ac:dyDescent="0.25">
      <c r="A450" t="s">
        <v>20</v>
      </c>
      <c r="B450">
        <v>218</v>
      </c>
      <c r="E450" s="10"/>
      <c r="F450" s="10"/>
    </row>
    <row r="451" spans="1:6" x14ac:dyDescent="0.25">
      <c r="A451" t="s">
        <v>20</v>
      </c>
      <c r="B451">
        <v>76</v>
      </c>
      <c r="E451" s="10"/>
      <c r="F451" s="10"/>
    </row>
    <row r="452" spans="1:6" x14ac:dyDescent="0.25">
      <c r="A452" t="s">
        <v>20</v>
      </c>
      <c r="B452">
        <v>43</v>
      </c>
      <c r="E452" s="10"/>
      <c r="F452" s="10"/>
    </row>
    <row r="453" spans="1:6" x14ac:dyDescent="0.25">
      <c r="A453" t="s">
        <v>20</v>
      </c>
      <c r="B453">
        <v>221</v>
      </c>
      <c r="E453" s="10"/>
      <c r="F453" s="10"/>
    </row>
    <row r="454" spans="1:6" x14ac:dyDescent="0.25">
      <c r="A454" t="s">
        <v>20</v>
      </c>
      <c r="B454">
        <v>2805</v>
      </c>
      <c r="E454" s="10"/>
      <c r="F454" s="10"/>
    </row>
    <row r="455" spans="1:6" x14ac:dyDescent="0.25">
      <c r="A455" t="s">
        <v>20</v>
      </c>
      <c r="B455">
        <v>68</v>
      </c>
      <c r="E455" s="10"/>
      <c r="F455" s="10"/>
    </row>
    <row r="456" spans="1:6" x14ac:dyDescent="0.25">
      <c r="A456" t="s">
        <v>20</v>
      </c>
      <c r="B456">
        <v>183</v>
      </c>
      <c r="E456" s="10"/>
      <c r="F456" s="10"/>
    </row>
    <row r="457" spans="1:6" x14ac:dyDescent="0.25">
      <c r="A457" t="s">
        <v>20</v>
      </c>
      <c r="B457">
        <v>133</v>
      </c>
      <c r="E457" s="10"/>
      <c r="F457" s="10"/>
    </row>
    <row r="458" spans="1:6" x14ac:dyDescent="0.25">
      <c r="A458" t="s">
        <v>20</v>
      </c>
      <c r="B458">
        <v>2489</v>
      </c>
      <c r="E458" s="10"/>
      <c r="F458" s="10"/>
    </row>
    <row r="459" spans="1:6" x14ac:dyDescent="0.25">
      <c r="A459" t="s">
        <v>20</v>
      </c>
      <c r="B459">
        <v>69</v>
      </c>
      <c r="E459" s="10"/>
      <c r="F459" s="10"/>
    </row>
    <row r="460" spans="1:6" x14ac:dyDescent="0.25">
      <c r="A460" t="s">
        <v>20</v>
      </c>
      <c r="B460">
        <v>279</v>
      </c>
      <c r="E460" s="10"/>
      <c r="F460" s="10"/>
    </row>
    <row r="461" spans="1:6" x14ac:dyDescent="0.25">
      <c r="A461" t="s">
        <v>20</v>
      </c>
      <c r="B461">
        <v>210</v>
      </c>
      <c r="E461" s="10"/>
      <c r="F461" s="10"/>
    </row>
    <row r="462" spans="1:6" x14ac:dyDescent="0.25">
      <c r="A462" t="s">
        <v>20</v>
      </c>
      <c r="B462">
        <v>2100</v>
      </c>
      <c r="E462" s="10"/>
      <c r="F462" s="10"/>
    </row>
    <row r="463" spans="1:6" x14ac:dyDescent="0.25">
      <c r="A463" t="s">
        <v>20</v>
      </c>
      <c r="B463">
        <v>252</v>
      </c>
      <c r="E463" s="10"/>
      <c r="F463" s="10"/>
    </row>
    <row r="464" spans="1:6" x14ac:dyDescent="0.25">
      <c r="A464" t="s">
        <v>20</v>
      </c>
      <c r="B464">
        <v>1280</v>
      </c>
      <c r="E464" s="10"/>
      <c r="F464" s="10"/>
    </row>
    <row r="465" spans="1:6" x14ac:dyDescent="0.25">
      <c r="A465" t="s">
        <v>20</v>
      </c>
      <c r="B465">
        <v>157</v>
      </c>
      <c r="E465" s="10"/>
      <c r="F465" s="10"/>
    </row>
    <row r="466" spans="1:6" x14ac:dyDescent="0.25">
      <c r="A466" t="s">
        <v>20</v>
      </c>
      <c r="B466">
        <v>194</v>
      </c>
      <c r="E466" s="10"/>
      <c r="F466" s="10"/>
    </row>
    <row r="467" spans="1:6" x14ac:dyDescent="0.25">
      <c r="A467" t="s">
        <v>20</v>
      </c>
      <c r="B467">
        <v>82</v>
      </c>
      <c r="E467" s="10"/>
      <c r="F467" s="10"/>
    </row>
    <row r="468" spans="1:6" x14ac:dyDescent="0.25">
      <c r="A468" t="s">
        <v>20</v>
      </c>
      <c r="B468">
        <v>4233</v>
      </c>
      <c r="E468" s="10"/>
      <c r="F468" s="10"/>
    </row>
    <row r="469" spans="1:6" x14ac:dyDescent="0.25">
      <c r="A469" t="s">
        <v>20</v>
      </c>
      <c r="B469">
        <v>1297</v>
      </c>
      <c r="E469" s="10"/>
      <c r="F469" s="10"/>
    </row>
    <row r="470" spans="1:6" x14ac:dyDescent="0.25">
      <c r="A470" t="s">
        <v>20</v>
      </c>
      <c r="B470">
        <v>165</v>
      </c>
      <c r="E470" s="10"/>
      <c r="F470" s="10"/>
    </row>
    <row r="471" spans="1:6" x14ac:dyDescent="0.25">
      <c r="A471" t="s">
        <v>20</v>
      </c>
      <c r="B471">
        <v>119</v>
      </c>
      <c r="E471" s="10"/>
      <c r="F471" s="10"/>
    </row>
    <row r="472" spans="1:6" x14ac:dyDescent="0.25">
      <c r="A472" t="s">
        <v>20</v>
      </c>
      <c r="B472">
        <v>1797</v>
      </c>
      <c r="E472" s="10"/>
      <c r="F472" s="10"/>
    </row>
    <row r="473" spans="1:6" x14ac:dyDescent="0.25">
      <c r="A473" t="s">
        <v>20</v>
      </c>
      <c r="B473">
        <v>261</v>
      </c>
      <c r="E473" s="10"/>
      <c r="F473" s="10"/>
    </row>
    <row r="474" spans="1:6" x14ac:dyDescent="0.25">
      <c r="A474" t="s">
        <v>20</v>
      </c>
      <c r="B474">
        <v>157</v>
      </c>
      <c r="E474" s="10"/>
      <c r="F474" s="10"/>
    </row>
    <row r="475" spans="1:6" x14ac:dyDescent="0.25">
      <c r="A475" t="s">
        <v>20</v>
      </c>
      <c r="B475">
        <v>3533</v>
      </c>
      <c r="E475" s="10"/>
      <c r="F475" s="10"/>
    </row>
    <row r="476" spans="1:6" x14ac:dyDescent="0.25">
      <c r="A476" t="s">
        <v>20</v>
      </c>
      <c r="B476">
        <v>155</v>
      </c>
      <c r="E476" s="10"/>
      <c r="F476" s="10"/>
    </row>
    <row r="477" spans="1:6" x14ac:dyDescent="0.25">
      <c r="A477" t="s">
        <v>20</v>
      </c>
      <c r="B477">
        <v>132</v>
      </c>
      <c r="E477" s="10"/>
      <c r="F477" s="10"/>
    </row>
    <row r="478" spans="1:6" x14ac:dyDescent="0.25">
      <c r="A478" t="s">
        <v>20</v>
      </c>
      <c r="B478">
        <v>1354</v>
      </c>
      <c r="E478" s="10"/>
      <c r="F478" s="10"/>
    </row>
    <row r="479" spans="1:6" x14ac:dyDescent="0.25">
      <c r="A479" t="s">
        <v>20</v>
      </c>
      <c r="B479">
        <v>48</v>
      </c>
      <c r="E479" s="10"/>
      <c r="F479" s="10"/>
    </row>
    <row r="480" spans="1:6" x14ac:dyDescent="0.25">
      <c r="A480" t="s">
        <v>20</v>
      </c>
      <c r="B480">
        <v>110</v>
      </c>
      <c r="E480" s="10"/>
      <c r="F480" s="10"/>
    </row>
    <row r="481" spans="1:6" x14ac:dyDescent="0.25">
      <c r="A481" t="s">
        <v>20</v>
      </c>
      <c r="B481">
        <v>172</v>
      </c>
      <c r="E481" s="10"/>
      <c r="F481" s="10"/>
    </row>
    <row r="482" spans="1:6" x14ac:dyDescent="0.25">
      <c r="A482" t="s">
        <v>20</v>
      </c>
      <c r="B482">
        <v>307</v>
      </c>
      <c r="E482" s="10"/>
      <c r="F482" s="10"/>
    </row>
    <row r="483" spans="1:6" x14ac:dyDescent="0.25">
      <c r="A483" t="s">
        <v>20</v>
      </c>
      <c r="B483">
        <v>160</v>
      </c>
      <c r="E483" s="10"/>
      <c r="F483" s="10"/>
    </row>
    <row r="484" spans="1:6" x14ac:dyDescent="0.25">
      <c r="A484" t="s">
        <v>20</v>
      </c>
      <c r="B484">
        <v>1467</v>
      </c>
      <c r="E484" s="10"/>
      <c r="F484" s="10"/>
    </row>
    <row r="485" spans="1:6" x14ac:dyDescent="0.25">
      <c r="A485" t="s">
        <v>20</v>
      </c>
      <c r="B485">
        <v>2662</v>
      </c>
      <c r="E485" s="10"/>
      <c r="F485" s="10"/>
    </row>
    <row r="486" spans="1:6" x14ac:dyDescent="0.25">
      <c r="A486" t="s">
        <v>20</v>
      </c>
      <c r="B486">
        <v>452</v>
      </c>
      <c r="E486" s="10"/>
      <c r="F486" s="10"/>
    </row>
    <row r="487" spans="1:6" x14ac:dyDescent="0.25">
      <c r="A487" t="s">
        <v>20</v>
      </c>
      <c r="B487">
        <v>158</v>
      </c>
      <c r="E487" s="10"/>
      <c r="F487" s="10"/>
    </row>
    <row r="488" spans="1:6" x14ac:dyDescent="0.25">
      <c r="A488" t="s">
        <v>20</v>
      </c>
      <c r="B488">
        <v>225</v>
      </c>
      <c r="E488" s="10"/>
      <c r="F488" s="10"/>
    </row>
    <row r="489" spans="1:6" x14ac:dyDescent="0.25">
      <c r="A489" t="s">
        <v>20</v>
      </c>
      <c r="B489">
        <v>65</v>
      </c>
      <c r="E489" s="10"/>
      <c r="F489" s="10"/>
    </row>
    <row r="490" spans="1:6" x14ac:dyDescent="0.25">
      <c r="A490" t="s">
        <v>20</v>
      </c>
      <c r="B490">
        <v>163</v>
      </c>
      <c r="E490" s="10"/>
      <c r="F490" s="10"/>
    </row>
    <row r="491" spans="1:6" x14ac:dyDescent="0.25">
      <c r="A491" t="s">
        <v>20</v>
      </c>
      <c r="B491">
        <v>85</v>
      </c>
      <c r="E491" s="10"/>
      <c r="F491" s="10"/>
    </row>
    <row r="492" spans="1:6" x14ac:dyDescent="0.25">
      <c r="A492" t="s">
        <v>20</v>
      </c>
      <c r="B492">
        <v>217</v>
      </c>
      <c r="E492" s="10"/>
      <c r="F492" s="10"/>
    </row>
    <row r="493" spans="1:6" x14ac:dyDescent="0.25">
      <c r="A493" t="s">
        <v>20</v>
      </c>
      <c r="B493">
        <v>150</v>
      </c>
      <c r="E493" s="10"/>
      <c r="F493" s="10"/>
    </row>
    <row r="494" spans="1:6" x14ac:dyDescent="0.25">
      <c r="A494" t="s">
        <v>20</v>
      </c>
      <c r="B494">
        <v>3272</v>
      </c>
      <c r="E494" s="10"/>
      <c r="F494" s="10"/>
    </row>
    <row r="495" spans="1:6" x14ac:dyDescent="0.25">
      <c r="A495" t="s">
        <v>20</v>
      </c>
      <c r="B495">
        <v>300</v>
      </c>
      <c r="E495" s="10"/>
      <c r="F495" s="10"/>
    </row>
    <row r="496" spans="1:6" x14ac:dyDescent="0.25">
      <c r="A496" t="s">
        <v>20</v>
      </c>
      <c r="B496">
        <v>126</v>
      </c>
      <c r="E496" s="10"/>
      <c r="F496" s="10"/>
    </row>
    <row r="497" spans="1:6" x14ac:dyDescent="0.25">
      <c r="A497" t="s">
        <v>20</v>
      </c>
      <c r="B497">
        <v>2320</v>
      </c>
      <c r="E497" s="10"/>
      <c r="F497" s="10"/>
    </row>
    <row r="498" spans="1:6" x14ac:dyDescent="0.25">
      <c r="A498" t="s">
        <v>20</v>
      </c>
      <c r="B498">
        <v>81</v>
      </c>
      <c r="E498" s="10"/>
      <c r="F498" s="10"/>
    </row>
    <row r="499" spans="1:6" x14ac:dyDescent="0.25">
      <c r="A499" t="s">
        <v>20</v>
      </c>
      <c r="B499">
        <v>1887</v>
      </c>
      <c r="E499" s="10"/>
      <c r="F499" s="10"/>
    </row>
    <row r="500" spans="1:6" x14ac:dyDescent="0.25">
      <c r="A500" t="s">
        <v>20</v>
      </c>
      <c r="B500">
        <v>4358</v>
      </c>
      <c r="E500" s="10"/>
      <c r="F500" s="10"/>
    </row>
    <row r="501" spans="1:6" x14ac:dyDescent="0.25">
      <c r="A501" t="s">
        <v>20</v>
      </c>
      <c r="B501">
        <v>53</v>
      </c>
      <c r="E501" s="10"/>
      <c r="F501" s="10"/>
    </row>
    <row r="502" spans="1:6" x14ac:dyDescent="0.25">
      <c r="A502" t="s">
        <v>20</v>
      </c>
      <c r="B502">
        <v>2414</v>
      </c>
      <c r="E502" s="10"/>
      <c r="F502" s="10"/>
    </row>
    <row r="503" spans="1:6" x14ac:dyDescent="0.25">
      <c r="A503" t="s">
        <v>20</v>
      </c>
      <c r="B503">
        <v>80</v>
      </c>
      <c r="E503" s="10"/>
      <c r="F503" s="10"/>
    </row>
    <row r="504" spans="1:6" x14ac:dyDescent="0.25">
      <c r="A504" t="s">
        <v>20</v>
      </c>
      <c r="B504">
        <v>193</v>
      </c>
      <c r="E504" s="10"/>
      <c r="F504" s="10"/>
    </row>
    <row r="505" spans="1:6" x14ac:dyDescent="0.25">
      <c r="A505" t="s">
        <v>20</v>
      </c>
      <c r="B505">
        <v>52</v>
      </c>
      <c r="E505" s="10"/>
      <c r="F505" s="10"/>
    </row>
    <row r="506" spans="1:6" x14ac:dyDescent="0.25">
      <c r="A506" t="s">
        <v>20</v>
      </c>
      <c r="B506">
        <v>290</v>
      </c>
      <c r="E506" s="10"/>
      <c r="F506" s="10"/>
    </row>
    <row r="507" spans="1:6" x14ac:dyDescent="0.25">
      <c r="A507" t="s">
        <v>20</v>
      </c>
      <c r="B507">
        <v>122</v>
      </c>
      <c r="E507" s="10"/>
      <c r="F507" s="10"/>
    </row>
    <row r="508" spans="1:6" x14ac:dyDescent="0.25">
      <c r="A508" t="s">
        <v>20</v>
      </c>
      <c r="B508">
        <v>1470</v>
      </c>
      <c r="E508" s="10"/>
      <c r="F508" s="10"/>
    </row>
    <row r="509" spans="1:6" x14ac:dyDescent="0.25">
      <c r="A509" t="s">
        <v>20</v>
      </c>
      <c r="B509">
        <v>165</v>
      </c>
      <c r="E509" s="10"/>
      <c r="F509" s="10"/>
    </row>
    <row r="510" spans="1:6" x14ac:dyDescent="0.25">
      <c r="A510" t="s">
        <v>20</v>
      </c>
      <c r="B510">
        <v>182</v>
      </c>
      <c r="E510" s="10"/>
      <c r="F510" s="10"/>
    </row>
    <row r="511" spans="1:6" x14ac:dyDescent="0.25">
      <c r="A511" t="s">
        <v>20</v>
      </c>
      <c r="B511">
        <v>199</v>
      </c>
      <c r="E511" s="10"/>
      <c r="F511" s="10"/>
    </row>
    <row r="512" spans="1:6" x14ac:dyDescent="0.25">
      <c r="A512" t="s">
        <v>20</v>
      </c>
      <c r="B512">
        <v>56</v>
      </c>
      <c r="E512" s="10"/>
      <c r="F512" s="10"/>
    </row>
    <row r="513" spans="1:6" x14ac:dyDescent="0.25">
      <c r="A513" t="s">
        <v>20</v>
      </c>
      <c r="B513">
        <v>1460</v>
      </c>
      <c r="E513" s="10"/>
      <c r="F513" s="10"/>
    </row>
    <row r="514" spans="1:6" x14ac:dyDescent="0.25">
      <c r="A514" t="s">
        <v>20</v>
      </c>
      <c r="B514">
        <v>123</v>
      </c>
      <c r="E514" s="10"/>
      <c r="F514" s="10"/>
    </row>
    <row r="515" spans="1:6" x14ac:dyDescent="0.25">
      <c r="A515" t="s">
        <v>20</v>
      </c>
      <c r="B515">
        <v>159</v>
      </c>
      <c r="E515" s="10"/>
      <c r="F515" s="10"/>
    </row>
    <row r="516" spans="1:6" x14ac:dyDescent="0.25">
      <c r="A516" t="s">
        <v>20</v>
      </c>
      <c r="B516">
        <v>110</v>
      </c>
      <c r="E516" s="10"/>
      <c r="F516" s="10"/>
    </row>
    <row r="517" spans="1:6" x14ac:dyDescent="0.25">
      <c r="A517" t="s">
        <v>20</v>
      </c>
      <c r="B517">
        <v>236</v>
      </c>
      <c r="E517" s="10"/>
      <c r="F517" s="10"/>
    </row>
    <row r="518" spans="1:6" x14ac:dyDescent="0.25">
      <c r="A518" t="s">
        <v>20</v>
      </c>
      <c r="B518">
        <v>191</v>
      </c>
      <c r="E518" s="10"/>
      <c r="F518" s="10"/>
    </row>
    <row r="519" spans="1:6" x14ac:dyDescent="0.25">
      <c r="A519" t="s">
        <v>20</v>
      </c>
      <c r="B519">
        <v>3934</v>
      </c>
      <c r="E519" s="10"/>
      <c r="F519" s="10"/>
    </row>
    <row r="520" spans="1:6" x14ac:dyDescent="0.25">
      <c r="A520" t="s">
        <v>20</v>
      </c>
      <c r="B520">
        <v>80</v>
      </c>
      <c r="E520" s="10"/>
      <c r="F520" s="10"/>
    </row>
    <row r="521" spans="1:6" x14ac:dyDescent="0.25">
      <c r="A521" t="s">
        <v>20</v>
      </c>
      <c r="B521">
        <v>462</v>
      </c>
      <c r="E521" s="10"/>
      <c r="F521" s="10"/>
    </row>
    <row r="522" spans="1:6" x14ac:dyDescent="0.25">
      <c r="A522" t="s">
        <v>20</v>
      </c>
      <c r="B522">
        <v>179</v>
      </c>
      <c r="E522" s="10"/>
      <c r="F522" s="10"/>
    </row>
    <row r="523" spans="1:6" x14ac:dyDescent="0.25">
      <c r="A523" t="s">
        <v>20</v>
      </c>
      <c r="B523">
        <v>1866</v>
      </c>
      <c r="E523" s="10"/>
      <c r="F523" s="10"/>
    </row>
    <row r="524" spans="1:6" x14ac:dyDescent="0.25">
      <c r="A524" t="s">
        <v>20</v>
      </c>
      <c r="B524">
        <v>156</v>
      </c>
      <c r="E524" s="10"/>
      <c r="F524" s="10"/>
    </row>
    <row r="525" spans="1:6" x14ac:dyDescent="0.25">
      <c r="A525" t="s">
        <v>20</v>
      </c>
      <c r="B525">
        <v>255</v>
      </c>
      <c r="E525" s="10"/>
      <c r="F525" s="10"/>
    </row>
    <row r="526" spans="1:6" x14ac:dyDescent="0.25">
      <c r="A526" t="s">
        <v>20</v>
      </c>
      <c r="B526">
        <v>2261</v>
      </c>
      <c r="E526" s="10"/>
      <c r="F526" s="10"/>
    </row>
    <row r="527" spans="1:6" x14ac:dyDescent="0.25">
      <c r="A527" t="s">
        <v>20</v>
      </c>
      <c r="B527">
        <v>40</v>
      </c>
      <c r="E527" s="10"/>
      <c r="F527" s="10"/>
    </row>
    <row r="528" spans="1:6" x14ac:dyDescent="0.25">
      <c r="A528" t="s">
        <v>20</v>
      </c>
      <c r="B528">
        <v>2289</v>
      </c>
      <c r="E528" s="10"/>
      <c r="F528" s="10"/>
    </row>
    <row r="529" spans="1:6" x14ac:dyDescent="0.25">
      <c r="A529" t="s">
        <v>20</v>
      </c>
      <c r="B529">
        <v>65</v>
      </c>
      <c r="E529" s="10"/>
      <c r="F529" s="10"/>
    </row>
    <row r="530" spans="1:6" x14ac:dyDescent="0.25">
      <c r="A530" t="s">
        <v>20</v>
      </c>
      <c r="B530">
        <v>3777</v>
      </c>
      <c r="E530" s="10"/>
      <c r="F530" s="10"/>
    </row>
    <row r="531" spans="1:6" x14ac:dyDescent="0.25">
      <c r="A531" t="s">
        <v>20</v>
      </c>
      <c r="B531">
        <v>184</v>
      </c>
      <c r="E531" s="10"/>
      <c r="F531" s="10"/>
    </row>
    <row r="532" spans="1:6" x14ac:dyDescent="0.25">
      <c r="A532" t="s">
        <v>20</v>
      </c>
      <c r="B532">
        <v>85</v>
      </c>
      <c r="E532" s="10"/>
      <c r="F532" s="10"/>
    </row>
    <row r="533" spans="1:6" x14ac:dyDescent="0.25">
      <c r="A533" t="s">
        <v>20</v>
      </c>
      <c r="B533">
        <v>144</v>
      </c>
      <c r="E533" s="10"/>
      <c r="F533" s="10"/>
    </row>
    <row r="534" spans="1:6" x14ac:dyDescent="0.25">
      <c r="A534" t="s">
        <v>20</v>
      </c>
      <c r="B534">
        <v>1902</v>
      </c>
      <c r="E534" s="10"/>
      <c r="F534" s="10"/>
    </row>
    <row r="535" spans="1:6" x14ac:dyDescent="0.25">
      <c r="A535" t="s">
        <v>20</v>
      </c>
      <c r="B535">
        <v>105</v>
      </c>
      <c r="E535" s="10"/>
      <c r="F535" s="10"/>
    </row>
    <row r="536" spans="1:6" x14ac:dyDescent="0.25">
      <c r="A536" t="s">
        <v>20</v>
      </c>
      <c r="B536">
        <v>132</v>
      </c>
      <c r="E536" s="10"/>
      <c r="F536" s="10"/>
    </row>
    <row r="537" spans="1:6" x14ac:dyDescent="0.25">
      <c r="A537" t="s">
        <v>20</v>
      </c>
      <c r="B537">
        <v>96</v>
      </c>
      <c r="E537" s="10"/>
      <c r="F537" s="10"/>
    </row>
    <row r="538" spans="1:6" x14ac:dyDescent="0.25">
      <c r="A538" t="s">
        <v>20</v>
      </c>
      <c r="B538">
        <v>114</v>
      </c>
      <c r="E538" s="10"/>
      <c r="F538" s="10"/>
    </row>
    <row r="539" spans="1:6" x14ac:dyDescent="0.25">
      <c r="A539" t="s">
        <v>20</v>
      </c>
      <c r="B539">
        <v>203</v>
      </c>
      <c r="E539" s="10"/>
      <c r="F539" s="10"/>
    </row>
    <row r="540" spans="1:6" x14ac:dyDescent="0.25">
      <c r="A540" t="s">
        <v>20</v>
      </c>
      <c r="B540">
        <v>1559</v>
      </c>
      <c r="E540" s="10"/>
      <c r="F540" s="10"/>
    </row>
    <row r="541" spans="1:6" x14ac:dyDescent="0.25">
      <c r="A541" t="s">
        <v>20</v>
      </c>
      <c r="B541">
        <v>1548</v>
      </c>
      <c r="E541" s="10"/>
      <c r="F541" s="10"/>
    </row>
    <row r="542" spans="1:6" x14ac:dyDescent="0.25">
      <c r="A542" t="s">
        <v>20</v>
      </c>
      <c r="B542">
        <v>80</v>
      </c>
      <c r="E542" s="10"/>
      <c r="F542" s="10"/>
    </row>
    <row r="543" spans="1:6" x14ac:dyDescent="0.25">
      <c r="A543" t="s">
        <v>20</v>
      </c>
      <c r="B543">
        <v>131</v>
      </c>
      <c r="E543" s="10"/>
      <c r="F543" s="10"/>
    </row>
    <row r="544" spans="1:6" x14ac:dyDescent="0.25">
      <c r="A544" t="s">
        <v>20</v>
      </c>
      <c r="B544">
        <v>112</v>
      </c>
      <c r="E544" s="10"/>
      <c r="F544" s="10"/>
    </row>
    <row r="545" spans="1:6" x14ac:dyDescent="0.25">
      <c r="A545" t="s">
        <v>20</v>
      </c>
      <c r="B545">
        <v>155</v>
      </c>
      <c r="E545" s="10"/>
      <c r="F545" s="10"/>
    </row>
    <row r="546" spans="1:6" x14ac:dyDescent="0.25">
      <c r="A546" t="s">
        <v>20</v>
      </c>
      <c r="B546">
        <v>266</v>
      </c>
      <c r="E546" s="10"/>
      <c r="F546" s="10"/>
    </row>
    <row r="547" spans="1:6" x14ac:dyDescent="0.25">
      <c r="A547" t="s">
        <v>20</v>
      </c>
      <c r="B547">
        <v>155</v>
      </c>
      <c r="E547" s="10"/>
      <c r="F547" s="10"/>
    </row>
    <row r="548" spans="1:6" x14ac:dyDescent="0.25">
      <c r="A548" t="s">
        <v>20</v>
      </c>
      <c r="B548">
        <v>207</v>
      </c>
      <c r="E548" s="10"/>
      <c r="F548" s="10"/>
    </row>
    <row r="549" spans="1:6" x14ac:dyDescent="0.25">
      <c r="A549" t="s">
        <v>20</v>
      </c>
      <c r="B549">
        <v>245</v>
      </c>
      <c r="E549" s="10"/>
      <c r="F549" s="10"/>
    </row>
    <row r="550" spans="1:6" x14ac:dyDescent="0.25">
      <c r="A550" t="s">
        <v>20</v>
      </c>
      <c r="B550">
        <v>1573</v>
      </c>
      <c r="E550" s="10"/>
      <c r="F550" s="10"/>
    </row>
    <row r="551" spans="1:6" x14ac:dyDescent="0.25">
      <c r="A551" t="s">
        <v>20</v>
      </c>
      <c r="B551">
        <v>114</v>
      </c>
      <c r="E551" s="10"/>
      <c r="F551" s="10"/>
    </row>
    <row r="552" spans="1:6" x14ac:dyDescent="0.25">
      <c r="A552" t="s">
        <v>20</v>
      </c>
      <c r="B552">
        <v>93</v>
      </c>
      <c r="E552" s="10"/>
      <c r="F552" s="10"/>
    </row>
    <row r="553" spans="1:6" x14ac:dyDescent="0.25">
      <c r="A553" t="s">
        <v>20</v>
      </c>
      <c r="B553">
        <v>1681</v>
      </c>
      <c r="E553" s="10"/>
      <c r="F553" s="10"/>
    </row>
    <row r="554" spans="1:6" x14ac:dyDescent="0.25">
      <c r="A554" t="s">
        <v>20</v>
      </c>
      <c r="B554">
        <v>32</v>
      </c>
      <c r="E554" s="10"/>
      <c r="F554" s="10"/>
    </row>
    <row r="555" spans="1:6" x14ac:dyDescent="0.25">
      <c r="A555" t="s">
        <v>20</v>
      </c>
      <c r="B555">
        <v>135</v>
      </c>
      <c r="E555" s="10"/>
      <c r="F555" s="10"/>
    </row>
    <row r="556" spans="1:6" x14ac:dyDescent="0.25">
      <c r="A556" t="s">
        <v>20</v>
      </c>
      <c r="B556">
        <v>140</v>
      </c>
      <c r="E556" s="10"/>
      <c r="F556" s="10"/>
    </row>
    <row r="557" spans="1:6" x14ac:dyDescent="0.25">
      <c r="A557" t="s">
        <v>20</v>
      </c>
      <c r="B557">
        <v>92</v>
      </c>
      <c r="E557" s="10"/>
      <c r="F557" s="10"/>
    </row>
    <row r="558" spans="1:6" x14ac:dyDescent="0.25">
      <c r="A558" t="s">
        <v>20</v>
      </c>
      <c r="B558">
        <v>1015</v>
      </c>
      <c r="E558" s="10"/>
      <c r="F558" s="10"/>
    </row>
    <row r="559" spans="1:6" x14ac:dyDescent="0.25">
      <c r="A559" t="s">
        <v>20</v>
      </c>
      <c r="B559">
        <v>323</v>
      </c>
      <c r="E559" s="10"/>
      <c r="F559" s="10"/>
    </row>
    <row r="560" spans="1:6" x14ac:dyDescent="0.25">
      <c r="A560" t="s">
        <v>20</v>
      </c>
      <c r="B560">
        <v>2326</v>
      </c>
      <c r="E560" s="10"/>
      <c r="F560" s="10"/>
    </row>
    <row r="561" spans="1:6" x14ac:dyDescent="0.25">
      <c r="A561" t="s">
        <v>20</v>
      </c>
      <c r="B561">
        <v>381</v>
      </c>
      <c r="E561" s="10"/>
      <c r="F561" s="10"/>
    </row>
    <row r="562" spans="1:6" x14ac:dyDescent="0.25">
      <c r="A562" t="s">
        <v>20</v>
      </c>
      <c r="B562">
        <v>480</v>
      </c>
      <c r="E562" s="10"/>
      <c r="F562" s="10"/>
    </row>
    <row r="563" spans="1:6" x14ac:dyDescent="0.25">
      <c r="A563" t="s">
        <v>20</v>
      </c>
      <c r="B563">
        <v>226</v>
      </c>
      <c r="E563" s="10"/>
      <c r="F563" s="10"/>
    </row>
    <row r="564" spans="1:6" x14ac:dyDescent="0.25">
      <c r="A564" t="s">
        <v>20</v>
      </c>
      <c r="B564">
        <v>241</v>
      </c>
      <c r="E564" s="10"/>
      <c r="F564" s="10"/>
    </row>
    <row r="565" spans="1:6" x14ac:dyDescent="0.25">
      <c r="A565" t="s">
        <v>20</v>
      </c>
      <c r="B565">
        <v>132</v>
      </c>
      <c r="E565" s="10"/>
      <c r="F565" s="10"/>
    </row>
    <row r="566" spans="1:6" x14ac:dyDescent="0.25">
      <c r="A566" t="s">
        <v>20</v>
      </c>
      <c r="B566">
        <v>2043</v>
      </c>
      <c r="E566" s="10"/>
      <c r="F566" s="10"/>
    </row>
  </sheetData>
  <conditionalFormatting sqref="A2:A566">
    <cfRule type="cellIs" dxfId="9" priority="6" operator="equal">
      <formula>"(blank)"</formula>
    </cfRule>
    <cfRule type="containsText" dxfId="8" priority="7" operator="containsText" text="failed">
      <formula>NOT(ISERROR(SEARCH("failed",A2)))</formula>
    </cfRule>
    <cfRule type="containsText" dxfId="7" priority="8" operator="containsText" text="successful">
      <formula>NOT(ISERROR(SEARCH("successful",A2)))</formula>
    </cfRule>
    <cfRule type="containsText" dxfId="6" priority="9" operator="containsText" text="canceled">
      <formula>NOT(ISERROR(SEARCH("canceled",A2)))</formula>
    </cfRule>
    <cfRule type="containsText" dxfId="5" priority="10" operator="containsText" text="live">
      <formula>NOT(ISERROR(SEARCH("live",A2)))</formula>
    </cfRule>
  </conditionalFormatting>
  <conditionalFormatting sqref="C2:C365">
    <cfRule type="cellIs" dxfId="4" priority="1" operator="equal">
      <formula>"(blank)"</formula>
    </cfRule>
    <cfRule type="containsText" dxfId="3" priority="2" operator="containsText" text="failed">
      <formula>NOT(ISERROR(SEARCH("failed",C2)))</formula>
    </cfRule>
    <cfRule type="containsText" dxfId="2" priority="3" operator="containsText" text="successful">
      <formula>NOT(ISERROR(SEARCH("successful",C2)))</formula>
    </cfRule>
    <cfRule type="containsText" dxfId="1" priority="4" operator="containsText" text="canceled">
      <formula>NOT(ISERROR(SEARCH("canceled",C2)))</formula>
    </cfRule>
    <cfRule type="containsText" dxfId="0" priority="5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</vt:lpstr>
      <vt:lpstr>Sub-Category</vt:lpstr>
      <vt:lpstr>Date Created</vt:lpstr>
      <vt:lpstr>Outcomes Vs Goals</vt:lpstr>
      <vt:lpstr>Statistical Data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 Stevens</cp:lastModifiedBy>
  <dcterms:created xsi:type="dcterms:W3CDTF">2021-09-29T18:52:28Z</dcterms:created>
  <dcterms:modified xsi:type="dcterms:W3CDTF">2023-02-26T19:58:41Z</dcterms:modified>
</cp:coreProperties>
</file>