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rrests" sheetId="1" r:id="rId4"/>
    <sheet state="visible" name="child_mortality" sheetId="2" r:id="rId5"/>
  </sheets>
  <definedNames/>
  <calcPr/>
</workbook>
</file>

<file path=xl/sharedStrings.xml><?xml version="1.0" encoding="utf-8"?>
<sst xmlns="http://schemas.openxmlformats.org/spreadsheetml/2006/main" count="201" uniqueCount="79">
  <si>
    <t>State</t>
  </si>
  <si>
    <t>Murder</t>
  </si>
  <si>
    <t>Assault</t>
  </si>
  <si>
    <t>UrbanPop</t>
  </si>
  <si>
    <t>Urban Population Size</t>
  </si>
  <si>
    <t>Category</t>
  </si>
  <si>
    <t>Alabama</t>
  </si>
  <si>
    <t>Medium</t>
  </si>
  <si>
    <t>Small (&lt;50%)</t>
  </si>
  <si>
    <t>Small</t>
  </si>
  <si>
    <t>Alaska</t>
  </si>
  <si>
    <t>Medium (&lt;60%)</t>
  </si>
  <si>
    <t>Arizona</t>
  </si>
  <si>
    <t>X-Large</t>
  </si>
  <si>
    <t>Large (&lt;70%)</t>
  </si>
  <si>
    <t>Large</t>
  </si>
  <si>
    <t>Arkansas</t>
  </si>
  <si>
    <t>Extra-Large (70% and above)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</si>
  <si>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</si>
  <si>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</si>
  <si>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</si>
  <si>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</si>
  <si>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</si>
  <si>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</si>
  <si>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</si>
  <si>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</si>
  <si>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</si>
  <si>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</si>
  <si>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</si>
  <si>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</si>
  <si>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</si>
  <si>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</si>
  <si>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</si>
  <si>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</si>
  <si>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</si>
  <si>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</si>
  <si>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</si>
  <si>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</si>
  <si>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</si>
  <si>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</si>
  <si>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</si>
  <si>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</si>
  <si>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</si>
  <si>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</si>
  <si>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</si>
  <si>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</si>
  <si>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</si>
  <si>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</si>
  <si>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</si>
  <si>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</si>
  <si>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</si>
  <si>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</si>
  <si>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</si>
  <si>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</si>
  <si>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</si>
  <si>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</si>
  <si>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</si>
  <si>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</si>
  <si>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</si>
  <si>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</si>
  <si>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</si>
  <si>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</si>
  <si>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</si>
  <si>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</si>
  <si>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Averages</t>
  </si>
  <si>
    <t>Years</t>
  </si>
  <si>
    <t>Above-five Mortality Rate</t>
  </si>
  <si>
    <t>Under-five Mortality Rate</t>
  </si>
  <si>
    <t>Infant Mortality Rate</t>
  </si>
  <si>
    <t>Neonatal Mortality Rate</t>
  </si>
  <si>
    <t>Estimate of Rate of Change</t>
  </si>
  <si>
    <t>Likert Scale</t>
  </si>
  <si>
    <t>&lt;20</t>
  </si>
  <si>
    <t>&lt;40</t>
  </si>
  <si>
    <t>&lt;60</t>
  </si>
  <si>
    <t>&lt;80</t>
  </si>
  <si>
    <t>&gt;=80</t>
  </si>
  <si>
    <t>Median (prior to added values)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</si>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</sst>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Font="1"/>
    <xf borderId="0" fillId="0" fontId="1" numFmtId="0" xfId="0" applyFont="1"/>
    <xf borderId="0" fillId="6" fontId="2" numFmtId="0" xfId="0" applyAlignment="1" applyFill="1" applyFont="1">
      <alignment horizontal="center" readingOrder="0" vertical="bottom"/>
    </xf>
    <xf borderId="0" fillId="6" fontId="1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ill="1" applyFont="1">
      <alignment horizontal="center"/>
    </xf>
    <xf borderId="0" fillId="8" fontId="2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7" fontId="2" numFmtId="0" xfId="0" applyAlignment="1" applyFont="1">
      <alignment horizontal="center" vertical="bottom"/>
    </xf>
    <xf borderId="0" fillId="6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7" fontId="1" numFmtId="0" xfId="0" applyFont="1"/>
    <xf borderId="0" fillId="0" fontId="1" numFmtId="0" xfId="0" applyAlignment="1" applyFont="1">
      <alignment horizontal="center"/>
    </xf>
    <xf borderId="0" fillId="7" fontId="1" numFmtId="0" xfId="0" applyAlignment="1" applyFont="1">
      <alignment horizontal="center" readingOrder="0"/>
    </xf>
    <xf borderId="0" fillId="6" fontId="1" numFmtId="0" xfId="0" applyAlignment="1" applyFont="1">
      <alignment horizontal="left" readingOrder="0" shrinkToFit="0" vertical="center" wrapText="1"/>
    </xf>
    <xf borderId="0" fillId="7" fontId="1" numFmtId="0" xfId="0" applyAlignment="1" applyFont="1">
      <alignment horizontal="center" vertical="center"/>
    </xf>
    <xf borderId="0" fillId="8" fontId="2" numFmtId="0" xfId="0" applyAlignment="1" applyFont="1">
      <alignment horizontal="center"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Murder Rate for All 50 States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USArrests!$G$1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USArrests!$F$2:$F$51</c:f>
            </c:strRef>
          </c:cat>
          <c:val>
            <c:numRef>
              <c:f>USArrests!$G$2:$G$51</c:f>
              <c:numCache/>
            </c:numRef>
          </c:val>
        </c:ser>
        <c:axId val="1609029030"/>
        <c:axId val="961344970"/>
      </c:barChart>
      <c:catAx>
        <c:axId val="160902903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344970"/>
      </c:catAx>
      <c:valAx>
        <c:axId val="96134497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Murder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902903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Murder Rate vs Assault Rate by State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USArrests!$G$1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USArrests!$F$2:$F$51</c:f>
            </c:strRef>
          </c:cat>
          <c:val>
            <c:numRef>
              <c:f>USArrests!$G$2:$G$51</c:f>
              <c:numCache/>
            </c:numRef>
          </c:val>
        </c:ser>
        <c:ser>
          <c:idx val="1"/>
          <c:order val="1"/>
          <c:tx>
            <c:strRef>
              <c:f>USArrests!$H$1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USArrests!$F$2:$F$51</c:f>
            </c:strRef>
          </c:cat>
          <c:val>
            <c:numRef>
              <c:f>USArrests!$H$2:$H$51</c:f>
              <c:numCache/>
            </c:numRef>
          </c:val>
        </c:ser>
        <c:axId val="1548019325"/>
        <c:axId val="59394324"/>
      </c:barChart>
      <c:catAx>
        <c:axId val="15480193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94324"/>
      </c:catAx>
      <c:valAx>
        <c:axId val="59394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80193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Urban Population Category Size According to Crime Rates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USArrests!$F$2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</c:f>
            </c:strRef>
          </c:xVal>
          <c:yVal>
            <c:numRef>
              <c:f>USArrests!$H$2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USArrests!$F$3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</c:f>
            </c:strRef>
          </c:xVal>
          <c:yVal>
            <c:numRef>
              <c:f>USArrests!$H$3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USArrests!$F$4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</c:f>
            </c:strRef>
          </c:xVal>
          <c:yVal>
            <c:numRef>
              <c:f>USArrests!$H$4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USArrests!$F$5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USArrests!$G$5</c:f>
            </c:strRef>
          </c:xVal>
          <c:yVal>
            <c:numRef>
              <c:f>USArrests!$H$5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USArrests!$F$6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USArrests!$G$6</c:f>
            </c:strRef>
          </c:xVal>
          <c:yVal>
            <c:numRef>
              <c:f>USArrests!$H$6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USArrests!$F$7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USArrests!$G$7</c:f>
            </c:strRef>
          </c:xVal>
          <c:yVal>
            <c:numRef>
              <c:f>USArrests!$H$7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USArrests!$F$8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USArrests!$G$8</c:f>
            </c:strRef>
          </c:xVal>
          <c:yVal>
            <c:numRef>
              <c:f>USArrests!$H$8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USArrests!$F$9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USArrests!$G$9</c:f>
            </c:strRef>
          </c:xVal>
          <c:yVal>
            <c:numRef>
              <c:f>USArrests!$H$9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USArrests!$F$10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USArrests!$G$10</c:f>
            </c:strRef>
          </c:xVal>
          <c:yVal>
            <c:numRef>
              <c:f>USArrests!$H$10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USArrests!$F$11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USArrests!$G$11</c:f>
            </c:strRef>
          </c:xVal>
          <c:yVal>
            <c:numRef>
              <c:f>USArrests!$H$11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USArrests!$F$12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USArrests!$G$12</c:f>
            </c:strRef>
          </c:xVal>
          <c:yVal>
            <c:numRef>
              <c:f>USArrests!$H$12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USArrests!$F$13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USArrests!$G$13</c:f>
            </c:strRef>
          </c:xVal>
          <c:yVal>
            <c:numRef>
              <c:f>USArrests!$H$13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USArrests!$F$14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USArrests!$G$14</c:f>
            </c:strRef>
          </c:xVal>
          <c:yVal>
            <c:numRef>
              <c:f>USArrests!$H$14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USArrests!$F$15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USArrests!$G$15</c:f>
            </c:strRef>
          </c:xVal>
          <c:yVal>
            <c:numRef>
              <c:f>USArrests!$H$15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USArrests!$F$16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USArrests!$G$16</c:f>
            </c:strRef>
          </c:xVal>
          <c:yVal>
            <c:numRef>
              <c:f>USArrests!$H$16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USArrests!$F$17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USArrests!$G$17</c:f>
            </c:strRef>
          </c:xVal>
          <c:yVal>
            <c:numRef>
              <c:f>USArrests!$H$17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USArrests!$F$18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USArrests!$G$18</c:f>
            </c:strRef>
          </c:xVal>
          <c:yVal>
            <c:numRef>
              <c:f>USArrests!$H$18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USArrests!$F$19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USArrests!$G$19</c:f>
            </c:strRef>
          </c:xVal>
          <c:yVal>
            <c:numRef>
              <c:f>USArrests!$H$19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USArrests!$F$20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USArrests!$G$20</c:f>
            </c:strRef>
          </c:xVal>
          <c:yVal>
            <c:numRef>
              <c:f>USArrests!$H$20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USArrests!$F$21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USArrests!$G$21</c:f>
            </c:strRef>
          </c:xVal>
          <c:yVal>
            <c:numRef>
              <c:f>USArrests!$H$21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USArrests!$F$22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USArrests!$G$22</c:f>
            </c:strRef>
          </c:xVal>
          <c:yVal>
            <c:numRef>
              <c:f>USArrests!$H$22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USArrests!$F$23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USArrests!$G$23</c:f>
            </c:strRef>
          </c:xVal>
          <c:yVal>
            <c:numRef>
              <c:f>USArrests!$H$23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USArrests!$F$24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USArrests!$G$24</c:f>
            </c:strRef>
          </c:xVal>
          <c:yVal>
            <c:numRef>
              <c:f>USArrests!$H$24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USArrests!$F$25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USArrests!$G$25</c:f>
            </c:strRef>
          </c:xVal>
          <c:yVal>
            <c:numRef>
              <c:f>USArrests!$H$25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USArrests!$F$26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USArrests!$G$26</c:f>
            </c:strRef>
          </c:xVal>
          <c:yVal>
            <c:numRef>
              <c:f>USArrests!$H$26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USArrests!$F$27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USArrests!$G$27</c:f>
            </c:strRef>
          </c:xVal>
          <c:yVal>
            <c:numRef>
              <c:f>USArrests!$H$27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USArrests!$F$28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USArrests!$G$28</c:f>
            </c:strRef>
          </c:xVal>
          <c:yVal>
            <c:numRef>
              <c:f>USArrests!$H$28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USArrests!$F$29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USArrests!$G$29</c:f>
            </c:strRef>
          </c:xVal>
          <c:yVal>
            <c:numRef>
              <c:f>USArrests!$H$29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USArrests!$F$30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USArrests!$G$30</c:f>
            </c:strRef>
          </c:xVal>
          <c:yVal>
            <c:numRef>
              <c:f>USArrests!$H$30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USArrests!$F$31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USArrests!$G$31</c:f>
            </c:strRef>
          </c:xVal>
          <c:yVal>
            <c:numRef>
              <c:f>USArrests!$H$31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USArrests!$F$32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USArrests!$G$32</c:f>
            </c:strRef>
          </c:xVal>
          <c:yVal>
            <c:numRef>
              <c:f>USArrests!$H$32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USArrests!$F$33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USArrests!$G$33</c:f>
            </c:strRef>
          </c:xVal>
          <c:yVal>
            <c:numRef>
              <c:f>USArrests!$H$33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USArrests!$F$34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USArrests!$G$34</c:f>
            </c:strRef>
          </c:xVal>
          <c:yVal>
            <c:numRef>
              <c:f>USArrests!$H$34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USArrests!$F$35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USArrests!$G$35</c:f>
            </c:strRef>
          </c:xVal>
          <c:yVal>
            <c:numRef>
              <c:f>USArrests!$H$35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USArrests!$F$36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USArrests!$G$36</c:f>
            </c:strRef>
          </c:xVal>
          <c:yVal>
            <c:numRef>
              <c:f>USArrests!$H$36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USArrests!$F$37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USArrests!$G$37</c:f>
            </c:strRef>
          </c:xVal>
          <c:yVal>
            <c:numRef>
              <c:f>USArrests!$H$37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USArrests!$F$38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USArrests!$G$38</c:f>
            </c:strRef>
          </c:xVal>
          <c:yVal>
            <c:numRef>
              <c:f>USArrests!$H$38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USArrests!$F$39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USArrests!$G$39</c:f>
            </c:strRef>
          </c:xVal>
          <c:yVal>
            <c:numRef>
              <c:f>USArrests!$H$39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USArrests!$F$40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USArrests!$G$40</c:f>
            </c:strRef>
          </c:xVal>
          <c:yVal>
            <c:numRef>
              <c:f>USArrests!$H$40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USArrests!$F$41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USArrests!$G$41</c:f>
            </c:strRef>
          </c:xVal>
          <c:yVal>
            <c:numRef>
              <c:f>USArrests!$H$41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USArrests!$F$42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USArrests!$G$42</c:f>
            </c:strRef>
          </c:xVal>
          <c:yVal>
            <c:numRef>
              <c:f>USArrests!$H$42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USArrests!$F$43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USArrests!$G$43</c:f>
            </c:strRef>
          </c:xVal>
          <c:yVal>
            <c:numRef>
              <c:f>USArrests!$H$43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USArrests!$F$44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USArrests!$G$44</c:f>
            </c:strRef>
          </c:xVal>
          <c:yVal>
            <c:numRef>
              <c:f>USArrests!$H$44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USArrests!$F$45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USArrests!$G$45</c:f>
            </c:strRef>
          </c:xVal>
          <c:yVal>
            <c:numRef>
              <c:f>USArrests!$H$45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USArrests!$F$46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USArrests!$G$46</c:f>
            </c:strRef>
          </c:xVal>
          <c:yVal>
            <c:numRef>
              <c:f>USArrests!$H$46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USArrests!$F$47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USArrests!$G$47</c:f>
            </c:strRef>
          </c:xVal>
          <c:yVal>
            <c:numRef>
              <c:f>USArrests!$H$47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USArrests!$F$48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USArrests!$G$48</c:f>
            </c:strRef>
          </c:xVal>
          <c:yVal>
            <c:numRef>
              <c:f>USArrests!$H$48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USArrests!$F$49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USArrests!$G$49</c:f>
            </c:strRef>
          </c:xVal>
          <c:yVal>
            <c:numRef>
              <c:f>USArrests!$H$49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USArrests!$F$50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USArrests!$G$50</c:f>
            </c:strRef>
          </c:xVal>
          <c:yVal>
            <c:numRef>
              <c:f>USArrests!$H$50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USArrests!$F$51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USArrests!$G$51</c:f>
            </c:strRef>
          </c:xVal>
          <c:yVal>
            <c:numRef>
              <c:f>USArrests!$H$51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471282681"/>
        <c:axId val="1629082843"/>
      </c:bubbleChart>
      <c:valAx>
        <c:axId val="14712826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9082843"/>
      </c:valAx>
      <c:valAx>
        <c:axId val="16290828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12826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Under-Five Mortality Rate and Neonatal Mortality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child_mortality!$D$1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child_mortality!$B$2:$B$29</c:f>
            </c:strRef>
          </c:cat>
          <c:val>
            <c:numRef>
              <c:f>child_mortality!$D$2:$D$29</c:f>
              <c:numCache/>
            </c:numRef>
          </c:val>
        </c:ser>
        <c:axId val="675839957"/>
        <c:axId val="965257068"/>
      </c:barChart>
      <c:catAx>
        <c:axId val="6758399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257068"/>
      </c:catAx>
      <c:valAx>
        <c:axId val="9652570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58399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Infant Mortality Rate and Neonatal Mortality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child_mortality!$C$2:$C$29</c:f>
            </c:strRef>
          </c:cat>
          <c:val>
            <c:numRef>
              <c:f>child_mortality!$D$2:$D$29</c:f>
              <c:numCache/>
            </c:numRef>
          </c:val>
        </c:ser>
        <c:axId val="823144655"/>
        <c:axId val="493114611"/>
      </c:barChart>
      <c:catAx>
        <c:axId val="8231446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3114611"/>
      </c:catAx>
      <c:valAx>
        <c:axId val="493114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31446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and Infant Mortality Rate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child_mortality!$C$1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6"/>
            <c:spPr>
              <a:solidFill>
                <a:schemeClr val="accent4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child_mortality!$A$2:$A$29</c:f>
            </c:strRef>
          </c:cat>
          <c:val>
            <c:numRef>
              <c:f>child_mortality!$C$2:$C$29</c:f>
              <c:numCache/>
            </c:numRef>
          </c:val>
        </c:ser>
        <c:axId val="1360116798"/>
        <c:axId val="1369574098"/>
      </c:barChart>
      <c:catAx>
        <c:axId val="1360116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9574098"/>
      </c:catAx>
      <c:valAx>
        <c:axId val="13695740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01167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Under-five Mortality Rate and Neonatal Mortality Rate using the Likert Scale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child_mortality!$H$2:$H$29</c:f>
            </c:strRef>
          </c:cat>
          <c:val>
            <c:numRef>
              <c:f>child_mortality!$I$2:$I$29</c:f>
              <c:numCache/>
            </c:numRef>
          </c:val>
        </c:ser>
        <c:ser>
          <c:idx val="1"/>
          <c:order val="1"/>
          <c:tx>
            <c:strRef>
              <c:f>child_mortality!$K$1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child_mortality!$H$2:$H$29</c:f>
            </c:strRef>
          </c:cat>
          <c:val>
            <c:numRef>
              <c:f>child_mortality!$K$2:$K$29</c:f>
              <c:numCache/>
            </c:numRef>
          </c:val>
        </c:ser>
        <c:axId val="768880017"/>
        <c:axId val="536011595"/>
      </c:barChart>
      <c:catAx>
        <c:axId val="7688800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011595"/>
      </c:catAx>
      <c:valAx>
        <c:axId val="536011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88800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Infant Mortality Rate and Neonatal Mortality Rate using the Likert Scale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child_mortality!$J$1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child_mortality!$H$2:$H$29</c:f>
            </c:strRef>
          </c:cat>
          <c:val>
            <c:numRef>
              <c:f>child_mortality!$J$2:$J$29</c:f>
              <c:numCache/>
            </c:numRef>
          </c:val>
        </c:ser>
        <c:ser>
          <c:idx val="1"/>
          <c:order val="1"/>
          <c:tx>
            <c:strRef>
              <c:f>child_mortality!$K$1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child_mortality!$H$2:$H$29</c:f>
            </c:strRef>
          </c:cat>
          <c:val>
            <c:numRef>
              <c:f>child_mortality!$K$2:$K$29</c:f>
              <c:numCache/>
            </c:numRef>
          </c:val>
        </c:ser>
        <c:axId val="311231984"/>
        <c:axId val="2043398006"/>
      </c:barChart>
      <c:catAx>
        <c:axId val="31123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3398006"/>
      </c:catAx>
      <c:valAx>
        <c:axId val="20433980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123198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Year and Infant Mortality Rate using the Likert Scale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child_mortality!$J$1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child_mortality!$H$2:$H$29</c:f>
            </c:strRef>
          </c:cat>
          <c:val>
            <c:numRef>
              <c:f>child_mortality!$J$2:$J$29</c:f>
              <c:numCache/>
            </c:numRef>
          </c:val>
        </c:ser>
        <c:axId val="192707866"/>
        <c:axId val="2008037985"/>
      </c:barChart>
      <c:catAx>
        <c:axId val="192707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8037985"/>
      </c:catAx>
      <c:valAx>
        <c:axId val="20080379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7078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Relationship Id="rId3" Type="http://schemas.openxmlformats.org/officeDocument/2006/relationships/chart" Target="../charts/chart2.xml"/><Relationship Id="rId4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Relationship Id="rId4" Type="http://schemas.openxmlformats.org/officeDocument/2006/relationships/chart" Target="../charts/chart7.xml"/><Relationship Id="rId5" Type="http://schemas.openxmlformats.org/officeDocument/2006/relationships/chart" Target="../charts/chart8.xml"/><Relationship Id="rId6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58</xdr:row>
      <xdr:rowOff>190500</xdr:rowOff>
    </xdr:from>
    <xdr:ext cx="5715000" cy="4543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952500</xdr:colOff>
      <xdr:row>58</xdr:row>
      <xdr:rowOff>190500</xdr:rowOff>
    </xdr:from>
    <xdr:ext cx="5772150" cy="3533775"/>
    <xdr:pic>
      <xdr:nvPicPr>
        <xdr:cNvPr id="201885581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58</xdr:row>
      <xdr:rowOff>190500</xdr:rowOff>
    </xdr:from>
    <xdr:ext cx="7581900" cy="45434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0</xdr:colOff>
      <xdr:row>5</xdr:row>
      <xdr:rowOff>180975</xdr:rowOff>
    </xdr:from>
    <xdr:ext cx="11506200" cy="6343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180975</xdr:rowOff>
    </xdr:from>
    <xdr:ext cx="7153275" cy="36004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952500</xdr:colOff>
      <xdr:row>32</xdr:row>
      <xdr:rowOff>180975</xdr:rowOff>
    </xdr:from>
    <xdr:ext cx="6629400" cy="36004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1885950</xdr:colOff>
      <xdr:row>33</xdr:row>
      <xdr:rowOff>19050</xdr:rowOff>
    </xdr:from>
    <xdr:ext cx="70104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53</xdr:row>
      <xdr:rowOff>0</xdr:rowOff>
    </xdr:from>
    <xdr:ext cx="7153275" cy="5181600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952500</xdr:colOff>
      <xdr:row>53</xdr:row>
      <xdr:rowOff>0</xdr:rowOff>
    </xdr:from>
    <xdr:ext cx="6629400" cy="51816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1885950</xdr:colOff>
      <xdr:row>53</xdr:row>
      <xdr:rowOff>0</xdr:rowOff>
    </xdr:from>
    <xdr:ext cx="7153275" cy="51816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L1" s="2" t="s">
        <v>4</v>
      </c>
      <c r="M1" s="3"/>
      <c r="N1" s="2" t="s">
        <v>5</v>
      </c>
    </row>
    <row r="2">
      <c r="A2" s="2" t="s">
        <v>6</v>
      </c>
      <c r="B2" s="4">
        <v>13.2</v>
      </c>
      <c r="C2" s="4">
        <v>236.0</v>
      </c>
      <c r="D2" s="4">
        <v>58.0</v>
      </c>
      <c r="F2" s="2" t="s">
        <v>6</v>
      </c>
      <c r="G2" s="4">
        <f t="shared" ref="G2:G51" si="1">ROUND(B2:B51,0)</f>
        <v>13</v>
      </c>
      <c r="H2" s="4">
        <v>236.0</v>
      </c>
      <c r="I2" s="4" t="s">
        <v>7</v>
      </c>
      <c r="L2" s="2" t="s">
        <v>8</v>
      </c>
      <c r="N2" s="4" t="s">
        <v>9</v>
      </c>
    </row>
    <row r="3">
      <c r="A3" s="2" t="s">
        <v>10</v>
      </c>
      <c r="B3" s="4">
        <v>10.0</v>
      </c>
      <c r="C3" s="4">
        <v>263.0</v>
      </c>
      <c r="D3" s="4">
        <v>48.0</v>
      </c>
      <c r="F3" s="2" t="s">
        <v>10</v>
      </c>
      <c r="G3" s="4">
        <f t="shared" si="1"/>
        <v>10</v>
      </c>
      <c r="H3" s="4">
        <v>263.0</v>
      </c>
      <c r="I3" s="4" t="s">
        <v>9</v>
      </c>
      <c r="L3" s="2" t="s">
        <v>11</v>
      </c>
      <c r="N3" s="4" t="s">
        <v>7</v>
      </c>
    </row>
    <row r="4">
      <c r="A4" s="2" t="s">
        <v>12</v>
      </c>
      <c r="B4" s="4">
        <v>8.1</v>
      </c>
      <c r="C4" s="4">
        <v>294.0</v>
      </c>
      <c r="D4" s="4">
        <v>80.0</v>
      </c>
      <c r="F4" s="2" t="s">
        <v>12</v>
      </c>
      <c r="G4" s="4">
        <f t="shared" si="1"/>
        <v>8</v>
      </c>
      <c r="H4" s="4">
        <v>294.0</v>
      </c>
      <c r="I4" s="4" t="s">
        <v>13</v>
      </c>
      <c r="L4" s="2" t="s">
        <v>14</v>
      </c>
      <c r="N4" s="4" t="s">
        <v>15</v>
      </c>
    </row>
    <row r="5">
      <c r="A5" s="2" t="s">
        <v>16</v>
      </c>
      <c r="B5" s="4">
        <v>8.8</v>
      </c>
      <c r="C5" s="4">
        <v>190.0</v>
      </c>
      <c r="D5" s="4">
        <v>50.0</v>
      </c>
      <c r="F5" s="2" t="s">
        <v>16</v>
      </c>
      <c r="G5" s="4">
        <f t="shared" si="1"/>
        <v>9</v>
      </c>
      <c r="H5" s="4">
        <v>190.0</v>
      </c>
      <c r="I5" s="4" t="s">
        <v>7</v>
      </c>
      <c r="L5" s="2" t="s">
        <v>17</v>
      </c>
      <c r="N5" s="4" t="s">
        <v>13</v>
      </c>
    </row>
    <row r="6">
      <c r="A6" s="2" t="s">
        <v>18</v>
      </c>
      <c r="B6" s="4">
        <v>9.0</v>
      </c>
      <c r="C6" s="4">
        <v>276.0</v>
      </c>
      <c r="D6" s="4">
        <v>91.0</v>
      </c>
      <c r="F6" s="2" t="s">
        <v>18</v>
      </c>
      <c r="G6" s="4">
        <f t="shared" si="1"/>
        <v>9</v>
      </c>
      <c r="H6" s="4">
        <v>276.0</v>
      </c>
      <c r="I6" s="4" t="s">
        <v>13</v>
      </c>
    </row>
    <row r="7">
      <c r="A7" s="2" t="s">
        <v>19</v>
      </c>
      <c r="B7" s="4">
        <v>7.9</v>
      </c>
      <c r="C7" s="4">
        <v>204.0</v>
      </c>
      <c r="D7" s="4">
        <v>78.0</v>
      </c>
      <c r="F7" s="2" t="s">
        <v>19</v>
      </c>
      <c r="G7" s="4">
        <f t="shared" si="1"/>
        <v>8</v>
      </c>
      <c r="H7" s="4">
        <v>204.0</v>
      </c>
      <c r="I7" s="4" t="s">
        <v>13</v>
      </c>
    </row>
    <row r="8">
      <c r="A8" s="2" t="s">
        <v>20</v>
      </c>
      <c r="B8" s="4">
        <v>3.3</v>
      </c>
      <c r="C8" s="4">
        <v>110.0</v>
      </c>
      <c r="D8" s="4">
        <v>77.0</v>
      </c>
      <c r="F8" s="2" t="s">
        <v>20</v>
      </c>
      <c r="G8" s="4">
        <f t="shared" si="1"/>
        <v>3</v>
      </c>
      <c r="H8" s="4">
        <v>110.0</v>
      </c>
      <c r="I8" s="4" t="s">
        <v>13</v>
      </c>
    </row>
    <row r="9">
      <c r="A9" s="2" t="s">
        <v>21</v>
      </c>
      <c r="B9" s="4">
        <v>5.9</v>
      </c>
      <c r="C9" s="4">
        <v>238.0</v>
      </c>
      <c r="D9" s="4">
        <v>72.0</v>
      </c>
      <c r="F9" s="2" t="s">
        <v>21</v>
      </c>
      <c r="G9" s="4">
        <f t="shared" si="1"/>
        <v>6</v>
      </c>
      <c r="H9" s="4">
        <v>238.0</v>
      </c>
      <c r="I9" s="4" t="s">
        <v>13</v>
      </c>
    </row>
    <row r="10">
      <c r="A10" s="2" t="s">
        <v>22</v>
      </c>
      <c r="B10" s="4">
        <v>15.4</v>
      </c>
      <c r="C10" s="4">
        <v>335.0</v>
      </c>
      <c r="D10" s="4">
        <v>80.0</v>
      </c>
      <c r="F10" s="2" t="s">
        <v>22</v>
      </c>
      <c r="G10" s="4">
        <f t="shared" si="1"/>
        <v>15</v>
      </c>
      <c r="H10" s="4">
        <v>335.0</v>
      </c>
      <c r="I10" s="4" t="s">
        <v>13</v>
      </c>
    </row>
    <row r="11">
      <c r="A11" s="2" t="s">
        <v>23</v>
      </c>
      <c r="B11" s="4">
        <v>17.4</v>
      </c>
      <c r="C11" s="5">
        <v>170.0</v>
      </c>
      <c r="D11" s="4">
        <v>60.0</v>
      </c>
      <c r="F11" s="2" t="s">
        <v>23</v>
      </c>
      <c r="G11" s="4">
        <f t="shared" si="1"/>
        <v>17</v>
      </c>
      <c r="H11" s="4">
        <v>170.0</v>
      </c>
      <c r="I11" s="4" t="s">
        <v>15</v>
      </c>
    </row>
    <row r="12">
      <c r="A12" s="2" t="s">
        <v>24</v>
      </c>
      <c r="B12" s="4">
        <v>5.3</v>
      </c>
      <c r="C12" s="4">
        <v>46.0</v>
      </c>
      <c r="D12" s="4">
        <v>83.0</v>
      </c>
      <c r="F12" s="2" t="s">
        <v>24</v>
      </c>
      <c r="G12" s="4">
        <f t="shared" si="1"/>
        <v>5</v>
      </c>
      <c r="H12" s="4">
        <v>46.0</v>
      </c>
      <c r="I12" s="4" t="s">
        <v>13</v>
      </c>
    </row>
    <row r="13">
      <c r="A13" s="2" t="s">
        <v>25</v>
      </c>
      <c r="B13" s="4">
        <v>2.6</v>
      </c>
      <c r="C13" s="4">
        <v>120.0</v>
      </c>
      <c r="D13" s="4">
        <v>54.0</v>
      </c>
      <c r="F13" s="2" t="s">
        <v>25</v>
      </c>
      <c r="G13" s="4">
        <f t="shared" si="1"/>
        <v>3</v>
      </c>
      <c r="H13" s="4">
        <v>120.0</v>
      </c>
      <c r="I13" s="4" t="s">
        <v>7</v>
      </c>
    </row>
    <row r="14">
      <c r="A14" s="2" t="s">
        <v>26</v>
      </c>
      <c r="B14" s="4">
        <v>10.4</v>
      </c>
      <c r="C14" s="4">
        <v>249.0</v>
      </c>
      <c r="D14" s="4">
        <v>83.0</v>
      </c>
      <c r="F14" s="2" t="s">
        <v>26</v>
      </c>
      <c r="G14" s="4">
        <f t="shared" si="1"/>
        <v>10</v>
      </c>
      <c r="H14" s="4">
        <v>249.0</v>
      </c>
      <c r="I14" s="4" t="s">
        <v>13</v>
      </c>
    </row>
    <row r="15">
      <c r="A15" s="2" t="s">
        <v>27</v>
      </c>
      <c r="B15" s="4">
        <v>7.2</v>
      </c>
      <c r="C15" s="4">
        <v>113.0</v>
      </c>
      <c r="D15" s="4">
        <v>65.0</v>
      </c>
      <c r="F15" s="2" t="s">
        <v>27</v>
      </c>
      <c r="G15" s="4">
        <f t="shared" si="1"/>
        <v>7</v>
      </c>
      <c r="H15" s="4">
        <v>113.0</v>
      </c>
      <c r="I15" s="4" t="s">
        <v>15</v>
      </c>
    </row>
    <row r="16">
      <c r="A16" s="2" t="s">
        <v>28</v>
      </c>
      <c r="B16" s="4">
        <v>2.2</v>
      </c>
      <c r="C16" s="4">
        <v>56.0</v>
      </c>
      <c r="D16" s="4">
        <v>57.0</v>
      </c>
      <c r="F16" s="2" t="s">
        <v>28</v>
      </c>
      <c r="G16" s="4">
        <f t="shared" si="1"/>
        <v>2</v>
      </c>
      <c r="H16" s="4">
        <v>56.0</v>
      </c>
      <c r="I16" s="4" t="s">
        <v>7</v>
      </c>
    </row>
    <row r="17">
      <c r="A17" s="2" t="s">
        <v>29</v>
      </c>
      <c r="B17" s="4">
        <v>6.0</v>
      </c>
      <c r="C17" s="4">
        <v>115.0</v>
      </c>
      <c r="D17" s="4">
        <v>66.0</v>
      </c>
      <c r="F17" s="2" t="s">
        <v>29</v>
      </c>
      <c r="G17" s="4">
        <f t="shared" si="1"/>
        <v>6</v>
      </c>
      <c r="H17" s="4">
        <v>115.0</v>
      </c>
      <c r="I17" s="4" t="s">
        <v>15</v>
      </c>
    </row>
    <row r="18">
      <c r="A18" s="2" t="s">
        <v>30</v>
      </c>
      <c r="B18" s="4">
        <v>9.7</v>
      </c>
      <c r="C18" s="4">
        <v>109.0</v>
      </c>
      <c r="D18" s="4">
        <v>52.0</v>
      </c>
      <c r="F18" s="2" t="s">
        <v>30</v>
      </c>
      <c r="G18" s="4">
        <f t="shared" si="1"/>
        <v>10</v>
      </c>
      <c r="H18" s="4">
        <v>109.0</v>
      </c>
      <c r="I18" s="4" t="s">
        <v>7</v>
      </c>
    </row>
    <row r="19">
      <c r="A19" s="2" t="s">
        <v>31</v>
      </c>
      <c r="B19" s="4">
        <v>15.4</v>
      </c>
      <c r="C19" s="4">
        <v>249.0</v>
      </c>
      <c r="D19" s="4">
        <v>66.0</v>
      </c>
      <c r="F19" s="2" t="s">
        <v>31</v>
      </c>
      <c r="G19" s="4">
        <f t="shared" si="1"/>
        <v>15</v>
      </c>
      <c r="H19" s="4">
        <v>249.0</v>
      </c>
      <c r="I19" s="4" t="s">
        <v>15</v>
      </c>
    </row>
    <row r="20">
      <c r="A20" s="2" t="s">
        <v>32</v>
      </c>
      <c r="B20" s="4">
        <v>2.1</v>
      </c>
      <c r="C20" s="4">
        <v>83.0</v>
      </c>
      <c r="D20" s="4">
        <v>51.0</v>
      </c>
      <c r="F20" s="2" t="s">
        <v>32</v>
      </c>
      <c r="G20" s="4">
        <f t="shared" si="1"/>
        <v>2</v>
      </c>
      <c r="H20" s="4">
        <v>83.0</v>
      </c>
      <c r="I20" s="4" t="s">
        <v>7</v>
      </c>
    </row>
    <row r="21">
      <c r="A21" s="2" t="s">
        <v>33</v>
      </c>
      <c r="B21" s="4">
        <v>11.3</v>
      </c>
      <c r="C21" s="4">
        <v>300.0</v>
      </c>
      <c r="D21" s="4">
        <v>67.0</v>
      </c>
      <c r="F21" s="2" t="s">
        <v>33</v>
      </c>
      <c r="G21" s="4">
        <f t="shared" si="1"/>
        <v>11</v>
      </c>
      <c r="H21" s="4">
        <v>300.0</v>
      </c>
      <c r="I21" s="4" t="s">
        <v>15</v>
      </c>
    </row>
    <row r="22">
      <c r="A22" s="2" t="s">
        <v>34</v>
      </c>
      <c r="B22" s="4">
        <v>4.4</v>
      </c>
      <c r="C22" s="4">
        <v>149.0</v>
      </c>
      <c r="D22" s="4">
        <v>85.0</v>
      </c>
      <c r="F22" s="2" t="s">
        <v>34</v>
      </c>
      <c r="G22" s="4">
        <f t="shared" si="1"/>
        <v>4</v>
      </c>
      <c r="H22" s="4">
        <v>149.0</v>
      </c>
      <c r="I22" s="4" t="s">
        <v>13</v>
      </c>
    </row>
    <row r="23">
      <c r="A23" s="2" t="s">
        <v>35</v>
      </c>
      <c r="B23" s="4">
        <v>12.1</v>
      </c>
      <c r="C23" s="4">
        <v>255.0</v>
      </c>
      <c r="D23" s="4">
        <v>74.0</v>
      </c>
      <c r="F23" s="2" t="s">
        <v>35</v>
      </c>
      <c r="G23" s="4">
        <f t="shared" si="1"/>
        <v>12</v>
      </c>
      <c r="H23" s="4">
        <v>255.0</v>
      </c>
      <c r="I23" s="4" t="s">
        <v>13</v>
      </c>
    </row>
    <row r="24">
      <c r="A24" s="2" t="s">
        <v>36</v>
      </c>
      <c r="B24" s="4">
        <v>2.7</v>
      </c>
      <c r="C24" s="4">
        <v>72.0</v>
      </c>
      <c r="D24" s="4">
        <v>66.0</v>
      </c>
      <c r="F24" s="2" t="s">
        <v>36</v>
      </c>
      <c r="G24" s="4">
        <f t="shared" si="1"/>
        <v>3</v>
      </c>
      <c r="H24" s="4">
        <v>72.0</v>
      </c>
      <c r="I24" s="4" t="s">
        <v>15</v>
      </c>
    </row>
    <row r="25">
      <c r="A25" s="2" t="s">
        <v>37</v>
      </c>
      <c r="B25" s="4">
        <v>16.1</v>
      </c>
      <c r="C25" s="4">
        <v>259.0</v>
      </c>
      <c r="D25" s="4">
        <v>44.0</v>
      </c>
      <c r="F25" s="2" t="s">
        <v>37</v>
      </c>
      <c r="G25" s="4">
        <f t="shared" si="1"/>
        <v>16</v>
      </c>
      <c r="H25" s="4">
        <v>259.0</v>
      </c>
      <c r="I25" s="4" t="s">
        <v>9</v>
      </c>
    </row>
    <row r="26">
      <c r="A26" s="2" t="s">
        <v>38</v>
      </c>
      <c r="B26" s="4">
        <v>9.0</v>
      </c>
      <c r="C26" s="4">
        <v>178.0</v>
      </c>
      <c r="D26" s="4">
        <v>70.0</v>
      </c>
      <c r="F26" s="2" t="s">
        <v>38</v>
      </c>
      <c r="G26" s="4">
        <f t="shared" si="1"/>
        <v>9</v>
      </c>
      <c r="H26" s="4">
        <v>178.0</v>
      </c>
      <c r="I26" s="4" t="s">
        <v>13</v>
      </c>
    </row>
    <row r="27">
      <c r="A27" s="2" t="s">
        <v>39</v>
      </c>
      <c r="B27" s="4">
        <v>6.0</v>
      </c>
      <c r="C27" s="4">
        <v>109.0</v>
      </c>
      <c r="D27" s="4">
        <v>53.0</v>
      </c>
      <c r="F27" s="2" t="s">
        <v>39</v>
      </c>
      <c r="G27" s="4">
        <f t="shared" si="1"/>
        <v>6</v>
      </c>
      <c r="H27" s="4">
        <v>109.0</v>
      </c>
      <c r="I27" s="4" t="s">
        <v>7</v>
      </c>
    </row>
    <row r="28">
      <c r="A28" s="2" t="s">
        <v>40</v>
      </c>
      <c r="B28" s="4">
        <v>4.3</v>
      </c>
      <c r="C28" s="4">
        <v>102.0</v>
      </c>
      <c r="D28" s="4">
        <v>62.0</v>
      </c>
      <c r="F28" s="2" t="s">
        <v>40</v>
      </c>
      <c r="G28" s="4">
        <f t="shared" si="1"/>
        <v>4</v>
      </c>
      <c r="H28" s="4">
        <v>102.0</v>
      </c>
      <c r="I28" s="4" t="s">
        <v>15</v>
      </c>
    </row>
    <row r="29">
      <c r="A29" s="2" t="s">
        <v>41</v>
      </c>
      <c r="B29" s="4">
        <v>12.2</v>
      </c>
      <c r="C29" s="4">
        <v>252.0</v>
      </c>
      <c r="D29" s="4">
        <v>81.0</v>
      </c>
      <c r="F29" s="2" t="s">
        <v>41</v>
      </c>
      <c r="G29" s="4">
        <f t="shared" si="1"/>
        <v>12</v>
      </c>
      <c r="H29" s="4">
        <v>252.0</v>
      </c>
      <c r="I29" s="4" t="s">
        <v>13</v>
      </c>
    </row>
    <row r="30">
      <c r="A30" s="2" t="s">
        <v>42</v>
      </c>
      <c r="B30" s="4">
        <v>2.1</v>
      </c>
      <c r="C30" s="4">
        <v>57.0</v>
      </c>
      <c r="D30" s="4">
        <v>56.0</v>
      </c>
      <c r="F30" s="2" t="s">
        <v>42</v>
      </c>
      <c r="G30" s="4">
        <f t="shared" si="1"/>
        <v>2</v>
      </c>
      <c r="H30" s="4">
        <v>57.0</v>
      </c>
      <c r="I30" s="4" t="s">
        <v>7</v>
      </c>
    </row>
    <row r="31">
      <c r="A31" s="2" t="s">
        <v>43</v>
      </c>
      <c r="B31" s="4">
        <v>7.4</v>
      </c>
      <c r="C31" s="4">
        <v>159.0</v>
      </c>
      <c r="D31" s="4">
        <v>89.0</v>
      </c>
      <c r="F31" s="2" t="s">
        <v>43</v>
      </c>
      <c r="G31" s="4">
        <f t="shared" si="1"/>
        <v>7</v>
      </c>
      <c r="H31" s="4">
        <v>159.0</v>
      </c>
      <c r="I31" s="4" t="s">
        <v>13</v>
      </c>
    </row>
    <row r="32">
      <c r="A32" s="2" t="s">
        <v>44</v>
      </c>
      <c r="B32" s="4">
        <v>11.4</v>
      </c>
      <c r="C32" s="4">
        <v>285.0</v>
      </c>
      <c r="D32" s="4">
        <v>70.0</v>
      </c>
      <c r="F32" s="2" t="s">
        <v>44</v>
      </c>
      <c r="G32" s="4">
        <f t="shared" si="1"/>
        <v>11</v>
      </c>
      <c r="H32" s="4">
        <v>285.0</v>
      </c>
      <c r="I32" s="4" t="s">
        <v>13</v>
      </c>
      <c r="L32" s="6"/>
      <c r="N32" s="6"/>
    </row>
    <row r="33">
      <c r="A33" s="2" t="s">
        <v>45</v>
      </c>
      <c r="B33" s="4">
        <v>11.1</v>
      </c>
      <c r="C33" s="4">
        <v>254.0</v>
      </c>
      <c r="D33" s="4">
        <v>86.0</v>
      </c>
      <c r="F33" s="2" t="s">
        <v>45</v>
      </c>
      <c r="G33" s="4">
        <f t="shared" si="1"/>
        <v>11</v>
      </c>
      <c r="H33" s="4">
        <v>254.0</v>
      </c>
      <c r="I33" s="4" t="s">
        <v>13</v>
      </c>
      <c r="L33" s="6"/>
      <c r="N33" s="6"/>
    </row>
    <row r="34">
      <c r="A34" s="2" t="s">
        <v>46</v>
      </c>
      <c r="B34" s="4">
        <v>13.0</v>
      </c>
      <c r="C34" s="4">
        <v>337.0</v>
      </c>
      <c r="D34" s="4">
        <v>45.0</v>
      </c>
      <c r="F34" s="2" t="s">
        <v>46</v>
      </c>
      <c r="G34" s="4">
        <f t="shared" si="1"/>
        <v>13</v>
      </c>
      <c r="H34" s="4">
        <v>337.0</v>
      </c>
      <c r="I34" s="4" t="s">
        <v>9</v>
      </c>
      <c r="L34" s="6"/>
      <c r="N34" s="6"/>
    </row>
    <row r="35">
      <c r="A35" s="2" t="s">
        <v>47</v>
      </c>
      <c r="B35" s="5">
        <v>1.0</v>
      </c>
      <c r="C35" s="4">
        <v>45.0</v>
      </c>
      <c r="D35" s="4">
        <v>44.0</v>
      </c>
      <c r="F35" s="2" t="s">
        <v>47</v>
      </c>
      <c r="G35" s="4">
        <f t="shared" si="1"/>
        <v>1</v>
      </c>
      <c r="H35" s="4">
        <v>45.0</v>
      </c>
      <c r="I35" s="4" t="s">
        <v>9</v>
      </c>
      <c r="L35" s="6"/>
      <c r="N35" s="6"/>
    </row>
    <row r="36">
      <c r="A36" s="2" t="s">
        <v>48</v>
      </c>
      <c r="B36" s="4">
        <v>7.3</v>
      </c>
      <c r="C36" s="4">
        <v>120.0</v>
      </c>
      <c r="D36" s="4">
        <v>75.0</v>
      </c>
      <c r="F36" s="2" t="s">
        <v>48</v>
      </c>
      <c r="G36" s="4">
        <f t="shared" si="1"/>
        <v>7</v>
      </c>
      <c r="H36" s="4">
        <v>120.0</v>
      </c>
      <c r="I36" s="4" t="s">
        <v>13</v>
      </c>
      <c r="L36" s="6"/>
      <c r="N36" s="6"/>
    </row>
    <row r="37">
      <c r="A37" s="2" t="s">
        <v>49</v>
      </c>
      <c r="B37" s="4">
        <v>6.6</v>
      </c>
      <c r="C37" s="4">
        <v>151.0</v>
      </c>
      <c r="D37" s="4">
        <v>68.0</v>
      </c>
      <c r="F37" s="2" t="s">
        <v>49</v>
      </c>
      <c r="G37" s="4">
        <f t="shared" si="1"/>
        <v>7</v>
      </c>
      <c r="H37" s="4">
        <v>151.0</v>
      </c>
      <c r="I37" s="4" t="s">
        <v>15</v>
      </c>
    </row>
    <row r="38">
      <c r="A38" s="2" t="s">
        <v>50</v>
      </c>
      <c r="B38" s="4">
        <v>4.9</v>
      </c>
      <c r="C38" s="4">
        <v>159.0</v>
      </c>
      <c r="D38" s="4">
        <v>67.0</v>
      </c>
      <c r="F38" s="2" t="s">
        <v>50</v>
      </c>
      <c r="G38" s="4">
        <f t="shared" si="1"/>
        <v>5</v>
      </c>
      <c r="H38" s="4">
        <v>159.0</v>
      </c>
      <c r="I38" s="4" t="s">
        <v>15</v>
      </c>
    </row>
    <row r="39">
      <c r="A39" s="2" t="s">
        <v>51</v>
      </c>
      <c r="B39" s="4">
        <v>6.3</v>
      </c>
      <c r="C39" s="4">
        <v>106.0</v>
      </c>
      <c r="D39" s="4">
        <v>72.0</v>
      </c>
      <c r="F39" s="2" t="s">
        <v>51</v>
      </c>
      <c r="G39" s="4">
        <f t="shared" si="1"/>
        <v>6</v>
      </c>
      <c r="H39" s="4">
        <v>106.0</v>
      </c>
      <c r="I39" s="4" t="s">
        <v>13</v>
      </c>
    </row>
    <row r="40">
      <c r="A40" s="2" t="s">
        <v>52</v>
      </c>
      <c r="B40" s="4">
        <v>3.4</v>
      </c>
      <c r="C40" s="4">
        <v>174.0</v>
      </c>
      <c r="D40" s="4">
        <v>87.0</v>
      </c>
      <c r="F40" s="2" t="s">
        <v>52</v>
      </c>
      <c r="G40" s="4">
        <f t="shared" si="1"/>
        <v>3</v>
      </c>
      <c r="H40" s="4">
        <v>174.0</v>
      </c>
      <c r="I40" s="4" t="s">
        <v>13</v>
      </c>
    </row>
    <row r="41">
      <c r="A41" s="2" t="s">
        <v>53</v>
      </c>
      <c r="B41" s="4">
        <v>14.4</v>
      </c>
      <c r="C41" s="4">
        <v>279.0</v>
      </c>
      <c r="D41" s="4">
        <v>48.0</v>
      </c>
      <c r="F41" s="2" t="s">
        <v>53</v>
      </c>
      <c r="G41" s="4">
        <f t="shared" si="1"/>
        <v>14</v>
      </c>
      <c r="H41" s="4">
        <v>279.0</v>
      </c>
      <c r="I41" s="4" t="s">
        <v>9</v>
      </c>
    </row>
    <row r="42">
      <c r="A42" s="2" t="s">
        <v>54</v>
      </c>
      <c r="B42" s="4">
        <v>3.8</v>
      </c>
      <c r="C42" s="4">
        <v>86.0</v>
      </c>
      <c r="D42" s="4">
        <v>45.0</v>
      </c>
      <c r="F42" s="2" t="s">
        <v>54</v>
      </c>
      <c r="G42" s="4">
        <f t="shared" si="1"/>
        <v>4</v>
      </c>
      <c r="H42" s="4">
        <v>86.0</v>
      </c>
      <c r="I42" s="4" t="s">
        <v>9</v>
      </c>
    </row>
    <row r="43">
      <c r="A43" s="2" t="s">
        <v>55</v>
      </c>
      <c r="B43" s="4">
        <v>13.2</v>
      </c>
      <c r="C43" s="4">
        <v>188.0</v>
      </c>
      <c r="D43" s="4">
        <v>59.0</v>
      </c>
      <c r="F43" s="2" t="s">
        <v>55</v>
      </c>
      <c r="G43" s="4">
        <f t="shared" si="1"/>
        <v>13</v>
      </c>
      <c r="H43" s="4">
        <v>188.0</v>
      </c>
      <c r="I43" s="4" t="s">
        <v>7</v>
      </c>
    </row>
    <row r="44">
      <c r="A44" s="2" t="s">
        <v>56</v>
      </c>
      <c r="B44" s="4">
        <v>12.7</v>
      </c>
      <c r="C44" s="4">
        <v>201.0</v>
      </c>
      <c r="D44" s="4">
        <v>80.0</v>
      </c>
      <c r="F44" s="2" t="s">
        <v>56</v>
      </c>
      <c r="G44" s="4">
        <f t="shared" si="1"/>
        <v>13</v>
      </c>
      <c r="H44" s="4">
        <v>201.0</v>
      </c>
      <c r="I44" s="4" t="s">
        <v>13</v>
      </c>
    </row>
    <row r="45">
      <c r="A45" s="2" t="s">
        <v>57</v>
      </c>
      <c r="B45" s="4">
        <v>3.2</v>
      </c>
      <c r="C45" s="4">
        <v>120.0</v>
      </c>
      <c r="D45" s="4">
        <v>80.0</v>
      </c>
      <c r="F45" s="2" t="s">
        <v>57</v>
      </c>
      <c r="G45" s="4">
        <f t="shared" si="1"/>
        <v>3</v>
      </c>
      <c r="H45" s="4">
        <v>120.0</v>
      </c>
      <c r="I45" s="4" t="s">
        <v>13</v>
      </c>
    </row>
    <row r="46">
      <c r="A46" s="2" t="s">
        <v>58</v>
      </c>
      <c r="B46" s="4">
        <v>2.2</v>
      </c>
      <c r="C46" s="4">
        <v>48.0</v>
      </c>
      <c r="D46" s="4">
        <v>32.0</v>
      </c>
      <c r="F46" s="2" t="s">
        <v>58</v>
      </c>
      <c r="G46" s="4">
        <f t="shared" si="1"/>
        <v>2</v>
      </c>
      <c r="H46" s="4">
        <v>48.0</v>
      </c>
      <c r="I46" s="4" t="s">
        <v>9</v>
      </c>
    </row>
    <row r="47">
      <c r="A47" s="2" t="s">
        <v>59</v>
      </c>
      <c r="B47" s="4">
        <v>8.5</v>
      </c>
      <c r="C47" s="4">
        <v>156.0</v>
      </c>
      <c r="D47" s="4">
        <v>63.0</v>
      </c>
      <c r="F47" s="2" t="s">
        <v>59</v>
      </c>
      <c r="G47" s="4">
        <f t="shared" si="1"/>
        <v>9</v>
      </c>
      <c r="H47" s="4">
        <v>156.0</v>
      </c>
      <c r="I47" s="4" t="s">
        <v>15</v>
      </c>
    </row>
    <row r="48">
      <c r="A48" s="2" t="s">
        <v>60</v>
      </c>
      <c r="B48" s="4">
        <v>4.0</v>
      </c>
      <c r="C48" s="4">
        <v>145.0</v>
      </c>
      <c r="D48" s="4">
        <v>73.0</v>
      </c>
      <c r="F48" s="2" t="s">
        <v>60</v>
      </c>
      <c r="G48" s="4">
        <f t="shared" si="1"/>
        <v>4</v>
      </c>
      <c r="H48" s="4">
        <v>145.0</v>
      </c>
      <c r="I48" s="4" t="s">
        <v>13</v>
      </c>
    </row>
    <row r="49">
      <c r="A49" s="2" t="s">
        <v>61</v>
      </c>
      <c r="B49" s="4">
        <v>5.7</v>
      </c>
      <c r="C49" s="4">
        <v>81.0</v>
      </c>
      <c r="D49" s="4">
        <v>39.0</v>
      </c>
      <c r="F49" s="2" t="s">
        <v>61</v>
      </c>
      <c r="G49" s="4">
        <f t="shared" si="1"/>
        <v>6</v>
      </c>
      <c r="H49" s="4">
        <v>81.0</v>
      </c>
      <c r="I49" s="4" t="s">
        <v>9</v>
      </c>
    </row>
    <row r="50">
      <c r="A50" s="2" t="s">
        <v>62</v>
      </c>
      <c r="B50" s="4">
        <v>2.6</v>
      </c>
      <c r="C50" s="4">
        <v>53.0</v>
      </c>
      <c r="D50" s="4">
        <v>66.0</v>
      </c>
      <c r="F50" s="2" t="s">
        <v>62</v>
      </c>
      <c r="G50" s="4">
        <f t="shared" si="1"/>
        <v>3</v>
      </c>
      <c r="H50" s="4">
        <v>53.0</v>
      </c>
      <c r="I50" s="4" t="s">
        <v>15</v>
      </c>
    </row>
    <row r="51">
      <c r="A51" s="2" t="s">
        <v>63</v>
      </c>
      <c r="B51" s="4">
        <v>6.8</v>
      </c>
      <c r="C51" s="4">
        <v>161.0</v>
      </c>
      <c r="D51" s="4">
        <v>60.0</v>
      </c>
      <c r="F51" s="2" t="s">
        <v>63</v>
      </c>
      <c r="G51" s="4">
        <f t="shared" si="1"/>
        <v>7</v>
      </c>
      <c r="H51" s="4">
        <v>161.0</v>
      </c>
      <c r="I51" s="4" t="s">
        <v>15</v>
      </c>
    </row>
    <row r="53">
      <c r="A53" s="2" t="s">
        <v>64</v>
      </c>
      <c r="B53" s="7"/>
      <c r="C53" s="7">
        <f>ROUND(AVERAGEIF(C2:C51, "&lt;&gt;"),0)</f>
        <v>170</v>
      </c>
      <c r="D53" s="7"/>
      <c r="F53" s="6"/>
      <c r="G53" s="6"/>
      <c r="H53" s="6"/>
      <c r="J53" s="6"/>
      <c r="K53" s="6"/>
      <c r="L53" s="6"/>
      <c r="M53" s="6"/>
    </row>
    <row r="55">
      <c r="F55" s="8"/>
      <c r="G55" s="8"/>
      <c r="H55" s="8"/>
      <c r="I55" s="8"/>
      <c r="J55" s="8"/>
      <c r="K55" s="8"/>
      <c r="L55" s="8"/>
      <c r="M55" s="8"/>
      <c r="N55" s="8"/>
      <c r="O55" s="8"/>
    </row>
    <row r="56">
      <c r="F56" s="8"/>
      <c r="G56" s="8"/>
      <c r="H56" s="8"/>
      <c r="I56" s="8"/>
      <c r="J56" s="8"/>
      <c r="K56" s="8"/>
      <c r="L56" s="8"/>
      <c r="M56" s="8"/>
      <c r="N56" s="8"/>
    </row>
    <row r="57">
      <c r="F57" s="8"/>
      <c r="G57" s="8"/>
      <c r="H57" s="8"/>
      <c r="I57" s="8"/>
      <c r="J57" s="8"/>
      <c r="K57" s="8"/>
      <c r="L57" s="8"/>
      <c r="M57" s="8"/>
    </row>
    <row r="58"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</sheetData>
  <mergeCells count="8">
    <mergeCell ref="L2:M2"/>
    <mergeCell ref="L3:M3"/>
    <mergeCell ref="L4:M4"/>
    <mergeCell ref="L5:M5"/>
    <mergeCell ref="L33:M33"/>
    <mergeCell ref="L34:M34"/>
    <mergeCell ref="L35:M35"/>
    <mergeCell ref="L36:M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  <col customWidth="1" min="3" max="3" width="24.0"/>
    <col customWidth="1" min="4" max="4" width="25.75"/>
    <col customWidth="1" min="5" max="5" width="26.25"/>
    <col customWidth="1" min="8" max="8" width="25.88"/>
    <col customWidth="1" min="9" max="9" width="21.38"/>
    <col customWidth="1" min="10" max="10" width="18.88"/>
    <col customWidth="1" min="11" max="11" width="24.88"/>
    <col customWidth="1" min="12" max="13" width="22.13"/>
    <col customWidth="1" min="14" max="14" width="22.88"/>
    <col customWidth="1" min="15" max="15" width="18.88"/>
  </cols>
  <sheetData>
    <row r="1">
      <c r="A1" s="9" t="s">
        <v>65</v>
      </c>
      <c r="B1" s="10" t="s">
        <v>66</v>
      </c>
      <c r="C1" s="9" t="s">
        <v>67</v>
      </c>
      <c r="D1" s="9" t="s">
        <v>68</v>
      </c>
      <c r="E1" s="9" t="s">
        <v>69</v>
      </c>
      <c r="H1" s="9" t="s">
        <v>65</v>
      </c>
      <c r="I1" s="9" t="s">
        <v>67</v>
      </c>
      <c r="J1" s="9" t="s">
        <v>68</v>
      </c>
      <c r="K1" s="9" t="s">
        <v>69</v>
      </c>
      <c r="M1" s="11" t="s">
        <v>70</v>
      </c>
    </row>
    <row r="2">
      <c r="A2" s="9">
        <v>1989.0</v>
      </c>
      <c r="B2" s="12">
        <f t="shared" ref="B2:B29" si="2">((((C2-D2)-(D2-E2))+(C2-D2))+C2)</f>
        <v>127</v>
      </c>
      <c r="C2" s="13">
        <f t="shared" ref="C2:E2" si="1">C3+M3</f>
        <v>96.5</v>
      </c>
      <c r="D2" s="13">
        <f t="shared" si="1"/>
        <v>66.8</v>
      </c>
      <c r="E2" s="13">
        <f t="shared" si="1"/>
        <v>37.9</v>
      </c>
      <c r="H2" s="9">
        <v>1989.0</v>
      </c>
      <c r="I2" s="14">
        <f t="array" ref="I2:I29">IF(C2:C29&lt;20,1,IF(C2:C29&lt;40,2,IF(C2:C29&lt;60,3,IF(C2:C29&lt;80,4,5))))</f>
        <v>5</v>
      </c>
      <c r="J2" s="15">
        <f t="array" ref="J2:J29">IF(D2:D29&lt;20,1,IF(D2:D29&lt;40,2,IF(D2:D29&lt;60,3,IF(D2:D29&lt;80,4,5))))</f>
        <v>4</v>
      </c>
      <c r="K2" s="15">
        <f t="array" ref="K2:K29">IF(E2:E29&lt;20,1,IF(E2:E29&lt;40,2,IF(E2:E29&lt;60,3,IF(E2:E29&lt;80,4,5))))</f>
        <v>2</v>
      </c>
      <c r="M2" s="9" t="s">
        <v>67</v>
      </c>
      <c r="N2" s="9" t="s">
        <v>68</v>
      </c>
      <c r="O2" s="9" t="s">
        <v>69</v>
      </c>
    </row>
    <row r="3">
      <c r="A3" s="16">
        <v>1990.0</v>
      </c>
      <c r="B3" s="12">
        <f t="shared" si="2"/>
        <v>122.6</v>
      </c>
      <c r="C3" s="15">
        <v>93.4</v>
      </c>
      <c r="D3" s="15">
        <v>64.8</v>
      </c>
      <c r="E3" s="15">
        <v>36.8</v>
      </c>
      <c r="H3" s="16">
        <v>1990.0</v>
      </c>
      <c r="I3" s="17">
        <v>5.0</v>
      </c>
      <c r="J3" s="15">
        <v>4.0</v>
      </c>
      <c r="K3" s="15">
        <v>2.0</v>
      </c>
      <c r="M3" s="18">
        <f t="shared" ref="M3:O3" si="3">ROUND((C3-C29)/17,1)</f>
        <v>3.1</v>
      </c>
      <c r="N3" s="18">
        <f t="shared" si="3"/>
        <v>2</v>
      </c>
      <c r="O3" s="18">
        <f t="shared" si="3"/>
        <v>1.1</v>
      </c>
    </row>
    <row r="4">
      <c r="A4" s="16">
        <v>1991.0</v>
      </c>
      <c r="B4" s="12">
        <f t="shared" si="2"/>
        <v>120.9</v>
      </c>
      <c r="C4" s="15">
        <v>92.1</v>
      </c>
      <c r="D4" s="15">
        <v>63.9</v>
      </c>
      <c r="E4" s="15">
        <v>36.3</v>
      </c>
      <c r="H4" s="16">
        <v>1991.0</v>
      </c>
      <c r="I4" s="19">
        <v>5.0</v>
      </c>
      <c r="J4" s="15">
        <v>4.0</v>
      </c>
      <c r="K4" s="15">
        <v>2.0</v>
      </c>
    </row>
    <row r="5">
      <c r="A5" s="16">
        <v>1992.0</v>
      </c>
      <c r="B5" s="12">
        <f t="shared" si="2"/>
        <v>119.3</v>
      </c>
      <c r="C5" s="15">
        <v>90.9</v>
      </c>
      <c r="D5" s="15">
        <v>63.1</v>
      </c>
      <c r="E5" s="15">
        <v>35.9</v>
      </c>
      <c r="H5" s="16">
        <v>1992.0</v>
      </c>
      <c r="I5" s="19">
        <v>5.0</v>
      </c>
      <c r="J5" s="15">
        <v>4.0</v>
      </c>
      <c r="K5" s="15">
        <v>2.0</v>
      </c>
    </row>
    <row r="6">
      <c r="A6" s="16">
        <v>1993.0</v>
      </c>
      <c r="B6" s="12">
        <f t="shared" si="2"/>
        <v>117.6</v>
      </c>
      <c r="C6" s="15">
        <v>89.7</v>
      </c>
      <c r="D6" s="15">
        <v>62.3</v>
      </c>
      <c r="E6" s="15">
        <v>35.4</v>
      </c>
      <c r="H6" s="16">
        <v>1993.0</v>
      </c>
      <c r="I6" s="19">
        <v>5.0</v>
      </c>
      <c r="J6" s="15">
        <v>4.0</v>
      </c>
      <c r="K6" s="15">
        <v>2.0</v>
      </c>
      <c r="M6" s="11" t="s">
        <v>71</v>
      </c>
      <c r="O6" s="14"/>
    </row>
    <row r="7">
      <c r="A7" s="16">
        <v>1994.0</v>
      </c>
      <c r="B7" s="12">
        <f t="shared" si="2"/>
        <v>116.8</v>
      </c>
      <c r="C7" s="15">
        <v>88.7</v>
      </c>
      <c r="D7" s="15">
        <v>61.4</v>
      </c>
      <c r="E7" s="13">
        <f>ROUND(AVERAGE(E6,E8),1)</f>
        <v>34.9</v>
      </c>
      <c r="H7" s="16">
        <v>1994.0</v>
      </c>
      <c r="I7" s="14">
        <v>5.0</v>
      </c>
      <c r="J7" s="15">
        <v>4.0</v>
      </c>
      <c r="K7" s="15">
        <v>2.0</v>
      </c>
      <c r="M7" s="20">
        <v>1.0</v>
      </c>
      <c r="N7" s="20" t="s">
        <v>72</v>
      </c>
    </row>
    <row r="8">
      <c r="A8" s="16">
        <v>1995.0</v>
      </c>
      <c r="B8" s="12">
        <f t="shared" si="2"/>
        <v>114.8</v>
      </c>
      <c r="C8" s="15">
        <v>87.3</v>
      </c>
      <c r="D8" s="15">
        <v>60.5</v>
      </c>
      <c r="E8" s="15">
        <v>34.4</v>
      </c>
      <c r="H8" s="16">
        <v>1995.0</v>
      </c>
      <c r="I8" s="14">
        <v>5.0</v>
      </c>
      <c r="J8" s="15">
        <v>4.0</v>
      </c>
      <c r="K8" s="15">
        <v>2.0</v>
      </c>
      <c r="M8" s="20">
        <v>2.0</v>
      </c>
      <c r="N8" s="20" t="s">
        <v>73</v>
      </c>
    </row>
    <row r="9">
      <c r="A9" s="16">
        <v>1996.0</v>
      </c>
      <c r="B9" s="12">
        <f t="shared" si="2"/>
        <v>112.3</v>
      </c>
      <c r="C9" s="15">
        <v>85.6</v>
      </c>
      <c r="D9" s="15">
        <v>59.4</v>
      </c>
      <c r="E9" s="15">
        <v>33.7</v>
      </c>
      <c r="H9" s="16">
        <v>1996.0</v>
      </c>
      <c r="I9" s="14">
        <v>5.0</v>
      </c>
      <c r="J9" s="15">
        <v>3.0</v>
      </c>
      <c r="K9" s="15">
        <v>2.0</v>
      </c>
      <c r="M9" s="20">
        <v>3.0</v>
      </c>
      <c r="N9" s="20" t="s">
        <v>74</v>
      </c>
    </row>
    <row r="10">
      <c r="A10" s="16">
        <v>1997.0</v>
      </c>
      <c r="B10" s="12">
        <f t="shared" si="2"/>
        <v>110.2</v>
      </c>
      <c r="C10" s="13">
        <f>ROUND(AVERAGE(C9,C11),1)</f>
        <v>83.9</v>
      </c>
      <c r="D10" s="15">
        <v>58.2</v>
      </c>
      <c r="E10" s="15">
        <v>33.1</v>
      </c>
      <c r="H10" s="16">
        <v>1997.0</v>
      </c>
      <c r="I10" s="14">
        <v>5.0</v>
      </c>
      <c r="J10" s="15">
        <v>3.0</v>
      </c>
      <c r="K10" s="15">
        <v>2.0</v>
      </c>
      <c r="M10" s="20">
        <v>4.0</v>
      </c>
      <c r="N10" s="20" t="s">
        <v>75</v>
      </c>
    </row>
    <row r="11">
      <c r="A11" s="16">
        <v>1998.0</v>
      </c>
      <c r="B11" s="12">
        <f t="shared" si="2"/>
        <v>107.9</v>
      </c>
      <c r="C11" s="15">
        <v>82.1</v>
      </c>
      <c r="D11" s="15">
        <v>56.9</v>
      </c>
      <c r="E11" s="15">
        <v>32.3</v>
      </c>
      <c r="H11" s="16">
        <v>1998.0</v>
      </c>
      <c r="I11" s="14">
        <v>5.0</v>
      </c>
      <c r="J11" s="15">
        <v>3.0</v>
      </c>
      <c r="K11" s="15">
        <v>2.0</v>
      </c>
      <c r="M11" s="20">
        <v>5.0</v>
      </c>
      <c r="N11" s="20" t="s">
        <v>76</v>
      </c>
    </row>
    <row r="12">
      <c r="A12" s="16">
        <v>1999.0</v>
      </c>
      <c r="B12" s="12">
        <f t="shared" si="2"/>
        <v>105</v>
      </c>
      <c r="C12" s="15">
        <v>79.9</v>
      </c>
      <c r="D12" s="15">
        <v>55.4</v>
      </c>
      <c r="E12" s="15">
        <v>31.5</v>
      </c>
      <c r="H12" s="16">
        <v>1999.0</v>
      </c>
      <c r="I12" s="14">
        <v>4.0</v>
      </c>
      <c r="J12" s="15">
        <v>3.0</v>
      </c>
      <c r="K12" s="15">
        <v>2.0</v>
      </c>
    </row>
    <row r="13">
      <c r="A13" s="16">
        <v>2000.0</v>
      </c>
      <c r="B13" s="12">
        <f t="shared" si="2"/>
        <v>101.5</v>
      </c>
      <c r="C13" s="15">
        <v>77.5</v>
      </c>
      <c r="D13" s="15">
        <v>53.9</v>
      </c>
      <c r="E13" s="15">
        <v>30.7</v>
      </c>
      <c r="H13" s="16">
        <v>2000.0</v>
      </c>
      <c r="I13" s="19">
        <v>4.0</v>
      </c>
      <c r="J13" s="15">
        <v>3.0</v>
      </c>
      <c r="K13" s="15">
        <v>2.0</v>
      </c>
    </row>
    <row r="14">
      <c r="A14" s="16">
        <v>2001.0</v>
      </c>
      <c r="B14" s="12">
        <f t="shared" si="2"/>
        <v>97.9</v>
      </c>
      <c r="C14" s="15">
        <v>74.8</v>
      </c>
      <c r="D14" s="15">
        <v>52.1</v>
      </c>
      <c r="E14" s="15">
        <v>29.8</v>
      </c>
      <c r="H14" s="16">
        <v>2001.0</v>
      </c>
      <c r="I14" s="19">
        <v>4.0</v>
      </c>
      <c r="J14" s="15">
        <v>3.0</v>
      </c>
      <c r="K14" s="15">
        <v>2.0</v>
      </c>
    </row>
    <row r="15">
      <c r="A15" s="16">
        <v>2002.0</v>
      </c>
      <c r="B15" s="12">
        <f t="shared" si="2"/>
        <v>93.7</v>
      </c>
      <c r="C15" s="15">
        <v>72.0</v>
      </c>
      <c r="D15" s="13">
        <f>ROUND(AVERAGE(D14,D16),1)</f>
        <v>50.4</v>
      </c>
      <c r="E15" s="15">
        <v>28.9</v>
      </c>
      <c r="H15" s="16">
        <v>2002.0</v>
      </c>
      <c r="I15" s="19">
        <v>4.0</v>
      </c>
      <c r="J15" s="15">
        <v>3.0</v>
      </c>
      <c r="K15" s="15">
        <v>2.0</v>
      </c>
    </row>
    <row r="16">
      <c r="A16" s="16">
        <v>2003.0</v>
      </c>
      <c r="B16" s="12">
        <f t="shared" si="2"/>
        <v>89.8</v>
      </c>
      <c r="C16" s="15">
        <v>69.2</v>
      </c>
      <c r="D16" s="15">
        <v>48.6</v>
      </c>
      <c r="E16" s="15">
        <v>28.0</v>
      </c>
      <c r="H16" s="16">
        <v>2003.0</v>
      </c>
      <c r="I16" s="19">
        <v>4.0</v>
      </c>
      <c r="J16" s="15">
        <v>3.0</v>
      </c>
      <c r="K16" s="15">
        <v>2.0</v>
      </c>
    </row>
    <row r="17">
      <c r="A17" s="16">
        <v>2004.0</v>
      </c>
      <c r="B17" s="12">
        <f t="shared" si="2"/>
        <v>86.5</v>
      </c>
      <c r="C17" s="15">
        <v>66.7</v>
      </c>
      <c r="D17" s="15">
        <v>46.9</v>
      </c>
      <c r="E17" s="13">
        <f>ROUND(AVERAGE(E16,E18),1)</f>
        <v>27.1</v>
      </c>
      <c r="H17" s="16">
        <v>2004.0</v>
      </c>
      <c r="I17" s="19">
        <v>4.0</v>
      </c>
      <c r="J17" s="15">
        <v>3.0</v>
      </c>
      <c r="K17" s="15">
        <v>2.0</v>
      </c>
    </row>
    <row r="18">
      <c r="A18" s="16">
        <v>2005.0</v>
      </c>
      <c r="B18" s="12">
        <f t="shared" si="2"/>
        <v>82.5</v>
      </c>
      <c r="C18" s="13">
        <f>ROUND(AVERAGE(C17,C19),1)</f>
        <v>63.9</v>
      </c>
      <c r="D18" s="15">
        <v>45.1</v>
      </c>
      <c r="E18" s="15">
        <v>26.1</v>
      </c>
      <c r="H18" s="16">
        <v>2005.0</v>
      </c>
      <c r="I18" s="19">
        <v>4.0</v>
      </c>
      <c r="J18" s="15">
        <v>3.0</v>
      </c>
      <c r="K18" s="15">
        <v>2.0</v>
      </c>
    </row>
    <row r="19">
      <c r="A19" s="16">
        <v>2006.0</v>
      </c>
      <c r="B19" s="12">
        <f t="shared" si="2"/>
        <v>78.4</v>
      </c>
      <c r="C19" s="15">
        <v>61.1</v>
      </c>
      <c r="D19" s="15">
        <v>43.4</v>
      </c>
      <c r="E19" s="15">
        <v>25.3</v>
      </c>
      <c r="H19" s="16">
        <v>2006.0</v>
      </c>
      <c r="I19" s="19">
        <v>4.0</v>
      </c>
      <c r="J19" s="15">
        <v>3.0</v>
      </c>
      <c r="K19" s="15">
        <v>2.0</v>
      </c>
    </row>
    <row r="20">
      <c r="A20" s="16">
        <v>2007.0</v>
      </c>
      <c r="B20" s="12">
        <f t="shared" si="2"/>
        <v>74.2</v>
      </c>
      <c r="C20" s="15">
        <v>58.5</v>
      </c>
      <c r="D20" s="13">
        <f>ROUND(AVERAGE(D19,D21),1)</f>
        <v>41.9</v>
      </c>
      <c r="E20" s="15">
        <v>24.4</v>
      </c>
      <c r="H20" s="16">
        <v>2007.0</v>
      </c>
      <c r="I20" s="19">
        <v>3.0</v>
      </c>
      <c r="J20" s="15">
        <v>3.0</v>
      </c>
      <c r="K20" s="15">
        <v>2.0</v>
      </c>
    </row>
    <row r="21">
      <c r="A21" s="16">
        <v>2008.0</v>
      </c>
      <c r="B21" s="12">
        <f t="shared" si="2"/>
        <v>71.3</v>
      </c>
      <c r="C21" s="15">
        <v>56.2</v>
      </c>
      <c r="D21" s="15">
        <v>40.3</v>
      </c>
      <c r="E21" s="15">
        <v>23.6</v>
      </c>
      <c r="H21" s="16">
        <v>2008.0</v>
      </c>
      <c r="I21" s="19">
        <v>3.0</v>
      </c>
      <c r="J21" s="15">
        <v>3.0</v>
      </c>
      <c r="K21" s="15">
        <v>2.0</v>
      </c>
    </row>
    <row r="22">
      <c r="A22" s="16">
        <v>2009.0</v>
      </c>
      <c r="B22" s="12">
        <f t="shared" si="2"/>
        <v>67.6</v>
      </c>
      <c r="C22" s="15">
        <v>53.7</v>
      </c>
      <c r="D22" s="15">
        <v>38.8</v>
      </c>
      <c r="E22" s="15">
        <v>22.9</v>
      </c>
      <c r="H22" s="16">
        <v>2009.0</v>
      </c>
      <c r="I22" s="19">
        <v>3.0</v>
      </c>
      <c r="J22" s="15">
        <v>2.0</v>
      </c>
      <c r="K22" s="15">
        <v>2.0</v>
      </c>
    </row>
    <row r="23">
      <c r="A23" s="16">
        <v>2010.0</v>
      </c>
      <c r="B23" s="12">
        <f t="shared" si="2"/>
        <v>64.5</v>
      </c>
      <c r="C23" s="13">
        <f>ROUND(AVERAGE(C22,C24),1)</f>
        <v>51.5</v>
      </c>
      <c r="D23" s="15">
        <v>37.4</v>
      </c>
      <c r="E23" s="15">
        <v>22.2</v>
      </c>
      <c r="H23" s="16">
        <v>2010.0</v>
      </c>
      <c r="I23" s="19">
        <v>3.0</v>
      </c>
      <c r="J23" s="15">
        <v>2.0</v>
      </c>
      <c r="K23" s="15">
        <v>2.0</v>
      </c>
    </row>
    <row r="24">
      <c r="A24" s="16">
        <v>2011.0</v>
      </c>
      <c r="B24" s="12">
        <f t="shared" si="2"/>
        <v>61.4</v>
      </c>
      <c r="C24" s="15">
        <v>49.3</v>
      </c>
      <c r="D24" s="15">
        <v>36.0</v>
      </c>
      <c r="E24" s="15">
        <v>21.5</v>
      </c>
      <c r="H24" s="16">
        <v>2011.0</v>
      </c>
      <c r="I24" s="19">
        <v>3.0</v>
      </c>
      <c r="J24" s="15">
        <v>2.0</v>
      </c>
      <c r="K24" s="15">
        <v>2.0</v>
      </c>
    </row>
    <row r="25">
      <c r="A25" s="16">
        <v>2012.0</v>
      </c>
      <c r="B25" s="12">
        <f t="shared" si="2"/>
        <v>58.6</v>
      </c>
      <c r="C25" s="15">
        <v>47.3</v>
      </c>
      <c r="D25" s="15">
        <v>34.7</v>
      </c>
      <c r="E25" s="15">
        <v>20.8</v>
      </c>
      <c r="H25" s="16">
        <v>2012.0</v>
      </c>
      <c r="I25" s="19">
        <v>3.0</v>
      </c>
      <c r="J25" s="15">
        <v>2.0</v>
      </c>
      <c r="K25" s="15">
        <v>2.0</v>
      </c>
    </row>
    <row r="26">
      <c r="A26" s="16">
        <v>2013.0</v>
      </c>
      <c r="B26" s="12">
        <f t="shared" si="2"/>
        <v>55.9</v>
      </c>
      <c r="C26" s="15">
        <v>45.5</v>
      </c>
      <c r="D26" s="15">
        <v>33.6</v>
      </c>
      <c r="E26" s="15">
        <v>20.2</v>
      </c>
      <c r="H26" s="16">
        <v>2013.0</v>
      </c>
      <c r="I26" s="19">
        <v>3.0</v>
      </c>
      <c r="J26" s="15">
        <v>2.0</v>
      </c>
      <c r="K26" s="15">
        <v>2.0</v>
      </c>
    </row>
    <row r="27">
      <c r="A27" s="16">
        <v>2014.0</v>
      </c>
      <c r="B27" s="12">
        <f t="shared" si="2"/>
        <v>53.2</v>
      </c>
      <c r="C27" s="15">
        <v>43.7</v>
      </c>
      <c r="D27" s="13">
        <f>ROUND(AVERAGE(D26,D28),1)</f>
        <v>32.5</v>
      </c>
      <c r="E27" s="15">
        <v>19.6</v>
      </c>
      <c r="H27" s="16">
        <v>2014.0</v>
      </c>
      <c r="I27" s="19">
        <v>3.0</v>
      </c>
      <c r="J27" s="15">
        <v>2.0</v>
      </c>
      <c r="K27" s="15">
        <v>1.0</v>
      </c>
    </row>
    <row r="28">
      <c r="A28" s="16">
        <v>2015.0</v>
      </c>
      <c r="B28" s="12">
        <f t="shared" si="2"/>
        <v>51.5</v>
      </c>
      <c r="C28" s="15">
        <v>42.2</v>
      </c>
      <c r="D28" s="15">
        <v>31.4</v>
      </c>
      <c r="E28" s="15">
        <v>19.1</v>
      </c>
      <c r="H28" s="16">
        <v>2015.0</v>
      </c>
      <c r="I28" s="19">
        <v>3.0</v>
      </c>
      <c r="J28" s="15">
        <v>2.0</v>
      </c>
      <c r="K28" s="15">
        <v>1.0</v>
      </c>
    </row>
    <row r="29">
      <c r="A29" s="16">
        <v>2016.0</v>
      </c>
      <c r="B29" s="12">
        <f t="shared" si="2"/>
        <v>49.5</v>
      </c>
      <c r="C29" s="15">
        <v>40.8</v>
      </c>
      <c r="D29" s="15">
        <v>30.5</v>
      </c>
      <c r="E29" s="15">
        <v>18.6</v>
      </c>
      <c r="H29" s="16">
        <v>2016.0</v>
      </c>
      <c r="I29" s="19">
        <v>3.0</v>
      </c>
      <c r="J29" s="15">
        <v>2.0</v>
      </c>
      <c r="K29" s="15">
        <v>1.0</v>
      </c>
    </row>
    <row r="31">
      <c r="B31" s="21" t="s">
        <v>77</v>
      </c>
      <c r="C31" s="22">
        <f t="shared" ref="C31:E31" si="4">ROUND(MEDIAN(B83:B109),1)</f>
        <v>70.6</v>
      </c>
      <c r="D31" s="22">
        <f t="shared" si="4"/>
        <v>50.4</v>
      </c>
      <c r="E31" s="22">
        <f t="shared" si="4"/>
        <v>28</v>
      </c>
    </row>
    <row r="82">
      <c r="A82" s="9" t="s">
        <v>65</v>
      </c>
      <c r="B82" s="9" t="s">
        <v>67</v>
      </c>
      <c r="C82" s="9" t="s">
        <v>68</v>
      </c>
      <c r="D82" s="9" t="s">
        <v>69</v>
      </c>
    </row>
    <row r="83">
      <c r="A83" s="16">
        <v>1990.0</v>
      </c>
      <c r="B83" s="15">
        <v>93.4</v>
      </c>
      <c r="C83" s="15">
        <v>64.8</v>
      </c>
      <c r="D83" s="15">
        <v>36.8</v>
      </c>
    </row>
    <row r="84">
      <c r="A84" s="16">
        <v>1991.0</v>
      </c>
      <c r="B84" s="15">
        <v>92.1</v>
      </c>
      <c r="C84" s="15">
        <v>63.9</v>
      </c>
      <c r="D84" s="15">
        <v>36.3</v>
      </c>
    </row>
    <row r="85">
      <c r="A85" s="16">
        <v>1992.0</v>
      </c>
      <c r="B85" s="15">
        <v>90.9</v>
      </c>
      <c r="C85" s="15">
        <v>63.1</v>
      </c>
      <c r="D85" s="15">
        <v>35.9</v>
      </c>
    </row>
    <row r="86">
      <c r="A86" s="16">
        <v>1993.0</v>
      </c>
      <c r="B86" s="15">
        <v>89.7</v>
      </c>
      <c r="C86" s="15">
        <v>62.3</v>
      </c>
      <c r="D86" s="15">
        <v>35.4</v>
      </c>
    </row>
    <row r="87">
      <c r="A87" s="16">
        <v>1994.0</v>
      </c>
      <c r="B87" s="15">
        <v>88.7</v>
      </c>
      <c r="C87" s="15">
        <v>61.4</v>
      </c>
      <c r="D87" s="23" t="s">
        <v>78</v>
      </c>
    </row>
    <row r="88">
      <c r="A88" s="16">
        <v>1995.0</v>
      </c>
      <c r="B88" s="15">
        <v>87.3</v>
      </c>
      <c r="C88" s="15">
        <v>60.5</v>
      </c>
      <c r="D88" s="15">
        <v>34.4</v>
      </c>
    </row>
    <row r="89">
      <c r="A89" s="16">
        <v>1996.0</v>
      </c>
      <c r="B89" s="15">
        <v>85.6</v>
      </c>
      <c r="C89" s="15">
        <v>59.4</v>
      </c>
      <c r="D89" s="15">
        <v>33.7</v>
      </c>
    </row>
    <row r="90">
      <c r="A90" s="16">
        <v>1997.0</v>
      </c>
      <c r="B90" s="23" t="s">
        <v>78</v>
      </c>
      <c r="C90" s="15">
        <v>58.2</v>
      </c>
      <c r="D90" s="15">
        <v>33.1</v>
      </c>
    </row>
    <row r="91">
      <c r="A91" s="16">
        <v>1998.0</v>
      </c>
      <c r="B91" s="15">
        <v>82.1</v>
      </c>
      <c r="C91" s="15">
        <v>56.9</v>
      </c>
      <c r="D91" s="15">
        <v>32.3</v>
      </c>
    </row>
    <row r="92">
      <c r="A92" s="16">
        <v>1999.0</v>
      </c>
      <c r="B92" s="15">
        <v>79.9</v>
      </c>
      <c r="C92" s="15">
        <v>55.4</v>
      </c>
      <c r="D92" s="15">
        <v>31.5</v>
      </c>
    </row>
    <row r="93">
      <c r="A93" s="16">
        <v>2000.0</v>
      </c>
      <c r="B93" s="15">
        <v>77.5</v>
      </c>
      <c r="C93" s="15">
        <v>53.9</v>
      </c>
      <c r="D93" s="15">
        <v>30.7</v>
      </c>
    </row>
    <row r="94">
      <c r="A94" s="16">
        <v>2001.0</v>
      </c>
      <c r="B94" s="15">
        <v>74.8</v>
      </c>
      <c r="C94" s="15">
        <v>52.1</v>
      </c>
      <c r="D94" s="15">
        <v>29.8</v>
      </c>
    </row>
    <row r="95">
      <c r="A95" s="16">
        <v>2002.0</v>
      </c>
      <c r="B95" s="15">
        <v>72.0</v>
      </c>
      <c r="C95" s="23" t="s">
        <v>78</v>
      </c>
      <c r="D95" s="15">
        <v>28.9</v>
      </c>
    </row>
    <row r="96">
      <c r="A96" s="16">
        <v>2003.0</v>
      </c>
      <c r="B96" s="15">
        <v>69.2</v>
      </c>
      <c r="C96" s="15">
        <v>48.6</v>
      </c>
      <c r="D96" s="15">
        <v>28.0</v>
      </c>
    </row>
    <row r="97">
      <c r="A97" s="16">
        <v>2004.0</v>
      </c>
      <c r="B97" s="15">
        <v>66.7</v>
      </c>
      <c r="C97" s="15">
        <v>46.9</v>
      </c>
      <c r="D97" s="23" t="s">
        <v>78</v>
      </c>
    </row>
    <row r="98">
      <c r="A98" s="16">
        <v>2005.0</v>
      </c>
      <c r="B98" s="23" t="s">
        <v>78</v>
      </c>
      <c r="C98" s="15">
        <v>45.1</v>
      </c>
      <c r="D98" s="15">
        <v>26.1</v>
      </c>
    </row>
    <row r="99">
      <c r="A99" s="16">
        <v>2006.0</v>
      </c>
      <c r="B99" s="15">
        <v>61.1</v>
      </c>
      <c r="C99" s="15">
        <v>43.4</v>
      </c>
      <c r="D99" s="15">
        <v>25.3</v>
      </c>
    </row>
    <row r="100">
      <c r="A100" s="16">
        <v>2007.0</v>
      </c>
      <c r="B100" s="15">
        <v>58.5</v>
      </c>
      <c r="C100" s="23" t="s">
        <v>78</v>
      </c>
      <c r="D100" s="15">
        <v>24.4</v>
      </c>
    </row>
    <row r="101">
      <c r="A101" s="16">
        <v>2008.0</v>
      </c>
      <c r="B101" s="15">
        <v>56.2</v>
      </c>
      <c r="C101" s="15">
        <v>40.3</v>
      </c>
      <c r="D101" s="15">
        <v>23.6</v>
      </c>
    </row>
    <row r="102">
      <c r="A102" s="16">
        <v>2009.0</v>
      </c>
      <c r="B102" s="15">
        <v>53.7</v>
      </c>
      <c r="C102" s="15">
        <v>38.8</v>
      </c>
      <c r="D102" s="15">
        <v>22.9</v>
      </c>
    </row>
    <row r="103">
      <c r="A103" s="16">
        <v>2010.0</v>
      </c>
      <c r="B103" s="23" t="s">
        <v>78</v>
      </c>
      <c r="C103" s="15">
        <v>37.4</v>
      </c>
      <c r="D103" s="15">
        <v>22.2</v>
      </c>
    </row>
    <row r="104">
      <c r="A104" s="16">
        <v>2011.0</v>
      </c>
      <c r="B104" s="15">
        <v>49.3</v>
      </c>
      <c r="C104" s="15">
        <v>36.0</v>
      </c>
      <c r="D104" s="15">
        <v>21.5</v>
      </c>
    </row>
    <row r="105">
      <c r="A105" s="16">
        <v>2012.0</v>
      </c>
      <c r="B105" s="15">
        <v>47.3</v>
      </c>
      <c r="C105" s="15">
        <v>34.7</v>
      </c>
      <c r="D105" s="15">
        <v>20.8</v>
      </c>
    </row>
    <row r="106">
      <c r="A106" s="16">
        <v>2013.0</v>
      </c>
      <c r="B106" s="15">
        <v>45.5</v>
      </c>
      <c r="C106" s="15">
        <v>33.6</v>
      </c>
      <c r="D106" s="15">
        <v>20.2</v>
      </c>
    </row>
    <row r="107">
      <c r="A107" s="16">
        <v>2014.0</v>
      </c>
      <c r="B107" s="15">
        <v>43.7</v>
      </c>
      <c r="C107" s="23" t="s">
        <v>78</v>
      </c>
      <c r="D107" s="15">
        <v>19.6</v>
      </c>
    </row>
    <row r="108">
      <c r="A108" s="16">
        <v>2015.0</v>
      </c>
      <c r="B108" s="15">
        <v>42.2</v>
      </c>
      <c r="C108" s="15">
        <v>31.4</v>
      </c>
      <c r="D108" s="15">
        <v>19.1</v>
      </c>
    </row>
    <row r="109">
      <c r="A109" s="16">
        <v>2016.0</v>
      </c>
      <c r="B109" s="15">
        <v>40.8</v>
      </c>
      <c r="C109" s="15">
        <v>30.5</v>
      </c>
      <c r="D109" s="15">
        <v>18.6</v>
      </c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</sheetData>
  <mergeCells count="6">
    <mergeCell ref="M1:O1"/>
    <mergeCell ref="M6:N6"/>
    <mergeCell ref="B31:B32"/>
    <mergeCell ref="C31:C32"/>
    <mergeCell ref="D31:D32"/>
    <mergeCell ref="E31:E32"/>
  </mergeCells>
  <conditionalFormatting sqref="M6:N11">
    <cfRule type="colorScale" priority="1">
      <colorScale>
        <cfvo type="min"/>
        <cfvo type="max"/>
        <color rgb="FFFFFFFF"/>
        <color rgb="FFE67C73"/>
      </colorScale>
    </cfRule>
  </conditionalFormatting>
  <conditionalFormatting sqref="M6:N11">
    <cfRule type="cellIs" dxfId="0" priority="2" operator="lessThan">
      <formula>20</formula>
    </cfRule>
  </conditionalFormatting>
  <conditionalFormatting sqref="I2:K29">
    <cfRule type="colorScale" priority="3">
      <colorScale>
        <cfvo type="min"/>
        <cfvo type="max"/>
        <color rgb="FFFFFFFF"/>
        <color rgb="FFE67C73"/>
      </colorScale>
    </cfRule>
  </conditionalFormatting>
  <conditionalFormatting sqref="I2:K29">
    <cfRule type="colorScale" priority="4">
      <colorScale>
        <cfvo type="min"/>
        <cfvo type="max"/>
        <color rgb="FFFFFFFF"/>
        <color rgb="FFE67C73"/>
      </colorScale>
    </cfRule>
  </conditionalFormatting>
  <drawing r:id="rId1"/>
</worksheet>
</file>