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 activeTab="3"/>
  </bookViews>
  <sheets>
    <sheet name="НЕПРАВИЛЬНО" sheetId="1" r:id="rId1"/>
    <sheet name="ОБУЧЕНИЕ" sheetId="2" r:id="rId2"/>
    <sheet name="ПРОВЕРКА" sheetId="3" r:id="rId3"/>
    <sheet name="all staff" sheetId="4" r:id="rId4"/>
  </sheets>
  <calcPr calcId="145621"/>
</workbook>
</file>

<file path=xl/calcChain.xml><?xml version="1.0" encoding="utf-8"?>
<calcChain xmlns="http://schemas.openxmlformats.org/spreadsheetml/2006/main">
  <c r="AE10" i="4" l="1"/>
  <c r="AE9" i="4"/>
  <c r="M12" i="4"/>
  <c r="M11" i="4"/>
  <c r="M10" i="4"/>
  <c r="M9" i="4"/>
  <c r="E10" i="4"/>
  <c r="E9" i="4"/>
  <c r="M11" i="3" l="1"/>
  <c r="M9" i="3"/>
  <c r="F69" i="1" l="1"/>
  <c r="F67" i="1"/>
  <c r="G78" i="1" l="1"/>
  <c r="G70" i="1"/>
  <c r="G79" i="1" s="1"/>
  <c r="G51" i="1"/>
  <c r="G35" i="1"/>
  <c r="G52" i="1" s="1"/>
  <c r="F23" i="1"/>
  <c r="F21" i="1"/>
  <c r="G24" i="1" s="1"/>
  <c r="G25" i="1" s="1"/>
  <c r="B78" i="1"/>
  <c r="A69" i="1"/>
  <c r="B70" i="1" s="1"/>
  <c r="A67" i="1"/>
  <c r="A75" i="1"/>
  <c r="A73" i="1"/>
  <c r="B62" i="1"/>
  <c r="A48" i="1"/>
  <c r="B51" i="1" s="1"/>
  <c r="A46" i="1"/>
  <c r="A34" i="1"/>
  <c r="A32" i="1"/>
  <c r="A23" i="1"/>
  <c r="A21" i="1"/>
  <c r="B24" i="1" s="1"/>
  <c r="A11" i="1"/>
  <c r="B16" i="1" s="1"/>
  <c r="B79" i="1" l="1"/>
  <c r="B35" i="1"/>
  <c r="B52" i="1"/>
  <c r="B25" i="1"/>
</calcChain>
</file>

<file path=xl/sharedStrings.xml><?xml version="1.0" encoding="utf-8"?>
<sst xmlns="http://schemas.openxmlformats.org/spreadsheetml/2006/main" count="207" uniqueCount="91">
  <si>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</si>
  <si>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</si>
  <si>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</si>
  <si>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</si>
  <si>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</si>
  <si>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</si>
  <si>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</si>
  <si>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</si>
  <si>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</si>
  <si>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</si>
  <si>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</si>
  <si>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</si>
  <si>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</si>
  <si>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</si>
  <si>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</si>
  <si>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</si>
  <si>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</si>
  <si>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</si>
  <si>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</si>
  <si>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</si>
  <si>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</si>
  <si>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</si>
  <si>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</si>
  <si>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</si>
  <si>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</si>
  <si>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</si>
  <si>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</si>
  <si>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</si>
  <si>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</si>
  <si>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</si>
  <si>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</si>
  <si>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</si>
  <si>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</si>
  <si>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</si>
  <si>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</si>
  <si>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</si>
  <si>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</si>
  <si>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</si>
  <si>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</si>
  <si>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</si>
  <si>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</si>
  <si>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</si>
  <si>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</si>
  <si>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</si>
  <si>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</si>
  <si>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</si>
  <si>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</si>
  <si>
    <t>weighted GINI INDEX Petal width</t>
  </si>
  <si>
    <t>weighted GINI INDEX Sepal width</t>
  </si>
  <si>
    <t>weighted GINI INDEX Color</t>
  </si>
  <si>
    <t>На первом этапе выбираем Petal width, потому что weighted индекс джини есть наименьший</t>
  </si>
  <si>
    <t>НЕ сходится с ответами…Sepal width меньше колор</t>
  </si>
  <si>
    <t>Is the color yellow</t>
  </si>
  <si>
    <t>мы видим, что при этом цвете можно отличить только Iris Virginica с вероятностью 1. Поэтому для остальных списис вероятности будут 0.</t>
  </si>
  <si>
    <t>Дальше в примере мы видим как считается индекс джини для желтого.</t>
  </si>
  <si>
    <t>1/3 - отношение виргиники ко всем строкам</t>
  </si>
  <si>
    <t>потом по формуле 1 - квадрат от вероятности нужного случая, как раз 1 - 1 в кв-те(ее мы определили ранее).</t>
  </si>
  <si>
    <t>А вот дальше непонятная херня, буду писать догатки</t>
  </si>
  <si>
    <t>Далее наверное считается взвешенный индекс джини для обратного случая, цвет не желтый.</t>
  </si>
  <si>
    <t>(2/3)*(1 - (2/2)^2)</t>
  </si>
  <si>
    <t>2/3 - это оставшиеся не нужные случаи - 2 строки про Iris Versicolor деленные на все строки</t>
  </si>
  <si>
    <t>2/2 - это отношение всех Iris Versicolor к значениям color кроме желтого.</t>
  </si>
  <si>
    <t>Предположу. что если бы значение списис было больше - то таких дробей вквадрате было бы больше</t>
  </si>
  <si>
    <t>is the color blue?</t>
  </si>
  <si>
    <t xml:space="preserve">(1/3) * (1*1^2) + (2/3) * (1 - (1/2)^2 +(1/2)^2)  </t>
  </si>
  <si>
    <t>is the color purple?</t>
  </si>
  <si>
    <t>In this case, there are only two possible decision rules:</t>
  </si>
  <si>
    <r>
      <t>The rule is</t>
    </r>
    <r>
      <rPr>
        <i/>
        <sz val="12"/>
        <color rgb="FF212529"/>
        <rFont val="Segoe UI"/>
        <family val="2"/>
        <charset val="204"/>
      </rPr>
      <t> "Is the petal width less or equal to 0.6?";</t>
    </r>
    <r>
      <rPr>
        <sz val="12"/>
        <color rgb="FF212529"/>
        <rFont val="Segoe UI"/>
        <family val="2"/>
        <charset val="204"/>
      </rPr>
      <t> No more splitting is performed.</t>
    </r>
  </si>
  <si>
    <r>
      <t>Is the petal width less or equal to 0.6? </t>
    </r>
    <r>
      <rPr>
        <sz val="12"/>
        <color rgb="FF212529"/>
        <rFont val="Segoe UI"/>
        <family val="2"/>
        <charset val="204"/>
      </rPr>
      <t>The weighted sum: </t>
    </r>
    <r>
      <rPr>
        <sz val="13.3"/>
        <color rgb="FF212529"/>
        <rFont val="Times New Roman"/>
        <family val="1"/>
        <charset val="204"/>
      </rPr>
      <t/>
    </r>
  </si>
  <si>
    <r>
      <t>Is the petal width less or equal to 1.3?</t>
    </r>
    <r>
      <rPr>
        <sz val="12"/>
        <color rgb="FF212529"/>
        <rFont val="Segoe UI"/>
        <family val="2"/>
        <charset val="204"/>
      </rPr>
      <t> The weighted sum:</t>
    </r>
  </si>
  <si>
    <t>ПОЧЕМУ ТОЛЬКО 2 ПРАВИЛА, А НЕ ДЛЯ ВСЕХ ЗНАЧЕНИЙ Я НЕ ПОНЯЛ. НАВЕРНОЕ ДЕЛО В ИМПУРИТИ И ИНФОРМАТИОН ГЕЙН. ТО есть один из путей сплита всегда образует множетсво одиннаковых объектов</t>
  </si>
  <si>
    <t>1/4 * (1 - 1*1) + (3/4)*(1-(2/3)*(2/3) - (1/3)*(1/3))</t>
  </si>
  <si>
    <t>2/4*(1-1/2*1/2-1/2*1/2) + 2/4*(1-1/2*1/2-1/2*1/2)</t>
  </si>
  <si>
    <t>Is the petal width less or equal to 0.3?</t>
  </si>
  <si>
    <t>Is the petal width less or equal to 1.3?</t>
  </si>
  <si>
    <t>Is the sepal width less or equal to 2.6?</t>
  </si>
  <si>
    <t>Is the sepal width less or equal to 2.7?</t>
  </si>
  <si>
    <t>Is the color yellow?</t>
  </si>
  <si>
    <t>Is the color purple?</t>
  </si>
  <si>
    <t>1/5*(1-1) + 4/5(1 - 2/4*2/4-2/4*2/4)</t>
  </si>
  <si>
    <t>first split</t>
  </si>
  <si>
    <t>second split</t>
  </si>
  <si>
    <t>2/4*(1-1/2*1/2) + 2/4*(1-1/2*1/2)</t>
  </si>
  <si>
    <t>3/4*(1-2/3*2/3-1/3*1/3) + 1/4*(1-1)</t>
  </si>
  <si>
    <t>1/4*(1-1) + 3/4*(1-2/3*2/3 - 1/3*1/3)</t>
  </si>
  <si>
    <t>наверное это лучше потому что отсекается объект одного типа</t>
  </si>
  <si>
    <t>отсекаются объекты 2 типов</t>
  </si>
  <si>
    <t>3/4*(1-2/3*2/3-1/3*1/3) + 1/4 * (1-1)</t>
  </si>
  <si>
    <t>third split</t>
  </si>
  <si>
    <t>1/3*(1-1) + 2/3*(1-1/2*1/2-1/2*1/2)</t>
  </si>
  <si>
    <t>2/3 * (1-1) + 1/3 * (1-1)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</si>
</sst>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rgb="FF212529"/>
      <name val="Revert"/>
    </font>
    <font>
      <i/>
      <sz val="12"/>
      <color rgb="FF212529"/>
      <name val="Segoe UI"/>
      <family val="2"/>
      <charset val="204"/>
    </font>
    <font>
      <sz val="7.7"/>
      <color rgb="FF212529"/>
      <name val="Times New Roman"/>
      <family val="1"/>
      <charset val="204"/>
    </font>
    <font>
      <sz val="13.3"/>
      <color rgb="FF212529"/>
      <name val="Times New Roman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color rgb="FF212529"/>
      <name val="Cambria"/>
      <family val="1"/>
      <charset val="204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51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2" fontId="3" fillId="2" borderId="3" xfId="0" applyNumberFormat="1" applyFont="1" applyFill="1" applyBorder="1" applyAlignment="1">
      <alignment vertical="top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0" fillId="0" borderId="0" xfId="0" applyAlignment="1"/>
    <xf numFmtId="0" fontId="0" fillId="11" borderId="0" xfId="0" applyFill="1"/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3" fillId="0" borderId="4" xfId="0" applyNumberFormat="1" applyFont="1" applyFill="1" applyBorder="1" applyAlignment="1">
      <alignment vertical="top" wrapText="1"/>
    </xf>
    <xf numFmtId="2" fontId="3" fillId="10" borderId="1" xfId="0" applyNumberFormat="1" applyFont="1" applyFill="1" applyBorder="1" applyAlignment="1">
      <alignment vertical="top"/>
    </xf>
    <xf numFmtId="0" fontId="7" fillId="9" borderId="0" xfId="1"/>
    <xf numFmtId="0" fontId="3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12" fillId="3" borderId="0" xfId="0" applyFont="1" applyFill="1" applyAlignment="1"/>
    <xf numFmtId="0" fontId="13" fillId="3" borderId="0" xfId="0" applyFont="1" applyFill="1" applyAlignment="1">
      <alignment horizontal="right" vertical="center"/>
    </xf>
    <xf numFmtId="0" fontId="0" fillId="12" borderId="0" xfId="0" applyFill="1" applyAlignment="1"/>
    <xf numFmtId="0" fontId="12" fillId="12" borderId="0" xfId="0" applyFont="1" applyFill="1" applyAlignment="1"/>
    <xf numFmtId="0" fontId="3" fillId="0" borderId="1" xfId="0" applyFont="1" applyFill="1" applyBorder="1" applyAlignment="1">
      <alignment vertical="top"/>
    </xf>
    <xf numFmtId="2" fontId="3" fillId="0" borderId="1" xfId="0" applyNumberFormat="1" applyFont="1" applyFill="1" applyBorder="1" applyAlignment="1">
      <alignment vertical="top"/>
    </xf>
    <xf numFmtId="0" fontId="5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0" indent="0" justifyLastLine="0" shrinkToFit="0" readingOrder="0"/>
    </dxf>
    <dxf>
      <border outline="0">
        <top style="thin">
          <color rgb="FF000000"/>
        </top>
      </border>
    </dxf>
    <dxf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0" indent="0" justifyLastLine="0" shrinkToFit="0" readingOrder="0"/>
    </dxf>
    <dxf>
      <border outline="0">
        <top style="thin">
          <color rgb="FF000000"/>
        </top>
      </border>
    </dxf>
    <dxf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0" indent="0" justifyLastLine="0" shrinkToFit="0" readingOrder="0"/>
    </dxf>
    <dxf>
      <border outline="0">
        <top style="thin">
          <color rgb="FF000000"/>
        </top>
      </border>
    </dxf>
    <dxf>
      <alignment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6</xdr:col>
      <xdr:colOff>19050</xdr:colOff>
      <xdr:row>7</xdr:row>
      <xdr:rowOff>47625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"/>
          <a:ext cx="5838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7</xdr:col>
      <xdr:colOff>552450</xdr:colOff>
      <xdr:row>40</xdr:row>
      <xdr:rowOff>95250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69818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13</xdr:col>
      <xdr:colOff>141877</xdr:colOff>
      <xdr:row>20</xdr:row>
      <xdr:rowOff>9419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5725"/>
          <a:ext cx="7980952" cy="8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6" headerRowDxfId="71" headerRowBorderDxfId="70" tableBorderDxfId="69">
  <autoFilter ref="A1:D6"/>
  <sortState ref="A3:D6">
    <sortCondition ref="D1:D6"/>
  </sortState>
  <tableColumns count="4">
    <tableColumn id="1" name="Petal width" totalsRowLabel="Итог" dataDxfId="68" totalsRowDxfId="67"/>
    <tableColumn id="2" name="Sepal width" dataDxfId="66" totalsRowDxfId="65"/>
    <tableColumn id="3" name="Color" dataDxfId="64" totalsRowDxfId="63"/>
    <tableColumn id="4" name="Species" dataDxfId="62" totalsRow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F1:I5" headerRowDxfId="60" headerRowBorderDxfId="59" tableBorderDxfId="58">
  <autoFilter ref="F1:I5"/>
  <sortState ref="F2:I5">
    <sortCondition ref="I1:I6"/>
  </sortState>
  <tableColumns count="4">
    <tableColumn id="1" name="Petal width" totalsRowLabel="Итог" dataDxfId="57" totalsRowDxfId="56"/>
    <tableColumn id="2" name="Sepal width" dataDxfId="55" totalsRowDxfId="54"/>
    <tableColumn id="3" name="Color" dataDxfId="53" totalsRowDxfId="52"/>
    <tableColumn id="4" name="Species" dataDxfId="51" totalsRow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B4" totalsRowShown="0" headerRowDxfId="49" dataDxfId="47" headerRowBorderDxfId="48" tableBorderDxfId="46" totalsRowBorderDxfId="45">
  <autoFilter ref="A1:B4"/>
  <tableColumns count="2">
    <tableColumn id="1" name="Color" dataDxfId="44"/>
    <tableColumn id="2" name="Species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B5" totalsRowShown="0" headerRowDxfId="42" dataDxfId="40" headerRowBorderDxfId="41" tableBorderDxfId="39" totalsRowBorderDxfId="38">
  <autoFilter ref="A1:B5"/>
  <tableColumns count="2">
    <tableColumn id="1" name="Petal width" dataDxfId="37"/>
    <tableColumn id="2" name="Species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16" displayName="Таблица16" ref="A1:D6" headerRowDxfId="34" dataDxfId="32" totalsRowDxfId="30" headerRowBorderDxfId="33" tableBorderDxfId="31">
  <autoFilter ref="A1:D6"/>
  <sortState ref="A3:D6">
    <sortCondition ref="B1:B6"/>
  </sortState>
  <tableColumns count="4">
    <tableColumn id="1" name="Petal width" totalsRowLabel="Итог" dataDxfId="29" totalsRowDxfId="28"/>
    <tableColumn id="2" name="Sepal width" dataDxfId="27" totalsRowDxfId="26"/>
    <tableColumn id="3" name="Color" dataDxfId="25" totalsRowDxfId="24"/>
    <tableColumn id="4" name="Species" dataDxfId="23" totalsRow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167" displayName="Таблица167" ref="G1:I5" headerRowDxfId="21" dataDxfId="19" totalsRowDxfId="17" headerRowBorderDxfId="20" tableBorderDxfId="18">
  <autoFilter ref="G1:I5"/>
  <sortState ref="G2:I5">
    <sortCondition ref="H1:H5"/>
  </sortState>
  <tableColumns count="3">
    <tableColumn id="2" name="Sepal width" dataDxfId="16" totalsRowDxfId="15"/>
    <tableColumn id="3" name="Color" dataDxfId="14" totalsRowDxfId="13"/>
    <tableColumn id="4" name="Species" dataDxfId="12" totalsRow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Таблица16712" displayName="Таблица16712" ref="V1:X5" headerRowDxfId="10" dataDxfId="8" totalsRowDxfId="6" headerRowBorderDxfId="9" tableBorderDxfId="7">
  <autoFilter ref="V1:X5"/>
  <sortState ref="V2:X5">
    <sortCondition ref="W1:W5"/>
  </sortState>
  <tableColumns count="3">
    <tableColumn id="2" name="Sepal width" dataDxfId="5" totalsRowDxfId="4"/>
    <tableColumn id="3" name="Color" dataDxfId="3" totalsRowDxfId="2"/>
    <tableColumn id="4" name="Speci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="85" zoomScaleNormal="85" workbookViewId="0">
      <selection sqref="A1:D6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ht="51.75">
      <c r="A2" s="1">
        <v>0.3</v>
      </c>
      <c r="B2" s="1">
        <v>2.9</v>
      </c>
      <c r="C2" s="12" t="s">
        <v>4</v>
      </c>
      <c r="D2" s="13" t="s">
        <v>5</v>
      </c>
      <c r="F2" s="1">
        <v>1.4</v>
      </c>
      <c r="G2" s="1">
        <v>2.6</v>
      </c>
      <c r="H2" s="11" t="s">
        <v>6</v>
      </c>
      <c r="I2" s="14" t="s">
        <v>9</v>
      </c>
    </row>
    <row r="3" spans="1:9" ht="51.75">
      <c r="A3" s="1">
        <v>1.4</v>
      </c>
      <c r="B3" s="1">
        <v>2.6</v>
      </c>
      <c r="C3" s="11" t="s">
        <v>6</v>
      </c>
      <c r="D3" s="14" t="s">
        <v>9</v>
      </c>
      <c r="F3" s="1">
        <v>1.4</v>
      </c>
      <c r="G3" s="1">
        <v>2.7</v>
      </c>
      <c r="H3" s="11" t="s">
        <v>6</v>
      </c>
      <c r="I3" s="14" t="s">
        <v>9</v>
      </c>
    </row>
    <row r="4" spans="1:9" ht="51.75">
      <c r="A4" s="1">
        <v>1.4</v>
      </c>
      <c r="B4" s="1">
        <v>2.7</v>
      </c>
      <c r="C4" s="11" t="s">
        <v>6</v>
      </c>
      <c r="D4" s="14" t="s">
        <v>9</v>
      </c>
      <c r="F4" s="1">
        <v>1.4</v>
      </c>
      <c r="G4" s="1">
        <v>2.6</v>
      </c>
      <c r="H4" s="13" t="s">
        <v>8</v>
      </c>
      <c r="I4" s="15" t="s">
        <v>7</v>
      </c>
    </row>
    <row r="5" spans="1:9" ht="51.75">
      <c r="A5" s="1">
        <v>1.4</v>
      </c>
      <c r="B5" s="1">
        <v>2.6</v>
      </c>
      <c r="C5" s="13" t="s">
        <v>8</v>
      </c>
      <c r="D5" s="15" t="s">
        <v>7</v>
      </c>
      <c r="F5" s="1">
        <v>1.4</v>
      </c>
      <c r="G5" s="1">
        <v>2.9</v>
      </c>
      <c r="H5" s="11" t="s">
        <v>6</v>
      </c>
      <c r="I5" s="15" t="s">
        <v>7</v>
      </c>
    </row>
    <row r="6" spans="1:9" ht="46.5" customHeight="1">
      <c r="A6" s="1">
        <v>1.4</v>
      </c>
      <c r="B6" s="1">
        <v>2.9</v>
      </c>
      <c r="C6" s="11" t="s">
        <v>6</v>
      </c>
      <c r="D6" s="15" t="s">
        <v>7</v>
      </c>
      <c r="F6" s="16"/>
      <c r="G6" s="16"/>
    </row>
    <row r="7" spans="1:9" ht="86.25" customHeight="1">
      <c r="A7" s="49" t="s">
        <v>46</v>
      </c>
      <c r="B7" s="49"/>
      <c r="F7" s="50" t="s">
        <v>45</v>
      </c>
      <c r="G7" s="50"/>
    </row>
    <row r="8" spans="1:9" ht="31.5">
      <c r="A8" s="48" t="s">
        <v>0</v>
      </c>
      <c r="B8" s="48"/>
      <c r="F8" s="48" t="s">
        <v>0</v>
      </c>
      <c r="G8" s="48"/>
    </row>
    <row r="9" spans="1:9" ht="15.75">
      <c r="A9" s="5" t="s">
        <v>0</v>
      </c>
      <c r="B9" s="6">
        <v>0.3</v>
      </c>
      <c r="F9" s="5"/>
      <c r="G9" s="6"/>
    </row>
    <row r="10" spans="1:9" ht="17.25">
      <c r="A10" s="4" t="s">
        <v>10</v>
      </c>
      <c r="B10" s="4"/>
      <c r="F10" s="4"/>
      <c r="G10" s="4"/>
    </row>
    <row r="11" spans="1:9">
      <c r="A11" s="3">
        <f>1/1</f>
        <v>1</v>
      </c>
      <c r="B11" s="3"/>
      <c r="F11" s="3"/>
      <c r="G11" s="3"/>
    </row>
    <row r="12" spans="1:9" ht="17.25">
      <c r="A12" s="4" t="s">
        <v>11</v>
      </c>
      <c r="B12" s="4"/>
      <c r="F12" s="4"/>
      <c r="G12" s="4"/>
    </row>
    <row r="13" spans="1:9">
      <c r="A13" s="3">
        <v>0</v>
      </c>
      <c r="B13" s="3"/>
      <c r="F13" s="3"/>
      <c r="G13" s="3"/>
    </row>
    <row r="14" spans="1:9" ht="17.25">
      <c r="A14" s="4" t="s">
        <v>12</v>
      </c>
      <c r="B14" s="4"/>
      <c r="F14" s="4"/>
      <c r="G14" s="4"/>
    </row>
    <row r="15" spans="1:9">
      <c r="A15" s="3">
        <v>0</v>
      </c>
      <c r="B15" s="3"/>
      <c r="F15" s="3"/>
      <c r="G15" s="3"/>
    </row>
    <row r="16" spans="1:9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47</v>
      </c>
      <c r="B25" s="7">
        <f>(1/5)*B16+(4/5)*B24</f>
        <v>0.4</v>
      </c>
      <c r="F25" s="6" t="s">
        <v>47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48" t="s">
        <v>1</v>
      </c>
      <c r="B27" s="48"/>
      <c r="F27" s="48" t="s">
        <v>1</v>
      </c>
      <c r="G27" s="48"/>
    </row>
    <row r="28" spans="1:7">
      <c r="A28" s="9" t="s">
        <v>1</v>
      </c>
      <c r="B28" s="6">
        <v>2.6</v>
      </c>
      <c r="F28" s="9" t="s">
        <v>1</v>
      </c>
      <c r="G28" s="6">
        <v>2.6</v>
      </c>
    </row>
    <row r="29" spans="1:7" ht="17.25">
      <c r="A29" s="4" t="s">
        <v>19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20</v>
      </c>
      <c r="B31" s="4"/>
      <c r="F31" s="4" t="s">
        <v>20</v>
      </c>
      <c r="G31" s="4"/>
    </row>
    <row r="32" spans="1:7">
      <c r="A32" s="10">
        <f>1/2</f>
        <v>0.5</v>
      </c>
      <c r="B32" s="3"/>
      <c r="F32" s="10">
        <v>0.5</v>
      </c>
      <c r="G32" s="3"/>
    </row>
    <row r="33" spans="1:7" ht="17.25">
      <c r="A33" s="4" t="s">
        <v>21</v>
      </c>
      <c r="B33" s="4"/>
      <c r="F33" s="4" t="s">
        <v>21</v>
      </c>
      <c r="G33" s="4"/>
    </row>
    <row r="34" spans="1:7">
      <c r="A34" s="10">
        <f>1/2</f>
        <v>0.5</v>
      </c>
      <c r="B34" s="3"/>
      <c r="F34" s="10">
        <v>0.5</v>
      </c>
      <c r="G34" s="3"/>
    </row>
    <row r="35" spans="1:7">
      <c r="A35" s="3" t="s">
        <v>28</v>
      </c>
      <c r="B35" s="3">
        <f>1-(A32*A32+A34*A34)</f>
        <v>0.5</v>
      </c>
      <c r="F35" s="3" t="s">
        <v>28</v>
      </c>
      <c r="G35" s="3">
        <f>1-(F32*F32+F34*F34)</f>
        <v>0.5</v>
      </c>
    </row>
    <row r="36" spans="1:7">
      <c r="A36" s="9" t="s">
        <v>1</v>
      </c>
      <c r="B36" s="6">
        <v>2.7</v>
      </c>
      <c r="F36" s="9" t="s">
        <v>1</v>
      </c>
      <c r="G36" s="6">
        <v>2.7</v>
      </c>
    </row>
    <row r="37" spans="1:7" ht="17.25">
      <c r="A37" s="4" t="s">
        <v>22</v>
      </c>
      <c r="B37" s="4"/>
      <c r="F37" s="4"/>
      <c r="G37" s="4"/>
    </row>
    <row r="38" spans="1:7">
      <c r="A38" s="10">
        <v>0</v>
      </c>
      <c r="B38" s="3"/>
      <c r="F38" s="10"/>
      <c r="G38" s="3"/>
    </row>
    <row r="39" spans="1:7" ht="17.25">
      <c r="A39" s="4" t="s">
        <v>23</v>
      </c>
      <c r="B39" s="4"/>
      <c r="F39" s="4" t="s">
        <v>23</v>
      </c>
      <c r="G39" s="4"/>
    </row>
    <row r="40" spans="1:7">
      <c r="A40" s="10">
        <v>0</v>
      </c>
      <c r="B40" s="3"/>
      <c r="F40" s="10">
        <v>0</v>
      </c>
      <c r="G40" s="3"/>
    </row>
    <row r="41" spans="1:7" ht="17.25">
      <c r="A41" s="4" t="s">
        <v>24</v>
      </c>
      <c r="B41" s="4"/>
      <c r="F41" s="4" t="s">
        <v>24</v>
      </c>
      <c r="G41" s="4"/>
    </row>
    <row r="42" spans="1:7">
      <c r="A42" s="10">
        <v>1</v>
      </c>
      <c r="B42" s="3"/>
      <c r="F42" s="10">
        <v>1</v>
      </c>
      <c r="G42" s="3"/>
    </row>
    <row r="43" spans="1:7">
      <c r="A43" s="3" t="s">
        <v>29</v>
      </c>
      <c r="B43" s="3">
        <v>0</v>
      </c>
      <c r="F43" s="3" t="s">
        <v>29</v>
      </c>
      <c r="G43" s="3">
        <v>0</v>
      </c>
    </row>
    <row r="44" spans="1:7">
      <c r="A44" s="9" t="s">
        <v>1</v>
      </c>
      <c r="B44" s="6">
        <v>2.9</v>
      </c>
      <c r="F44" s="9" t="s">
        <v>1</v>
      </c>
      <c r="G44" s="6">
        <v>2.9</v>
      </c>
    </row>
    <row r="45" spans="1:7" ht="17.25">
      <c r="A45" s="4" t="s">
        <v>25</v>
      </c>
      <c r="B45" s="4"/>
      <c r="F45" s="4"/>
      <c r="G45" s="4"/>
    </row>
    <row r="46" spans="1:7">
      <c r="A46" s="10">
        <f>1/2</f>
        <v>0.5</v>
      </c>
      <c r="B46" s="3"/>
      <c r="F46" s="10"/>
      <c r="G46" s="3"/>
    </row>
    <row r="47" spans="1:7" ht="17.25">
      <c r="A47" s="4" t="s">
        <v>26</v>
      </c>
      <c r="B47" s="4"/>
      <c r="F47" s="4" t="s">
        <v>26</v>
      </c>
      <c r="G47" s="4"/>
    </row>
    <row r="48" spans="1:7">
      <c r="A48" s="10">
        <f>1/2</f>
        <v>0.5</v>
      </c>
      <c r="B48" s="3"/>
      <c r="F48" s="10">
        <v>1</v>
      </c>
      <c r="G48" s="3"/>
    </row>
    <row r="49" spans="1:7" ht="17.25">
      <c r="A49" s="4" t="s">
        <v>27</v>
      </c>
      <c r="B49" s="4"/>
      <c r="F49" s="4" t="s">
        <v>27</v>
      </c>
      <c r="G49" s="4"/>
    </row>
    <row r="50" spans="1:7">
      <c r="A50" s="10">
        <v>0</v>
      </c>
      <c r="B50" s="3"/>
      <c r="F50" s="10">
        <v>0</v>
      </c>
      <c r="G50" s="3"/>
    </row>
    <row r="51" spans="1:7">
      <c r="A51" s="3" t="s">
        <v>30</v>
      </c>
      <c r="B51" s="3">
        <f>1-(A48*A48+A50*A50)</f>
        <v>0.75</v>
      </c>
      <c r="F51" s="3" t="s">
        <v>30</v>
      </c>
      <c r="G51" s="3">
        <f>1-(F48*F48+F50*F50)</f>
        <v>0</v>
      </c>
    </row>
    <row r="52" spans="1:7">
      <c r="A52" s="6" t="s">
        <v>48</v>
      </c>
      <c r="B52" s="7">
        <f>2/5 * B35 + 2/5*B51</f>
        <v>0.5</v>
      </c>
      <c r="F52" s="6" t="s">
        <v>48</v>
      </c>
      <c r="G52" s="7">
        <f>(2/4) * G35</f>
        <v>0.25</v>
      </c>
    </row>
    <row r="54" spans="1:7" ht="31.5">
      <c r="A54" s="48" t="s">
        <v>2</v>
      </c>
      <c r="B54" s="48"/>
      <c r="F54" s="48" t="s">
        <v>2</v>
      </c>
      <c r="G54" s="48"/>
    </row>
    <row r="55" spans="1:7">
      <c r="A55" s="9" t="s">
        <v>2</v>
      </c>
      <c r="B55" s="6" t="s">
        <v>4</v>
      </c>
      <c r="F55" s="9"/>
      <c r="G55" s="6"/>
    </row>
    <row r="56" spans="1:7" ht="17.25">
      <c r="A56" s="4" t="s">
        <v>31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32</v>
      </c>
      <c r="B58" s="4"/>
      <c r="F58" s="4"/>
      <c r="G58" s="4"/>
    </row>
    <row r="59" spans="1:7">
      <c r="A59" s="10">
        <v>0</v>
      </c>
      <c r="B59" s="3"/>
      <c r="F59" s="10"/>
      <c r="G59" s="3"/>
    </row>
    <row r="60" spans="1:7" ht="17.25">
      <c r="A60" s="4" t="s">
        <v>33</v>
      </c>
      <c r="B60" s="4"/>
      <c r="F60" s="4"/>
      <c r="G60" s="4"/>
    </row>
    <row r="61" spans="1:7">
      <c r="A61" s="10">
        <v>0</v>
      </c>
      <c r="B61" s="3"/>
      <c r="F61" s="10"/>
      <c r="G61" s="3"/>
    </row>
    <row r="62" spans="1:7">
      <c r="A62" s="3" t="s">
        <v>34</v>
      </c>
      <c r="B62" s="3">
        <f>1-(A59*A59+A61*A61)</f>
        <v>1</v>
      </c>
      <c r="F62" s="3"/>
      <c r="G62" s="3"/>
    </row>
    <row r="63" spans="1:7">
      <c r="A63" s="9" t="s">
        <v>2</v>
      </c>
      <c r="B63" s="6" t="s">
        <v>6</v>
      </c>
      <c r="F63" s="9" t="s">
        <v>2</v>
      </c>
      <c r="G63" s="6" t="s">
        <v>6</v>
      </c>
    </row>
    <row r="64" spans="1:7" ht="17.25">
      <c r="A64" s="4" t="s">
        <v>35</v>
      </c>
      <c r="B64" s="4"/>
      <c r="F64" s="4"/>
      <c r="G64" s="4"/>
    </row>
    <row r="65" spans="1:7">
      <c r="A65" s="10">
        <v>0</v>
      </c>
      <c r="B65" s="3"/>
      <c r="F65" s="10"/>
      <c r="G65" s="3"/>
    </row>
    <row r="66" spans="1:7" ht="17.25">
      <c r="A66" s="4" t="s">
        <v>36</v>
      </c>
      <c r="B66" s="4"/>
      <c r="F66" s="4" t="s">
        <v>36</v>
      </c>
      <c r="G66" s="4"/>
    </row>
    <row r="67" spans="1:7">
      <c r="A67" s="10">
        <f>1/3</f>
        <v>0.33333333333333331</v>
      </c>
      <c r="B67" s="3"/>
      <c r="F67" s="10">
        <f>1/3</f>
        <v>0.33333333333333331</v>
      </c>
      <c r="G67" s="3"/>
    </row>
    <row r="68" spans="1:7" ht="17.25">
      <c r="A68" s="4" t="s">
        <v>37</v>
      </c>
      <c r="B68" s="4"/>
      <c r="F68" s="4" t="s">
        <v>37</v>
      </c>
      <c r="G68" s="4"/>
    </row>
    <row r="69" spans="1:7">
      <c r="A69" s="10">
        <f>2/3</f>
        <v>0.66666666666666663</v>
      </c>
      <c r="B69" s="3"/>
      <c r="F69" s="10">
        <f>2/3</f>
        <v>0.66666666666666663</v>
      </c>
      <c r="G69" s="3"/>
    </row>
    <row r="70" spans="1:7">
      <c r="A70" s="3" t="s">
        <v>38</v>
      </c>
      <c r="B70" s="3">
        <f>1-(A65*A65+A67*A67+A69*A69)</f>
        <v>0.44444444444444442</v>
      </c>
      <c r="F70" s="3" t="s">
        <v>38</v>
      </c>
      <c r="G70" s="3">
        <f>1-(F65*F65+F67*F67+F69*F69)</f>
        <v>0.44444444444444442</v>
      </c>
    </row>
    <row r="71" spans="1:7">
      <c r="A71" s="9" t="s">
        <v>2</v>
      </c>
      <c r="B71" s="6" t="s">
        <v>8</v>
      </c>
      <c r="F71" s="9" t="s">
        <v>2</v>
      </c>
      <c r="G71" s="6" t="s">
        <v>8</v>
      </c>
    </row>
    <row r="72" spans="1:7" ht="17.25">
      <c r="A72" s="4" t="s">
        <v>39</v>
      </c>
      <c r="B72" s="4"/>
      <c r="F72" s="4"/>
      <c r="G72" s="4"/>
    </row>
    <row r="73" spans="1:7">
      <c r="A73" s="10">
        <f>1/2</f>
        <v>0.5</v>
      </c>
      <c r="B73" s="3"/>
      <c r="F73" s="10"/>
      <c r="G73" s="3"/>
    </row>
    <row r="74" spans="1:7" ht="17.25">
      <c r="A74" s="4" t="s">
        <v>40</v>
      </c>
      <c r="B74" s="4"/>
      <c r="F74" s="4" t="s">
        <v>40</v>
      </c>
      <c r="G74" s="4"/>
    </row>
    <row r="75" spans="1:7">
      <c r="A75" s="10">
        <f>1/2</f>
        <v>0.5</v>
      </c>
      <c r="B75" s="3"/>
      <c r="F75" s="10">
        <v>1</v>
      </c>
      <c r="G75" s="3"/>
    </row>
    <row r="76" spans="1:7" ht="17.25">
      <c r="A76" s="4" t="s">
        <v>41</v>
      </c>
      <c r="B76" s="4"/>
      <c r="F76" s="4" t="s">
        <v>41</v>
      </c>
      <c r="G76" s="4"/>
    </row>
    <row r="77" spans="1:7">
      <c r="A77" s="10">
        <v>0</v>
      </c>
      <c r="B77" s="3"/>
      <c r="F77" s="10">
        <v>0</v>
      </c>
      <c r="G77" s="3"/>
    </row>
    <row r="78" spans="1:7">
      <c r="A78" s="3" t="s">
        <v>42</v>
      </c>
      <c r="B78" s="3">
        <f>1-(A75*A75+A77*A77+A73*A73)</f>
        <v>0.5</v>
      </c>
      <c r="F78" s="3" t="s">
        <v>42</v>
      </c>
      <c r="G78" s="3">
        <f>1-(F75*F75+F77*F77+F73*F73)</f>
        <v>0</v>
      </c>
    </row>
    <row r="79" spans="1:7">
      <c r="A79" s="6" t="s">
        <v>49</v>
      </c>
      <c r="B79" s="7">
        <f>(1/5)*B62+(3/5)*B70+(1/5)*B78</f>
        <v>0.56666666666666665</v>
      </c>
      <c r="F79" s="6" t="s">
        <v>49</v>
      </c>
      <c r="G79" s="7">
        <f>(3/4)*G62+(3/4)*G70</f>
        <v>0.33333333333333331</v>
      </c>
    </row>
    <row r="81" spans="1:6">
      <c r="F81" t="s">
        <v>44</v>
      </c>
    </row>
    <row r="82" spans="1:6">
      <c r="A82" t="s">
        <v>50</v>
      </c>
    </row>
    <row r="83" spans="1:6">
      <c r="A83" t="s">
        <v>43</v>
      </c>
      <c r="F83" t="s">
        <v>51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72" priority="8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29" sqref="C29"/>
    </sheetView>
  </sheetViews>
  <sheetFormatPr defaultRowHeight="15"/>
  <cols>
    <col min="1" max="1" width="27.7109375" customWidth="1"/>
    <col min="2" max="2" width="23" customWidth="1"/>
  </cols>
  <sheetData>
    <row r="1" spans="1:2">
      <c r="A1" s="19" t="s">
        <v>2</v>
      </c>
      <c r="B1" s="20" t="s">
        <v>3</v>
      </c>
    </row>
    <row r="2" spans="1:2" ht="17.25">
      <c r="A2" s="21" t="s">
        <v>8</v>
      </c>
      <c r="B2" s="22" t="s">
        <v>7</v>
      </c>
    </row>
    <row r="3" spans="1:2" ht="17.25">
      <c r="A3" s="21" t="s">
        <v>4</v>
      </c>
      <c r="B3" s="22" t="s">
        <v>9</v>
      </c>
    </row>
    <row r="4" spans="1:2" ht="17.25">
      <c r="A4" s="23" t="s">
        <v>6</v>
      </c>
      <c r="B4" s="24" t="s">
        <v>9</v>
      </c>
    </row>
    <row r="6" spans="1:2" ht="17.25">
      <c r="A6" s="25"/>
    </row>
    <row r="8" spans="1:2">
      <c r="B8" s="26"/>
    </row>
    <row r="9" spans="1:2" s="28" customFormat="1">
      <c r="A9" s="28" t="s">
        <v>52</v>
      </c>
    </row>
    <row r="10" spans="1:2">
      <c r="A10" t="s">
        <v>53</v>
      </c>
    </row>
    <row r="12" spans="1:2">
      <c r="A12" t="s">
        <v>54</v>
      </c>
    </row>
    <row r="14" spans="1:2">
      <c r="A14" s="27" t="s">
        <v>55</v>
      </c>
    </row>
    <row r="15" spans="1:2">
      <c r="A15" t="s">
        <v>56</v>
      </c>
    </row>
    <row r="16" spans="1:2">
      <c r="A16" t="s">
        <v>57</v>
      </c>
    </row>
    <row r="18" spans="1:1">
      <c r="A18" t="s">
        <v>58</v>
      </c>
    </row>
    <row r="20" spans="1:1">
      <c r="A20" t="s">
        <v>59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6" spans="1:1" s="28" customFormat="1">
      <c r="A26" s="28" t="s">
        <v>63</v>
      </c>
    </row>
    <row r="28" spans="1:1">
      <c r="A28" t="s">
        <v>64</v>
      </c>
    </row>
    <row r="31" spans="1:1">
      <c r="A31" s="28" t="s">
        <v>65</v>
      </c>
    </row>
    <row r="33" spans="1:1">
      <c r="A33" t="s">
        <v>64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3" sqref="M13"/>
    </sheetView>
  </sheetViews>
  <sheetFormatPr defaultRowHeight="15"/>
  <cols>
    <col min="1" max="1" width="5.5703125" customWidth="1"/>
    <col min="2" max="2" width="11.42578125" customWidth="1"/>
  </cols>
  <sheetData>
    <row r="1" spans="1:13" ht="60">
      <c r="A1" s="17" t="s">
        <v>0</v>
      </c>
      <c r="B1" s="18" t="s">
        <v>3</v>
      </c>
    </row>
    <row r="2" spans="1:13" ht="17.25">
      <c r="A2" s="31">
        <v>0.6</v>
      </c>
      <c r="B2" s="22" t="s">
        <v>5</v>
      </c>
    </row>
    <row r="3" spans="1:13" ht="34.5">
      <c r="A3" s="31">
        <v>1.3</v>
      </c>
      <c r="B3" s="22" t="s">
        <v>9</v>
      </c>
    </row>
    <row r="4" spans="1:13" ht="34.5">
      <c r="A4" s="31">
        <v>1.4</v>
      </c>
      <c r="B4" s="22" t="s">
        <v>7</v>
      </c>
    </row>
    <row r="5" spans="1:13" ht="34.5">
      <c r="A5" s="31">
        <v>1.4</v>
      </c>
      <c r="B5" s="24" t="s">
        <v>9</v>
      </c>
    </row>
    <row r="7" spans="1:13" ht="17.25">
      <c r="A7" s="29" t="s">
        <v>66</v>
      </c>
    </row>
    <row r="8" spans="1:13">
      <c r="A8" s="27"/>
    </row>
    <row r="9" spans="1:13" ht="17.25">
      <c r="A9" s="30" t="s">
        <v>68</v>
      </c>
      <c r="H9" t="s">
        <v>71</v>
      </c>
      <c r="M9" s="33">
        <f>1/4 * (1 - 1*1) + (3/4)*(1-(2/3)*(2/3) - (1/3)*(1/3))</f>
        <v>0.33333333333333337</v>
      </c>
    </row>
    <row r="10" spans="1:13">
      <c r="A10" s="27"/>
    </row>
    <row r="11" spans="1:13" ht="17.25">
      <c r="A11" s="30" t="s">
        <v>69</v>
      </c>
      <c r="H11" t="s">
        <v>72</v>
      </c>
      <c r="M11" s="33">
        <f>2/4*(1-1/2*1/2-1/2*1/2) + 2/4*(1-1/2*1/2-1/2*1/2)</f>
        <v>0.5</v>
      </c>
    </row>
    <row r="12" spans="1:13">
      <c r="A12" s="27"/>
    </row>
    <row r="13" spans="1:13" ht="17.25">
      <c r="A13" s="29" t="s">
        <v>67</v>
      </c>
    </row>
    <row r="15" spans="1:13" ht="17.25">
      <c r="A15" s="3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H1" workbookViewId="0">
      <selection activeCell="W17" sqref="W17"/>
    </sheetView>
  </sheetViews>
  <sheetFormatPr defaultRowHeight="15"/>
  <cols>
    <col min="1" max="1" width="38.5703125" style="27" customWidth="1"/>
    <col min="2" max="2" width="12" style="27" bestFit="1" customWidth="1"/>
    <col min="3" max="3" width="11.85546875" style="27" bestFit="1" customWidth="1"/>
    <col min="4" max="4" width="13.28515625" style="27" bestFit="1" customWidth="1"/>
    <col min="5" max="5" width="9.140625" style="27"/>
    <col min="6" max="6" width="9.140625" style="44"/>
    <col min="7" max="7" width="18.7109375" style="27" bestFit="1" customWidth="1"/>
    <col min="8" max="8" width="11.85546875" style="27" bestFit="1" customWidth="1"/>
    <col min="9" max="9" width="15" style="27" bestFit="1" customWidth="1"/>
    <col min="10" max="11" width="9.140625" style="27"/>
    <col min="12" max="12" width="20.28515625" style="27" customWidth="1"/>
    <col min="13" max="20" width="9.140625" style="27"/>
    <col min="21" max="21" width="9.140625" style="44"/>
    <col min="22" max="23" width="9.140625" style="27"/>
    <col min="24" max="24" width="21.28515625" style="27" customWidth="1"/>
    <col min="25" max="25" width="16.7109375" style="27" customWidth="1"/>
    <col min="26" max="16384" width="9.140625" style="27"/>
  </cols>
  <sheetData>
    <row r="1" spans="1:31">
      <c r="A1" s="35" t="s">
        <v>0</v>
      </c>
      <c r="B1" s="35" t="s">
        <v>1</v>
      </c>
      <c r="C1" s="35" t="s">
        <v>2</v>
      </c>
      <c r="D1" s="35" t="s">
        <v>3</v>
      </c>
      <c r="G1" s="35" t="s">
        <v>1</v>
      </c>
      <c r="H1" s="35" t="s">
        <v>2</v>
      </c>
      <c r="I1" s="35" t="s">
        <v>3</v>
      </c>
      <c r="V1" s="35" t="s">
        <v>1</v>
      </c>
      <c r="W1" s="35" t="s">
        <v>2</v>
      </c>
      <c r="X1" s="35" t="s">
        <v>3</v>
      </c>
      <c r="Y1" s="35"/>
    </row>
    <row r="2" spans="1:31" ht="17.25">
      <c r="A2" s="36">
        <v>0.3</v>
      </c>
      <c r="B2" s="36">
        <v>2.9</v>
      </c>
      <c r="C2" s="37" t="s">
        <v>4</v>
      </c>
      <c r="D2" s="38" t="s">
        <v>5</v>
      </c>
      <c r="G2" s="36">
        <v>2.6</v>
      </c>
      <c r="H2" s="39" t="s">
        <v>6</v>
      </c>
      <c r="I2" s="40" t="s">
        <v>9</v>
      </c>
      <c r="V2" s="36">
        <v>2.6</v>
      </c>
      <c r="W2" s="39" t="s">
        <v>6</v>
      </c>
      <c r="X2" s="40" t="s">
        <v>9</v>
      </c>
      <c r="Y2" s="46"/>
    </row>
    <row r="3" spans="1:31" ht="17.25">
      <c r="A3" s="36">
        <v>1.4</v>
      </c>
      <c r="B3" s="36">
        <v>2.6</v>
      </c>
      <c r="C3" s="39" t="s">
        <v>6</v>
      </c>
      <c r="D3" s="40" t="s">
        <v>9</v>
      </c>
      <c r="G3" s="36">
        <v>2.7</v>
      </c>
      <c r="H3" s="39" t="s">
        <v>6</v>
      </c>
      <c r="I3" s="40" t="s">
        <v>9</v>
      </c>
      <c r="V3" s="36">
        <v>2.7</v>
      </c>
      <c r="W3" s="39" t="s">
        <v>6</v>
      </c>
      <c r="X3" s="40" t="s">
        <v>9</v>
      </c>
      <c r="Y3" s="46"/>
    </row>
    <row r="4" spans="1:31" ht="17.25">
      <c r="A4" s="36">
        <v>1.4</v>
      </c>
      <c r="B4" s="36">
        <v>2.6</v>
      </c>
      <c r="C4" s="38" t="s">
        <v>8</v>
      </c>
      <c r="D4" s="41" t="s">
        <v>7</v>
      </c>
      <c r="G4" s="36">
        <v>2.9</v>
      </c>
      <c r="H4" s="39" t="s">
        <v>6</v>
      </c>
      <c r="I4" s="41" t="s">
        <v>7</v>
      </c>
      <c r="V4" s="36">
        <v>2.9</v>
      </c>
      <c r="W4" s="39" t="s">
        <v>6</v>
      </c>
      <c r="X4" s="41" t="s">
        <v>7</v>
      </c>
      <c r="Y4" s="46"/>
    </row>
    <row r="5" spans="1:31" ht="17.25">
      <c r="A5" s="36">
        <v>1.4</v>
      </c>
      <c r="B5" s="36">
        <v>2.7</v>
      </c>
      <c r="C5" s="39" t="s">
        <v>6</v>
      </c>
      <c r="D5" s="40" t="s">
        <v>9</v>
      </c>
      <c r="G5" s="36">
        <v>2.6</v>
      </c>
      <c r="H5" s="38" t="s">
        <v>8</v>
      </c>
      <c r="I5" s="41" t="s">
        <v>7</v>
      </c>
      <c r="V5" s="47"/>
      <c r="W5" s="46"/>
      <c r="X5" s="46"/>
      <c r="Y5" s="46"/>
    </row>
    <row r="6" spans="1:31" ht="17.25">
      <c r="A6" s="36">
        <v>1.4</v>
      </c>
      <c r="B6" s="36">
        <v>2.9</v>
      </c>
      <c r="C6" s="39" t="s">
        <v>6</v>
      </c>
      <c r="D6" s="41" t="s">
        <v>7</v>
      </c>
    </row>
    <row r="8" spans="1:31" s="42" customFormat="1" ht="15.75">
      <c r="A8" s="42" t="s">
        <v>80</v>
      </c>
      <c r="F8" s="45"/>
      <c r="G8" s="43" t="s">
        <v>81</v>
      </c>
      <c r="I8" s="43"/>
      <c r="U8" s="45"/>
      <c r="X8" s="43" t="s">
        <v>88</v>
      </c>
      <c r="Z8" s="43"/>
    </row>
    <row r="9" spans="1:31" ht="17.25">
      <c r="A9" s="34" t="s">
        <v>73</v>
      </c>
      <c r="B9" s="27" t="s">
        <v>79</v>
      </c>
      <c r="E9" s="27">
        <f>1/5*(1-1)+4/5*(1-2/4*2/4-2/4*2/4)</f>
        <v>0.4</v>
      </c>
      <c r="I9" s="34" t="s">
        <v>75</v>
      </c>
      <c r="J9" s="27" t="s">
        <v>82</v>
      </c>
      <c r="M9" s="27">
        <f>2/4*(1-1/2*1/2) + 2/4*(1-1/2*1/2)</f>
        <v>0.75</v>
      </c>
      <c r="Z9" s="34" t="s">
        <v>75</v>
      </c>
      <c r="AA9" s="27" t="s">
        <v>89</v>
      </c>
      <c r="AE9" s="27">
        <f>1/3*(1-1) + 2/3*(1-1/2*1/2-1/2*1/2)</f>
        <v>0.33333333333333331</v>
      </c>
    </row>
    <row r="10" spans="1:31" ht="17.25">
      <c r="A10" s="34" t="s">
        <v>74</v>
      </c>
      <c r="B10" s="27" t="s">
        <v>79</v>
      </c>
      <c r="E10" s="27">
        <f>1/5*(1-1)+4/5*(1-2/4*2/4-2/4*2/4)</f>
        <v>0.4</v>
      </c>
      <c r="I10" s="34" t="s">
        <v>76</v>
      </c>
      <c r="J10" s="27" t="s">
        <v>83</v>
      </c>
      <c r="M10" s="27">
        <f>3/4*(1-2/3*2/3-1/3*1/3) + 1/4*(1-1)</f>
        <v>0.33333333333333337</v>
      </c>
      <c r="N10" s="27" t="s">
        <v>86</v>
      </c>
      <c r="Z10" s="34" t="s">
        <v>76</v>
      </c>
      <c r="AA10" s="27" t="s">
        <v>90</v>
      </c>
      <c r="AE10" s="27">
        <f>2/3 * (1-1) + 1/3 * (1-1)</f>
        <v>0</v>
      </c>
    </row>
    <row r="11" spans="1:31" ht="17.25">
      <c r="A11" s="34"/>
      <c r="I11" s="34" t="s">
        <v>77</v>
      </c>
      <c r="J11" s="27" t="s">
        <v>84</v>
      </c>
      <c r="M11" s="27">
        <f>1/4*(1-1) + 3/4*(1-2/3*2/3 - 1/3*1/3)</f>
        <v>0.33333333333333337</v>
      </c>
      <c r="N11" s="27" t="s">
        <v>85</v>
      </c>
      <c r="Z11" s="34"/>
    </row>
    <row r="12" spans="1:31" ht="17.25">
      <c r="A12" s="34"/>
      <c r="I12" s="34" t="s">
        <v>78</v>
      </c>
      <c r="J12" s="27" t="s">
        <v>87</v>
      </c>
      <c r="M12" s="27">
        <f>3/4*(1-2/3*2/3-1/3*1/3) + 1/4 * (1-1)</f>
        <v>0.33333333333333337</v>
      </c>
      <c r="N12" s="27" t="s">
        <v>86</v>
      </c>
      <c r="Z12" s="34"/>
    </row>
    <row r="13" spans="1:31" ht="17.25">
      <c r="A13" s="34"/>
      <c r="I13" s="34"/>
    </row>
    <row r="14" spans="1:31" ht="17.25">
      <c r="A14" s="34"/>
    </row>
    <row r="15" spans="1:31" ht="17.25">
      <c r="A15" s="34"/>
    </row>
    <row r="16" spans="1:31" ht="17.25">
      <c r="A16" s="34"/>
    </row>
  </sheetData>
  <conditionalFormatting sqref="D2">
    <cfRule type="duplicateValues" dxfId="35" priority="9"/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НЕПРАВИЛЬНО</vt:lpstr>
      <vt:lpstr>ОБУЧЕНИЕ</vt:lpstr>
      <vt:lpstr>ПРОВЕРКА</vt:lpstr>
      <vt:lpstr>all staff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2023-07-27T18:23:51Z</dcterms:modified>
</cp:coreProperties>
</file>