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Z:\RUYAN\温州商学院\2022-2023-02\数学建模\2023年第三届长三角高校数学建模竞赛\"/>
    </mc:Choice>
  </mc:AlternateContent>
  <xr:revisionPtr revIDLastSave="0" documentId="13_ncr:1_{E60D370D-91C7-4C9F-907C-622602B49F3F}" xr6:coauthVersionLast="47" xr6:coauthVersionMax="47" xr10:uidLastSave="{00000000-0000-0000-0000-000000000000}"/>
  <bookViews>
    <workbookView xWindow="-98" yWindow="-98" windowWidth="26116" windowHeight="15675" activeTab="1" xr2:uid="{00000000-000D-0000-FFFF-FFFF00000000}"/>
  </bookViews>
  <sheets>
    <sheet name="考研报名人数录取人数1979-今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G3" i="2"/>
  <c r="G4" i="2"/>
  <c r="G5" i="2"/>
  <c r="C6" i="2"/>
  <c r="E6" i="2"/>
  <c r="G6" i="2"/>
  <c r="C7" i="2"/>
  <c r="E7" i="2"/>
  <c r="G7" i="2"/>
  <c r="D8" i="2"/>
  <c r="F8" i="2"/>
  <c r="G8" i="2"/>
  <c r="D9" i="2"/>
  <c r="F9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N5" i="2"/>
  <c r="N6" i="2"/>
  <c r="N7" i="2"/>
  <c r="N4" i="2"/>
  <c r="L5" i="2"/>
  <c r="L6" i="2"/>
  <c r="L7" i="2"/>
  <c r="L4" i="2"/>
  <c r="M3" i="2" s="1"/>
  <c r="K7" i="2"/>
  <c r="K4" i="2"/>
  <c r="K5" i="2"/>
  <c r="K6" i="2"/>
  <c r="T4" i="2"/>
  <c r="T5" i="2"/>
  <c r="T6" i="2"/>
  <c r="T7" i="2"/>
  <c r="T8" i="2"/>
  <c r="T3" i="2"/>
  <c r="R8" i="2"/>
  <c r="R9" i="2"/>
  <c r="R10" i="2"/>
  <c r="R11" i="2"/>
  <c r="R12" i="2"/>
  <c r="R13" i="2"/>
  <c r="R14" i="2"/>
  <c r="R15" i="2"/>
  <c r="R16" i="2"/>
  <c r="N8" i="2"/>
  <c r="L16" i="2"/>
  <c r="N16" i="2"/>
  <c r="N9" i="2"/>
  <c r="N10" i="2"/>
  <c r="N11" i="2"/>
  <c r="N12" i="2"/>
  <c r="N13" i="2"/>
  <c r="N14" i="2"/>
  <c r="N15" i="2"/>
  <c r="L9" i="2"/>
  <c r="L10" i="2"/>
  <c r="L11" i="2"/>
  <c r="L12" i="2"/>
  <c r="L13" i="2"/>
  <c r="L14" i="2"/>
  <c r="L15" i="2"/>
  <c r="L8" i="2"/>
  <c r="K9" i="2"/>
  <c r="K10" i="2"/>
  <c r="K11" i="2"/>
  <c r="K12" i="2"/>
  <c r="K13" i="2"/>
  <c r="K14" i="2"/>
  <c r="K15" i="2"/>
  <c r="K8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M14" i="2" l="1"/>
  <c r="M8" i="2"/>
  <c r="M7" i="2"/>
  <c r="M9" i="2"/>
  <c r="M13" i="2"/>
  <c r="M12" i="2"/>
  <c r="M11" i="2"/>
  <c r="M10" i="2"/>
  <c r="M6" i="2"/>
  <c r="M15" i="2"/>
  <c r="M4" i="2"/>
  <c r="M5" i="2"/>
  <c r="K3" i="2"/>
</calcChain>
</file>

<file path=xl/sharedStrings.xml><?xml version="1.0" encoding="utf-8"?>
<sst xmlns="http://schemas.openxmlformats.org/spreadsheetml/2006/main" count="83" uniqueCount="81">
  <si>
    <t>年份</t>
    <phoneticPr fontId="1" type="noConversion"/>
  </si>
  <si>
    <t>考研报名人数（万）</t>
    <phoneticPr fontId="1" type="noConversion"/>
  </si>
  <si>
    <t>考研录取人数（万）</t>
    <phoneticPr fontId="1" type="noConversion"/>
  </si>
  <si>
    <t>录取率</t>
    <phoneticPr fontId="1" type="noConversion"/>
  </si>
  <si>
    <t>报录比</t>
    <phoneticPr fontId="1" type="noConversion"/>
  </si>
  <si>
    <t>录取数（万）</t>
    <phoneticPr fontId="1" type="noConversion"/>
  </si>
  <si>
    <t>录取数增长率</t>
    <phoneticPr fontId="1" type="noConversion"/>
  </si>
  <si>
    <t>报录比</t>
    <phoneticPr fontId="1" type="noConversion"/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</si>
  <si>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</si>
  <si>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</si>
  <si>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</si>
  <si>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</si>
  <si>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</si>
  <si>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</si>
  <si>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</si>
  <si>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</si>
  <si>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</si>
  <si>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</si>
  <si>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</si>
  <si>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</si>
  <si>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</si>
  <si>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</si>
  <si>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</si>
  <si>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</si>
  <si>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</si>
  <si>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</si>
  <si>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</si>
  <si>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</si>
  <si>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</si>
  <si>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</si>
  <si>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</si>
  <si>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</si>
  <si>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</si>
  <si>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</si>
  <si>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总计(人）</t>
  </si>
  <si>
    <t>男(人）</t>
  </si>
  <si>
    <t>女(人）</t>
  </si>
  <si>
    <t>2341739</t>
  </si>
  <si>
    <t>1143249</t>
  </si>
  <si>
    <t>1198490</t>
  </si>
  <si>
    <t>2277564</t>
  </si>
  <si>
    <t>1141603</t>
  </si>
  <si>
    <t>1135961</t>
  </si>
  <si>
    <t>1639024</t>
  </si>
  <si>
    <t>768046</t>
  </si>
  <si>
    <t>870978</t>
  </si>
  <si>
    <t>1584719</t>
  </si>
  <si>
    <t>758209</t>
  </si>
  <si>
    <t>826510</t>
  </si>
  <si>
    <t>1535013</t>
  </si>
  <si>
    <t>742185</t>
  </si>
  <si>
    <t>792828</t>
  </si>
  <si>
    <t>1495670</t>
  </si>
  <si>
    <t>727262</t>
  </si>
  <si>
    <t>768408</t>
  </si>
  <si>
    <t>1436008</t>
  </si>
  <si>
    <t>697027</t>
  </si>
  <si>
    <t>738981</t>
  </si>
  <si>
    <t>1374584</t>
  </si>
  <si>
    <t>675093</t>
  </si>
  <si>
    <t>699491</t>
  </si>
  <si>
    <t>1279466</t>
  </si>
  <si>
    <t>635123</t>
  </si>
  <si>
    <t>644343</t>
  </si>
  <si>
    <r>
      <rPr>
        <sz val="11"/>
        <rFont val="等线"/>
        <family val="2"/>
      </rPr>
      <t>男女比例</t>
    </r>
    <phoneticPr fontId="1" type="noConversion"/>
  </si>
  <si>
    <t>应届生(万人)</t>
  </si>
  <si>
    <t>往届生(万人)</t>
  </si>
  <si>
    <t>专硕占比</t>
    <phoneticPr fontId="1" type="noConversion"/>
  </si>
  <si>
    <t>专硕占比增长率</t>
    <phoneticPr fontId="1" type="noConversion"/>
  </si>
  <si>
    <t>应届生占比</t>
    <phoneticPr fontId="1" type="noConversion"/>
  </si>
  <si>
    <t>往届生占比</t>
    <phoneticPr fontId="1" type="noConversion"/>
  </si>
  <si>
    <t>2023</t>
    <phoneticPr fontId="1" type="noConversion"/>
  </si>
  <si>
    <t>2022</t>
    <phoneticPr fontId="1" type="noConversion"/>
  </si>
  <si>
    <t>2021</t>
    <phoneticPr fontId="1" type="noConversion"/>
  </si>
  <si>
    <r>
      <rPr>
        <sz val="11"/>
        <rFont val="等线"/>
        <family val="2"/>
      </rPr>
      <t>同比增长率</t>
    </r>
    <phoneticPr fontId="1" type="noConversion"/>
  </si>
  <si>
    <t>交易规模（亿元人民币）</t>
    <phoneticPr fontId="1" type="noConversion"/>
  </si>
  <si>
    <t>中国考研培训市场</t>
    <phoneticPr fontId="1" type="noConversion"/>
  </si>
  <si>
    <t>应届生往届生</t>
    <phoneticPr fontId="1" type="noConversion"/>
  </si>
  <si>
    <t>录取率变化率</t>
    <phoneticPr fontId="1" type="noConversion"/>
  </si>
  <si>
    <t>报名人数（万）</t>
    <phoneticPr fontId="1" type="noConversion"/>
  </si>
  <si>
    <t>报名人数增长率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</si>
</sst>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82" formatCode="0.00_);[Red]\(0.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charset val="134"/>
      <scheme val="minor"/>
    </font>
    <font>
      <sz val="11"/>
      <name val="宋体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等线"/>
      <family val="2"/>
    </font>
    <font>
      <sz val="11"/>
      <name val="宋体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0" fontId="0" fillId="0" borderId="0" xfId="0" applyNumberFormat="1"/>
    <xf numFmtId="0" fontId="2" fillId="0" borderId="0" xfId="0" applyFont="1"/>
    <xf numFmtId="176" fontId="2" fillId="0" borderId="0" xfId="0" applyNumberFormat="1" applyFont="1"/>
    <xf numFmtId="177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10" fontId="0" fillId="0" borderId="1" xfId="0" applyNumberFormat="1" applyBorder="1"/>
    <xf numFmtId="49" fontId="4" fillId="0" borderId="1" xfId="0" applyNumberFormat="1" applyFont="1" applyBorder="1" applyAlignment="1">
      <alignment horizontal="left"/>
    </xf>
    <xf numFmtId="177" fontId="3" fillId="0" borderId="1" xfId="0" applyNumberFormat="1" applyFont="1" applyBorder="1" applyAlignment="1">
      <alignment horizontal="right"/>
    </xf>
    <xf numFmtId="10" fontId="3" fillId="0" borderId="1" xfId="0" applyNumberFormat="1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182" fontId="5" fillId="0" borderId="1" xfId="0" applyNumberFormat="1" applyFont="1" applyBorder="1" applyAlignment="1">
      <alignment horizontal="right"/>
    </xf>
    <xf numFmtId="177" fontId="5" fillId="0" borderId="1" xfId="0" applyNumberFormat="1" applyFont="1" applyBorder="1" applyAlignment="1">
      <alignment horizontal="right"/>
    </xf>
    <xf numFmtId="177" fontId="0" fillId="0" borderId="1" xfId="0" applyNumberFormat="1" applyBorder="1"/>
    <xf numFmtId="49" fontId="5" fillId="0" borderId="1" xfId="0" applyNumberFormat="1" applyFont="1" applyBorder="1" applyAlignment="1">
      <alignment horizontal="right"/>
    </xf>
    <xf numFmtId="182" fontId="3" fillId="0" borderId="1" xfId="0" applyNumberFormat="1" applyFont="1" applyBorder="1" applyAlignment="1">
      <alignment horizontal="right"/>
    </xf>
    <xf numFmtId="10" fontId="8" fillId="0" borderId="1" xfId="0" applyNumberFormat="1" applyFont="1" applyBorder="1"/>
    <xf numFmtId="177" fontId="9" fillId="0" borderId="1" xfId="0" applyNumberFormat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7"/>
  <sheetViews>
    <sheetView workbookViewId="0">
      <selection activeCell="C52" sqref="C52"/>
    </sheetView>
  </sheetViews>
  <sheetFormatPr defaultRowHeight="13.9" x14ac:dyDescent="0.4"/>
  <cols>
    <col min="2" max="3" width="20.59765625" customWidth="1"/>
  </cols>
  <sheetData>
    <row r="2" spans="1:5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4">
      <c r="A3">
        <v>1979</v>
      </c>
      <c r="B3" s="2">
        <v>17.2</v>
      </c>
      <c r="C3" s="2">
        <v>5.7</v>
      </c>
      <c r="D3" s="1">
        <f>C3/B3</f>
        <v>0.33139534883720934</v>
      </c>
      <c r="E3" s="4">
        <f>B3/C3</f>
        <v>3.0175438596491224</v>
      </c>
    </row>
    <row r="4" spans="1:5" x14ac:dyDescent="0.4">
      <c r="A4">
        <v>1980</v>
      </c>
      <c r="B4" s="2">
        <v>20.5</v>
      </c>
      <c r="C4" s="2">
        <v>6.3</v>
      </c>
      <c r="D4" s="1">
        <f t="shared" ref="D4:D47" si="0">C4/B4</f>
        <v>0.3073170731707317</v>
      </c>
      <c r="E4" s="4">
        <f t="shared" ref="E4:E47" si="1">B4/C4</f>
        <v>3.253968253968254</v>
      </c>
    </row>
    <row r="5" spans="1:5" x14ac:dyDescent="0.4">
      <c r="A5">
        <v>1981</v>
      </c>
      <c r="B5" s="2">
        <v>20.8</v>
      </c>
      <c r="C5" s="2">
        <v>6.5</v>
      </c>
      <c r="D5" s="1">
        <f t="shared" si="0"/>
        <v>0.3125</v>
      </c>
      <c r="E5" s="4">
        <f t="shared" si="1"/>
        <v>3.2</v>
      </c>
    </row>
    <row r="6" spans="1:5" x14ac:dyDescent="0.4">
      <c r="A6">
        <v>1982</v>
      </c>
      <c r="B6" s="2">
        <v>19.899999999999999</v>
      </c>
      <c r="C6" s="2">
        <v>6.4</v>
      </c>
      <c r="D6" s="1">
        <f t="shared" si="0"/>
        <v>0.32160804020100509</v>
      </c>
      <c r="E6" s="4">
        <f t="shared" si="1"/>
        <v>3.1093749999999996</v>
      </c>
    </row>
    <row r="7" spans="1:5" x14ac:dyDescent="0.4">
      <c r="A7">
        <v>1983</v>
      </c>
      <c r="B7" s="2">
        <v>19.600000000000001</v>
      </c>
      <c r="C7" s="2">
        <v>6.5</v>
      </c>
      <c r="D7" s="1">
        <f t="shared" si="0"/>
        <v>0.33163265306122447</v>
      </c>
      <c r="E7" s="4">
        <f t="shared" si="1"/>
        <v>3.0153846153846158</v>
      </c>
    </row>
    <row r="8" spans="1:5" x14ac:dyDescent="0.4">
      <c r="A8">
        <v>1984</v>
      </c>
      <c r="B8" s="2">
        <v>21.7</v>
      </c>
      <c r="C8" s="3">
        <v>7</v>
      </c>
      <c r="D8" s="1">
        <f t="shared" si="0"/>
        <v>0.32258064516129031</v>
      </c>
      <c r="E8" s="4">
        <f t="shared" si="1"/>
        <v>3.1</v>
      </c>
    </row>
    <row r="9" spans="1:5" x14ac:dyDescent="0.4">
      <c r="A9">
        <v>1985</v>
      </c>
      <c r="B9" s="2">
        <v>22.1</v>
      </c>
      <c r="C9" s="2">
        <v>7.4</v>
      </c>
      <c r="D9" s="1">
        <f t="shared" si="0"/>
        <v>0.33484162895927599</v>
      </c>
      <c r="E9" s="4">
        <f t="shared" si="1"/>
        <v>2.9864864864864864</v>
      </c>
    </row>
    <row r="10" spans="1:5" x14ac:dyDescent="0.4">
      <c r="A10">
        <v>1986</v>
      </c>
      <c r="B10" s="2">
        <v>24.8</v>
      </c>
      <c r="C10" s="2">
        <v>8.1</v>
      </c>
      <c r="D10" s="1">
        <f t="shared" si="0"/>
        <v>0.32661290322580644</v>
      </c>
      <c r="E10" s="4">
        <f t="shared" si="1"/>
        <v>3.0617283950617287</v>
      </c>
    </row>
    <row r="11" spans="1:5" x14ac:dyDescent="0.4">
      <c r="A11">
        <v>1987</v>
      </c>
      <c r="B11" s="2">
        <v>28.6</v>
      </c>
      <c r="C11" s="3">
        <v>9</v>
      </c>
      <c r="D11" s="1">
        <f t="shared" si="0"/>
        <v>0.31468531468531469</v>
      </c>
      <c r="E11" s="4">
        <f t="shared" si="1"/>
        <v>3.177777777777778</v>
      </c>
    </row>
    <row r="12" spans="1:5" x14ac:dyDescent="0.4">
      <c r="A12">
        <v>1988</v>
      </c>
      <c r="B12" s="2">
        <v>32.700000000000003</v>
      </c>
      <c r="C12" s="3">
        <v>10</v>
      </c>
      <c r="D12" s="1">
        <f t="shared" si="0"/>
        <v>0.3058103975535168</v>
      </c>
      <c r="E12" s="4">
        <f t="shared" si="1"/>
        <v>3.2700000000000005</v>
      </c>
    </row>
    <row r="13" spans="1:5" x14ac:dyDescent="0.4">
      <c r="A13">
        <v>1989</v>
      </c>
      <c r="B13" s="2">
        <v>36.4</v>
      </c>
      <c r="C13" s="3">
        <v>11</v>
      </c>
      <c r="D13" s="1">
        <f t="shared" si="0"/>
        <v>0.30219780219780223</v>
      </c>
      <c r="E13" s="4">
        <f t="shared" si="1"/>
        <v>3.3090909090909091</v>
      </c>
    </row>
    <row r="14" spans="1:5" x14ac:dyDescent="0.4">
      <c r="A14">
        <v>1990</v>
      </c>
      <c r="B14" s="2">
        <v>40.1</v>
      </c>
      <c r="C14" s="3">
        <v>12</v>
      </c>
      <c r="D14" s="1">
        <f t="shared" si="0"/>
        <v>0.29925187032418954</v>
      </c>
      <c r="E14" s="4">
        <f t="shared" si="1"/>
        <v>3.3416666666666668</v>
      </c>
    </row>
    <row r="15" spans="1:5" x14ac:dyDescent="0.4">
      <c r="A15">
        <v>1991</v>
      </c>
      <c r="B15" s="2">
        <v>38.5</v>
      </c>
      <c r="C15" s="2">
        <v>11.5</v>
      </c>
      <c r="D15" s="1">
        <f t="shared" si="0"/>
        <v>0.29870129870129869</v>
      </c>
      <c r="E15" s="4">
        <f t="shared" si="1"/>
        <v>3.347826086956522</v>
      </c>
    </row>
    <row r="16" spans="1:5" x14ac:dyDescent="0.4">
      <c r="A16">
        <v>1992</v>
      </c>
      <c r="B16" s="2">
        <v>34.4</v>
      </c>
      <c r="C16" s="2">
        <v>10.3</v>
      </c>
      <c r="D16" s="1">
        <f t="shared" si="0"/>
        <v>0.29941860465116282</v>
      </c>
      <c r="E16" s="4">
        <f t="shared" si="1"/>
        <v>3.3398058252427183</v>
      </c>
    </row>
    <row r="17" spans="1:5" x14ac:dyDescent="0.4">
      <c r="A17">
        <v>1993</v>
      </c>
      <c r="B17" s="2">
        <v>30.6</v>
      </c>
      <c r="C17" s="2">
        <v>9.1999999999999993</v>
      </c>
      <c r="D17" s="1">
        <f t="shared" si="0"/>
        <v>0.30065359477124182</v>
      </c>
      <c r="E17" s="4">
        <f t="shared" si="1"/>
        <v>3.3260869565217397</v>
      </c>
    </row>
    <row r="18" spans="1:5" x14ac:dyDescent="0.4">
      <c r="A18">
        <v>1994</v>
      </c>
      <c r="B18" s="2">
        <v>29.3</v>
      </c>
      <c r="C18" s="2">
        <v>8.8000000000000007</v>
      </c>
      <c r="D18" s="1">
        <f t="shared" si="0"/>
        <v>0.30034129692832767</v>
      </c>
      <c r="E18" s="4">
        <f t="shared" si="1"/>
        <v>3.3295454545454541</v>
      </c>
    </row>
    <row r="19" spans="1:5" x14ac:dyDescent="0.4">
      <c r="A19">
        <v>1995</v>
      </c>
      <c r="B19" s="2">
        <v>28.9</v>
      </c>
      <c r="C19" s="2">
        <v>8.6999999999999993</v>
      </c>
      <c r="D19" s="1">
        <f t="shared" si="0"/>
        <v>0.30103806228373703</v>
      </c>
      <c r="E19" s="4">
        <f t="shared" si="1"/>
        <v>3.3218390804597702</v>
      </c>
    </row>
    <row r="20" spans="1:5" x14ac:dyDescent="0.4">
      <c r="A20">
        <v>1996</v>
      </c>
      <c r="B20" s="2">
        <v>32.1</v>
      </c>
      <c r="C20" s="2">
        <v>9.6999999999999993</v>
      </c>
      <c r="D20" s="1">
        <f t="shared" si="0"/>
        <v>0.30218068535825543</v>
      </c>
      <c r="E20" s="4">
        <f t="shared" si="1"/>
        <v>3.3092783505154642</v>
      </c>
    </row>
    <row r="21" spans="1:5" x14ac:dyDescent="0.4">
      <c r="A21">
        <v>1997</v>
      </c>
      <c r="B21" s="2">
        <v>36.799999999999997</v>
      </c>
      <c r="C21" s="2">
        <v>11.1</v>
      </c>
      <c r="D21" s="1">
        <f t="shared" si="0"/>
        <v>0.3016304347826087</v>
      </c>
      <c r="E21" s="4">
        <f t="shared" si="1"/>
        <v>3.3153153153153152</v>
      </c>
    </row>
    <row r="22" spans="1:5" x14ac:dyDescent="0.4">
      <c r="A22">
        <v>1998</v>
      </c>
      <c r="B22" s="2">
        <v>42.9</v>
      </c>
      <c r="C22" s="2">
        <v>12.9</v>
      </c>
      <c r="D22" s="1">
        <f t="shared" si="0"/>
        <v>0.30069930069930073</v>
      </c>
      <c r="E22" s="4">
        <f t="shared" si="1"/>
        <v>3.3255813953488369</v>
      </c>
    </row>
    <row r="23" spans="1:5" x14ac:dyDescent="0.4">
      <c r="A23">
        <v>1999</v>
      </c>
      <c r="B23" s="2">
        <v>50.2</v>
      </c>
      <c r="C23" s="2">
        <v>15.1</v>
      </c>
      <c r="D23" s="1">
        <f t="shared" si="0"/>
        <v>0.30079681274900394</v>
      </c>
      <c r="E23" s="4">
        <f t="shared" si="1"/>
        <v>3.3245033112582782</v>
      </c>
    </row>
    <row r="24" spans="1:5" x14ac:dyDescent="0.4">
      <c r="A24">
        <v>2000</v>
      </c>
      <c r="B24" s="2">
        <v>54.7</v>
      </c>
      <c r="C24" s="2">
        <v>16.399999999999999</v>
      </c>
      <c r="D24" s="1">
        <f t="shared" si="0"/>
        <v>0.29981718464351004</v>
      </c>
      <c r="E24" s="4">
        <f t="shared" si="1"/>
        <v>3.3353658536585371</v>
      </c>
    </row>
    <row r="25" spans="1:5" x14ac:dyDescent="0.4">
      <c r="A25">
        <v>2001</v>
      </c>
      <c r="B25" s="2">
        <v>101.3</v>
      </c>
      <c r="C25" s="2">
        <v>30.4</v>
      </c>
      <c r="D25" s="1">
        <f t="shared" si="0"/>
        <v>0.30009871668311944</v>
      </c>
      <c r="E25" s="4">
        <f t="shared" si="1"/>
        <v>3.3322368421052633</v>
      </c>
    </row>
    <row r="26" spans="1:5" x14ac:dyDescent="0.4">
      <c r="A26">
        <v>2002</v>
      </c>
      <c r="B26" s="2">
        <v>103.8</v>
      </c>
      <c r="C26" s="2">
        <v>31.1</v>
      </c>
      <c r="D26" s="1">
        <f t="shared" si="0"/>
        <v>0.29961464354527939</v>
      </c>
      <c r="E26" s="4">
        <f t="shared" si="1"/>
        <v>3.337620578778135</v>
      </c>
    </row>
    <row r="27" spans="1:5" x14ac:dyDescent="0.4">
      <c r="A27">
        <v>2003</v>
      </c>
      <c r="B27" s="2">
        <v>106.5</v>
      </c>
      <c r="C27" s="3">
        <v>32</v>
      </c>
      <c r="D27" s="1">
        <f t="shared" si="0"/>
        <v>0.30046948356807512</v>
      </c>
      <c r="E27" s="4">
        <f t="shared" si="1"/>
        <v>3.328125</v>
      </c>
    </row>
    <row r="28" spans="1:5" x14ac:dyDescent="0.4">
      <c r="A28">
        <v>2004</v>
      </c>
      <c r="B28" s="2">
        <v>105.7</v>
      </c>
      <c r="C28" s="2">
        <v>31.8</v>
      </c>
      <c r="D28" s="1">
        <f t="shared" si="0"/>
        <v>0.30085146641438032</v>
      </c>
      <c r="E28" s="4">
        <f t="shared" si="1"/>
        <v>3.3238993710691824</v>
      </c>
    </row>
    <row r="29" spans="1:5" x14ac:dyDescent="0.4">
      <c r="A29">
        <v>2005</v>
      </c>
      <c r="B29" s="2">
        <v>100.8</v>
      </c>
      <c r="C29" s="2">
        <v>30.4</v>
      </c>
      <c r="D29" s="1">
        <f t="shared" si="0"/>
        <v>0.30158730158730157</v>
      </c>
      <c r="E29" s="4">
        <f t="shared" si="1"/>
        <v>3.3157894736842106</v>
      </c>
    </row>
    <row r="30" spans="1:5" x14ac:dyDescent="0.4">
      <c r="A30">
        <v>2006</v>
      </c>
      <c r="B30" s="2">
        <v>108.3</v>
      </c>
      <c r="C30" s="2">
        <v>32.5</v>
      </c>
      <c r="D30" s="1">
        <f t="shared" si="0"/>
        <v>0.30009233610341646</v>
      </c>
      <c r="E30" s="4">
        <f t="shared" si="1"/>
        <v>3.3323076923076922</v>
      </c>
    </row>
    <row r="31" spans="1:5" x14ac:dyDescent="0.4">
      <c r="A31">
        <v>2007</v>
      </c>
      <c r="B31" s="2">
        <v>115.6</v>
      </c>
      <c r="C31" s="2">
        <v>34.700000000000003</v>
      </c>
      <c r="D31" s="1">
        <f t="shared" si="0"/>
        <v>0.30017301038062288</v>
      </c>
      <c r="E31" s="4">
        <f t="shared" si="1"/>
        <v>3.3314121037463971</v>
      </c>
    </row>
    <row r="32" spans="1:5" x14ac:dyDescent="0.4">
      <c r="A32">
        <v>2008</v>
      </c>
      <c r="B32" s="2">
        <v>121.7</v>
      </c>
      <c r="C32" s="2">
        <v>36.5</v>
      </c>
      <c r="D32" s="1">
        <f t="shared" si="0"/>
        <v>0.29991783073130651</v>
      </c>
      <c r="E32" s="4">
        <f t="shared" si="1"/>
        <v>3.3342465753424659</v>
      </c>
    </row>
    <row r="33" spans="1:5" x14ac:dyDescent="0.4">
      <c r="A33">
        <v>2009</v>
      </c>
      <c r="B33" s="2">
        <v>127.5</v>
      </c>
      <c r="C33" s="2">
        <v>38.299999999999997</v>
      </c>
      <c r="D33" s="1">
        <f t="shared" si="0"/>
        <v>0.30039215686274506</v>
      </c>
      <c r="E33" s="4">
        <f t="shared" si="1"/>
        <v>3.328981723237598</v>
      </c>
    </row>
    <row r="34" spans="1:5" x14ac:dyDescent="0.4">
      <c r="A34">
        <v>2010</v>
      </c>
      <c r="B34" s="2">
        <v>130.4</v>
      </c>
      <c r="C34" s="2">
        <v>39.1</v>
      </c>
      <c r="D34" s="1">
        <f t="shared" si="0"/>
        <v>0.29984662576687116</v>
      </c>
      <c r="E34" s="4">
        <f t="shared" si="1"/>
        <v>3.3350383631713556</v>
      </c>
    </row>
    <row r="35" spans="1:5" x14ac:dyDescent="0.4">
      <c r="A35">
        <v>2011</v>
      </c>
      <c r="B35" s="2">
        <v>161.69999999999999</v>
      </c>
      <c r="C35" s="2">
        <v>44.9</v>
      </c>
      <c r="D35" s="1">
        <f t="shared" si="0"/>
        <v>0.27767470624613483</v>
      </c>
      <c r="E35" s="4">
        <f t="shared" si="1"/>
        <v>3.6013363028953229</v>
      </c>
    </row>
    <row r="36" spans="1:5" x14ac:dyDescent="0.4">
      <c r="A36">
        <v>2012</v>
      </c>
      <c r="B36" s="2">
        <v>165.6</v>
      </c>
      <c r="C36" s="2">
        <v>52.1</v>
      </c>
      <c r="D36" s="1">
        <f t="shared" si="0"/>
        <v>0.31461352657004832</v>
      </c>
      <c r="E36" s="4">
        <f t="shared" si="1"/>
        <v>3.1785028790786947</v>
      </c>
    </row>
    <row r="37" spans="1:5" x14ac:dyDescent="0.4">
      <c r="A37">
        <v>2013</v>
      </c>
      <c r="B37" s="2">
        <v>173.6</v>
      </c>
      <c r="C37" s="2">
        <v>54.9</v>
      </c>
      <c r="D37" s="1">
        <f t="shared" si="0"/>
        <v>0.31624423963133641</v>
      </c>
      <c r="E37" s="4">
        <f t="shared" si="1"/>
        <v>3.1621129326047357</v>
      </c>
    </row>
    <row r="38" spans="1:5" x14ac:dyDescent="0.4">
      <c r="A38">
        <v>2014</v>
      </c>
      <c r="B38" s="2">
        <v>178.7</v>
      </c>
      <c r="C38" s="2">
        <v>54.9</v>
      </c>
      <c r="D38" s="1">
        <f t="shared" si="0"/>
        <v>0.30721880246222721</v>
      </c>
      <c r="E38" s="4">
        <f t="shared" si="1"/>
        <v>3.2550091074681236</v>
      </c>
    </row>
    <row r="39" spans="1:5" x14ac:dyDescent="0.4">
      <c r="A39">
        <v>2015</v>
      </c>
      <c r="B39" s="2">
        <v>179.4</v>
      </c>
      <c r="C39" s="2">
        <v>57.1</v>
      </c>
      <c r="D39" s="1">
        <f t="shared" si="0"/>
        <v>0.31828316610925306</v>
      </c>
      <c r="E39" s="4">
        <f t="shared" si="1"/>
        <v>3.1418563922942209</v>
      </c>
    </row>
    <row r="40" spans="1:5" x14ac:dyDescent="0.4">
      <c r="A40">
        <v>2016</v>
      </c>
      <c r="B40" s="2">
        <v>212.8</v>
      </c>
      <c r="C40" s="3">
        <v>59</v>
      </c>
      <c r="D40" s="1">
        <f t="shared" si="0"/>
        <v>0.27725563909774437</v>
      </c>
      <c r="E40" s="4">
        <f t="shared" si="1"/>
        <v>3.6067796610169491</v>
      </c>
    </row>
    <row r="41" spans="1:5" x14ac:dyDescent="0.4">
      <c r="A41">
        <v>2017</v>
      </c>
      <c r="B41" s="2">
        <v>238.9</v>
      </c>
      <c r="C41" s="2"/>
      <c r="D41" s="1">
        <f t="shared" si="0"/>
        <v>0</v>
      </c>
      <c r="E41" s="4" t="e">
        <f t="shared" si="1"/>
        <v>#DIV/0!</v>
      </c>
    </row>
    <row r="42" spans="1:5" x14ac:dyDescent="0.4">
      <c r="A42">
        <v>2018</v>
      </c>
      <c r="B42" s="2">
        <v>264.3</v>
      </c>
      <c r="C42" s="2">
        <v>76.25</v>
      </c>
      <c r="D42" s="1">
        <f t="shared" si="0"/>
        <v>0.2884979190314037</v>
      </c>
      <c r="E42" s="4">
        <f t="shared" si="1"/>
        <v>3.4662295081967214</v>
      </c>
    </row>
    <row r="43" spans="1:5" x14ac:dyDescent="0.4">
      <c r="A43">
        <v>2019</v>
      </c>
      <c r="B43" s="2">
        <v>290.39999999999998</v>
      </c>
      <c r="C43" s="2">
        <v>81.13</v>
      </c>
      <c r="D43" s="1">
        <f t="shared" si="0"/>
        <v>0.2793732782369146</v>
      </c>
      <c r="E43" s="4">
        <f t="shared" si="1"/>
        <v>3.5794404042894121</v>
      </c>
    </row>
    <row r="44" spans="1:5" x14ac:dyDescent="0.4">
      <c r="A44">
        <v>2020</v>
      </c>
      <c r="B44" s="3">
        <v>341</v>
      </c>
      <c r="C44" s="2">
        <v>110.66</v>
      </c>
      <c r="D44" s="1">
        <f t="shared" si="0"/>
        <v>0.32451612903225807</v>
      </c>
      <c r="E44" s="4">
        <f t="shared" si="1"/>
        <v>3.0815109343936382</v>
      </c>
    </row>
    <row r="45" spans="1:5" x14ac:dyDescent="0.4">
      <c r="A45">
        <v>2021</v>
      </c>
      <c r="B45" s="3">
        <v>377</v>
      </c>
      <c r="C45" s="2"/>
      <c r="D45" s="1">
        <f t="shared" si="0"/>
        <v>0</v>
      </c>
      <c r="E45" s="4" t="e">
        <f t="shared" si="1"/>
        <v>#DIV/0!</v>
      </c>
    </row>
    <row r="46" spans="1:5" x14ac:dyDescent="0.4">
      <c r="A46">
        <v>2022</v>
      </c>
      <c r="B46" s="3">
        <v>457</v>
      </c>
      <c r="C46" s="2"/>
      <c r="D46" s="1">
        <f t="shared" si="0"/>
        <v>0</v>
      </c>
      <c r="E46" s="4" t="e">
        <f t="shared" si="1"/>
        <v>#DIV/0!</v>
      </c>
    </row>
    <row r="47" spans="1:5" x14ac:dyDescent="0.4">
      <c r="A47">
        <v>2023</v>
      </c>
      <c r="B47" s="3">
        <v>474</v>
      </c>
      <c r="C47" s="2"/>
      <c r="D47" s="1">
        <f t="shared" si="0"/>
        <v>0</v>
      </c>
      <c r="E47" s="4" t="e">
        <f t="shared" si="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955E-F832-4085-8A9F-558BB31AF454}">
  <dimension ref="A1:U31"/>
  <sheetViews>
    <sheetView tabSelected="1" workbookViewId="0">
      <pane xSplit="1" topLeftCell="B1" activePane="topRight" state="frozen"/>
      <selection pane="topRight" activeCell="E6" sqref="E6:E9"/>
    </sheetView>
  </sheetViews>
  <sheetFormatPr defaultRowHeight="13.9" x14ac:dyDescent="0.4"/>
  <cols>
    <col min="1" max="1" width="9.06640625" style="5"/>
    <col min="2" max="17" width="15.59765625" style="5" customWidth="1"/>
    <col min="18" max="18" width="9.06640625" style="5"/>
    <col min="19" max="19" width="40.06640625" style="5" customWidth="1"/>
    <col min="20" max="20" width="12.19921875" style="5" customWidth="1"/>
    <col min="21" max="16384" width="9.06640625" style="5"/>
  </cols>
  <sheetData>
    <row r="1" spans="1:21" x14ac:dyDescent="0.4">
      <c r="C1" s="23" t="s">
        <v>77</v>
      </c>
      <c r="D1" s="24"/>
      <c r="E1" s="24"/>
      <c r="F1" s="25"/>
      <c r="S1" s="6" t="s">
        <v>76</v>
      </c>
      <c r="T1" s="6"/>
    </row>
    <row r="2" spans="1:21" ht="14.25" x14ac:dyDescent="0.4">
      <c r="A2" s="5" t="s">
        <v>0</v>
      </c>
      <c r="B2" s="5" t="s">
        <v>79</v>
      </c>
      <c r="C2" s="7" t="s">
        <v>65</v>
      </c>
      <c r="D2" s="8" t="s">
        <v>69</v>
      </c>
      <c r="E2" s="7" t="s">
        <v>66</v>
      </c>
      <c r="F2" s="8" t="s">
        <v>70</v>
      </c>
      <c r="G2" s="5" t="s">
        <v>80</v>
      </c>
      <c r="H2" s="5" t="s">
        <v>5</v>
      </c>
      <c r="I2" s="5" t="s">
        <v>67</v>
      </c>
      <c r="J2" s="5" t="s">
        <v>68</v>
      </c>
      <c r="K2" s="5" t="s">
        <v>6</v>
      </c>
      <c r="L2" s="5" t="s">
        <v>3</v>
      </c>
      <c r="M2" s="5" t="s">
        <v>78</v>
      </c>
      <c r="N2" s="5" t="s">
        <v>7</v>
      </c>
      <c r="O2" s="7" t="s">
        <v>34</v>
      </c>
      <c r="P2" s="7" t="s">
        <v>35</v>
      </c>
      <c r="Q2" s="7" t="s">
        <v>36</v>
      </c>
      <c r="R2" s="9" t="s">
        <v>64</v>
      </c>
      <c r="S2" s="5" t="s">
        <v>75</v>
      </c>
      <c r="T2" s="9" t="s">
        <v>74</v>
      </c>
    </row>
    <row r="3" spans="1:21" ht="14.25" x14ac:dyDescent="0.4">
      <c r="A3" s="10" t="s">
        <v>71</v>
      </c>
      <c r="B3" s="18">
        <v>474</v>
      </c>
      <c r="C3" s="7"/>
      <c r="D3" s="8"/>
      <c r="E3" s="7"/>
      <c r="F3" s="8"/>
      <c r="G3" s="11">
        <f>(B3-B4)/B4</f>
        <v>3.7199124726477024E-2</v>
      </c>
      <c r="H3" s="22"/>
      <c r="K3" s="11">
        <f>(H3-H4)/H4</f>
        <v>-1</v>
      </c>
      <c r="L3" s="21"/>
      <c r="M3" s="21">
        <f>(L3-L4)/L4</f>
        <v>-1</v>
      </c>
      <c r="O3" s="7"/>
      <c r="P3" s="7"/>
      <c r="Q3" s="7"/>
      <c r="R3" s="9"/>
      <c r="S3" s="5">
        <v>211</v>
      </c>
      <c r="T3" s="11">
        <f>(S3-S4)/S4</f>
        <v>0.2411764705882353</v>
      </c>
    </row>
    <row r="4" spans="1:21" ht="14.25" x14ac:dyDescent="0.4">
      <c r="A4" s="10" t="s">
        <v>72</v>
      </c>
      <c r="B4" s="18">
        <v>457</v>
      </c>
      <c r="C4" s="7"/>
      <c r="D4" s="8"/>
      <c r="E4" s="7"/>
      <c r="F4" s="8"/>
      <c r="G4" s="11">
        <f>(B4-B5)/B5</f>
        <v>0.21220159151193635</v>
      </c>
      <c r="H4" s="17">
        <v>110.35</v>
      </c>
      <c r="K4" s="11">
        <f>(H4-H5)/H5</f>
        <v>5.0252212810507298E-2</v>
      </c>
      <c r="L4" s="11">
        <f>H4/B4</f>
        <v>0.24146608315098467</v>
      </c>
      <c r="M4" s="21">
        <f t="shared" ref="M4:M15" si="0">(L4-L5)/L5</f>
        <v>-0.13359937805347649</v>
      </c>
      <c r="N4" s="18">
        <f>B4/H4</f>
        <v>4.1413683733574995</v>
      </c>
      <c r="O4" s="7"/>
      <c r="P4" s="7"/>
      <c r="Q4" s="7"/>
      <c r="R4" s="9"/>
      <c r="S4" s="5">
        <v>170</v>
      </c>
      <c r="T4" s="11">
        <f t="shared" ref="T4:T8" si="1">(S4-S5)/S5</f>
        <v>0.22302158273381295</v>
      </c>
    </row>
    <row r="5" spans="1:21" ht="14.25" x14ac:dyDescent="0.4">
      <c r="A5" s="10" t="s">
        <v>73</v>
      </c>
      <c r="B5" s="18">
        <v>377</v>
      </c>
      <c r="C5" s="7"/>
      <c r="D5" s="8"/>
      <c r="E5" s="7"/>
      <c r="F5" s="8"/>
      <c r="G5" s="11">
        <f>(B5-B6)/B6</f>
        <v>0.10557184750733138</v>
      </c>
      <c r="H5" s="17">
        <v>105.07</v>
      </c>
      <c r="K5" s="11">
        <f>(H5-H6)/H6</f>
        <v>6.0777385159010565E-2</v>
      </c>
      <c r="L5" s="11">
        <f>H5/B5</f>
        <v>0.27870026525198938</v>
      </c>
      <c r="M5" s="21">
        <f t="shared" si="0"/>
        <v>-4.0517007057764988E-2</v>
      </c>
      <c r="N5" s="18">
        <f>B5/H5</f>
        <v>3.5880841343865995</v>
      </c>
      <c r="O5" s="7"/>
      <c r="P5" s="7"/>
      <c r="Q5" s="7"/>
      <c r="R5" s="9"/>
      <c r="S5" s="5">
        <v>139</v>
      </c>
      <c r="T5" s="11">
        <f t="shared" si="1"/>
        <v>0.24107142857142858</v>
      </c>
    </row>
    <row r="6" spans="1:21" ht="14.25" x14ac:dyDescent="0.4">
      <c r="A6" s="12" t="s">
        <v>8</v>
      </c>
      <c r="B6" s="13">
        <v>341</v>
      </c>
      <c r="C6" s="13">
        <f>D6*B6</f>
        <v>173.56900000000002</v>
      </c>
      <c r="D6" s="14">
        <v>0.50900000000000001</v>
      </c>
      <c r="E6" s="13">
        <f>B6*F6</f>
        <v>167.43099999999998</v>
      </c>
      <c r="F6" s="14">
        <v>0.49099999999999999</v>
      </c>
      <c r="G6" s="11">
        <f>(B6-B7)/B7</f>
        <v>0.17586206896551723</v>
      </c>
      <c r="H6" s="17">
        <v>99.05</v>
      </c>
      <c r="I6" s="15">
        <v>0.60299999999999998</v>
      </c>
      <c r="J6" s="15">
        <f>(I6-I7)/I7</f>
        <v>3.0769230769230799E-2</v>
      </c>
      <c r="K6" s="11">
        <f>(H6-H7)/H7</f>
        <v>0.22088006902502161</v>
      </c>
      <c r="L6" s="11">
        <f>H6/B6</f>
        <v>0.29046920821114369</v>
      </c>
      <c r="M6" s="21">
        <f t="shared" si="0"/>
        <v>3.8285102689901006E-2</v>
      </c>
      <c r="N6" s="18">
        <f>B6/H6</f>
        <v>3.442705704189803</v>
      </c>
      <c r="S6" s="5">
        <v>112</v>
      </c>
      <c r="T6" s="11">
        <f t="shared" si="1"/>
        <v>0.33333333333333331</v>
      </c>
    </row>
    <row r="7" spans="1:21" ht="14.25" x14ac:dyDescent="0.4">
      <c r="A7" s="12" t="s">
        <v>9</v>
      </c>
      <c r="B7" s="13">
        <v>290</v>
      </c>
      <c r="C7" s="13">
        <f>D7*B7</f>
        <v>150.13300000000001</v>
      </c>
      <c r="D7" s="14">
        <v>0.51770000000000005</v>
      </c>
      <c r="E7" s="13">
        <f>B7*F7</f>
        <v>139.86699999999999</v>
      </c>
      <c r="F7" s="15">
        <v>0.48230000000000001</v>
      </c>
      <c r="G7" s="11">
        <f>(B7-B8)/B8</f>
        <v>0.21848739495798319</v>
      </c>
      <c r="H7" s="17">
        <v>81.13</v>
      </c>
      <c r="I7" s="15">
        <v>0.58499999999999996</v>
      </c>
      <c r="J7" s="15">
        <f t="shared" ref="J7:J15" si="2">(I7-I8)/I8</f>
        <v>1.5625000000000014E-2</v>
      </c>
      <c r="K7" s="11">
        <f>(H7-H8)/H8</f>
        <v>6.3999999999999946E-2</v>
      </c>
      <c r="L7" s="11">
        <f>H7/B7</f>
        <v>0.27975862068965518</v>
      </c>
      <c r="M7" s="21">
        <f t="shared" si="0"/>
        <v>-0.12678620689655179</v>
      </c>
      <c r="N7" s="18">
        <f>B7/H7</f>
        <v>3.5745100456058179</v>
      </c>
      <c r="S7" s="5">
        <v>84</v>
      </c>
      <c r="T7" s="11">
        <f t="shared" si="1"/>
        <v>0.4</v>
      </c>
    </row>
    <row r="8" spans="1:21" ht="14.25" x14ac:dyDescent="0.4">
      <c r="A8" s="12" t="s">
        <v>10</v>
      </c>
      <c r="B8" s="13">
        <v>238</v>
      </c>
      <c r="C8" s="16">
        <v>131</v>
      </c>
      <c r="D8" s="15">
        <f>C8/B8</f>
        <v>0.55042016806722693</v>
      </c>
      <c r="E8" s="16">
        <v>107</v>
      </c>
      <c r="F8" s="15">
        <f>E8/B8</f>
        <v>0.44957983193277312</v>
      </c>
      <c r="G8" s="11">
        <f>(B8-B9)/B9</f>
        <v>0.18407960199004975</v>
      </c>
      <c r="H8" s="17">
        <v>76.25</v>
      </c>
      <c r="I8" s="15">
        <v>0.57599999999999996</v>
      </c>
      <c r="J8" s="15">
        <f t="shared" si="2"/>
        <v>9.5057034220532188E-2</v>
      </c>
      <c r="K8" s="11">
        <f>(H8-H9)/H9</f>
        <v>5.5801716975906968E-2</v>
      </c>
      <c r="L8" s="11">
        <f>H8/B8</f>
        <v>0.32037815126050423</v>
      </c>
      <c r="M8" s="21">
        <f t="shared" si="0"/>
        <v>-0.10833552473883483</v>
      </c>
      <c r="N8" s="18">
        <f>B8/H8</f>
        <v>3.1213114754098359</v>
      </c>
      <c r="O8" s="19" t="s">
        <v>37</v>
      </c>
      <c r="P8" s="19" t="s">
        <v>38</v>
      </c>
      <c r="Q8" s="19" t="s">
        <v>39</v>
      </c>
      <c r="R8" s="18">
        <f>P8/Q8</f>
        <v>0.95390783402448076</v>
      </c>
      <c r="S8" s="5">
        <v>60</v>
      </c>
      <c r="T8" s="11">
        <f t="shared" si="1"/>
        <v>0.39534883720930231</v>
      </c>
    </row>
    <row r="9" spans="1:21" ht="14.25" x14ac:dyDescent="0.4">
      <c r="A9" s="12" t="s">
        <v>11</v>
      </c>
      <c r="B9" s="13">
        <v>201</v>
      </c>
      <c r="C9" s="16">
        <v>113</v>
      </c>
      <c r="D9" s="15">
        <f>C9/B9</f>
        <v>0.56218905472636815</v>
      </c>
      <c r="E9" s="16">
        <v>88</v>
      </c>
      <c r="F9" s="15">
        <f>E9/B9</f>
        <v>0.43781094527363185</v>
      </c>
      <c r="G9" s="11">
        <f>(B9-B10)/B10</f>
        <v>0.13559322033898305</v>
      </c>
      <c r="H9" s="17">
        <v>72.22</v>
      </c>
      <c r="I9" s="15">
        <v>0.52600000000000002</v>
      </c>
      <c r="J9" s="15">
        <f t="shared" si="2"/>
        <v>9.1286307053941987E-2</v>
      </c>
      <c r="K9" s="11">
        <f>(H9-H10)/H10</f>
        <v>0.2244828755510343</v>
      </c>
      <c r="L9" s="11">
        <f>H9/B9</f>
        <v>0.35930348258706468</v>
      </c>
      <c r="M9" s="21">
        <f t="shared" si="0"/>
        <v>7.8275965037478051E-2</v>
      </c>
      <c r="N9" s="18">
        <f>B9/H9</f>
        <v>2.7831625588479647</v>
      </c>
      <c r="O9" s="19" t="s">
        <v>40</v>
      </c>
      <c r="P9" s="19" t="s">
        <v>41</v>
      </c>
      <c r="Q9" s="19" t="s">
        <v>42</v>
      </c>
      <c r="R9" s="18">
        <f t="shared" ref="R9:R16" si="3">P9/Q9</f>
        <v>1.0049667198081624</v>
      </c>
      <c r="S9" s="5">
        <v>43</v>
      </c>
    </row>
    <row r="10" spans="1:21" ht="14.25" x14ac:dyDescent="0.4">
      <c r="A10" s="12" t="s">
        <v>12</v>
      </c>
      <c r="B10" s="13">
        <v>177</v>
      </c>
      <c r="C10" s="20"/>
      <c r="D10" s="20"/>
      <c r="E10" s="20"/>
      <c r="F10" s="13"/>
      <c r="G10" s="11">
        <f>(B10-B11)/B11</f>
        <v>7.337780473013944E-2</v>
      </c>
      <c r="H10" s="17">
        <v>58.98</v>
      </c>
      <c r="I10" s="15">
        <v>0.48199999999999998</v>
      </c>
      <c r="J10" s="15">
        <f t="shared" si="2"/>
        <v>4.1036717062634905E-2</v>
      </c>
      <c r="K10" s="11">
        <f>(H10-H11)/H11</f>
        <v>3.3648790746582447E-2</v>
      </c>
      <c r="L10" s="11">
        <f>H10/B10</f>
        <v>0.33322033898305081</v>
      </c>
      <c r="M10" s="21">
        <f t="shared" si="0"/>
        <v>-3.7013075739483349E-2</v>
      </c>
      <c r="N10" s="18">
        <f>B10/H10</f>
        <v>3.0010172939979656</v>
      </c>
      <c r="O10" s="19" t="s">
        <v>43</v>
      </c>
      <c r="P10" s="19" t="s">
        <v>44</v>
      </c>
      <c r="Q10" s="19" t="s">
        <v>45</v>
      </c>
      <c r="R10" s="18">
        <f t="shared" si="3"/>
        <v>0.88182020671015804</v>
      </c>
      <c r="U10" s="19"/>
    </row>
    <row r="11" spans="1:21" ht="14.25" x14ac:dyDescent="0.4">
      <c r="A11" s="12" t="s">
        <v>13</v>
      </c>
      <c r="B11" s="13">
        <v>164.9</v>
      </c>
      <c r="C11" s="13"/>
      <c r="D11" s="13"/>
      <c r="E11" s="13"/>
      <c r="F11" s="13"/>
      <c r="G11" s="11">
        <f>(B11-B12)/B12</f>
        <v>-4.1279069767441827E-2</v>
      </c>
      <c r="H11" s="17">
        <v>57.06</v>
      </c>
      <c r="I11" s="15">
        <v>0.46300000000000002</v>
      </c>
      <c r="J11" s="15">
        <f t="shared" si="2"/>
        <v>5.7077625570776308E-2</v>
      </c>
      <c r="K11" s="11">
        <f>(H11-H12)/H12</f>
        <v>3.9912520503007198E-2</v>
      </c>
      <c r="L11" s="11">
        <f>H11/B11</f>
        <v>0.34602789569436021</v>
      </c>
      <c r="M11" s="21">
        <f t="shared" si="0"/>
        <v>8.4687407680516816E-2</v>
      </c>
      <c r="N11" s="18">
        <f>B11/H11</f>
        <v>2.8899404135997195</v>
      </c>
      <c r="O11" s="19" t="s">
        <v>46</v>
      </c>
      <c r="P11" s="19" t="s">
        <v>47</v>
      </c>
      <c r="Q11" s="19" t="s">
        <v>48</v>
      </c>
      <c r="R11" s="18">
        <f t="shared" si="3"/>
        <v>0.91736216137735782</v>
      </c>
      <c r="U11" s="19"/>
    </row>
    <row r="12" spans="1:21" ht="14.25" x14ac:dyDescent="0.4">
      <c r="A12" s="12" t="s">
        <v>14</v>
      </c>
      <c r="B12" s="13">
        <v>172</v>
      </c>
      <c r="C12" s="13"/>
      <c r="D12" s="13"/>
      <c r="E12" s="13"/>
      <c r="F12" s="13"/>
      <c r="G12" s="11">
        <f>(B12-B13)/B13</f>
        <v>-2.2727272727272728E-2</v>
      </c>
      <c r="H12" s="17">
        <v>54.87</v>
      </c>
      <c r="I12" s="15">
        <v>0.438</v>
      </c>
      <c r="J12" s="15">
        <f t="shared" si="2"/>
        <v>6.8292682926829329E-2</v>
      </c>
      <c r="K12" s="11">
        <f>(H12-H13)/H13</f>
        <v>1.4420410427065889E-2</v>
      </c>
      <c r="L12" s="11">
        <f>H12/B12</f>
        <v>0.31901162790697674</v>
      </c>
      <c r="M12" s="21">
        <f t="shared" si="0"/>
        <v>3.8011582762579002E-2</v>
      </c>
      <c r="N12" s="18">
        <f>B12/H12</f>
        <v>3.1346819755786406</v>
      </c>
      <c r="O12" s="19" t="s">
        <v>49</v>
      </c>
      <c r="P12" s="19" t="s">
        <v>50</v>
      </c>
      <c r="Q12" s="19" t="s">
        <v>51</v>
      </c>
      <c r="R12" s="18">
        <f t="shared" si="3"/>
        <v>0.93612359805657719</v>
      </c>
      <c r="U12" s="19"/>
    </row>
    <row r="13" spans="1:21" ht="14.25" x14ac:dyDescent="0.4">
      <c r="A13" s="12" t="s">
        <v>15</v>
      </c>
      <c r="B13" s="13">
        <v>176</v>
      </c>
      <c r="C13" s="13"/>
      <c r="D13" s="13"/>
      <c r="E13" s="13"/>
      <c r="F13" s="13"/>
      <c r="G13" s="11">
        <f>(B13-B14)/B14</f>
        <v>6.2801932367149801E-2</v>
      </c>
      <c r="H13" s="17">
        <v>54.09</v>
      </c>
      <c r="I13" s="15">
        <v>0.41</v>
      </c>
      <c r="J13" s="15">
        <f t="shared" si="2"/>
        <v>8.4656084656084582E-2</v>
      </c>
      <c r="K13" s="11">
        <f>(H13-H14)/H14</f>
        <v>3.759831191252639E-2</v>
      </c>
      <c r="L13" s="11">
        <f>H13/B13</f>
        <v>0.30732954545454549</v>
      </c>
      <c r="M13" s="21">
        <f t="shared" si="0"/>
        <v>-2.3714315609577326E-2</v>
      </c>
      <c r="N13" s="18">
        <f>B13/H13</f>
        <v>3.2538361989277127</v>
      </c>
      <c r="O13" s="19" t="s">
        <v>52</v>
      </c>
      <c r="P13" s="19" t="s">
        <v>53</v>
      </c>
      <c r="Q13" s="19" t="s">
        <v>54</v>
      </c>
      <c r="R13" s="18">
        <f t="shared" si="3"/>
        <v>0.94645292604970277</v>
      </c>
      <c r="U13" s="19"/>
    </row>
    <row r="14" spans="1:21" ht="14.25" x14ac:dyDescent="0.4">
      <c r="A14" s="12" t="s">
        <v>16</v>
      </c>
      <c r="B14" s="13">
        <v>165.6</v>
      </c>
      <c r="C14" s="13"/>
      <c r="D14" s="13"/>
      <c r="E14" s="13"/>
      <c r="F14" s="13"/>
      <c r="G14" s="11">
        <f>(B14-B15)/B15</f>
        <v>9.5962938451356727E-2</v>
      </c>
      <c r="H14" s="17">
        <v>52.13</v>
      </c>
      <c r="I14" s="15">
        <v>0.378</v>
      </c>
      <c r="J14" s="15">
        <f t="shared" si="2"/>
        <v>0.25581395348837216</v>
      </c>
      <c r="K14" s="11">
        <f>(H14-H15)/H15</f>
        <v>5.3983016579053814E-2</v>
      </c>
      <c r="L14" s="11">
        <f>H14/B14</f>
        <v>0.31479468599033816</v>
      </c>
      <c r="M14" s="21">
        <f t="shared" si="0"/>
        <v>-3.8304143689039671E-2</v>
      </c>
      <c r="N14" s="18">
        <f>B14/H14</f>
        <v>3.1766737003644732</v>
      </c>
      <c r="O14" s="19" t="s">
        <v>55</v>
      </c>
      <c r="P14" s="19" t="s">
        <v>56</v>
      </c>
      <c r="Q14" s="19" t="s">
        <v>57</v>
      </c>
      <c r="R14" s="18">
        <f t="shared" si="3"/>
        <v>0.94322722776363666</v>
      </c>
      <c r="U14" s="19"/>
    </row>
    <row r="15" spans="1:21" ht="14.25" x14ac:dyDescent="0.4">
      <c r="A15" s="12" t="s">
        <v>17</v>
      </c>
      <c r="B15" s="13">
        <v>151.1</v>
      </c>
      <c r="C15" s="13"/>
      <c r="D15" s="13"/>
      <c r="E15" s="13"/>
      <c r="F15" s="13"/>
      <c r="G15" s="11">
        <f>(B15-B16)/B16</f>
        <v>7.4679943100995738E-2</v>
      </c>
      <c r="H15" s="17">
        <v>49.46</v>
      </c>
      <c r="I15" s="15">
        <v>0.30099999999999999</v>
      </c>
      <c r="J15" s="15">
        <f t="shared" si="2"/>
        <v>0.40654205607476634</v>
      </c>
      <c r="K15" s="11">
        <f>(H15-H16)/H16</f>
        <v>4.2580101180438513E-2</v>
      </c>
      <c r="L15" s="11">
        <f>H15/B15</f>
        <v>0.3273328921244209</v>
      </c>
      <c r="M15" s="21">
        <f t="shared" si="0"/>
        <v>-2.9869210946593984E-2</v>
      </c>
      <c r="N15" s="18">
        <f>B15/H15</f>
        <v>3.054993934492519</v>
      </c>
      <c r="O15" s="19" t="s">
        <v>58</v>
      </c>
      <c r="P15" s="19" t="s">
        <v>59</v>
      </c>
      <c r="Q15" s="19" t="s">
        <v>60</v>
      </c>
      <c r="R15" s="18">
        <f t="shared" si="3"/>
        <v>0.96512035179866507</v>
      </c>
      <c r="U15" s="19"/>
    </row>
    <row r="16" spans="1:21" ht="14.25" x14ac:dyDescent="0.4">
      <c r="A16" s="12" t="s">
        <v>18</v>
      </c>
      <c r="B16" s="13">
        <v>140.6</v>
      </c>
      <c r="C16" s="13"/>
      <c r="D16" s="13"/>
      <c r="E16" s="13"/>
      <c r="F16" s="13"/>
      <c r="G16" s="11">
        <f>(B16-B17)/B17</f>
        <v>0.12841091492776888</v>
      </c>
      <c r="H16" s="17">
        <v>47.44</v>
      </c>
      <c r="I16" s="15">
        <v>0.214</v>
      </c>
      <c r="J16" s="15"/>
      <c r="L16" s="11">
        <f>H16/B16</f>
        <v>0.33741109530583213</v>
      </c>
      <c r="M16" s="21"/>
      <c r="N16" s="18">
        <f>B16/H16</f>
        <v>2.963743676222597</v>
      </c>
      <c r="O16" s="19" t="s">
        <v>61</v>
      </c>
      <c r="P16" s="19" t="s">
        <v>62</v>
      </c>
      <c r="Q16" s="19" t="s">
        <v>63</v>
      </c>
      <c r="R16" s="18">
        <f t="shared" si="3"/>
        <v>0.98569085099085429</v>
      </c>
      <c r="U16" s="19"/>
    </row>
    <row r="17" spans="1:17" ht="14.25" x14ac:dyDescent="0.4">
      <c r="A17" s="12" t="s">
        <v>19</v>
      </c>
      <c r="B17" s="13">
        <v>124.6</v>
      </c>
      <c r="C17" s="13"/>
      <c r="D17" s="13"/>
      <c r="E17" s="13"/>
      <c r="F17" s="13"/>
      <c r="G17" s="11">
        <f>(B17-B18)/B18</f>
        <v>3.8333333333333289E-2</v>
      </c>
      <c r="O17" s="13"/>
      <c r="P17" s="13"/>
      <c r="Q17" s="13"/>
    </row>
    <row r="18" spans="1:17" ht="14.25" x14ac:dyDescent="0.4">
      <c r="A18" s="12" t="s">
        <v>20</v>
      </c>
      <c r="B18" s="13">
        <v>120</v>
      </c>
      <c r="C18" s="13"/>
      <c r="D18" s="13"/>
      <c r="E18" s="13"/>
      <c r="F18" s="13"/>
      <c r="G18" s="11">
        <f>(B18-B19)/B19</f>
        <v>-6.3962558502340006E-2</v>
      </c>
      <c r="O18" s="13"/>
      <c r="P18" s="13"/>
      <c r="Q18" s="13"/>
    </row>
    <row r="19" spans="1:17" ht="14.25" x14ac:dyDescent="0.4">
      <c r="A19" s="12" t="s">
        <v>21</v>
      </c>
      <c r="B19" s="13">
        <v>128.19999999999999</v>
      </c>
      <c r="C19" s="13"/>
      <c r="D19" s="13"/>
      <c r="E19" s="13"/>
      <c r="F19" s="13"/>
      <c r="G19" s="11">
        <f>(B19-B20)/B20</f>
        <v>8.4959093769665199E-3</v>
      </c>
      <c r="O19" s="13"/>
      <c r="P19" s="13"/>
      <c r="Q19" s="13"/>
    </row>
    <row r="20" spans="1:17" ht="14.25" x14ac:dyDescent="0.4">
      <c r="A20" s="12" t="s">
        <v>22</v>
      </c>
      <c r="B20" s="13">
        <v>127.12</v>
      </c>
      <c r="C20" s="13"/>
      <c r="D20" s="13"/>
      <c r="E20" s="13"/>
      <c r="F20" s="13"/>
      <c r="G20" s="11">
        <f>(B20-B21)/B21</f>
        <v>8.4641638225255986E-2</v>
      </c>
      <c r="O20" s="13"/>
      <c r="P20" s="13"/>
      <c r="Q20" s="13"/>
    </row>
    <row r="21" spans="1:17" ht="14.25" x14ac:dyDescent="0.4">
      <c r="A21" s="12" t="s">
        <v>23</v>
      </c>
      <c r="B21" s="13">
        <v>117.2</v>
      </c>
      <c r="C21" s="13"/>
      <c r="D21" s="13"/>
      <c r="E21" s="13"/>
      <c r="F21" s="13"/>
      <c r="G21" s="11">
        <f>(B21-B22)/B22</f>
        <v>0.24021164021164024</v>
      </c>
      <c r="O21" s="13"/>
      <c r="P21" s="13"/>
      <c r="Q21" s="13"/>
    </row>
    <row r="22" spans="1:17" ht="14.25" x14ac:dyDescent="0.4">
      <c r="A22" s="12" t="s">
        <v>24</v>
      </c>
      <c r="B22" s="13">
        <v>94.5</v>
      </c>
      <c r="C22" s="13"/>
      <c r="D22" s="13"/>
      <c r="E22" s="13"/>
      <c r="F22" s="13"/>
      <c r="G22" s="11">
        <f>(B22-B23)/B23</f>
        <v>0.18569636135508152</v>
      </c>
      <c r="O22" s="13"/>
      <c r="P22" s="13"/>
      <c r="Q22" s="13"/>
    </row>
    <row r="23" spans="1:17" ht="14.25" x14ac:dyDescent="0.4">
      <c r="A23" s="12" t="s">
        <v>25</v>
      </c>
      <c r="B23" s="13">
        <v>79.7</v>
      </c>
      <c r="C23" s="13"/>
      <c r="D23" s="13"/>
      <c r="E23" s="13"/>
      <c r="F23" s="13"/>
      <c r="G23" s="11">
        <f>(B23-B24)/B24</f>
        <v>0.27724358974358981</v>
      </c>
      <c r="O23" s="13"/>
      <c r="P23" s="13"/>
      <c r="Q23" s="13"/>
    </row>
    <row r="24" spans="1:17" ht="14.25" x14ac:dyDescent="0.4">
      <c r="A24" s="12" t="s">
        <v>26</v>
      </c>
      <c r="B24" s="13">
        <v>62.4</v>
      </c>
      <c r="C24" s="13"/>
      <c r="D24" s="13"/>
      <c r="E24" s="13"/>
      <c r="F24" s="13"/>
      <c r="G24" s="11">
        <f>(B24-B25)/B25</f>
        <v>0.35652173913043478</v>
      </c>
      <c r="O24" s="13"/>
      <c r="P24" s="13"/>
      <c r="Q24" s="13"/>
    </row>
    <row r="25" spans="1:17" ht="14.25" x14ac:dyDescent="0.4">
      <c r="A25" s="12" t="s">
        <v>27</v>
      </c>
      <c r="B25" s="13">
        <v>46</v>
      </c>
      <c r="C25" s="13"/>
      <c r="D25" s="13"/>
      <c r="E25" s="13"/>
      <c r="F25" s="13"/>
      <c r="G25" s="11">
        <f>(B25-B26)/B26</f>
        <v>0.17346938775510196</v>
      </c>
      <c r="O25" s="13"/>
      <c r="P25" s="13"/>
      <c r="Q25" s="13"/>
    </row>
    <row r="26" spans="1:17" ht="14.25" x14ac:dyDescent="0.4">
      <c r="A26" s="12" t="s">
        <v>28</v>
      </c>
      <c r="B26" s="13">
        <v>39.200000000000003</v>
      </c>
      <c r="C26" s="13"/>
      <c r="D26" s="13"/>
      <c r="E26" s="13"/>
      <c r="F26" s="13"/>
      <c r="G26" s="11">
        <f>(B26-B27)/B27</f>
        <v>0.22884012539184967</v>
      </c>
      <c r="O26" s="13"/>
      <c r="P26" s="13"/>
      <c r="Q26" s="13"/>
    </row>
    <row r="27" spans="1:17" ht="14.25" x14ac:dyDescent="0.4">
      <c r="A27" s="12" t="s">
        <v>29</v>
      </c>
      <c r="B27" s="13">
        <v>31.9</v>
      </c>
      <c r="C27" s="13"/>
      <c r="D27" s="13"/>
      <c r="E27" s="13"/>
      <c r="F27" s="13"/>
      <c r="G27" s="11">
        <f>(B27-B28)/B28</f>
        <v>0.16423357664233579</v>
      </c>
      <c r="O27" s="13"/>
      <c r="P27" s="13"/>
      <c r="Q27" s="13"/>
    </row>
    <row r="28" spans="1:17" ht="14.25" x14ac:dyDescent="0.4">
      <c r="A28" s="12" t="s">
        <v>30</v>
      </c>
      <c r="B28" s="13">
        <v>27.4</v>
      </c>
      <c r="C28" s="13"/>
      <c r="D28" s="13"/>
      <c r="E28" s="13"/>
      <c r="F28" s="13"/>
      <c r="G28" s="11">
        <f>(B28-B29)/B29</f>
        <v>0.13223140495867766</v>
      </c>
      <c r="O28" s="13"/>
      <c r="P28" s="13"/>
      <c r="Q28" s="13"/>
    </row>
    <row r="29" spans="1:17" ht="14.25" x14ac:dyDescent="0.4">
      <c r="A29" s="12" t="s">
        <v>31</v>
      </c>
      <c r="B29" s="13">
        <v>24.2</v>
      </c>
      <c r="C29" s="13"/>
      <c r="D29" s="13"/>
      <c r="E29" s="13"/>
      <c r="F29" s="13"/>
      <c r="G29" s="11">
        <f>(B29-B30)/B30</f>
        <v>0.18627450980392163</v>
      </c>
      <c r="O29" s="13"/>
      <c r="P29" s="13"/>
      <c r="Q29" s="13"/>
    </row>
    <row r="30" spans="1:17" ht="14.25" x14ac:dyDescent="0.4">
      <c r="A30" s="12" t="s">
        <v>32</v>
      </c>
      <c r="B30" s="13">
        <v>20.399999999999999</v>
      </c>
      <c r="C30" s="13"/>
      <c r="D30" s="13"/>
      <c r="E30" s="13"/>
      <c r="F30" s="13"/>
      <c r="G30" s="11">
        <f>(B30-B31)/B31</f>
        <v>0.31612903225806444</v>
      </c>
      <c r="O30" s="13"/>
      <c r="P30" s="13"/>
      <c r="Q30" s="13"/>
    </row>
    <row r="31" spans="1:17" ht="14.25" x14ac:dyDescent="0.4">
      <c r="A31" s="12" t="s">
        <v>33</v>
      </c>
      <c r="B31" s="13">
        <v>15.5</v>
      </c>
      <c r="C31" s="13"/>
      <c r="D31" s="13"/>
      <c r="E31" s="13"/>
      <c r="F31" s="13"/>
      <c r="G31" s="11"/>
      <c r="O31" s="13"/>
      <c r="P31" s="13"/>
      <c r="Q31" s="13"/>
    </row>
  </sheetData>
  <mergeCells count="2">
    <mergeCell ref="S1:T1"/>
    <mergeCell ref="C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考研报名人数录取人数1979-今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余浩琰</cp:lastModifiedBy>
  <dcterms:created xsi:type="dcterms:W3CDTF">2015-06-05T18:19:34Z</dcterms:created>
  <dcterms:modified xsi:type="dcterms:W3CDTF">2023-05-14T19:16:20Z</dcterms:modified>
</cp:coreProperties>
</file>