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D23" i="1"/>
  <c r="C23" i="1"/>
  <c r="K22" i="1"/>
  <c r="J22" i="1"/>
  <c r="H22" i="1"/>
  <c r="I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L21" i="1" s="1"/>
  <c r="K14" i="1"/>
  <c r="J14" i="1"/>
  <c r="I14" i="1"/>
  <c r="H14" i="1"/>
  <c r="G14" i="1"/>
  <c r="F14" i="1"/>
  <c r="E14" i="1"/>
  <c r="D14" i="1"/>
  <c r="C14" i="1"/>
  <c r="G13" i="1"/>
  <c r="L13" i="1" s="1"/>
  <c r="F13" i="1"/>
  <c r="K13" i="1"/>
  <c r="J13" i="1"/>
  <c r="I13" i="1"/>
  <c r="H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L23" i="1" l="1"/>
  <c r="L22" i="1"/>
  <c r="L14" i="1"/>
  <c r="L12" i="1"/>
  <c r="L11" i="1"/>
  <c r="L10" i="1"/>
</calcChain>
</file>

<file path=xl/sharedStrings.xml><?xml version="1.0" encoding="utf-8"?>
<sst xmlns="http://schemas.openxmlformats.org/spreadsheetml/2006/main" count="44" uniqueCount="25">
  <si>
    <t>Number of Misses</t>
  </si>
  <si>
    <t>Source 1</t>
  </si>
  <si>
    <t>Source 4</t>
  </si>
  <si>
    <t>Source 5</t>
  </si>
  <si>
    <t>Source 7</t>
  </si>
  <si>
    <t>Source 8</t>
  </si>
  <si>
    <t>Source 9</t>
  </si>
  <si>
    <t>Source 2</t>
  </si>
  <si>
    <t>Source 3</t>
  </si>
  <si>
    <t>Source 6</t>
  </si>
  <si>
    <t>Test</t>
  </si>
  <si>
    <t>Total</t>
  </si>
  <si>
    <t>Test 1</t>
  </si>
  <si>
    <t>Min = 10</t>
  </si>
  <si>
    <t>Max = 400</t>
  </si>
  <si>
    <t>Test 2</t>
  </si>
  <si>
    <t>Test 3</t>
  </si>
  <si>
    <t>Test 4</t>
  </si>
  <si>
    <t>Test 5</t>
  </si>
  <si>
    <t>Min = 100</t>
  </si>
  <si>
    <t>Max = 1000</t>
  </si>
  <si>
    <t>Max = 4000</t>
  </si>
  <si>
    <t>FairMultiplex</t>
  </si>
  <si>
    <t>PriMultiplex</t>
  </si>
  <si>
    <t>Multiplexer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</si>
</sst>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workbookViewId="0">
      <selection activeCell="S16" sqref="S16"/>
    </sheetView>
  </sheetViews>
  <sheetFormatPr defaultRowHeight="15" x14ac:dyDescent="0.25"/>
  <sheetData>
    <row r="2" spans="2:14" x14ac:dyDescent="0.25">
      <c r="B2" t="s">
        <v>12</v>
      </c>
      <c r="C2" t="s">
        <v>13</v>
      </c>
      <c r="D2" t="s">
        <v>14</v>
      </c>
    </row>
    <row r="3" spans="2:14" x14ac:dyDescent="0.25">
      <c r="B3" t="s">
        <v>15</v>
      </c>
      <c r="C3" t="s">
        <v>19</v>
      </c>
      <c r="D3" t="s">
        <v>14</v>
      </c>
    </row>
    <row r="4" spans="2:14" x14ac:dyDescent="0.25">
      <c r="B4" t="s">
        <v>16</v>
      </c>
      <c r="C4" t="s">
        <v>13</v>
      </c>
      <c r="D4" t="s">
        <v>20</v>
      </c>
    </row>
    <row r="5" spans="2:14" x14ac:dyDescent="0.25">
      <c r="B5" t="s">
        <v>17</v>
      </c>
      <c r="C5" t="s">
        <v>19</v>
      </c>
      <c r="D5" t="s">
        <v>20</v>
      </c>
    </row>
    <row r="6" spans="2:14" x14ac:dyDescent="0.25">
      <c r="B6" t="s">
        <v>18</v>
      </c>
      <c r="C6" t="s">
        <v>19</v>
      </c>
      <c r="D6" t="s">
        <v>21</v>
      </c>
    </row>
    <row r="7" spans="2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4" x14ac:dyDescent="0.25">
      <c r="B8" s="1"/>
      <c r="C8" s="1"/>
      <c r="D8" s="1"/>
      <c r="E8" s="1"/>
      <c r="F8" s="1"/>
      <c r="G8" s="1" t="s">
        <v>0</v>
      </c>
      <c r="H8" s="1"/>
      <c r="I8" s="1"/>
      <c r="J8" s="1"/>
      <c r="K8" s="1"/>
      <c r="L8" s="1"/>
    </row>
    <row r="9" spans="2:14" x14ac:dyDescent="0.25">
      <c r="B9" s="1" t="s">
        <v>10</v>
      </c>
      <c r="C9" s="1" t="s">
        <v>1</v>
      </c>
      <c r="D9" s="1" t="s">
        <v>7</v>
      </c>
      <c r="E9" s="1" t="s">
        <v>8</v>
      </c>
      <c r="F9" s="1" t="s">
        <v>2</v>
      </c>
      <c r="G9" s="1" t="s">
        <v>3</v>
      </c>
      <c r="H9" s="1" t="s">
        <v>9</v>
      </c>
      <c r="I9" s="1" t="s">
        <v>4</v>
      </c>
      <c r="J9" s="1" t="s">
        <v>5</v>
      </c>
      <c r="K9" s="2" t="s">
        <v>6</v>
      </c>
      <c r="L9" s="2" t="s">
        <v>11</v>
      </c>
    </row>
    <row r="10" spans="2:14" x14ac:dyDescent="0.25">
      <c r="B10" s="1">
        <v>1</v>
      </c>
      <c r="C10" s="1">
        <f>10+34+35+14</f>
        <v>93</v>
      </c>
      <c r="D10" s="1">
        <f>5+23+24+20+20</f>
        <v>92</v>
      </c>
      <c r="E10" s="1">
        <f>6+14+23+16+19+11+1</f>
        <v>90</v>
      </c>
      <c r="F10" s="1">
        <f>26+42+26</f>
        <v>94</v>
      </c>
      <c r="G10" s="1">
        <f>24+37+33</f>
        <v>94</v>
      </c>
      <c r="H10" s="1">
        <f>85+8</f>
        <v>93</v>
      </c>
      <c r="I10" s="1">
        <f>2+45+47</f>
        <v>94</v>
      </c>
      <c r="J10" s="1">
        <f>1+31+33+27</f>
        <v>92</v>
      </c>
      <c r="K10" s="1">
        <f>7+29+32+25</f>
        <v>93</v>
      </c>
      <c r="L10" s="1">
        <f>C10+D10+E10+F10+G10+H10+I10+J10+K10</f>
        <v>835</v>
      </c>
      <c r="N10" s="1"/>
    </row>
    <row r="11" spans="2:14" x14ac:dyDescent="0.25">
      <c r="B11" s="1">
        <v>2</v>
      </c>
      <c r="C11" s="1">
        <f>38+15+35+5</f>
        <v>93</v>
      </c>
      <c r="D11" s="1">
        <f>10+24+21+26+11</f>
        <v>92</v>
      </c>
      <c r="E11" s="1">
        <f>8+20+17+22+19+5</f>
        <v>91</v>
      </c>
      <c r="F11" s="1">
        <f>35+40+19</f>
        <v>94</v>
      </c>
      <c r="G11" s="1">
        <f>32+33+29</f>
        <v>94</v>
      </c>
      <c r="H11" s="1">
        <f>95</f>
        <v>95</v>
      </c>
      <c r="I11" s="1">
        <f>49+45</f>
        <v>94</v>
      </c>
      <c r="J11" s="1">
        <f>1+35+30+27</f>
        <v>93</v>
      </c>
      <c r="K11" s="1">
        <f>8+36+31+18</f>
        <v>93</v>
      </c>
      <c r="L11" s="1">
        <f>C11+D11+E11+F11+G11+H11+I11+J11+K11</f>
        <v>839</v>
      </c>
    </row>
    <row r="12" spans="2:14" x14ac:dyDescent="0.25">
      <c r="B12" s="1">
        <v>3</v>
      </c>
      <c r="C12" s="1">
        <f>5+90</f>
        <v>95</v>
      </c>
      <c r="D12" s="1">
        <f>10+58+26</f>
        <v>94</v>
      </c>
      <c r="E12" s="1">
        <f>19+40+34</f>
        <v>93</v>
      </c>
      <c r="F12" s="1">
        <f>52+43</f>
        <v>95</v>
      </c>
      <c r="G12" s="1">
        <f>58+37</f>
        <v>95</v>
      </c>
      <c r="H12" s="1">
        <f>95</f>
        <v>95</v>
      </c>
      <c r="I12" s="1">
        <f>95</f>
        <v>95</v>
      </c>
      <c r="J12" s="1">
        <f>77+17</f>
        <v>94</v>
      </c>
      <c r="K12" s="1">
        <f>2+85+7</f>
        <v>94</v>
      </c>
      <c r="L12" s="1">
        <f>C12+D12+E12+F12+G12+H12+I12+J12+K12</f>
        <v>850</v>
      </c>
    </row>
    <row r="13" spans="2:14" x14ac:dyDescent="0.25">
      <c r="B13" s="1">
        <v>4</v>
      </c>
      <c r="C13" s="1">
        <f>24+71</f>
        <v>95</v>
      </c>
      <c r="D13" s="1">
        <f>28+62+4</f>
        <v>94</v>
      </c>
      <c r="E13" s="1">
        <f>15+47+31</f>
        <v>93</v>
      </c>
      <c r="F13">
        <f>54+41</f>
        <v>95</v>
      </c>
      <c r="G13" s="1">
        <f>58+37</f>
        <v>95</v>
      </c>
      <c r="H13" s="1">
        <f>95</f>
        <v>95</v>
      </c>
      <c r="I13" s="1">
        <f>96</f>
        <v>96</v>
      </c>
      <c r="J13" s="1">
        <f>85+9</f>
        <v>94</v>
      </c>
      <c r="K13" s="1">
        <f>7+88</f>
        <v>95</v>
      </c>
      <c r="L13" s="1">
        <f>C13+D13+E13+F13+G13+H13+I13+J13+K13</f>
        <v>852</v>
      </c>
    </row>
    <row r="14" spans="2:14" x14ac:dyDescent="0.25">
      <c r="B14" s="1">
        <v>5</v>
      </c>
      <c r="C14" s="1">
        <f>96</f>
        <v>96</v>
      </c>
      <c r="D14" s="1">
        <f>96</f>
        <v>96</v>
      </c>
      <c r="E14" s="1">
        <f>96</f>
        <v>96</v>
      </c>
      <c r="F14" s="1">
        <f>96</f>
        <v>96</v>
      </c>
      <c r="G14" s="1">
        <f>96</f>
        <v>96</v>
      </c>
      <c r="H14" s="1">
        <f>94</f>
        <v>94</v>
      </c>
      <c r="I14" s="1">
        <f>52+43</f>
        <v>95</v>
      </c>
      <c r="J14" s="1">
        <f>64+31</f>
        <v>95</v>
      </c>
      <c r="K14" s="1">
        <f>80+15</f>
        <v>95</v>
      </c>
      <c r="L14" s="1">
        <f>C14+D14+E14+F14+G14+H14+I14+J14+K14</f>
        <v>859</v>
      </c>
    </row>
    <row r="15" spans="2:1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4" x14ac:dyDescent="0.25">
      <c r="B16" t="s">
        <v>12</v>
      </c>
      <c r="C16" t="s">
        <v>22</v>
      </c>
    </row>
    <row r="17" spans="2:12" x14ac:dyDescent="0.25">
      <c r="B17" t="s">
        <v>15</v>
      </c>
      <c r="C17" t="s">
        <v>23</v>
      </c>
    </row>
    <row r="18" spans="2:12" x14ac:dyDescent="0.25">
      <c r="B18" t="s">
        <v>16</v>
      </c>
      <c r="C18" t="s">
        <v>24</v>
      </c>
    </row>
    <row r="20" spans="2:12" x14ac:dyDescent="0.25">
      <c r="B20" s="1" t="s">
        <v>10</v>
      </c>
      <c r="C20" s="1" t="s">
        <v>1</v>
      </c>
      <c r="D20" s="1" t="s">
        <v>7</v>
      </c>
      <c r="E20" s="1" t="s">
        <v>8</v>
      </c>
      <c r="F20" s="1" t="s">
        <v>2</v>
      </c>
      <c r="G20" s="1" t="s">
        <v>3</v>
      </c>
      <c r="H20" s="1" t="s">
        <v>9</v>
      </c>
      <c r="I20" s="1" t="s">
        <v>4</v>
      </c>
      <c r="J20" s="1" t="s">
        <v>5</v>
      </c>
      <c r="K20" s="2" t="s">
        <v>6</v>
      </c>
      <c r="L20" s="2" t="s">
        <v>11</v>
      </c>
    </row>
    <row r="21" spans="2:12" x14ac:dyDescent="0.25">
      <c r="B21" s="1">
        <v>1</v>
      </c>
      <c r="C21" s="1">
        <f>10+34+35+14</f>
        <v>93</v>
      </c>
      <c r="D21" s="1">
        <f>5+23+24+20+20</f>
        <v>92</v>
      </c>
      <c r="E21" s="1">
        <f>6+14+23+16+19+11+1</f>
        <v>90</v>
      </c>
      <c r="F21" s="1">
        <f>26+42+26</f>
        <v>94</v>
      </c>
      <c r="G21" s="1">
        <f>24+37+33</f>
        <v>94</v>
      </c>
      <c r="H21" s="1">
        <f>85+8</f>
        <v>93</v>
      </c>
      <c r="I21" s="1">
        <f>2+45+47</f>
        <v>94</v>
      </c>
      <c r="J21" s="1">
        <f>1+31+33+27</f>
        <v>92</v>
      </c>
      <c r="K21" s="1">
        <f>7+29+32+25</f>
        <v>93</v>
      </c>
      <c r="L21" s="1">
        <f>C21+D21+E21+F21+G21+H21+I21+J21+K21</f>
        <v>835</v>
      </c>
    </row>
    <row r="22" spans="2:12" x14ac:dyDescent="0.25">
      <c r="B22" s="1">
        <v>2</v>
      </c>
      <c r="C22" s="1">
        <f>6+3+6+1+3+5+2+5+4+4+1+3+6+4+4+4+3+2+2+1</f>
        <v>69</v>
      </c>
      <c r="D22" s="1">
        <f>69+3+4+2+1+2+1+2</f>
        <v>84</v>
      </c>
      <c r="E22" s="1">
        <f>71+2+1+3+2+1+1+2</f>
        <v>83</v>
      </c>
      <c r="F22" s="1">
        <f>96</f>
        <v>96</v>
      </c>
      <c r="G22" s="1">
        <f>96</f>
        <v>96</v>
      </c>
      <c r="H22" s="1">
        <f>94</f>
        <v>94</v>
      </c>
      <c r="I22" s="1">
        <f>96</f>
        <v>96</v>
      </c>
      <c r="J22" s="1">
        <f>96</f>
        <v>96</v>
      </c>
      <c r="K22" s="1">
        <f>96</f>
        <v>96</v>
      </c>
      <c r="L22" s="1">
        <f>C22+D22+E22+F22+G22+H22+I22+J22+K22</f>
        <v>810</v>
      </c>
    </row>
    <row r="23" spans="2:12" x14ac:dyDescent="0.25">
      <c r="B23" s="1">
        <v>3</v>
      </c>
      <c r="C23" s="1">
        <f>17+34+24+18</f>
        <v>93</v>
      </c>
      <c r="D23" s="1">
        <f>15+19+15+25+18</f>
        <v>92</v>
      </c>
      <c r="E23" s="1">
        <f>10+13+16+16+19+17</f>
        <v>91</v>
      </c>
      <c r="F23" s="1">
        <f>41+30+23</f>
        <v>94</v>
      </c>
      <c r="G23" s="1">
        <f>39+19+36</f>
        <v>94</v>
      </c>
      <c r="H23" s="1">
        <f>94</f>
        <v>94</v>
      </c>
      <c r="I23" s="1">
        <f>3+65+24+1</f>
        <v>93</v>
      </c>
      <c r="J23" s="1">
        <f>3+35+20+35</f>
        <v>93</v>
      </c>
      <c r="K23" s="1">
        <f>9+34+23+27</f>
        <v>93</v>
      </c>
      <c r="L23" s="1">
        <f>C23+D23+E23+F23+G23+H23+I23+J23+K23</f>
        <v>837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O'Keefe, Ruairi</dc:creator>
  <cp:lastModifiedBy>O'Keefe, Ruairi</cp:lastModifiedBy>
  <dcterms:created xsi:type="dcterms:W3CDTF">2017-03-17T13:22:29Z</dcterms:created>
  <dcterms:modified xsi:type="dcterms:W3CDTF">2017-03-17T15:41:09Z</dcterms:modified>
</cp:coreProperties>
</file>