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5EED8EC5-0AEA-414A-B699-CFD6D49FA22C}" xr6:coauthVersionLast="47" xr6:coauthVersionMax="47" xr10:uidLastSave="{00000000-0000-0000-0000-000000000000}"/>
  <bookViews>
    <workbookView xWindow="-108" yWindow="-108" windowWidth="23256" windowHeight="12456" xr2:uid="{7D70AB25-6D1F-40AE-A425-2A7EC2091EA8}"/>
  </bookViews>
  <sheets>
    <sheet name="Summary" sheetId="4" r:id="rId1"/>
    <sheet name="Savings" sheetId="3" r:id="rId2"/>
    <sheet name="Expenses" sheetId="2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H16" i="4" s="1"/>
  <c r="H13" i="4"/>
  <c r="H10" i="4"/>
  <c r="S5" i="4" l="1"/>
  <c r="S4" i="4" s="1"/>
</calcChain>
</file>

<file path=xl/sharedStrings.xml><?xml version="1.0" encoding="utf-8"?>
<sst xmlns="http://schemas.openxmlformats.org/spreadsheetml/2006/main" count="45" uniqueCount="33">
  <si>
    <t>Personal Budget Tracker</t>
  </si>
  <si>
    <t>Monthly Income:</t>
  </si>
  <si>
    <t>S.No</t>
  </si>
  <si>
    <t>Income Source</t>
  </si>
  <si>
    <t>Date</t>
  </si>
  <si>
    <t>Amount</t>
  </si>
  <si>
    <t>Monthly Expenses:</t>
  </si>
  <si>
    <t>Expenses Source</t>
  </si>
  <si>
    <t>Income From Stocks</t>
  </si>
  <si>
    <t>Income From Rent</t>
  </si>
  <si>
    <t>Salary</t>
  </si>
  <si>
    <t>Income From Interest</t>
  </si>
  <si>
    <t>Income From Youtube</t>
  </si>
  <si>
    <t>Car EMI</t>
  </si>
  <si>
    <t>Laptop EMI</t>
  </si>
  <si>
    <t>Mobile EMI</t>
  </si>
  <si>
    <t>Electricity Bill</t>
  </si>
  <si>
    <t>Shoping</t>
  </si>
  <si>
    <t>School Fee</t>
  </si>
  <si>
    <t>Credit Cards</t>
  </si>
  <si>
    <t>Saving Source</t>
  </si>
  <si>
    <t>Stocks</t>
  </si>
  <si>
    <t>Sip</t>
  </si>
  <si>
    <t>Bank Deposits</t>
  </si>
  <si>
    <t>Home Loan</t>
  </si>
  <si>
    <t>31/06/2025</t>
  </si>
  <si>
    <t>SUMMARY:</t>
  </si>
  <si>
    <t>Percentage of Income Spent:</t>
  </si>
  <si>
    <t>Monthly Saving:</t>
  </si>
  <si>
    <t>Cash Balance:</t>
  </si>
  <si>
    <t>Monthly Expense:</t>
  </si>
  <si>
    <t>Income %</t>
  </si>
  <si>
    <t>Income From 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</si>
</sst>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0" borderId="0" xfId="0" applyFont="1"/>
    <xf numFmtId="14" fontId="0" fillId="0" borderId="0" xfId="0" applyNumberFormat="1"/>
    <xf numFmtId="0" fontId="4" fillId="0" borderId="1" xfId="0" applyFont="1" applyBorder="1"/>
    <xf numFmtId="0" fontId="0" fillId="0" borderId="1" xfId="0" applyBorder="1"/>
    <xf numFmtId="164" fontId="5" fillId="0" borderId="0" xfId="0" applyNumberFormat="1" applyFont="1"/>
    <xf numFmtId="9" fontId="0" fillId="0" borderId="0" xfId="1" applyFont="1"/>
    <xf numFmtId="0" fontId="6" fillId="0" borderId="0" xfId="0" applyFont="1"/>
    <xf numFmtId="9" fontId="0" fillId="0" borderId="0" xfId="0" applyNumberForma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Summary!$H$7</c:f>
              <c:numCache>
                <c:formatCode>"₹"\ #,##0.00</c:formatCode>
                <c:ptCount val="1"/>
                <c:pt idx="0">
                  <c:v>104950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5-4377-A830-B56FB3A140FC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Summary!$H$10</c:f>
              <c:numCache>
                <c:formatCode>"₹"\ #,##0.00</c:formatCode>
                <c:ptCount val="1"/>
                <c:pt idx="0">
                  <c:v>65752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5-4377-A830-B56FB3A1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674255"/>
        <c:axId val="207684815"/>
      </c:barChart>
      <c:catAx>
        <c:axId val="20767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684815"/>
        <c:crosses val="autoZero"/>
        <c:auto val="1"/>
        <c:lblAlgn val="ctr"/>
        <c:lblOffset val="100"/>
        <c:noMultiLvlLbl val="0"/>
      </c:catAx>
      <c:valAx>
        <c:axId val="207684815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7425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3845999322729875"/>
          <c:y val="0.86141636811164801"/>
          <c:w val="0.42640999980641409"/>
          <c:h val="9.4014233255000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B0-4E2B-B220-9343C08FEC0B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B0-4E2B-B220-9343C08FEC0B}"/>
              </c:ext>
            </c:extLst>
          </c:dPt>
          <c:val>
            <c:numRef>
              <c:f>Summary!$S$4:$S$5</c:f>
              <c:numCache>
                <c:formatCode>0%</c:formatCode>
                <c:ptCount val="2"/>
                <c:pt idx="0">
                  <c:v>0.3734921391138637</c:v>
                </c:pt>
                <c:pt idx="1">
                  <c:v>0.6265078608861363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0-4E2B-B220-9343C08F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come!A1"/><Relationship Id="rId2" Type="http://schemas.openxmlformats.org/officeDocument/2006/relationships/hyperlink" Target="#Expenses!A1"/><Relationship Id="rId1" Type="http://schemas.openxmlformats.org/officeDocument/2006/relationships/hyperlink" Target="#Saving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Expens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Income!A1"/><Relationship Id="rId1" Type="http://schemas.openxmlformats.org/officeDocument/2006/relationships/hyperlink" Target="#Saving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hyperlink" Target="#Expenses!A1"/><Relationship Id="rId1" Type="http://schemas.openxmlformats.org/officeDocument/2006/relationships/hyperlink" Target="#Saving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579928</xdr:colOff>
      <xdr:row>1</xdr:row>
      <xdr:rowOff>67433</xdr:rowOff>
    </xdr:from>
    <xdr:to>
      <xdr:col>16</xdr:col>
      <xdr:colOff>188814</xdr:colOff>
      <xdr:row>1</xdr:row>
      <xdr:rowOff>303451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3A079C-D8B9-429B-895F-80ED6EDD2466}"/>
            </a:ext>
          </a:extLst>
        </xdr:cNvPr>
        <xdr:cNvSpPr/>
      </xdr:nvSpPr>
      <xdr:spPr>
        <a:xfrm>
          <a:off x="9662968" y="250313"/>
          <a:ext cx="828086" cy="23601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</a:t>
          </a:r>
        </a:p>
      </xdr:txBody>
    </xdr:sp>
    <xdr:clientData/>
  </xdr:twoCellAnchor>
  <xdr:twoCellAnchor>
    <xdr:from>
      <xdr:col>12</xdr:col>
      <xdr:colOff>465294</xdr:colOff>
      <xdr:row>1</xdr:row>
      <xdr:rowOff>80919</xdr:rowOff>
    </xdr:from>
    <xdr:to>
      <xdr:col>14</xdr:col>
      <xdr:colOff>330426</xdr:colOff>
      <xdr:row>1</xdr:row>
      <xdr:rowOff>303450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2A4B50-707A-4EC9-B8D9-2CCCFE5A54F7}"/>
            </a:ext>
          </a:extLst>
        </xdr:cNvPr>
        <xdr:cNvSpPr/>
      </xdr:nvSpPr>
      <xdr:spPr>
        <a:xfrm>
          <a:off x="8329134" y="263799"/>
          <a:ext cx="1084332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10</xdr:col>
      <xdr:colOff>546212</xdr:colOff>
      <xdr:row>1</xdr:row>
      <xdr:rowOff>87662</xdr:rowOff>
    </xdr:from>
    <xdr:to>
      <xdr:col>12</xdr:col>
      <xdr:colOff>249504</xdr:colOff>
      <xdr:row>1</xdr:row>
      <xdr:rowOff>310193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88D524-431D-4F8D-A9EC-D82E7411694E}"/>
            </a:ext>
          </a:extLst>
        </xdr:cNvPr>
        <xdr:cNvSpPr/>
      </xdr:nvSpPr>
      <xdr:spPr>
        <a:xfrm>
          <a:off x="7190852" y="270542"/>
          <a:ext cx="922492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411345</xdr:colOff>
      <xdr:row>1</xdr:row>
      <xdr:rowOff>87663</xdr:rowOff>
    </xdr:from>
    <xdr:to>
      <xdr:col>10</xdr:col>
      <xdr:colOff>249504</xdr:colOff>
      <xdr:row>1</xdr:row>
      <xdr:rowOff>310194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F08BEAC-84B6-4FAA-AE65-7FEC01312696}"/>
            </a:ext>
          </a:extLst>
        </xdr:cNvPr>
        <xdr:cNvSpPr/>
      </xdr:nvSpPr>
      <xdr:spPr>
        <a:xfrm>
          <a:off x="5836785" y="270543"/>
          <a:ext cx="1057359" cy="222531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9</xdr:col>
      <xdr:colOff>487822</xdr:colOff>
      <xdr:row>4</xdr:row>
      <xdr:rowOff>148839</xdr:rowOff>
    </xdr:from>
    <xdr:to>
      <xdr:col>15</xdr:col>
      <xdr:colOff>377440</xdr:colOff>
      <xdr:row>16</xdr:row>
      <xdr:rowOff>35607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1D279-651C-CAE0-2E5E-A3824E2AD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1217542</xdr:colOff>
      <xdr:row>5</xdr:row>
      <xdr:rowOff>8281</xdr:rowOff>
    </xdr:from>
    <xdr:to>
      <xdr:col>6</xdr:col>
      <xdr:colOff>8283</xdr:colOff>
      <xdr:row>15</xdr:row>
      <xdr:rowOff>223629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1ACC0-F64B-8507-F2FC-CE29D11E7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761999</xdr:colOff>
      <xdr:row>9</xdr:row>
      <xdr:rowOff>41413</xdr:rowOff>
    </xdr:from>
    <xdr:to>
      <xdr:col>5</xdr:col>
      <xdr:colOff>99391</xdr:colOff>
      <xdr:row>12</xdr:row>
      <xdr:rowOff>33130</xdr:rowOff>
    </xdr:to>
    <xdr:sp macro="" textlink="$S$5">
      <xdr:nvSpPr>
        <xdr:cNvPr id="9" name="Rectangle 8">
          <a:extLst>
            <a:ext uri="{FF2B5EF4-FFF2-40B4-BE49-F238E27FC236}">
              <a16:creationId xmlns:a16="http://schemas.microsoft.com/office/drawing/2014/main" id="{9155FD84-D004-0990-D6FA-EF5C49A6AC10}"/>
            </a:ext>
          </a:extLst>
        </xdr:cNvPr>
        <xdr:cNvSpPr/>
      </xdr:nvSpPr>
      <xdr:spPr>
        <a:xfrm>
          <a:off x="3047999" y="1962978"/>
          <a:ext cx="853109" cy="588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AA2E146-D254-4A97-B637-0E0B0856F3E2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63%</a:t>
          </a:fld>
          <a:endParaRPr lang="en-IN" sz="1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579928</xdr:colOff>
      <xdr:row>1</xdr:row>
      <xdr:rowOff>67433</xdr:rowOff>
    </xdr:from>
    <xdr:to>
      <xdr:col>16</xdr:col>
      <xdr:colOff>188814</xdr:colOff>
      <xdr:row>1</xdr:row>
      <xdr:rowOff>303451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501FEE-9A09-418E-BF63-AA856725AD29}"/>
            </a:ext>
          </a:extLst>
        </xdr:cNvPr>
        <xdr:cNvSpPr/>
      </xdr:nvSpPr>
      <xdr:spPr>
        <a:xfrm>
          <a:off x="9457228" y="250313"/>
          <a:ext cx="828086" cy="23601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</a:t>
          </a:r>
        </a:p>
      </xdr:txBody>
    </xdr:sp>
    <xdr:clientData/>
  </xdr:twoCellAnchor>
  <xdr:twoCellAnchor>
    <xdr:from>
      <xdr:col>12</xdr:col>
      <xdr:colOff>465294</xdr:colOff>
      <xdr:row>1</xdr:row>
      <xdr:rowOff>80919</xdr:rowOff>
    </xdr:from>
    <xdr:to>
      <xdr:col>14</xdr:col>
      <xdr:colOff>330426</xdr:colOff>
      <xdr:row>1</xdr:row>
      <xdr:rowOff>303450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F36C0-54FD-46A4-BBF4-60DB95F9E94A}"/>
            </a:ext>
          </a:extLst>
        </xdr:cNvPr>
        <xdr:cNvSpPr/>
      </xdr:nvSpPr>
      <xdr:spPr>
        <a:xfrm>
          <a:off x="8123394" y="263799"/>
          <a:ext cx="1084332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10</xdr:col>
      <xdr:colOff>546212</xdr:colOff>
      <xdr:row>1</xdr:row>
      <xdr:rowOff>87662</xdr:rowOff>
    </xdr:from>
    <xdr:to>
      <xdr:col>12</xdr:col>
      <xdr:colOff>249504</xdr:colOff>
      <xdr:row>1</xdr:row>
      <xdr:rowOff>310193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D7F000-E76E-4733-B682-C25EF792C0FD}"/>
            </a:ext>
          </a:extLst>
        </xdr:cNvPr>
        <xdr:cNvSpPr/>
      </xdr:nvSpPr>
      <xdr:spPr>
        <a:xfrm>
          <a:off x="6985112" y="270542"/>
          <a:ext cx="922492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411345</xdr:colOff>
      <xdr:row>1</xdr:row>
      <xdr:rowOff>87663</xdr:rowOff>
    </xdr:from>
    <xdr:to>
      <xdr:col>10</xdr:col>
      <xdr:colOff>249504</xdr:colOff>
      <xdr:row>1</xdr:row>
      <xdr:rowOff>310194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60D3A8-0D52-4CAC-9472-495F5548E191}"/>
            </a:ext>
          </a:extLst>
        </xdr:cNvPr>
        <xdr:cNvSpPr/>
      </xdr:nvSpPr>
      <xdr:spPr>
        <a:xfrm>
          <a:off x="5631045" y="270543"/>
          <a:ext cx="1057359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579928</xdr:colOff>
      <xdr:row>1</xdr:row>
      <xdr:rowOff>67433</xdr:rowOff>
    </xdr:from>
    <xdr:to>
      <xdr:col>16</xdr:col>
      <xdr:colOff>188814</xdr:colOff>
      <xdr:row>1</xdr:row>
      <xdr:rowOff>303451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2BCF4-D3DD-4F2B-94EB-81860ED193F1}"/>
            </a:ext>
          </a:extLst>
        </xdr:cNvPr>
        <xdr:cNvSpPr/>
      </xdr:nvSpPr>
      <xdr:spPr>
        <a:xfrm>
          <a:off x="9381028" y="250313"/>
          <a:ext cx="828086" cy="2360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</a:t>
          </a:r>
        </a:p>
      </xdr:txBody>
    </xdr:sp>
    <xdr:clientData/>
  </xdr:twoCellAnchor>
  <xdr:twoCellAnchor>
    <xdr:from>
      <xdr:col>12</xdr:col>
      <xdr:colOff>465294</xdr:colOff>
      <xdr:row>1</xdr:row>
      <xdr:rowOff>80919</xdr:rowOff>
    </xdr:from>
    <xdr:to>
      <xdr:col>14</xdr:col>
      <xdr:colOff>330426</xdr:colOff>
      <xdr:row>1</xdr:row>
      <xdr:rowOff>303450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907FA63-BAF4-48C4-AC07-85FF85E6DFC5}"/>
            </a:ext>
          </a:extLst>
        </xdr:cNvPr>
        <xdr:cNvSpPr/>
      </xdr:nvSpPr>
      <xdr:spPr>
        <a:xfrm>
          <a:off x="8047194" y="263799"/>
          <a:ext cx="1084332" cy="22253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10</xdr:col>
      <xdr:colOff>546212</xdr:colOff>
      <xdr:row>1</xdr:row>
      <xdr:rowOff>87662</xdr:rowOff>
    </xdr:from>
    <xdr:to>
      <xdr:col>12</xdr:col>
      <xdr:colOff>249504</xdr:colOff>
      <xdr:row>1</xdr:row>
      <xdr:rowOff>310193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4C6E01-D88E-4B4E-8164-D92C5406897F}"/>
            </a:ext>
          </a:extLst>
        </xdr:cNvPr>
        <xdr:cNvSpPr/>
      </xdr:nvSpPr>
      <xdr:spPr>
        <a:xfrm>
          <a:off x="6908912" y="270542"/>
          <a:ext cx="922492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411345</xdr:colOff>
      <xdr:row>1</xdr:row>
      <xdr:rowOff>87663</xdr:rowOff>
    </xdr:from>
    <xdr:to>
      <xdr:col>10</xdr:col>
      <xdr:colOff>249504</xdr:colOff>
      <xdr:row>1</xdr:row>
      <xdr:rowOff>310194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F40A4E-D132-4581-B6C5-91F1C32DEFD9}"/>
            </a:ext>
          </a:extLst>
        </xdr:cNvPr>
        <xdr:cNvSpPr/>
      </xdr:nvSpPr>
      <xdr:spPr>
        <a:xfrm>
          <a:off x="5554845" y="270543"/>
          <a:ext cx="1057359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579928</xdr:colOff>
      <xdr:row>1</xdr:row>
      <xdr:rowOff>67433</xdr:rowOff>
    </xdr:from>
    <xdr:to>
      <xdr:col>16</xdr:col>
      <xdr:colOff>188814</xdr:colOff>
      <xdr:row>1</xdr:row>
      <xdr:rowOff>303451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0E721-380D-84C1-101C-9AB848A3EC62}"/>
            </a:ext>
          </a:extLst>
        </xdr:cNvPr>
        <xdr:cNvSpPr/>
      </xdr:nvSpPr>
      <xdr:spPr>
        <a:xfrm>
          <a:off x="8712424" y="249504"/>
          <a:ext cx="822691" cy="23601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SAVING</a:t>
          </a:r>
        </a:p>
      </xdr:txBody>
    </xdr:sp>
    <xdr:clientData/>
  </xdr:twoCellAnchor>
  <xdr:twoCellAnchor>
    <xdr:from>
      <xdr:col>12</xdr:col>
      <xdr:colOff>465294</xdr:colOff>
      <xdr:row>1</xdr:row>
      <xdr:rowOff>80919</xdr:rowOff>
    </xdr:from>
    <xdr:to>
      <xdr:col>14</xdr:col>
      <xdr:colOff>330426</xdr:colOff>
      <xdr:row>1</xdr:row>
      <xdr:rowOff>303450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B58F6B-EF71-918A-0BAE-1647E2ACCC2A}"/>
            </a:ext>
          </a:extLst>
        </xdr:cNvPr>
        <xdr:cNvSpPr/>
      </xdr:nvSpPr>
      <xdr:spPr>
        <a:xfrm>
          <a:off x="7383984" y="262990"/>
          <a:ext cx="1078938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EXPENCES</a:t>
          </a:r>
        </a:p>
      </xdr:txBody>
    </xdr:sp>
    <xdr:clientData/>
  </xdr:twoCellAnchor>
  <xdr:twoCellAnchor>
    <xdr:from>
      <xdr:col>10</xdr:col>
      <xdr:colOff>546212</xdr:colOff>
      <xdr:row>1</xdr:row>
      <xdr:rowOff>87662</xdr:rowOff>
    </xdr:from>
    <xdr:to>
      <xdr:col>12</xdr:col>
      <xdr:colOff>249504</xdr:colOff>
      <xdr:row>1</xdr:row>
      <xdr:rowOff>310193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AB35D7D7-CCD9-8D39-D463-C61C00BFDBC6}"/>
            </a:ext>
          </a:extLst>
        </xdr:cNvPr>
        <xdr:cNvSpPr/>
      </xdr:nvSpPr>
      <xdr:spPr>
        <a:xfrm>
          <a:off x="6251097" y="269733"/>
          <a:ext cx="917097" cy="222531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INCOME</a:t>
          </a:r>
        </a:p>
      </xdr:txBody>
    </xdr:sp>
    <xdr:clientData/>
  </xdr:twoCellAnchor>
  <xdr:twoCellAnchor>
    <xdr:from>
      <xdr:col>8</xdr:col>
      <xdr:colOff>411345</xdr:colOff>
      <xdr:row>1</xdr:row>
      <xdr:rowOff>87663</xdr:rowOff>
    </xdr:from>
    <xdr:to>
      <xdr:col>10</xdr:col>
      <xdr:colOff>249504</xdr:colOff>
      <xdr:row>1</xdr:row>
      <xdr:rowOff>310194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833D4E3-5869-78BF-E252-84EA6B0CA5BD}"/>
            </a:ext>
          </a:extLst>
        </xdr:cNvPr>
        <xdr:cNvSpPr/>
      </xdr:nvSpPr>
      <xdr:spPr>
        <a:xfrm>
          <a:off x="4902425" y="269734"/>
          <a:ext cx="1051964" cy="2225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accent1">
                  <a:lumMod val="75000"/>
                </a:schemeClr>
              </a:solidFill>
            </a:rPr>
            <a:t>SUMMARY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F3A353-30DB-48D7-9626-AC2BF66ABB06}" name="Table134" displayName="Table134" ref="B6:E11" totalsRowShown="0">
  <autoFilter ref="B6:E11" xr:uid="{CB39B066-0D24-445E-B28F-DCFC2FFEB68B}"/>
  <tableColumns count="4">
    <tableColumn id="1" xr3:uid="{ACBA0423-2EA1-4DC1-8FA9-17145DD2760D}" name="S.No"/>
    <tableColumn id="2" xr3:uid="{69655C05-B189-4FD4-B4F8-FDF6C441DABD}" name="Saving Source"/>
    <tableColumn id="3" xr3:uid="{C71940F1-CB2E-4790-A00F-4ADB3D0E0E32}" name="Date"/>
    <tableColumn id="4" xr3:uid="{AAF91C95-78F0-4A16-9A12-6228A5844C92}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C79C7E-7CEA-44EF-80D5-DB0D5D1FE4AC}" name="Table13" displayName="Table13" ref="B6:E13" totalsRowShown="0">
  <autoFilter ref="B6:E13" xr:uid="{CB39B066-0D24-445E-B28F-DCFC2FFEB68B}"/>
  <tableColumns count="4">
    <tableColumn id="1" xr3:uid="{F8BD42F0-0DC3-4803-90DA-5500182B2CD9}" name="S.No"/>
    <tableColumn id="2" xr3:uid="{B3061356-E11F-4AEF-9893-5265A0882D01}" name="Expenses Source"/>
    <tableColumn id="3" xr3:uid="{3F77FED9-B6F7-4FED-AA12-D23B3EC0452F}" name="Date"/>
    <tableColumn id="4" xr3:uid="{9271E404-91FF-4228-B70B-DA708BAFD290}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9B066-0D24-445E-B28F-DCFC2FFEB68B}" name="Table1" displayName="Table1" ref="B6:E12" totalsRowShown="0">
  <autoFilter ref="B6:E12" xr:uid="{CB39B066-0D24-445E-B28F-DCFC2FFEB68B}"/>
  <tableColumns count="4">
    <tableColumn id="1" xr3:uid="{0CF1C0C6-DE93-4637-8B37-631A6A1FA53E}" name="S.No"/>
    <tableColumn id="2" xr3:uid="{70C5636B-9ED5-46F0-BE7A-C1C5D42D4C8D}" name="Income Source"/>
    <tableColumn id="3" xr3:uid="{9C59F005-FBCA-4DFD-A728-15B1DDE61FC7}" name="Date"/>
    <tableColumn id="4" xr3:uid="{AB5F88BF-945A-480E-AD76-4BBB73FA1D32}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8540-FDF8-4382-9A93-FF41CD589F66}">
  <sheetPr>
    <tabColor rgb="FFFF0000"/>
  </sheetPr>
  <dimension ref="B2:S19"/>
  <sheetViews>
    <sheetView showGridLines="0" tabSelected="1" zoomScale="91" zoomScaleNormal="70" workbookViewId="0"/>
  </sheetViews>
  <sheetFormatPr defaultRowHeight="14.4" x14ac:dyDescent="0.3"/>
  <cols>
    <col min="1" max="1" width="3.5546875" customWidth="1"/>
    <col min="2" max="2" width="12" customWidth="1"/>
    <col min="3" max="3" width="17.88671875" customWidth="1"/>
    <col min="4" max="4" width="11.88671875" customWidth="1"/>
    <col min="5" max="5" width="10.21875" customWidth="1"/>
    <col min="6" max="6" width="11.6640625" customWidth="1"/>
    <col min="8" max="8" width="19" customWidth="1"/>
    <col min="11" max="11" width="10.5546875" customWidth="1"/>
    <col min="18" max="18" width="10.44140625" customWidth="1"/>
  </cols>
  <sheetData>
    <row r="2" spans="2:19" s="1" customFormat="1" ht="31.2" customHeight="1" x14ac:dyDescent="0.3">
      <c r="B2" s="2" t="s">
        <v>0</v>
      </c>
    </row>
    <row r="4" spans="2:19" x14ac:dyDescent="0.3">
      <c r="B4" s="3" t="s">
        <v>27</v>
      </c>
      <c r="F4" s="3"/>
      <c r="H4" s="3" t="s">
        <v>26</v>
      </c>
      <c r="S4" s="10">
        <f>1-S5</f>
        <v>0.3734921391138637</v>
      </c>
    </row>
    <row r="5" spans="2:19" ht="15.6" x14ac:dyDescent="0.3">
      <c r="G5" s="11"/>
      <c r="R5" s="9" t="s">
        <v>31</v>
      </c>
      <c r="S5" s="8">
        <f>H10/H7</f>
        <v>0.6265078608861363</v>
      </c>
    </row>
    <row r="6" spans="2:19" x14ac:dyDescent="0.3">
      <c r="H6" s="5" t="s">
        <v>1</v>
      </c>
      <c r="I6" s="6"/>
    </row>
    <row r="7" spans="2:19" ht="18" x14ac:dyDescent="0.35">
      <c r="H7" s="7">
        <f>SUM(Table1[Amount])</f>
        <v>104950</v>
      </c>
    </row>
    <row r="9" spans="2:19" x14ac:dyDescent="0.3">
      <c r="H9" s="5" t="s">
        <v>30</v>
      </c>
      <c r="I9" s="6"/>
    </row>
    <row r="10" spans="2:19" ht="18" x14ac:dyDescent="0.35">
      <c r="H10" s="7">
        <f>SUM(Table13[Amount])</f>
        <v>65752</v>
      </c>
    </row>
    <row r="12" spans="2:19" x14ac:dyDescent="0.3">
      <c r="H12" s="5" t="s">
        <v>28</v>
      </c>
      <c r="I12" s="6"/>
    </row>
    <row r="13" spans="2:19" ht="18" x14ac:dyDescent="0.35">
      <c r="H13" s="7">
        <f>SUM(Table134[Amount])</f>
        <v>28750</v>
      </c>
    </row>
    <row r="15" spans="2:19" x14ac:dyDescent="0.3">
      <c r="H15" s="5" t="s">
        <v>29</v>
      </c>
      <c r="I15" s="6"/>
    </row>
    <row r="16" spans="2:19" ht="18" x14ac:dyDescent="0.35">
      <c r="H16" s="7">
        <f>H7-H10-H13</f>
        <v>10448</v>
      </c>
    </row>
    <row r="19" spans="12:12" x14ac:dyDescent="0.3">
      <c r="L19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5689-08CC-4ED6-9AEA-EFE559029DBA}">
  <sheetPr>
    <tabColor rgb="FFFF0000"/>
  </sheetPr>
  <dimension ref="B2:E11"/>
  <sheetViews>
    <sheetView zoomScale="91" zoomScaleNormal="124" workbookViewId="0"/>
  </sheetViews>
  <sheetFormatPr defaultRowHeight="14.4" x14ac:dyDescent="0.3"/>
  <cols>
    <col min="1" max="1" width="3.5546875" customWidth="1"/>
    <col min="3" max="3" width="17.88671875" customWidth="1"/>
    <col min="4" max="4" width="11.88671875" customWidth="1"/>
    <col min="5" max="5" width="10.21875" customWidth="1"/>
  </cols>
  <sheetData>
    <row r="2" spans="2:5" s="1" customFormat="1" ht="31.2" customHeight="1" x14ac:dyDescent="0.3">
      <c r="B2" s="2" t="s">
        <v>0</v>
      </c>
    </row>
    <row r="4" spans="2:5" x14ac:dyDescent="0.3">
      <c r="B4" s="3" t="s">
        <v>6</v>
      </c>
    </row>
    <row r="6" spans="2:5" x14ac:dyDescent="0.3">
      <c r="B6" t="s">
        <v>2</v>
      </c>
      <c r="C6" t="s">
        <v>20</v>
      </c>
      <c r="D6" t="s">
        <v>4</v>
      </c>
      <c r="E6" t="s">
        <v>5</v>
      </c>
    </row>
    <row r="7" spans="2:5" x14ac:dyDescent="0.3">
      <c r="B7">
        <v>1</v>
      </c>
      <c r="C7" t="s">
        <v>21</v>
      </c>
      <c r="D7" s="4">
        <v>45740</v>
      </c>
      <c r="E7">
        <v>7500</v>
      </c>
    </row>
    <row r="8" spans="2:5" x14ac:dyDescent="0.3">
      <c r="B8">
        <v>2</v>
      </c>
      <c r="C8" t="s">
        <v>22</v>
      </c>
      <c r="D8" s="4">
        <v>45746</v>
      </c>
      <c r="E8">
        <v>2550</v>
      </c>
    </row>
    <row r="9" spans="2:5" x14ac:dyDescent="0.3">
      <c r="B9">
        <v>3</v>
      </c>
      <c r="C9" t="s">
        <v>23</v>
      </c>
      <c r="D9" s="4">
        <v>45762</v>
      </c>
      <c r="E9">
        <v>8500</v>
      </c>
    </row>
    <row r="10" spans="2:5" x14ac:dyDescent="0.3">
      <c r="B10">
        <v>4</v>
      </c>
      <c r="C10" t="s">
        <v>10</v>
      </c>
      <c r="D10" s="4">
        <v>45799</v>
      </c>
      <c r="E10">
        <v>4600</v>
      </c>
    </row>
    <row r="11" spans="2:5" x14ac:dyDescent="0.3">
      <c r="B11">
        <v>5</v>
      </c>
      <c r="C11" t="s">
        <v>24</v>
      </c>
      <c r="D11" t="s">
        <v>25</v>
      </c>
      <c r="E11">
        <v>5600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6B91-2A90-4497-A540-095E0488027B}">
  <sheetPr>
    <tabColor rgb="FFFFC000"/>
  </sheetPr>
  <dimension ref="B2:E13"/>
  <sheetViews>
    <sheetView zoomScale="95" zoomScaleNormal="125" workbookViewId="0"/>
  </sheetViews>
  <sheetFormatPr defaultRowHeight="14.4" x14ac:dyDescent="0.3"/>
  <cols>
    <col min="1" max="1" width="3.5546875" customWidth="1"/>
    <col min="3" max="3" width="22.109375" customWidth="1"/>
    <col min="4" max="4" width="13.5546875" customWidth="1"/>
    <col min="5" max="5" width="10.21875" customWidth="1"/>
  </cols>
  <sheetData>
    <row r="2" spans="2:5" s="1" customFormat="1" ht="31.2" customHeight="1" x14ac:dyDescent="0.3">
      <c r="B2" s="2" t="s">
        <v>0</v>
      </c>
    </row>
    <row r="4" spans="2:5" x14ac:dyDescent="0.3">
      <c r="B4" s="3" t="s">
        <v>6</v>
      </c>
    </row>
    <row r="6" spans="2:5" x14ac:dyDescent="0.3">
      <c r="B6" t="s">
        <v>2</v>
      </c>
      <c r="C6" t="s">
        <v>7</v>
      </c>
      <c r="D6" t="s">
        <v>4</v>
      </c>
      <c r="E6" t="s">
        <v>5</v>
      </c>
    </row>
    <row r="7" spans="2:5" x14ac:dyDescent="0.3">
      <c r="B7">
        <v>1</v>
      </c>
      <c r="C7" t="s">
        <v>13</v>
      </c>
      <c r="D7" s="4">
        <v>45689</v>
      </c>
      <c r="E7">
        <v>22000</v>
      </c>
    </row>
    <row r="8" spans="2:5" x14ac:dyDescent="0.3">
      <c r="B8">
        <v>2</v>
      </c>
      <c r="C8" t="s">
        <v>14</v>
      </c>
      <c r="D8" s="4">
        <v>45721</v>
      </c>
      <c r="E8">
        <v>25452</v>
      </c>
    </row>
    <row r="9" spans="2:5" x14ac:dyDescent="0.3">
      <c r="B9">
        <v>3</v>
      </c>
      <c r="C9" t="s">
        <v>15</v>
      </c>
      <c r="D9" s="4">
        <v>45757</v>
      </c>
      <c r="E9">
        <v>1800</v>
      </c>
    </row>
    <row r="10" spans="2:5" x14ac:dyDescent="0.3">
      <c r="B10">
        <v>4</v>
      </c>
      <c r="C10" t="s">
        <v>16</v>
      </c>
      <c r="D10" s="4">
        <v>45762</v>
      </c>
      <c r="E10">
        <v>5500</v>
      </c>
    </row>
    <row r="11" spans="2:5" x14ac:dyDescent="0.3">
      <c r="B11">
        <v>5</v>
      </c>
      <c r="C11" t="s">
        <v>17</v>
      </c>
      <c r="D11" s="4">
        <v>45767</v>
      </c>
      <c r="E11">
        <v>4500</v>
      </c>
    </row>
    <row r="12" spans="2:5" x14ac:dyDescent="0.3">
      <c r="B12">
        <v>6</v>
      </c>
      <c r="C12" t="s">
        <v>18</v>
      </c>
      <c r="D12" s="4">
        <v>45749</v>
      </c>
      <c r="E12">
        <v>2500</v>
      </c>
    </row>
    <row r="13" spans="2:5" x14ac:dyDescent="0.3">
      <c r="B13">
        <v>7</v>
      </c>
      <c r="C13" t="s">
        <v>19</v>
      </c>
      <c r="D13" s="4">
        <v>45772</v>
      </c>
      <c r="E13">
        <v>4000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C91A-4FDD-452A-ADFC-6CB0E464D8E1}">
  <sheetPr>
    <tabColor rgb="FFFFFF00"/>
  </sheetPr>
  <dimension ref="B2:E12"/>
  <sheetViews>
    <sheetView zoomScale="109" zoomScaleNormal="125" workbookViewId="0"/>
  </sheetViews>
  <sheetFormatPr defaultRowHeight="14.4" x14ac:dyDescent="0.3"/>
  <cols>
    <col min="1" max="1" width="3.5546875" customWidth="1"/>
    <col min="3" max="3" width="22.44140625" customWidth="1"/>
    <col min="4" max="4" width="12.21875" customWidth="1"/>
    <col min="5" max="5" width="10.109375" customWidth="1"/>
  </cols>
  <sheetData>
    <row r="2" spans="2:5" s="1" customFormat="1" ht="31.2" customHeight="1" x14ac:dyDescent="0.3">
      <c r="B2" s="2" t="s">
        <v>0</v>
      </c>
    </row>
    <row r="4" spans="2:5" x14ac:dyDescent="0.3">
      <c r="B4" s="3" t="s">
        <v>1</v>
      </c>
    </row>
    <row r="6" spans="2:5" x14ac:dyDescent="0.3">
      <c r="B6" t="s">
        <v>2</v>
      </c>
      <c r="C6" t="s">
        <v>3</v>
      </c>
      <c r="D6" t="s">
        <v>4</v>
      </c>
      <c r="E6" t="s">
        <v>5</v>
      </c>
    </row>
    <row r="7" spans="2:5" x14ac:dyDescent="0.3">
      <c r="B7">
        <v>1</v>
      </c>
      <c r="C7" t="s">
        <v>8</v>
      </c>
      <c r="D7" s="4">
        <v>45757</v>
      </c>
      <c r="E7">
        <v>10000</v>
      </c>
    </row>
    <row r="8" spans="2:5" x14ac:dyDescent="0.3">
      <c r="B8">
        <v>2</v>
      </c>
      <c r="C8" t="s">
        <v>9</v>
      </c>
      <c r="D8" s="4">
        <v>45762</v>
      </c>
      <c r="E8">
        <v>12000</v>
      </c>
    </row>
    <row r="9" spans="2:5" x14ac:dyDescent="0.3">
      <c r="B9">
        <v>3</v>
      </c>
      <c r="C9" t="s">
        <v>10</v>
      </c>
      <c r="D9" s="4">
        <v>45802</v>
      </c>
      <c r="E9">
        <v>15500</v>
      </c>
    </row>
    <row r="10" spans="2:5" x14ac:dyDescent="0.3">
      <c r="B10">
        <v>4</v>
      </c>
      <c r="C10" t="s">
        <v>11</v>
      </c>
      <c r="D10" s="4">
        <v>45814</v>
      </c>
      <c r="E10">
        <v>20450</v>
      </c>
    </row>
    <row r="11" spans="2:5" x14ac:dyDescent="0.3">
      <c r="B11">
        <v>5</v>
      </c>
      <c r="C11" t="s">
        <v>12</v>
      </c>
      <c r="D11" s="4">
        <v>45859</v>
      </c>
      <c r="E11">
        <v>22000</v>
      </c>
    </row>
    <row r="12" spans="2:5" x14ac:dyDescent="0.3">
      <c r="B12">
        <v>5</v>
      </c>
      <c r="C12" t="s">
        <v>32</v>
      </c>
      <c r="D12" s="4">
        <v>45863</v>
      </c>
      <c r="E12">
        <v>25000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</dc:creator>
  <cp:lastModifiedBy>Vishal Kumar</cp:lastModifiedBy>
  <dcterms:created xsi:type="dcterms:W3CDTF">2025-03-25T16:03:59Z</dcterms:created>
  <dcterms:modified xsi:type="dcterms:W3CDTF">2025-04-21T06:05:45Z</dcterms:modified>
</cp:coreProperties>
</file>