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D7953CF3-AE16-43D1-8696-C16FD2DB8B4A}" xr6:coauthVersionLast="32" xr6:coauthVersionMax="32" xr10:uidLastSave="{00000000-0000-0000-0000-000000000000}"/>
  <bookViews>
    <workbookView xWindow="0" yWindow="0" windowWidth="22500" windowHeight="10785" activeTab="6" xr2:uid="{00000000-000D-0000-FFFF-FFFF00000000}"/>
  </bookViews>
  <sheets>
    <sheet name="Manually calculation" sheetId="1" r:id="rId1"/>
    <sheet name="value iteration" sheetId="4" r:id="rId2"/>
    <sheet name="BFS" sheetId="5" r:id="rId3"/>
    <sheet name="test" sheetId="6" r:id="rId4"/>
    <sheet name="ProgramResult" sheetId="2" r:id="rId5"/>
    <sheet name="three-polices" sheetId="7" r:id="rId6"/>
    <sheet name="Finish in6 hs" sheetId="8" r:id="rId7"/>
  </sheets>
  <definedNames>
    <definedName name="_xlnm._FilterDatabase" localSheetId="0" hidden="1">'Manually calculation'!$V$1:$V$85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6" l="1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C3" i="6"/>
  <c r="I18" i="2" l="1"/>
  <c r="I19" i="2"/>
  <c r="I20" i="2"/>
  <c r="I21" i="2"/>
  <c r="I22" i="2"/>
  <c r="I17" i="2"/>
  <c r="G37" i="1" l="1"/>
  <c r="Q88" i="1" l="1"/>
  <c r="Q87" i="1"/>
  <c r="Q84" i="1"/>
  <c r="Q85" i="1"/>
  <c r="Q82" i="1"/>
  <c r="Q79" i="1"/>
  <c r="Q78" i="1"/>
  <c r="Z76" i="1"/>
  <c r="Q76" i="1"/>
  <c r="Q70" i="1"/>
  <c r="Z70" i="1" l="1"/>
  <c r="Q69" i="1"/>
  <c r="Z69" i="1" s="1"/>
  <c r="Q64" i="1"/>
  <c r="Z64" i="1" s="1"/>
  <c r="Q63" i="1"/>
  <c r="Z63" i="1" s="1"/>
  <c r="Q61" i="1"/>
  <c r="Z61" i="1" s="1"/>
  <c r="Q60" i="1"/>
  <c r="Z60" i="1" s="1"/>
  <c r="Q55" i="1"/>
  <c r="Z55" i="1" s="1"/>
  <c r="Q46" i="1"/>
  <c r="Z46" i="1"/>
  <c r="Q45" i="1"/>
  <c r="Z45" i="1" s="1"/>
  <c r="Q43" i="1"/>
  <c r="Z43" i="1" s="1"/>
  <c r="Q37" i="1"/>
  <c r="Z37" i="1" s="1"/>
  <c r="G43" i="1"/>
  <c r="O45" i="1"/>
  <c r="G46" i="1"/>
  <c r="O46" i="1" s="1"/>
  <c r="G45" i="1"/>
  <c r="O43" i="1"/>
  <c r="L43" i="1"/>
  <c r="P4" i="1" l="1"/>
  <c r="W88" i="1"/>
  <c r="W87" i="1"/>
  <c r="W86" i="1"/>
  <c r="W77" i="1"/>
  <c r="W85" i="1"/>
  <c r="W84" i="1"/>
  <c r="W83" i="1"/>
  <c r="W68" i="1"/>
  <c r="W82" i="1"/>
  <c r="W81" i="1"/>
  <c r="W80" i="1"/>
  <c r="W74" i="1"/>
  <c r="W79" i="1"/>
  <c r="W78" i="1"/>
  <c r="W44" i="1"/>
  <c r="W76" i="1"/>
  <c r="W75" i="1"/>
  <c r="W53" i="1"/>
  <c r="W73" i="1"/>
  <c r="W72" i="1"/>
  <c r="W71" i="1"/>
  <c r="W38" i="1"/>
  <c r="W70" i="1"/>
  <c r="W69" i="1"/>
  <c r="W62" i="1"/>
  <c r="W67" i="1"/>
  <c r="W66" i="1"/>
  <c r="W65" i="1"/>
  <c r="W64" i="1"/>
  <c r="W63" i="1"/>
  <c r="W61" i="1"/>
  <c r="W60" i="1"/>
  <c r="W59" i="1"/>
  <c r="W34" i="1"/>
  <c r="W55" i="1"/>
  <c r="W37" i="1"/>
  <c r="W40" i="1"/>
  <c r="W58" i="1"/>
  <c r="W57" i="1"/>
  <c r="W56" i="1"/>
  <c r="W32" i="1"/>
  <c r="W54" i="1"/>
  <c r="W41" i="1"/>
  <c r="W52" i="1"/>
  <c r="W51" i="1"/>
  <c r="W50" i="1"/>
  <c r="W49" i="1"/>
  <c r="W48" i="1"/>
  <c r="W47" i="1"/>
  <c r="W23" i="1"/>
  <c r="W46" i="1"/>
  <c r="W45" i="1"/>
  <c r="W43" i="1"/>
  <c r="W42" i="1"/>
  <c r="W35" i="1"/>
  <c r="W39" i="1"/>
  <c r="W26" i="1"/>
  <c r="W36" i="1"/>
  <c r="W33" i="1"/>
  <c r="W31" i="1"/>
  <c r="W30" i="1"/>
  <c r="W29" i="1"/>
  <c r="W28" i="1"/>
  <c r="W27" i="1"/>
  <c r="W25" i="1"/>
  <c r="W24" i="1"/>
  <c r="W22" i="1"/>
  <c r="W21" i="1"/>
  <c r="W20" i="1"/>
  <c r="L39" i="1" l="1"/>
  <c r="L46" i="1"/>
  <c r="L45" i="1"/>
  <c r="L44" i="1"/>
  <c r="L42" i="1"/>
  <c r="L41" i="1"/>
  <c r="L40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1" i="1"/>
  <c r="L22" i="1"/>
  <c r="L20" i="1"/>
  <c r="K11" i="1"/>
  <c r="K26" i="1" s="1"/>
  <c r="L17" i="1"/>
  <c r="L16" i="1"/>
  <c r="L15" i="1"/>
  <c r="L14" i="1"/>
  <c r="L13" i="1"/>
  <c r="L12" i="1"/>
  <c r="L11" i="1"/>
  <c r="M11" i="1" s="1"/>
  <c r="L10" i="1"/>
  <c r="L9" i="1"/>
  <c r="K17" i="1"/>
  <c r="K45" i="1" s="1"/>
  <c r="K16" i="1"/>
  <c r="K43" i="1" s="1"/>
  <c r="K15" i="1"/>
  <c r="K40" i="1" s="1"/>
  <c r="K14" i="1"/>
  <c r="K36" i="1" s="1"/>
  <c r="K13" i="1"/>
  <c r="K32" i="1" s="1"/>
  <c r="K12" i="1"/>
  <c r="K31" i="1" s="1"/>
  <c r="K10" i="1"/>
  <c r="K25" i="1" s="1"/>
  <c r="K9" i="1"/>
  <c r="K21" i="1" s="1"/>
  <c r="L6" i="1"/>
  <c r="L5" i="1"/>
  <c r="L4" i="1"/>
  <c r="M4" i="1" s="1"/>
  <c r="M5" i="1" l="1"/>
  <c r="M6" i="1"/>
  <c r="M13" i="1"/>
  <c r="N13" i="1" s="1"/>
  <c r="M10" i="1"/>
  <c r="M9" i="1"/>
  <c r="N9" i="1" s="1"/>
  <c r="P9" i="1" s="1"/>
  <c r="N10" i="1"/>
  <c r="P10" i="1" s="1"/>
  <c r="M14" i="1"/>
  <c r="M36" i="1" s="1"/>
  <c r="V68" i="1"/>
  <c r="V69" i="1"/>
  <c r="V70" i="1"/>
  <c r="V79" i="1"/>
  <c r="V77" i="1"/>
  <c r="V78" i="1"/>
  <c r="V55" i="1"/>
  <c r="V54" i="1"/>
  <c r="V53" i="1"/>
  <c r="V57" i="1"/>
  <c r="V56" i="1"/>
  <c r="V58" i="1"/>
  <c r="K39" i="1"/>
  <c r="V24" i="1"/>
  <c r="V25" i="1"/>
  <c r="V23" i="1"/>
  <c r="V36" i="1"/>
  <c r="V35" i="1"/>
  <c r="V37" i="1"/>
  <c r="V40" i="1"/>
  <c r="V39" i="1"/>
  <c r="V38" i="1"/>
  <c r="K22" i="1"/>
  <c r="K33" i="1"/>
  <c r="K35" i="1"/>
  <c r="K41" i="1"/>
  <c r="M28" i="1"/>
  <c r="M22" i="1"/>
  <c r="M24" i="1"/>
  <c r="K38" i="1"/>
  <c r="M25" i="1"/>
  <c r="X37" i="1" s="1"/>
  <c r="Y37" i="1" s="1"/>
  <c r="M35" i="1"/>
  <c r="K23" i="1"/>
  <c r="M23" i="1"/>
  <c r="K24" i="1"/>
  <c r="K27" i="1"/>
  <c r="N11" i="1"/>
  <c r="P11" i="1" s="1"/>
  <c r="K34" i="1"/>
  <c r="K42" i="1"/>
  <c r="M27" i="1"/>
  <c r="X43" i="1" s="1"/>
  <c r="Y43" i="1" s="1"/>
  <c r="K20" i="1"/>
  <c r="K28" i="1"/>
  <c r="K37" i="1"/>
  <c r="M21" i="1"/>
  <c r="M26" i="1"/>
  <c r="K44" i="1"/>
  <c r="M20" i="1"/>
  <c r="K29" i="1"/>
  <c r="K46" i="1"/>
  <c r="K30" i="1"/>
  <c r="M33" i="1"/>
  <c r="M34" i="1"/>
  <c r="M32" i="1"/>
  <c r="M17" i="1" l="1"/>
  <c r="M15" i="1"/>
  <c r="N5" i="1"/>
  <c r="P5" i="1" s="1"/>
  <c r="M12" i="1"/>
  <c r="N14" i="1"/>
  <c r="M37" i="1"/>
  <c r="N37" i="1" s="1"/>
  <c r="M16" i="1"/>
  <c r="N6" i="1"/>
  <c r="P6" i="1" s="1"/>
  <c r="X61" i="1"/>
  <c r="Y61" i="1" s="1"/>
  <c r="X60" i="1"/>
  <c r="Y60" i="1" s="1"/>
  <c r="X69" i="1"/>
  <c r="Y69" i="1" s="1"/>
  <c r="X70" i="1"/>
  <c r="Y70" i="1" s="1"/>
  <c r="X64" i="1"/>
  <c r="Y64" i="1" s="1"/>
  <c r="X63" i="1"/>
  <c r="Y63" i="1" s="1"/>
  <c r="X46" i="1"/>
  <c r="Y46" i="1" s="1"/>
  <c r="X45" i="1"/>
  <c r="Y45" i="1" s="1"/>
  <c r="N26" i="1"/>
  <c r="P26" i="1" s="1"/>
  <c r="X39" i="1"/>
  <c r="Y39" i="1" s="1"/>
  <c r="X40" i="1"/>
  <c r="Y40" i="1" s="1"/>
  <c r="X38" i="1"/>
  <c r="Y38" i="1" s="1"/>
  <c r="N32" i="1"/>
  <c r="X56" i="1"/>
  <c r="Y56" i="1" s="1"/>
  <c r="X58" i="1"/>
  <c r="Y58" i="1" s="1"/>
  <c r="X57" i="1"/>
  <c r="Y57" i="1" s="1"/>
  <c r="N33" i="1"/>
  <c r="X59" i="1"/>
  <c r="Y59" i="1" s="1"/>
  <c r="N25" i="1"/>
  <c r="P25" i="1" s="1"/>
  <c r="AA37" i="1" s="1"/>
  <c r="X35" i="1"/>
  <c r="Y35" i="1" s="1"/>
  <c r="X36" i="1"/>
  <c r="Y36" i="1" s="1"/>
  <c r="N28" i="1"/>
  <c r="P28" i="1" s="1"/>
  <c r="X44" i="1"/>
  <c r="Y44" i="1" s="1"/>
  <c r="N23" i="1"/>
  <c r="P23" i="1" s="1"/>
  <c r="X31" i="1"/>
  <c r="Y31" i="1" s="1"/>
  <c r="X30" i="1"/>
  <c r="Y30" i="1" s="1"/>
  <c r="X29" i="1"/>
  <c r="Y29" i="1" s="1"/>
  <c r="N35" i="1"/>
  <c r="X67" i="1"/>
  <c r="Y67" i="1" s="1"/>
  <c r="X66" i="1"/>
  <c r="Y66" i="1" s="1"/>
  <c r="X65" i="1"/>
  <c r="Y65" i="1" s="1"/>
  <c r="N24" i="1"/>
  <c r="P24" i="1" s="1"/>
  <c r="X32" i="1"/>
  <c r="Y32" i="1" s="1"/>
  <c r="X34" i="1"/>
  <c r="Y34" i="1" s="1"/>
  <c r="X33" i="1"/>
  <c r="Y33" i="1" s="1"/>
  <c r="N34" i="1"/>
  <c r="X62" i="1"/>
  <c r="Y62" i="1" s="1"/>
  <c r="X20" i="1"/>
  <c r="Y20" i="1" s="1"/>
  <c r="N20" i="1"/>
  <c r="P20" i="1" s="1"/>
  <c r="X22" i="1"/>
  <c r="Y22" i="1" s="1"/>
  <c r="X21" i="1"/>
  <c r="Y21" i="1" s="1"/>
  <c r="N21" i="1"/>
  <c r="P21" i="1" s="1"/>
  <c r="X23" i="1"/>
  <c r="Y23" i="1" s="1"/>
  <c r="X25" i="1"/>
  <c r="Y25" i="1" s="1"/>
  <c r="X26" i="1"/>
  <c r="Y26" i="1" s="1"/>
  <c r="X24" i="1"/>
  <c r="Y24" i="1" s="1"/>
  <c r="N27" i="1"/>
  <c r="P27" i="1" s="1"/>
  <c r="X42" i="1"/>
  <c r="Y42" i="1" s="1"/>
  <c r="X41" i="1"/>
  <c r="Y41" i="1" s="1"/>
  <c r="N36" i="1"/>
  <c r="X68" i="1"/>
  <c r="Y68" i="1" s="1"/>
  <c r="N22" i="1"/>
  <c r="P22" i="1" s="1"/>
  <c r="X27" i="1"/>
  <c r="Y27" i="1" s="1"/>
  <c r="X28" i="1"/>
  <c r="Y28" i="1" s="1"/>
  <c r="V60" i="1"/>
  <c r="V61" i="1"/>
  <c r="V59" i="1"/>
  <c r="V88" i="1"/>
  <c r="V87" i="1"/>
  <c r="V86" i="1"/>
  <c r="V84" i="1"/>
  <c r="V85" i="1"/>
  <c r="V83" i="1"/>
  <c r="V63" i="1"/>
  <c r="V62" i="1"/>
  <c r="V64" i="1"/>
  <c r="V71" i="1"/>
  <c r="V73" i="1"/>
  <c r="V72" i="1"/>
  <c r="V47" i="1"/>
  <c r="V49" i="1"/>
  <c r="V48" i="1"/>
  <c r="V52" i="1"/>
  <c r="V51" i="1"/>
  <c r="V50" i="1"/>
  <c r="V76" i="1"/>
  <c r="V75" i="1"/>
  <c r="V74" i="1"/>
  <c r="V81" i="1"/>
  <c r="V80" i="1"/>
  <c r="V82" i="1"/>
  <c r="V44" i="1"/>
  <c r="V46" i="1"/>
  <c r="V45" i="1"/>
  <c r="V41" i="1"/>
  <c r="V43" i="1"/>
  <c r="V42" i="1"/>
  <c r="V67" i="1"/>
  <c r="V65" i="1"/>
  <c r="V66" i="1"/>
  <c r="V30" i="1"/>
  <c r="V31" i="1"/>
  <c r="V29" i="1"/>
  <c r="V20" i="1"/>
  <c r="V22" i="1"/>
  <c r="V21" i="1"/>
  <c r="V32" i="1"/>
  <c r="V33" i="1"/>
  <c r="V34" i="1"/>
  <c r="V28" i="1"/>
  <c r="V27" i="1"/>
  <c r="V26" i="1"/>
  <c r="M31" i="1" l="1"/>
  <c r="M30" i="1"/>
  <c r="M29" i="1"/>
  <c r="N12" i="1"/>
  <c r="P12" i="1" s="1"/>
  <c r="P14" i="1"/>
  <c r="P37" i="1" s="1"/>
  <c r="P13" i="1"/>
  <c r="P34" i="1" s="1"/>
  <c r="M39" i="1"/>
  <c r="N15" i="1"/>
  <c r="P15" i="1" s="1"/>
  <c r="M40" i="1"/>
  <c r="M38" i="1"/>
  <c r="P16" i="1"/>
  <c r="P43" i="1" s="1"/>
  <c r="M43" i="1"/>
  <c r="N43" i="1" s="1"/>
  <c r="N16" i="1"/>
  <c r="M42" i="1"/>
  <c r="M41" i="1"/>
  <c r="M45" i="1"/>
  <c r="N45" i="1" s="1"/>
  <c r="M46" i="1"/>
  <c r="N46" i="1" s="1"/>
  <c r="M44" i="1"/>
  <c r="N17" i="1"/>
  <c r="P17" i="1" s="1"/>
  <c r="AA27" i="1"/>
  <c r="AA26" i="1"/>
  <c r="AA28" i="1"/>
  <c r="AA25" i="1"/>
  <c r="AA23" i="1"/>
  <c r="AA24" i="1"/>
  <c r="AA40" i="1"/>
  <c r="AA38" i="1"/>
  <c r="AA39" i="1"/>
  <c r="AA30" i="1"/>
  <c r="AA31" i="1"/>
  <c r="AA29" i="1"/>
  <c r="AA35" i="1"/>
  <c r="AA36" i="1"/>
  <c r="AA44" i="1"/>
  <c r="AA45" i="1"/>
  <c r="AA46" i="1"/>
  <c r="AA41" i="1"/>
  <c r="AA43" i="1"/>
  <c r="AA42" i="1"/>
  <c r="AA20" i="1"/>
  <c r="AA21" i="1"/>
  <c r="AA22" i="1"/>
  <c r="AA32" i="1"/>
  <c r="AA33" i="1"/>
  <c r="AA34" i="1"/>
  <c r="P46" i="1" l="1"/>
  <c r="P45" i="1"/>
  <c r="AA62" i="1"/>
  <c r="AA64" i="1"/>
  <c r="AA63" i="1"/>
  <c r="X83" i="1"/>
  <c r="Y83" i="1" s="1"/>
  <c r="X85" i="1"/>
  <c r="Y85" i="1" s="1"/>
  <c r="X84" i="1"/>
  <c r="Y84" i="1" s="1"/>
  <c r="N42" i="1"/>
  <c r="P42" i="1" s="1"/>
  <c r="X76" i="1"/>
  <c r="Y76" i="1" s="1"/>
  <c r="X75" i="1"/>
  <c r="Y75" i="1" s="1"/>
  <c r="N39" i="1"/>
  <c r="P39" i="1" s="1"/>
  <c r="X74" i="1"/>
  <c r="Y74" i="1" s="1"/>
  <c r="P32" i="1"/>
  <c r="X52" i="1"/>
  <c r="Y52" i="1" s="1"/>
  <c r="N30" i="1"/>
  <c r="P30" i="1" s="1"/>
  <c r="X50" i="1"/>
  <c r="Y50" i="1" s="1"/>
  <c r="X51" i="1"/>
  <c r="Y51" i="1" s="1"/>
  <c r="X79" i="1"/>
  <c r="Y79" i="1" s="1"/>
  <c r="X77" i="1"/>
  <c r="Y77" i="1" s="1"/>
  <c r="N40" i="1"/>
  <c r="P40" i="1" s="1"/>
  <c r="X78" i="1"/>
  <c r="Y78" i="1" s="1"/>
  <c r="P33" i="1"/>
  <c r="X55" i="1"/>
  <c r="Y55" i="1" s="1"/>
  <c r="N31" i="1"/>
  <c r="P31" i="1" s="1"/>
  <c r="X54" i="1"/>
  <c r="Y54" i="1" s="1"/>
  <c r="X53" i="1"/>
  <c r="Y53" i="1" s="1"/>
  <c r="N44" i="1"/>
  <c r="P44" i="1" s="1"/>
  <c r="X86" i="1"/>
  <c r="Y86" i="1" s="1"/>
  <c r="X87" i="1"/>
  <c r="Y87" i="1" s="1"/>
  <c r="X88" i="1"/>
  <c r="Y88" i="1" s="1"/>
  <c r="N29" i="1"/>
  <c r="P29" i="1" s="1"/>
  <c r="X48" i="1"/>
  <c r="Y48" i="1" s="1"/>
  <c r="X49" i="1"/>
  <c r="Y49" i="1" s="1"/>
  <c r="X47" i="1"/>
  <c r="Y47" i="1" s="1"/>
  <c r="X73" i="1"/>
  <c r="Y73" i="1" s="1"/>
  <c r="X72" i="1"/>
  <c r="Y72" i="1" s="1"/>
  <c r="N38" i="1"/>
  <c r="P38" i="1" s="1"/>
  <c r="X71" i="1"/>
  <c r="Y71" i="1" s="1"/>
  <c r="X82" i="1"/>
  <c r="Y82" i="1" s="1"/>
  <c r="N41" i="1"/>
  <c r="P41" i="1" s="1"/>
  <c r="X80" i="1"/>
  <c r="Y80" i="1" s="1"/>
  <c r="X81" i="1"/>
  <c r="Y81" i="1" s="1"/>
  <c r="P35" i="1"/>
  <c r="P36" i="1"/>
  <c r="AA87" i="1" l="1"/>
  <c r="AA88" i="1"/>
  <c r="AA86" i="1"/>
  <c r="AA57" i="1"/>
  <c r="AA58" i="1"/>
  <c r="AA56" i="1"/>
  <c r="AA68" i="1"/>
  <c r="AA69" i="1"/>
  <c r="AA70" i="1"/>
  <c r="AA80" i="1"/>
  <c r="AA81" i="1"/>
  <c r="AA82" i="1"/>
  <c r="AA55" i="1"/>
  <c r="AA53" i="1"/>
  <c r="AA54" i="1"/>
  <c r="AA79" i="1"/>
  <c r="AA78" i="1"/>
  <c r="AA77" i="1"/>
  <c r="AA85" i="1"/>
  <c r="AA83" i="1"/>
  <c r="AA84" i="1"/>
  <c r="AA59" i="1"/>
  <c r="AA61" i="1"/>
  <c r="AA60" i="1"/>
  <c r="AA71" i="1"/>
  <c r="AA72" i="1"/>
  <c r="AA73" i="1"/>
  <c r="AA65" i="1"/>
  <c r="AA66" i="1"/>
  <c r="AA67" i="1"/>
  <c r="AA48" i="1"/>
  <c r="AA47" i="1"/>
  <c r="AA49" i="1"/>
  <c r="AA50" i="1"/>
  <c r="AA52" i="1"/>
  <c r="AA51" i="1"/>
  <c r="AA76" i="1"/>
  <c r="AA75" i="1"/>
  <c r="AA7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3" authorId="0" shapeId="0" xr:uid="{55E655D8-4EC4-4C38-9B1C-0001C1F1535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 stages and 4 segments, random driving condition to test whether this works</t>
        </r>
      </text>
    </comment>
    <comment ref="C16" authorId="0" shapeId="0" xr:uid="{E46939C0-6979-4595-82D6-0296C375A12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12 stages and 12 segments; driving conditions for all segments from stage 4 to stage 8 are bad.</t>
        </r>
      </text>
    </comment>
  </commentList>
</comments>
</file>

<file path=xl/sharedStrings.xml><?xml version="1.0" encoding="utf-8"?>
<sst xmlns="http://schemas.openxmlformats.org/spreadsheetml/2006/main" count="445" uniqueCount="106">
  <si>
    <t>0-25</t>
  </si>
  <si>
    <t>25-50</t>
  </si>
  <si>
    <t>50-75</t>
  </si>
  <si>
    <t>75-100</t>
  </si>
  <si>
    <t>Mile</t>
  </si>
  <si>
    <t>Time</t>
  </si>
  <si>
    <t>Weather(m)</t>
  </si>
  <si>
    <t>Traffic(n)</t>
  </si>
  <si>
    <t>0-0.5</t>
  </si>
  <si>
    <t>0.5-1</t>
  </si>
  <si>
    <t>1-1.5</t>
  </si>
  <si>
    <t>1.5-2</t>
  </si>
  <si>
    <t>a</t>
  </si>
  <si>
    <t>t=0</t>
  </si>
  <si>
    <t>w(x=0,t=0)</t>
  </si>
  <si>
    <r>
      <t>C</t>
    </r>
    <r>
      <rPr>
        <sz val="8"/>
        <color theme="1"/>
        <rFont val="Calibri"/>
        <family val="2"/>
        <scheme val="minor"/>
      </rPr>
      <t>0</t>
    </r>
  </si>
  <si>
    <r>
      <rPr>
        <sz val="14"/>
        <color theme="1"/>
        <rFont val="Calibri"/>
        <family val="2"/>
        <scheme val="minor"/>
      </rPr>
      <t>x</t>
    </r>
    <r>
      <rPr>
        <sz val="8"/>
        <color theme="1"/>
        <rFont val="Calibri"/>
        <family val="2"/>
        <scheme val="minor"/>
      </rPr>
      <t>0</t>
    </r>
  </si>
  <si>
    <r>
      <rPr>
        <sz val="12"/>
        <color theme="1"/>
        <rFont val="Calibri"/>
        <family val="2"/>
        <scheme val="minor"/>
      </rPr>
      <t>g</t>
    </r>
    <r>
      <rPr>
        <sz val="8"/>
        <color theme="1"/>
        <rFont val="Calibri"/>
        <family val="2"/>
        <scheme val="minor"/>
      </rPr>
      <t>0</t>
    </r>
  </si>
  <si>
    <r>
      <t>x</t>
    </r>
    <r>
      <rPr>
        <sz val="8"/>
        <color theme="1"/>
        <rFont val="Calibri"/>
        <family val="2"/>
        <scheme val="minor"/>
      </rPr>
      <t>1</t>
    </r>
  </si>
  <si>
    <t>t=1</t>
  </si>
  <si>
    <t>a0</t>
  </si>
  <si>
    <r>
      <t>a</t>
    </r>
    <r>
      <rPr>
        <sz val="8"/>
        <color theme="1"/>
        <rFont val="Calibri"/>
        <family val="2"/>
        <scheme val="minor"/>
      </rPr>
      <t>0</t>
    </r>
  </si>
  <si>
    <t>a1</t>
  </si>
  <si>
    <t>x2</t>
  </si>
  <si>
    <t>w(x1,t=0.5)</t>
  </si>
  <si>
    <t>g1</t>
  </si>
  <si>
    <t>c1</t>
  </si>
  <si>
    <t>t=2</t>
  </si>
  <si>
    <t>a2</t>
  </si>
  <si>
    <t>x3</t>
  </si>
  <si>
    <t>w(x2,t=1)</t>
  </si>
  <si>
    <t>g2</t>
  </si>
  <si>
    <t>c2</t>
  </si>
  <si>
    <t>t=3</t>
  </si>
  <si>
    <t>a3</t>
  </si>
  <si>
    <t>x4</t>
  </si>
  <si>
    <t>w(x3,t=1.5)</t>
  </si>
  <si>
    <t>g3</t>
  </si>
  <si>
    <t>c3</t>
  </si>
  <si>
    <t>Toal Risk</t>
  </si>
  <si>
    <t>Total Risk</t>
  </si>
  <si>
    <t>p</t>
  </si>
  <si>
    <t>q</t>
  </si>
  <si>
    <t>obj</t>
  </si>
  <si>
    <t>total time</t>
  </si>
  <si>
    <t>total risk</t>
  </si>
  <si>
    <t>actions</t>
  </si>
  <si>
    <t xml:space="preserve"> [75, 0, 75, 75]</t>
  </si>
  <si>
    <t>[75, 75, 75]</t>
  </si>
  <si>
    <t>2-2.5</t>
  </si>
  <si>
    <t>2.5-3</t>
  </si>
  <si>
    <t>3-3.5</t>
  </si>
  <si>
    <t>3.5-4</t>
  </si>
  <si>
    <t>4-4.5</t>
  </si>
  <si>
    <t>4.5-5</t>
  </si>
  <si>
    <t>5-5.5</t>
  </si>
  <si>
    <t>5.5-6</t>
  </si>
  <si>
    <t>6-6.5</t>
  </si>
  <si>
    <t>6.5-7</t>
  </si>
  <si>
    <t>7-7.5</t>
  </si>
  <si>
    <t>7.5-8</t>
  </si>
  <si>
    <t>100-125</t>
  </si>
  <si>
    <t>125-150</t>
  </si>
  <si>
    <t>150-175</t>
  </si>
  <si>
    <t>175-200</t>
  </si>
  <si>
    <t>200-225</t>
  </si>
  <si>
    <t>225-250</t>
  </si>
  <si>
    <t>250-275</t>
  </si>
  <si>
    <t>275-300</t>
  </si>
  <si>
    <t>300-325</t>
  </si>
  <si>
    <t>325-350</t>
  </si>
  <si>
    <t>350-375</t>
  </si>
  <si>
    <t>375-400</t>
  </si>
  <si>
    <t>Case 1</t>
  </si>
  <si>
    <t>Case 2</t>
  </si>
  <si>
    <t>[75, 75, 75, 75, 0, 0, 0, 75, 75, 75, 75]</t>
  </si>
  <si>
    <t>[75, 75, 75, 75, 75, 75, 75, 75]</t>
  </si>
  <si>
    <t xml:space="preserve">[75, 0, 75, 75, 55, 55, 55, 55, 75, 75, 75] </t>
  </si>
  <si>
    <t xml:space="preserve"> [75, 0, 75, 75, 0, 55, 55, 55, 75, 75, 75] </t>
  </si>
  <si>
    <t>Mortified Value Iteration</t>
  </si>
  <si>
    <t>16 stages and 400 miles</t>
  </si>
  <si>
    <t xml:space="preserve"> [0, 0, 75, 55, 55, 75, 55, 75, 55, 75, 75, 75, 75, 75]</t>
  </si>
  <si>
    <t>random case</t>
  </si>
  <si>
    <t>Heavy condition in first 4 segments</t>
  </si>
  <si>
    <t>Heavy condition in 5-8 segments</t>
  </si>
  <si>
    <t>Changing policy</t>
  </si>
  <si>
    <t xml:space="preserve"> [0, 0, 55, 75, 75, 75, 75, 75, 75, 55, 55, 75, 75, 75]</t>
  </si>
  <si>
    <t>[55, 0, 0, 75, 75, 75, 75, 75, 75, 55, 55, 75, 75, 75]</t>
  </si>
  <si>
    <t>[55, 75, 0, 0, 75, 75, 75, 75, 75, 55, 55, 75, 75, 75]</t>
  </si>
  <si>
    <t xml:space="preserve"> [55, 0, 75, 0, 55, 75, 75, 75, 75, 55, 75, 75, 75, 75]</t>
  </si>
  <si>
    <t>[55, 0, 75, 0, 55, 75, 75, 75, 75, 55, 75, 75, 0, 75, 75]</t>
  </si>
  <si>
    <t>[55, 0, 75, 0, 55, 75, 75, 75, 75, 55, 75, 75, 75, 75, 0]</t>
  </si>
  <si>
    <t>[0, 0, 55, 75, 55, 75, 75, 75, 75, 55, 75, 75, 75, 75, 0]</t>
  </si>
  <si>
    <t>Heavy condition in 13-16 segments</t>
  </si>
  <si>
    <t xml:space="preserve">[75, 55, 75, 75, 0, 75, 75, 75, 75, 0, 75, 55, 55, 75] </t>
  </si>
  <si>
    <t>[75, 55, 75, 75, 75, 75, 75, 75, 75, 55, 55, 75]</t>
  </si>
  <si>
    <t>[75, 55, 75, 75, 0, 75, 75, 75, 75, 75, 55, 55, 75]</t>
  </si>
  <si>
    <t xml:space="preserve">[75, 55, 75, 75, 75, 75, 75, 75, 0, 75, 55, 55, 75] </t>
  </si>
  <si>
    <t>Stochastic model</t>
  </si>
  <si>
    <t xml:space="preserve"> [75, 55, 75, 75, 0, 75, 75, 75, 75, 0, 75, 55, 55, 75] </t>
  </si>
  <si>
    <t>8-8.5</t>
  </si>
  <si>
    <t>8.5-9</t>
  </si>
  <si>
    <t>9-9.5</t>
  </si>
  <si>
    <t>9.5-10</t>
  </si>
  <si>
    <t>10-10.5</t>
  </si>
  <si>
    <t>10.5-11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</si>
</sst>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 applyFill="1" applyBorder="1" applyAlignment="1">
      <alignment horizontal="right"/>
    </xf>
    <xf numFmtId="0" fontId="3" fillId="2" borderId="0" xfId="0" applyFont="1" applyFill="1" applyAlignment="1">
      <alignment horizontal="right"/>
    </xf>
    <xf numFmtId="0" fontId="1" fillId="2" borderId="0" xfId="0" applyFont="1" applyFill="1" applyBorder="1" applyAlignment="1">
      <alignment horizontal="right"/>
    </xf>
    <xf numFmtId="0" fontId="0" fillId="2" borderId="0" xfId="0" applyFill="1" applyAlignment="1">
      <alignment horizontal="right"/>
    </xf>
    <xf numFmtId="0" fontId="3" fillId="3" borderId="0" xfId="0" applyFont="1" applyFill="1" applyAlignment="1">
      <alignment horizontal="right"/>
    </xf>
    <xf numFmtId="0" fontId="1" fillId="3" borderId="0" xfId="0" applyFont="1" applyFill="1" applyBorder="1" applyAlignment="1">
      <alignment horizontal="right"/>
    </xf>
    <xf numFmtId="0" fontId="0" fillId="3" borderId="0" xfId="0" applyFill="1" applyAlignment="1">
      <alignment horizontal="right"/>
    </xf>
    <xf numFmtId="0" fontId="3" fillId="4" borderId="0" xfId="0" applyFont="1" applyFill="1" applyAlignment="1">
      <alignment horizontal="right"/>
    </xf>
    <xf numFmtId="0" fontId="1" fillId="4" borderId="0" xfId="0" applyFont="1" applyFill="1" applyBorder="1" applyAlignment="1">
      <alignment horizontal="right"/>
    </xf>
    <xf numFmtId="0" fontId="0" fillId="4" borderId="0" xfId="0" applyFill="1" applyAlignment="1">
      <alignment horizontal="right"/>
    </xf>
    <xf numFmtId="0" fontId="3" fillId="6" borderId="0" xfId="0" applyFont="1" applyFill="1" applyAlignment="1">
      <alignment horizontal="right"/>
    </xf>
    <xf numFmtId="0" fontId="1" fillId="6" borderId="0" xfId="0" applyFont="1" applyFill="1" applyBorder="1" applyAlignment="1">
      <alignment horizontal="right"/>
    </xf>
    <xf numFmtId="0" fontId="0" fillId="6" borderId="0" xfId="0" applyFill="1" applyAlignment="1">
      <alignment horizontal="right"/>
    </xf>
    <xf numFmtId="0" fontId="3" fillId="7" borderId="0" xfId="0" applyFont="1" applyFill="1" applyAlignment="1">
      <alignment horizontal="right"/>
    </xf>
    <xf numFmtId="0" fontId="1" fillId="7" borderId="0" xfId="0" applyFont="1" applyFill="1" applyBorder="1" applyAlignment="1">
      <alignment horizontal="right"/>
    </xf>
    <xf numFmtId="0" fontId="0" fillId="7" borderId="0" xfId="0" applyFill="1" applyAlignment="1">
      <alignment horizontal="right"/>
    </xf>
    <xf numFmtId="0" fontId="3" fillId="9" borderId="0" xfId="0" applyFont="1" applyFill="1" applyAlignment="1">
      <alignment horizontal="right"/>
    </xf>
    <xf numFmtId="0" fontId="1" fillId="9" borderId="0" xfId="0" applyFont="1" applyFill="1" applyBorder="1" applyAlignment="1">
      <alignment horizontal="right"/>
    </xf>
    <xf numFmtId="0" fontId="0" fillId="9" borderId="0" xfId="0" applyFill="1" applyAlignment="1">
      <alignment horizontal="right"/>
    </xf>
    <xf numFmtId="0" fontId="3" fillId="12" borderId="0" xfId="0" applyFont="1" applyFill="1" applyAlignment="1">
      <alignment horizontal="right"/>
    </xf>
    <xf numFmtId="0" fontId="1" fillId="12" borderId="0" xfId="0" applyFont="1" applyFill="1" applyBorder="1" applyAlignment="1">
      <alignment horizontal="right"/>
    </xf>
    <xf numFmtId="0" fontId="0" fillId="12" borderId="0" xfId="0" applyFill="1" applyAlignment="1">
      <alignment horizontal="right"/>
    </xf>
    <xf numFmtId="0" fontId="3" fillId="13" borderId="0" xfId="0" applyFont="1" applyFill="1" applyAlignment="1">
      <alignment horizontal="right"/>
    </xf>
    <xf numFmtId="0" fontId="1" fillId="13" borderId="0" xfId="0" applyFont="1" applyFill="1" applyBorder="1" applyAlignment="1">
      <alignment horizontal="right"/>
    </xf>
    <xf numFmtId="0" fontId="0" fillId="13" borderId="0" xfId="0" applyFill="1" applyAlignment="1">
      <alignment horizontal="right"/>
    </xf>
    <xf numFmtId="0" fontId="3" fillId="14" borderId="0" xfId="0" applyFont="1" applyFill="1" applyAlignment="1">
      <alignment horizontal="right"/>
    </xf>
    <xf numFmtId="0" fontId="1" fillId="14" borderId="0" xfId="0" applyFont="1" applyFill="1" applyBorder="1" applyAlignment="1">
      <alignment horizontal="right"/>
    </xf>
    <xf numFmtId="0" fontId="0" fillId="14" borderId="0" xfId="0" applyFill="1" applyAlignment="1">
      <alignment horizontal="right"/>
    </xf>
    <xf numFmtId="0" fontId="0" fillId="15" borderId="0" xfId="0" applyFill="1" applyAlignment="1">
      <alignment horizontal="right"/>
    </xf>
    <xf numFmtId="0" fontId="0" fillId="16" borderId="0" xfId="0" applyFill="1" applyAlignment="1">
      <alignment horizontal="right"/>
    </xf>
    <xf numFmtId="0" fontId="0" fillId="17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18" borderId="0" xfId="0" applyFill="1" applyAlignment="1">
      <alignment horizontal="right"/>
    </xf>
    <xf numFmtId="0" fontId="0" fillId="19" borderId="0" xfId="0" applyFill="1" applyAlignment="1">
      <alignment horizontal="right"/>
    </xf>
    <xf numFmtId="0" fontId="0" fillId="20" borderId="0" xfId="0" applyFill="1" applyAlignment="1">
      <alignment horizontal="right"/>
    </xf>
    <xf numFmtId="0" fontId="0" fillId="21" borderId="0" xfId="0" applyFill="1" applyAlignment="1">
      <alignment horizontal="right"/>
    </xf>
    <xf numFmtId="0" fontId="0" fillId="21" borderId="0" xfId="0" applyFill="1"/>
    <xf numFmtId="0" fontId="0" fillId="22" borderId="0" xfId="0" applyFill="1" applyAlignment="1">
      <alignment horizontal="right"/>
    </xf>
    <xf numFmtId="0" fontId="0" fillId="11" borderId="0" xfId="0" applyFill="1" applyAlignment="1">
      <alignment horizontal="right"/>
    </xf>
    <xf numFmtId="0" fontId="0" fillId="23" borderId="0" xfId="0" applyFill="1" applyAlignment="1">
      <alignment horizontal="right"/>
    </xf>
    <xf numFmtId="0" fontId="0" fillId="16" borderId="0" xfId="0" applyFill="1"/>
    <xf numFmtId="0" fontId="0" fillId="15" borderId="0" xfId="0" applyFill="1"/>
    <xf numFmtId="0" fontId="0" fillId="19" borderId="0" xfId="0" applyFill="1"/>
    <xf numFmtId="0" fontId="0" fillId="17" borderId="0" xfId="0" applyFill="1"/>
    <xf numFmtId="0" fontId="0" fillId="23" borderId="0" xfId="0" applyFill="1"/>
    <xf numFmtId="0" fontId="0" fillId="24" borderId="0" xfId="0" applyFill="1" applyAlignment="1">
      <alignment horizontal="right"/>
    </xf>
    <xf numFmtId="0" fontId="0" fillId="24" borderId="0" xfId="0" applyFill="1"/>
    <xf numFmtId="0" fontId="0" fillId="11" borderId="0" xfId="0" applyFill="1"/>
    <xf numFmtId="0" fontId="0" fillId="10" borderId="0" xfId="0" applyFill="1" applyAlignment="1">
      <alignment horizontal="right"/>
    </xf>
    <xf numFmtId="0" fontId="0" fillId="25" borderId="0" xfId="0" applyFill="1" applyAlignment="1">
      <alignment horizontal="right"/>
    </xf>
    <xf numFmtId="0" fontId="0" fillId="25" borderId="0" xfId="0" applyFill="1"/>
    <xf numFmtId="0" fontId="0" fillId="10" borderId="0" xfId="0" applyFill="1"/>
    <xf numFmtId="0" fontId="5" fillId="0" borderId="0" xfId="0" applyFont="1"/>
    <xf numFmtId="0" fontId="5" fillId="0" borderId="0" xfId="0" applyFont="1" applyAlignment="1">
      <alignment horizontal="right"/>
    </xf>
    <xf numFmtId="0" fontId="0" fillId="3" borderId="0" xfId="0" applyFill="1"/>
    <xf numFmtId="0" fontId="0" fillId="26" borderId="0" xfId="0" applyFill="1" applyAlignment="1">
      <alignment horizontal="right"/>
    </xf>
    <xf numFmtId="0" fontId="5" fillId="13" borderId="0" xfId="0" applyFont="1" applyFill="1" applyAlignment="1">
      <alignment horizontal="right"/>
    </xf>
    <xf numFmtId="0" fontId="5" fillId="14" borderId="0" xfId="0" applyFont="1" applyFill="1" applyAlignment="1">
      <alignment horizontal="right"/>
    </xf>
    <xf numFmtId="0" fontId="5" fillId="18" borderId="0" xfId="0" applyFont="1" applyFill="1" applyAlignment="1">
      <alignment horizontal="right"/>
    </xf>
    <xf numFmtId="0" fontId="5" fillId="21" borderId="0" xfId="0" applyFont="1" applyFill="1" applyAlignment="1">
      <alignment horizontal="right"/>
    </xf>
    <xf numFmtId="0" fontId="5" fillId="22" borderId="0" xfId="0" applyFont="1" applyFill="1" applyAlignment="1">
      <alignment horizontal="right"/>
    </xf>
    <xf numFmtId="0" fontId="5" fillId="16" borderId="0" xfId="0" applyFont="1" applyFill="1" applyAlignment="1">
      <alignment horizontal="right"/>
    </xf>
    <xf numFmtId="0" fontId="5" fillId="16" borderId="0" xfId="0" applyFont="1" applyFill="1"/>
    <xf numFmtId="0" fontId="5" fillId="19" borderId="0" xfId="0" applyFont="1" applyFill="1" applyAlignment="1">
      <alignment horizontal="right"/>
    </xf>
    <xf numFmtId="0" fontId="5" fillId="19" borderId="0" xfId="0" applyFont="1" applyFill="1"/>
    <xf numFmtId="0" fontId="5" fillId="17" borderId="0" xfId="0" applyFont="1" applyFill="1" applyAlignment="1">
      <alignment horizontal="right"/>
    </xf>
    <xf numFmtId="0" fontId="5" fillId="17" borderId="0" xfId="0" applyFont="1" applyFill="1"/>
    <xf numFmtId="0" fontId="5" fillId="23" borderId="0" xfId="0" applyFont="1" applyFill="1" applyAlignment="1">
      <alignment horizontal="right"/>
    </xf>
    <xf numFmtId="0" fontId="5" fillId="23" borderId="0" xfId="0" applyFont="1" applyFill="1"/>
    <xf numFmtId="0" fontId="5" fillId="24" borderId="0" xfId="0" applyFont="1" applyFill="1"/>
    <xf numFmtId="0" fontId="5" fillId="24" borderId="0" xfId="0" applyFont="1" applyFill="1" applyAlignment="1">
      <alignment horizontal="right"/>
    </xf>
    <xf numFmtId="0" fontId="5" fillId="25" borderId="0" xfId="0" applyFont="1" applyFill="1"/>
    <xf numFmtId="0" fontId="5" fillId="25" borderId="0" xfId="0" applyFont="1" applyFill="1" applyAlignment="1">
      <alignment horizontal="right"/>
    </xf>
    <xf numFmtId="0" fontId="5" fillId="10" borderId="0" xfId="0" applyFont="1" applyFill="1"/>
    <xf numFmtId="0" fontId="5" fillId="10" borderId="0" xfId="0" applyFont="1" applyFill="1" applyAlignment="1">
      <alignment horizontal="right"/>
    </xf>
    <xf numFmtId="0" fontId="5" fillId="3" borderId="0" xfId="0" applyFont="1" applyFill="1"/>
    <xf numFmtId="0" fontId="5" fillId="3" borderId="0" xfId="0" applyFont="1" applyFill="1" applyAlignment="1">
      <alignment horizontal="right"/>
    </xf>
    <xf numFmtId="0" fontId="0" fillId="0" borderId="0" xfId="0" applyFont="1" applyAlignment="1">
      <alignment horizontal="right"/>
    </xf>
    <xf numFmtId="0" fontId="0" fillId="27" borderId="0" xfId="0" applyFill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1" fillId="0" borderId="2" xfId="0" applyFont="1" applyBorder="1"/>
    <xf numFmtId="0" fontId="1" fillId="0" borderId="0" xfId="0" applyFont="1" applyBorder="1"/>
    <xf numFmtId="0" fontId="5" fillId="0" borderId="1" xfId="0" applyFont="1" applyBorder="1"/>
    <xf numFmtId="0" fontId="0" fillId="3" borderId="0" xfId="0" applyFill="1" applyAlignment="1">
      <alignment horizontal="center" vertical="top"/>
    </xf>
    <xf numFmtId="0" fontId="1" fillId="0" borderId="0" xfId="0" applyFont="1" applyFill="1" applyBorder="1"/>
    <xf numFmtId="0" fontId="0" fillId="0" borderId="0" xfId="0" applyAlignment="1">
      <alignment horizontal="center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0" fillId="0" borderId="1" xfId="0" applyFont="1" applyBorder="1"/>
    <xf numFmtId="0" fontId="0" fillId="3" borderId="0" xfId="0" applyFill="1" applyAlignment="1">
      <alignment horizontal="center" vertical="center"/>
    </xf>
    <xf numFmtId="0" fontId="1" fillId="0" borderId="1" xfId="0" applyFont="1" applyFill="1" applyBorder="1"/>
    <xf numFmtId="0" fontId="0" fillId="0" borderId="3" xfId="0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8"/>
  <sheetViews>
    <sheetView topLeftCell="A10" workbookViewId="0">
      <selection sqref="A1:F14"/>
    </sheetView>
  </sheetViews>
  <sheetFormatPr defaultRowHeight="14.25" x14ac:dyDescent="0.45"/>
  <cols>
    <col min="2" max="2" width="16.59765625" customWidth="1"/>
    <col min="9" max="9" width="14" customWidth="1"/>
    <col min="12" max="12" width="12.86328125" customWidth="1"/>
    <col min="21" max="21" width="7.73046875" customWidth="1"/>
    <col min="22" max="22" width="8.1328125" customWidth="1"/>
    <col min="23" max="23" width="11.1328125" customWidth="1"/>
  </cols>
  <sheetData>
    <row r="1" spans="1:21" x14ac:dyDescent="0.45">
      <c r="A1" s="2"/>
      <c r="B1" s="2"/>
      <c r="C1" s="2" t="s">
        <v>5</v>
      </c>
      <c r="D1" s="2"/>
      <c r="E1" s="2"/>
      <c r="F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x14ac:dyDescent="0.45">
      <c r="A2" s="2" t="s">
        <v>4</v>
      </c>
      <c r="B2" s="2"/>
      <c r="C2" s="2" t="s">
        <v>8</v>
      </c>
      <c r="D2" s="2" t="s">
        <v>9</v>
      </c>
      <c r="E2" s="2" t="s">
        <v>10</v>
      </c>
      <c r="F2" s="2" t="s">
        <v>11</v>
      </c>
      <c r="H2" s="3"/>
      <c r="I2" s="3"/>
      <c r="J2" s="3"/>
      <c r="K2" s="3"/>
      <c r="L2" s="3"/>
      <c r="M2" s="3">
        <v>0.5</v>
      </c>
      <c r="N2" s="3"/>
      <c r="P2" s="3"/>
      <c r="Q2" s="3"/>
      <c r="R2" s="3"/>
      <c r="S2" s="3"/>
      <c r="T2" s="3"/>
      <c r="U2" s="3"/>
    </row>
    <row r="3" spans="1:21" ht="18" x14ac:dyDescent="0.55000000000000004">
      <c r="A3" s="2" t="s">
        <v>0</v>
      </c>
      <c r="B3" s="2" t="s">
        <v>6</v>
      </c>
      <c r="C3" s="2">
        <v>0</v>
      </c>
      <c r="D3" s="2">
        <v>1</v>
      </c>
      <c r="E3" s="2">
        <v>0</v>
      </c>
      <c r="F3" s="2">
        <v>1</v>
      </c>
      <c r="H3" s="3"/>
      <c r="I3" s="5" t="s">
        <v>21</v>
      </c>
      <c r="J3" s="3" t="s">
        <v>16</v>
      </c>
      <c r="K3" s="4" t="s">
        <v>18</v>
      </c>
      <c r="L3" s="3" t="s">
        <v>14</v>
      </c>
      <c r="M3" s="3" t="s">
        <v>17</v>
      </c>
      <c r="N3" s="3" t="s">
        <v>15</v>
      </c>
      <c r="O3" s="3" t="s">
        <v>5</v>
      </c>
      <c r="P3" s="3" t="s">
        <v>40</v>
      </c>
      <c r="Q3" s="3"/>
      <c r="R3" s="3"/>
      <c r="S3" s="3"/>
      <c r="T3" s="3"/>
      <c r="U3" s="3"/>
    </row>
    <row r="4" spans="1:21" x14ac:dyDescent="0.45">
      <c r="A4" s="2"/>
      <c r="B4" s="2" t="s">
        <v>7</v>
      </c>
      <c r="C4" s="2">
        <v>1</v>
      </c>
      <c r="D4" s="2">
        <v>1</v>
      </c>
      <c r="E4" s="2">
        <v>0</v>
      </c>
      <c r="F4" s="2">
        <v>0</v>
      </c>
      <c r="H4" s="3" t="s">
        <v>13</v>
      </c>
      <c r="I4" s="6">
        <v>0</v>
      </c>
      <c r="J4" s="6">
        <v>0</v>
      </c>
      <c r="K4" s="6">
        <v>0</v>
      </c>
      <c r="L4" s="3">
        <f>0.7*C3+0.3*C4+0.2</f>
        <v>0.5</v>
      </c>
      <c r="M4" s="85">
        <f>M2+L4*0.05*I4-0.05</f>
        <v>0.45</v>
      </c>
      <c r="N4" s="3">
        <v>1E-3</v>
      </c>
      <c r="O4" s="3">
        <v>0.5</v>
      </c>
      <c r="P4" s="3">
        <f>N4</f>
        <v>1E-3</v>
      </c>
      <c r="Q4" s="3"/>
      <c r="R4" s="3"/>
      <c r="S4" s="3"/>
      <c r="T4" s="3"/>
      <c r="U4" s="3"/>
    </row>
    <row r="5" spans="1:21" x14ac:dyDescent="0.45">
      <c r="A5" s="2" t="s">
        <v>1</v>
      </c>
      <c r="B5" s="2" t="s">
        <v>6</v>
      </c>
      <c r="C5" s="2">
        <v>1</v>
      </c>
      <c r="D5" s="2">
        <v>1</v>
      </c>
      <c r="E5" s="2">
        <v>0</v>
      </c>
      <c r="F5" s="2">
        <v>0</v>
      </c>
      <c r="H5" s="3"/>
      <c r="I5" s="6">
        <v>55</v>
      </c>
      <c r="J5" s="6">
        <v>0</v>
      </c>
      <c r="K5" s="6">
        <v>27.5</v>
      </c>
      <c r="L5" s="3">
        <f>0.7*C3+0.3*C4+0.2</f>
        <v>0.5</v>
      </c>
      <c r="M5" s="85">
        <f>M2+L5*0.05*I5</f>
        <v>1.875</v>
      </c>
      <c r="N5" s="3">
        <f>0.001+0.005*M5*I5*0.5*(L5^2)</f>
        <v>6.5453125000000001E-2</v>
      </c>
      <c r="O5" s="3">
        <v>0.5</v>
      </c>
      <c r="P5" s="3">
        <f t="shared" ref="P5:P6" si="0">N5</f>
        <v>6.5453125000000001E-2</v>
      </c>
      <c r="Q5" s="3"/>
      <c r="R5" s="3"/>
      <c r="S5" s="3"/>
      <c r="T5" s="3"/>
      <c r="U5" s="3"/>
    </row>
    <row r="6" spans="1:21" x14ac:dyDescent="0.45">
      <c r="A6" s="2"/>
      <c r="B6" s="2" t="s">
        <v>7</v>
      </c>
      <c r="C6" s="2">
        <v>0</v>
      </c>
      <c r="D6" s="2">
        <v>0</v>
      </c>
      <c r="E6" s="2">
        <v>1</v>
      </c>
      <c r="F6" s="2">
        <v>1</v>
      </c>
      <c r="H6" s="3"/>
      <c r="I6" s="6">
        <v>75</v>
      </c>
      <c r="J6" s="6">
        <v>0</v>
      </c>
      <c r="K6" s="6">
        <v>37.5</v>
      </c>
      <c r="L6" s="3">
        <f>0.7*C3+0.3*C4+0.2</f>
        <v>0.5</v>
      </c>
      <c r="M6" s="85">
        <f>M2+L6*0.05*I6</f>
        <v>2.375</v>
      </c>
      <c r="N6" s="3">
        <f>0.001+0.005*M6*I6*0.5*(L6^2)</f>
        <v>0.112328125</v>
      </c>
      <c r="O6" s="3">
        <v>0.5</v>
      </c>
      <c r="P6" s="3">
        <f t="shared" si="0"/>
        <v>0.112328125</v>
      </c>
      <c r="Q6" s="3"/>
      <c r="R6" s="3"/>
      <c r="S6" s="3"/>
      <c r="T6" s="3"/>
      <c r="U6" s="3"/>
    </row>
    <row r="7" spans="1:21" x14ac:dyDescent="0.45">
      <c r="A7" s="2" t="s">
        <v>2</v>
      </c>
      <c r="B7" s="2" t="s">
        <v>6</v>
      </c>
      <c r="C7" s="2">
        <v>1</v>
      </c>
      <c r="D7" s="2">
        <v>0</v>
      </c>
      <c r="E7" s="2">
        <v>1</v>
      </c>
      <c r="F7" s="2">
        <v>0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x14ac:dyDescent="0.45">
      <c r="A8" s="2"/>
      <c r="B8" s="2" t="s">
        <v>7</v>
      </c>
      <c r="C8" s="2">
        <v>0</v>
      </c>
      <c r="D8" s="2">
        <v>1</v>
      </c>
      <c r="E8" s="2">
        <v>0</v>
      </c>
      <c r="F8" s="2">
        <v>1</v>
      </c>
      <c r="H8" s="3" t="s">
        <v>19</v>
      </c>
      <c r="I8" s="3" t="s">
        <v>20</v>
      </c>
      <c r="J8" s="3" t="s">
        <v>22</v>
      </c>
      <c r="K8" s="3" t="s">
        <v>23</v>
      </c>
      <c r="L8" s="3" t="s">
        <v>24</v>
      </c>
      <c r="M8" s="3" t="s">
        <v>25</v>
      </c>
      <c r="N8" s="3" t="s">
        <v>26</v>
      </c>
      <c r="O8" s="3" t="s">
        <v>5</v>
      </c>
      <c r="P8" s="3" t="s">
        <v>40</v>
      </c>
      <c r="Q8" s="3"/>
      <c r="R8" s="3"/>
      <c r="S8" s="3"/>
      <c r="T8" s="3"/>
      <c r="U8" s="3"/>
    </row>
    <row r="9" spans="1:21" ht="15.75" x14ac:dyDescent="0.5">
      <c r="A9" s="2" t="s">
        <v>3</v>
      </c>
      <c r="B9" s="2" t="s">
        <v>6</v>
      </c>
      <c r="C9" s="2">
        <v>0</v>
      </c>
      <c r="D9" s="2">
        <v>0</v>
      </c>
      <c r="E9" s="2">
        <v>0</v>
      </c>
      <c r="F9" s="2">
        <v>0</v>
      </c>
      <c r="H9" s="3"/>
      <c r="I9" s="7">
        <v>0</v>
      </c>
      <c r="J9" s="8">
        <v>0</v>
      </c>
      <c r="K9" s="3">
        <f>K4+0.5*J9</f>
        <v>0</v>
      </c>
      <c r="L9" s="3">
        <f>0.7*D3+0.3*D4+0.2</f>
        <v>1.2</v>
      </c>
      <c r="M9" s="3">
        <f>M4+L9*0.05*J9-0.05</f>
        <v>0.4</v>
      </c>
      <c r="N9" s="3">
        <f>0.001+0.005*M9*J9*0.5*(L9^2)</f>
        <v>1E-3</v>
      </c>
      <c r="O9" s="3">
        <v>1</v>
      </c>
      <c r="P9" s="3">
        <f>$P$4+N9</f>
        <v>2E-3</v>
      </c>
      <c r="Q9" s="3"/>
      <c r="R9" s="3"/>
      <c r="S9" s="3"/>
      <c r="T9" s="3"/>
      <c r="U9" s="3"/>
    </row>
    <row r="10" spans="1:21" ht="15.75" x14ac:dyDescent="0.5">
      <c r="A10" s="2"/>
      <c r="B10" s="2" t="s">
        <v>7</v>
      </c>
      <c r="C10" s="2">
        <v>0</v>
      </c>
      <c r="D10" s="2">
        <v>0</v>
      </c>
      <c r="E10" s="2">
        <v>0</v>
      </c>
      <c r="F10" s="2">
        <v>0</v>
      </c>
      <c r="H10" s="3"/>
      <c r="I10" s="10">
        <v>0</v>
      </c>
      <c r="J10" s="11">
        <v>55</v>
      </c>
      <c r="K10" s="3">
        <f>K4+0.5*J10</f>
        <v>27.5</v>
      </c>
      <c r="L10" s="3">
        <f>0.7*D3+0.3*D4+0.2</f>
        <v>1.2</v>
      </c>
      <c r="M10" s="3">
        <f>M4+L10*0.05*J10</f>
        <v>3.75</v>
      </c>
      <c r="N10" s="3">
        <f t="shared" ref="N10:N17" si="1">0.001+0.005*M10*J10*0.5*(L10^2)</f>
        <v>0.74349999999999994</v>
      </c>
      <c r="O10" s="3">
        <v>1</v>
      </c>
      <c r="P10" s="3">
        <f t="shared" ref="P10:P11" si="2">$P$4+N10</f>
        <v>0.74449999999999994</v>
      </c>
      <c r="Q10" s="3"/>
      <c r="R10" s="3"/>
      <c r="S10" s="3"/>
      <c r="T10" s="3"/>
      <c r="U10" s="3"/>
    </row>
    <row r="11" spans="1:21" ht="15.75" x14ac:dyDescent="0.5">
      <c r="H11" s="3"/>
      <c r="I11" s="13">
        <v>0</v>
      </c>
      <c r="J11" s="14">
        <v>75</v>
      </c>
      <c r="K11" s="3">
        <f>K4+0.5*J11</f>
        <v>37.5</v>
      </c>
      <c r="L11" s="3">
        <f>0.7*D3+0.3*D4+0.2</f>
        <v>1.2</v>
      </c>
      <c r="M11" s="3">
        <f>M4+L11*0.05*J11</f>
        <v>4.95</v>
      </c>
      <c r="N11" s="3">
        <f t="shared" si="1"/>
        <v>1.3374999999999999</v>
      </c>
      <c r="O11" s="3">
        <v>1</v>
      </c>
      <c r="P11" s="3">
        <f t="shared" si="2"/>
        <v>1.3384999999999998</v>
      </c>
      <c r="Q11" s="3"/>
      <c r="R11" s="3"/>
      <c r="S11" s="3"/>
      <c r="T11" s="3"/>
      <c r="U11" s="3"/>
    </row>
    <row r="12" spans="1:21" ht="15.75" x14ac:dyDescent="0.5">
      <c r="A12" s="1" t="s">
        <v>12</v>
      </c>
      <c r="B12" s="1">
        <v>0</v>
      </c>
      <c r="H12" s="3"/>
      <c r="I12" s="16">
        <v>55</v>
      </c>
      <c r="J12" s="17">
        <v>0</v>
      </c>
      <c r="K12" s="3">
        <f>K5+0.5*J12</f>
        <v>27.5</v>
      </c>
      <c r="L12" s="3">
        <f>0.7*D5+0.3*D6+0.2</f>
        <v>0.89999999999999991</v>
      </c>
      <c r="M12" s="3">
        <f>M5-0.05</f>
        <v>1.825</v>
      </c>
      <c r="N12" s="3">
        <f t="shared" si="1"/>
        <v>1E-3</v>
      </c>
      <c r="O12" s="3">
        <v>1</v>
      </c>
      <c r="P12" s="3">
        <f>$P$5+N12</f>
        <v>6.6453125000000002E-2</v>
      </c>
      <c r="Q12" s="3"/>
      <c r="R12" s="3"/>
      <c r="S12" s="3"/>
      <c r="T12" s="3"/>
      <c r="U12" s="3"/>
    </row>
    <row r="13" spans="1:21" ht="15.75" x14ac:dyDescent="0.5">
      <c r="A13" s="1"/>
      <c r="B13" s="1">
        <v>55</v>
      </c>
      <c r="H13" s="3"/>
      <c r="I13" s="19">
        <v>55</v>
      </c>
      <c r="J13" s="20">
        <v>55</v>
      </c>
      <c r="K13" s="3">
        <f>K5+0.5*J13</f>
        <v>55</v>
      </c>
      <c r="L13" s="3">
        <f>0.7*D5+0.3*D6+0.2</f>
        <v>0.89999999999999991</v>
      </c>
      <c r="M13" s="3">
        <f>M5+L13*0.05*J13</f>
        <v>4.3499999999999996</v>
      </c>
      <c r="N13" s="3">
        <f t="shared" si="1"/>
        <v>0.48548124999999981</v>
      </c>
      <c r="O13" s="3">
        <v>1</v>
      </c>
      <c r="P13" s="3">
        <f t="shared" ref="P13:P14" si="3">$P$5+N13</f>
        <v>0.55093437499999975</v>
      </c>
      <c r="Q13" s="3"/>
      <c r="R13" s="3"/>
      <c r="S13" s="3"/>
      <c r="T13" s="3"/>
      <c r="U13" s="3"/>
    </row>
    <row r="14" spans="1:21" ht="15.75" x14ac:dyDescent="0.5">
      <c r="A14" s="1"/>
      <c r="B14" s="1">
        <v>75</v>
      </c>
      <c r="H14" s="3"/>
      <c r="I14" s="22">
        <v>55</v>
      </c>
      <c r="J14" s="23">
        <v>75</v>
      </c>
      <c r="K14" s="3">
        <f>K5+0.5*J14</f>
        <v>65</v>
      </c>
      <c r="L14" s="3">
        <f>0.7*D5+0.3*D6+0.2</f>
        <v>0.89999999999999991</v>
      </c>
      <c r="M14" s="3">
        <f>M5+L14*0.05*J14</f>
        <v>5.25</v>
      </c>
      <c r="N14" s="3">
        <f t="shared" si="1"/>
        <v>0.7983437499999998</v>
      </c>
      <c r="O14" s="3">
        <v>1</v>
      </c>
      <c r="P14" s="3">
        <f t="shared" si="3"/>
        <v>0.8637968749999998</v>
      </c>
      <c r="Q14" s="3"/>
      <c r="R14" s="3"/>
      <c r="S14" s="3"/>
      <c r="T14" s="3"/>
      <c r="U14" s="3"/>
    </row>
    <row r="15" spans="1:21" ht="15.75" x14ac:dyDescent="0.5">
      <c r="H15" s="3"/>
      <c r="I15" s="25">
        <v>75</v>
      </c>
      <c r="J15" s="26">
        <v>0</v>
      </c>
      <c r="K15" s="3">
        <f>K6+0.5*J15</f>
        <v>37.5</v>
      </c>
      <c r="L15" s="3">
        <f>0.7*D5+0.3*D6+0.2</f>
        <v>0.89999999999999991</v>
      </c>
      <c r="M15" s="3">
        <f>M6-0.05</f>
        <v>2.3250000000000002</v>
      </c>
      <c r="N15" s="3">
        <f t="shared" si="1"/>
        <v>1E-3</v>
      </c>
      <c r="O15" s="3">
        <v>1</v>
      </c>
      <c r="P15" s="3">
        <f>$P$6+N15</f>
        <v>0.113328125</v>
      </c>
      <c r="Q15" s="3"/>
      <c r="R15" s="3"/>
      <c r="S15" s="3"/>
      <c r="T15" s="3"/>
      <c r="U15" s="3"/>
    </row>
    <row r="16" spans="1:21" ht="15.75" x14ac:dyDescent="0.5">
      <c r="H16" s="3"/>
      <c r="I16" s="28">
        <v>75</v>
      </c>
      <c r="J16" s="29">
        <v>55</v>
      </c>
      <c r="K16" s="3">
        <f>K6+0.5*J16</f>
        <v>65</v>
      </c>
      <c r="L16" s="3">
        <f>0.7*D5+0.3*D6+0.2</f>
        <v>0.89999999999999991</v>
      </c>
      <c r="M16" s="3">
        <f>M6+L16*0.05*J16</f>
        <v>4.8499999999999996</v>
      </c>
      <c r="N16" s="3">
        <f t="shared" si="1"/>
        <v>0.54116874999999975</v>
      </c>
      <c r="O16" s="3">
        <v>1</v>
      </c>
      <c r="P16" s="3">
        <f t="shared" ref="P16:P17" si="4">$P$6+N16</f>
        <v>0.65349687499999976</v>
      </c>
      <c r="Q16" s="3"/>
      <c r="R16" s="3"/>
      <c r="S16" s="3"/>
      <c r="T16" s="3"/>
      <c r="U16" s="3"/>
    </row>
    <row r="17" spans="7:27" ht="15.75" x14ac:dyDescent="0.5">
      <c r="H17" s="3"/>
      <c r="I17" s="31">
        <v>75</v>
      </c>
      <c r="J17" s="32">
        <v>75</v>
      </c>
      <c r="K17" s="3">
        <f>K6+0.5*J17</f>
        <v>75</v>
      </c>
      <c r="L17" s="3">
        <f>0.7*D5+0.3*D6+0.2</f>
        <v>0.89999999999999991</v>
      </c>
      <c r="M17" s="3">
        <f>M6+L17*0.05*J17</f>
        <v>5.75</v>
      </c>
      <c r="N17" s="3">
        <f t="shared" si="1"/>
        <v>0.87428124999999979</v>
      </c>
      <c r="O17" s="3">
        <v>1</v>
      </c>
      <c r="P17" s="3">
        <f t="shared" si="4"/>
        <v>0.98660937499999979</v>
      </c>
      <c r="Q17" s="3"/>
      <c r="R17" s="3"/>
      <c r="S17" s="3"/>
      <c r="T17" s="3"/>
      <c r="U17" s="3"/>
    </row>
    <row r="18" spans="7:27" x14ac:dyDescent="0.45"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7:27" x14ac:dyDescent="0.45">
      <c r="G19" s="3" t="s">
        <v>27</v>
      </c>
      <c r="H19" s="3" t="s">
        <v>20</v>
      </c>
      <c r="I19" s="3" t="s">
        <v>22</v>
      </c>
      <c r="J19" s="3" t="s">
        <v>28</v>
      </c>
      <c r="K19" s="3" t="s">
        <v>29</v>
      </c>
      <c r="L19" s="3" t="s">
        <v>30</v>
      </c>
      <c r="M19" s="3" t="s">
        <v>31</v>
      </c>
      <c r="N19" s="3" t="s">
        <v>32</v>
      </c>
      <c r="O19" s="3" t="s">
        <v>5</v>
      </c>
      <c r="P19" s="3" t="s">
        <v>39</v>
      </c>
      <c r="Q19" s="3" t="s">
        <v>33</v>
      </c>
      <c r="R19" s="3" t="s">
        <v>20</v>
      </c>
      <c r="S19" s="3" t="s">
        <v>22</v>
      </c>
      <c r="T19" s="3" t="s">
        <v>28</v>
      </c>
      <c r="U19" s="3" t="s">
        <v>34</v>
      </c>
      <c r="V19" s="3" t="s">
        <v>35</v>
      </c>
      <c r="W19" s="3" t="s">
        <v>36</v>
      </c>
      <c r="X19" s="3" t="s">
        <v>37</v>
      </c>
      <c r="Y19" s="3" t="s">
        <v>38</v>
      </c>
      <c r="Z19" s="3" t="s">
        <v>5</v>
      </c>
      <c r="AA19" s="3" t="s">
        <v>40</v>
      </c>
    </row>
    <row r="20" spans="7:27" ht="15.75" x14ac:dyDescent="0.5">
      <c r="G20" s="3"/>
      <c r="H20" s="7">
        <v>0</v>
      </c>
      <c r="I20" s="9">
        <v>0</v>
      </c>
      <c r="J20" s="9">
        <v>0</v>
      </c>
      <c r="K20" s="34">
        <f>K9+0.5*J20</f>
        <v>0</v>
      </c>
      <c r="L20" s="34">
        <f>0.7*$E$3+0.3*$E$4+0.2</f>
        <v>0.2</v>
      </c>
      <c r="M20" s="3">
        <f>M9+L20*0.05*J20-0.05</f>
        <v>0.35000000000000003</v>
      </c>
      <c r="N20" s="3">
        <f>0.001+0.005*M20*J20*0.5*(L20^2)</f>
        <v>1E-3</v>
      </c>
      <c r="O20" s="3">
        <v>1.5</v>
      </c>
      <c r="P20" s="3">
        <f>$P$9+N20</f>
        <v>3.0000000000000001E-3</v>
      </c>
      <c r="Q20" s="3"/>
      <c r="R20" s="34">
        <v>0</v>
      </c>
      <c r="S20" s="34">
        <v>0</v>
      </c>
      <c r="T20" s="34">
        <v>0</v>
      </c>
      <c r="U20" s="34">
        <v>0</v>
      </c>
      <c r="V20">
        <f>$K$20+0.5*U20</f>
        <v>0</v>
      </c>
      <c r="W20">
        <f>0.7*F3+0.3*F4+0.2</f>
        <v>0.89999999999999991</v>
      </c>
      <c r="X20">
        <f>M20+0.05*W20*U20-0.05</f>
        <v>0.30000000000000004</v>
      </c>
      <c r="Y20">
        <f>0.001+0.005*X20*U20*0.5*(W20^2)</f>
        <v>1E-3</v>
      </c>
      <c r="Z20">
        <v>2</v>
      </c>
      <c r="AA20">
        <f>$P$20+Y20</f>
        <v>4.0000000000000001E-3</v>
      </c>
    </row>
    <row r="21" spans="7:27" ht="15.75" x14ac:dyDescent="0.5">
      <c r="G21" s="3"/>
      <c r="H21" s="7">
        <v>0</v>
      </c>
      <c r="I21" s="9">
        <v>0</v>
      </c>
      <c r="J21" s="9">
        <v>55</v>
      </c>
      <c r="K21" s="37">
        <f>K9+0.5*J21</f>
        <v>27.5</v>
      </c>
      <c r="L21" s="37">
        <f t="shared" ref="L21:L22" si="5">0.7*$E$3+0.3*$E$4+0.2</f>
        <v>0.2</v>
      </c>
      <c r="M21" s="3">
        <f>M9+L22*0.05*J22</f>
        <v>1.1500000000000001</v>
      </c>
      <c r="N21" s="3">
        <f>0.001+0.005*M21*J21*0.5*(L21^2)</f>
        <v>7.3250000000000016E-3</v>
      </c>
      <c r="O21" s="3">
        <v>1.5</v>
      </c>
      <c r="P21" s="3">
        <f t="shared" ref="P21:P22" si="6">$P$9+N21</f>
        <v>9.3250000000000017E-3</v>
      </c>
      <c r="Q21" s="3"/>
      <c r="R21" s="34">
        <v>0</v>
      </c>
      <c r="S21" s="34">
        <v>0</v>
      </c>
      <c r="T21" s="34">
        <v>0</v>
      </c>
      <c r="U21" s="34">
        <v>55</v>
      </c>
      <c r="V21">
        <f t="shared" ref="V21:V22" si="7">$K$20+0.5*U21</f>
        <v>27.5</v>
      </c>
      <c r="W21">
        <f>0.7*F3+0.3*F4+0.2</f>
        <v>0.89999999999999991</v>
      </c>
      <c r="X21">
        <f>M20+0.05*W21*U21</f>
        <v>2.8250000000000002</v>
      </c>
      <c r="Y21">
        <f>0.001+0.005*X21*U21*0.5*(W21^2)</f>
        <v>0.31563437499999991</v>
      </c>
      <c r="Z21">
        <v>2</v>
      </c>
      <c r="AA21">
        <f t="shared" ref="AA21:AA22" si="8">$P$20+Y21</f>
        <v>0.31863437499999991</v>
      </c>
    </row>
    <row r="22" spans="7:27" ht="15.75" x14ac:dyDescent="0.5">
      <c r="G22" s="3"/>
      <c r="H22" s="7">
        <v>0</v>
      </c>
      <c r="I22" s="9">
        <v>0</v>
      </c>
      <c r="J22" s="9">
        <v>75</v>
      </c>
      <c r="K22" s="38">
        <f>K9+0.5*J22</f>
        <v>37.5</v>
      </c>
      <c r="L22" s="38">
        <f t="shared" si="5"/>
        <v>0.2</v>
      </c>
      <c r="M22" s="3">
        <f>M10+L22*0.05*J22</f>
        <v>4.5</v>
      </c>
      <c r="N22" s="3">
        <f t="shared" ref="N22:N42" si="9">0.001+0.005*M22*J22*0.5*(L22^2)</f>
        <v>3.475000000000001E-2</v>
      </c>
      <c r="O22" s="3">
        <v>1.5</v>
      </c>
      <c r="P22" s="3">
        <f t="shared" si="6"/>
        <v>3.6750000000000012E-2</v>
      </c>
      <c r="Q22" s="3"/>
      <c r="R22" s="34">
        <v>0</v>
      </c>
      <c r="S22" s="34">
        <v>0</v>
      </c>
      <c r="T22" s="34">
        <v>0</v>
      </c>
      <c r="U22" s="34">
        <v>75</v>
      </c>
      <c r="V22">
        <f t="shared" si="7"/>
        <v>37.5</v>
      </c>
      <c r="W22">
        <f>0.7*F3+0.3*F4+0.2</f>
        <v>0.89999999999999991</v>
      </c>
      <c r="X22">
        <f>M20+0.05*W22*U22</f>
        <v>3.7250000000000001</v>
      </c>
      <c r="Y22">
        <f t="shared" ref="Y22:Y83" si="10">0.001+0.005*X22*U22*0.5*(W22^2)</f>
        <v>0.56673437499999979</v>
      </c>
      <c r="Z22">
        <v>2</v>
      </c>
      <c r="AA22">
        <f t="shared" si="8"/>
        <v>0.56973437499999979</v>
      </c>
    </row>
    <row r="23" spans="7:27" ht="15.75" x14ac:dyDescent="0.5">
      <c r="G23" s="3"/>
      <c r="H23" s="10">
        <v>0</v>
      </c>
      <c r="I23" s="12">
        <v>55</v>
      </c>
      <c r="J23" s="12">
        <v>0</v>
      </c>
      <c r="K23" s="40">
        <f>K10+0.5*J23</f>
        <v>27.5</v>
      </c>
      <c r="L23" s="40">
        <f>0.7*E5+0.3*E6+0.2</f>
        <v>0.5</v>
      </c>
      <c r="M23" s="3">
        <f>M10+L23*0.05*J23-0.05</f>
        <v>3.7</v>
      </c>
      <c r="N23" s="3">
        <f t="shared" si="9"/>
        <v>1E-3</v>
      </c>
      <c r="O23" s="3">
        <v>1.5</v>
      </c>
      <c r="P23" s="3">
        <f>$P$10+N23</f>
        <v>0.74549999999999994</v>
      </c>
      <c r="Q23" s="3"/>
      <c r="R23" s="37">
        <v>0</v>
      </c>
      <c r="S23" s="37">
        <v>0</v>
      </c>
      <c r="T23" s="37">
        <v>55</v>
      </c>
      <c r="U23" s="37">
        <v>0</v>
      </c>
      <c r="V23">
        <f>$K$21+0.5*U23</f>
        <v>27.5</v>
      </c>
      <c r="W23">
        <f>0.7*F5+0.3*F6+0.2</f>
        <v>0.5</v>
      </c>
      <c r="X23">
        <f>M21+0.05*W23*U23-0.05</f>
        <v>1.1000000000000001</v>
      </c>
      <c r="Y23">
        <f t="shared" si="10"/>
        <v>1E-3</v>
      </c>
      <c r="Z23">
        <v>2</v>
      </c>
      <c r="AA23">
        <f>$P$21+Y23</f>
        <v>1.0325000000000001E-2</v>
      </c>
    </row>
    <row r="24" spans="7:27" ht="15.75" x14ac:dyDescent="0.5">
      <c r="G24" s="3"/>
      <c r="H24" s="10">
        <v>0</v>
      </c>
      <c r="I24" s="12">
        <v>55</v>
      </c>
      <c r="J24" s="12">
        <v>55</v>
      </c>
      <c r="K24" s="36">
        <f>K10+0.5*J24</f>
        <v>55</v>
      </c>
      <c r="L24" s="36">
        <f>0.7*E5+0.3*E6+0.2</f>
        <v>0.5</v>
      </c>
      <c r="M24" s="3">
        <f>M10+L24*0.05*J24</f>
        <v>5.125</v>
      </c>
      <c r="N24" s="3">
        <f t="shared" si="9"/>
        <v>0.17717187500000001</v>
      </c>
      <c r="O24" s="3">
        <v>1.5</v>
      </c>
      <c r="P24" s="3">
        <f t="shared" ref="P24:P25" si="11">$P$10+N24</f>
        <v>0.92167187499999992</v>
      </c>
      <c r="Q24" s="3"/>
      <c r="R24" s="37">
        <v>0</v>
      </c>
      <c r="S24" s="37">
        <v>0</v>
      </c>
      <c r="T24" s="37">
        <v>55</v>
      </c>
      <c r="U24" s="37">
        <v>55</v>
      </c>
      <c r="V24">
        <f t="shared" ref="V24:V25" si="12">$K$21+0.5*U24</f>
        <v>55</v>
      </c>
      <c r="W24">
        <f>0.7*F5+0.3*F6+0.2</f>
        <v>0.5</v>
      </c>
      <c r="X24">
        <f>M21+0.05*W24*U24</f>
        <v>2.5250000000000004</v>
      </c>
      <c r="Y24">
        <f t="shared" si="10"/>
        <v>8.7796875000000024E-2</v>
      </c>
      <c r="Z24">
        <v>2</v>
      </c>
      <c r="AA24">
        <f t="shared" ref="AA24:AA25" si="13">$P$21+Y24</f>
        <v>9.7121875000000024E-2</v>
      </c>
    </row>
    <row r="25" spans="7:27" ht="15.75" x14ac:dyDescent="0.5">
      <c r="G25" s="3"/>
      <c r="H25" s="10">
        <v>0</v>
      </c>
      <c r="I25" s="12">
        <v>55</v>
      </c>
      <c r="J25" s="12">
        <v>75</v>
      </c>
      <c r="K25" s="39">
        <f>K10+0.5*J25</f>
        <v>65</v>
      </c>
      <c r="L25" s="39">
        <f>0.7*E5+0.3*E6+0.2</f>
        <v>0.5</v>
      </c>
      <c r="M25" s="3">
        <f>M10+L25*0.05*J25</f>
        <v>5.625</v>
      </c>
      <c r="N25" s="3">
        <f t="shared" si="9"/>
        <v>0.264671875</v>
      </c>
      <c r="O25" s="3">
        <v>1.5</v>
      </c>
      <c r="P25" s="3">
        <f t="shared" si="11"/>
        <v>1.0091718749999998</v>
      </c>
      <c r="Q25" s="3"/>
      <c r="R25" s="37">
        <v>0</v>
      </c>
      <c r="S25" s="37">
        <v>0</v>
      </c>
      <c r="T25" s="37">
        <v>55</v>
      </c>
      <c r="U25" s="37">
        <v>75</v>
      </c>
      <c r="V25">
        <f t="shared" si="12"/>
        <v>65</v>
      </c>
      <c r="W25">
        <f>0.7*F5+0.3*F6+0.2</f>
        <v>0.5</v>
      </c>
      <c r="X25">
        <f>M21+0.05*W25*U25</f>
        <v>3.0250000000000004</v>
      </c>
      <c r="Y25">
        <f t="shared" si="10"/>
        <v>0.14279687500000002</v>
      </c>
      <c r="Z25">
        <v>2</v>
      </c>
      <c r="AA25">
        <f t="shared" si="13"/>
        <v>0.15212187500000002</v>
      </c>
    </row>
    <row r="26" spans="7:27" ht="15.75" x14ac:dyDescent="0.5">
      <c r="G26" s="3"/>
      <c r="H26" s="13">
        <v>0</v>
      </c>
      <c r="I26" s="15">
        <v>75</v>
      </c>
      <c r="J26" s="15">
        <v>0</v>
      </c>
      <c r="K26" s="41">
        <f>K11+0.5*J26</f>
        <v>37.5</v>
      </c>
      <c r="L26" s="41">
        <f>0.7*E5+0.3*E6+0.2</f>
        <v>0.5</v>
      </c>
      <c r="M26" s="3">
        <f>M11+L26*0.05*J26-0.05</f>
        <v>4.9000000000000004</v>
      </c>
      <c r="N26" s="3">
        <f t="shared" si="9"/>
        <v>1E-3</v>
      </c>
      <c r="O26" s="3">
        <v>1.5</v>
      </c>
      <c r="P26" s="3">
        <f>$P$11+N26</f>
        <v>1.3394999999999997</v>
      </c>
      <c r="Q26" s="3"/>
      <c r="R26" s="38">
        <v>0</v>
      </c>
      <c r="S26" s="38">
        <v>0</v>
      </c>
      <c r="T26" s="38">
        <v>75</v>
      </c>
      <c r="U26" s="38">
        <v>0</v>
      </c>
      <c r="V26">
        <f>$K$22+0.5*U26</f>
        <v>37.5</v>
      </c>
      <c r="W26">
        <f>0.7*F5+0.3*F6+0.2</f>
        <v>0.5</v>
      </c>
      <c r="X26">
        <f>M21+0.05*W23*U23-0.05</f>
        <v>1.1000000000000001</v>
      </c>
      <c r="Y26">
        <f t="shared" si="10"/>
        <v>1E-3</v>
      </c>
      <c r="Z26">
        <v>2</v>
      </c>
      <c r="AA26">
        <f>$P$22+Y26</f>
        <v>3.7750000000000013E-2</v>
      </c>
    </row>
    <row r="27" spans="7:27" ht="15.75" x14ac:dyDescent="0.5">
      <c r="G27" s="3"/>
      <c r="H27" s="13">
        <v>0</v>
      </c>
      <c r="I27" s="15">
        <v>75</v>
      </c>
      <c r="J27" s="15">
        <v>55</v>
      </c>
      <c r="K27" s="42">
        <f>K11+0.5*J27</f>
        <v>65</v>
      </c>
      <c r="L27" s="42">
        <f>0.7*E5+0.3*E6+0.2</f>
        <v>0.5</v>
      </c>
      <c r="M27" s="3">
        <f>M11+J27*0.05*L27</f>
        <v>6.3250000000000002</v>
      </c>
      <c r="N27" s="3">
        <f t="shared" si="9"/>
        <v>0.21842187500000002</v>
      </c>
      <c r="O27" s="3">
        <v>1.5</v>
      </c>
      <c r="P27" s="3">
        <f t="shared" ref="P27:P28" si="14">$P$11+N27</f>
        <v>1.5569218749999998</v>
      </c>
      <c r="Q27" s="3"/>
      <c r="R27" s="38">
        <v>0</v>
      </c>
      <c r="S27" s="38">
        <v>0</v>
      </c>
      <c r="T27" s="38">
        <v>75</v>
      </c>
      <c r="U27" s="38">
        <v>55</v>
      </c>
      <c r="V27">
        <f t="shared" ref="V27" si="15">$K$22+0.5*U27</f>
        <v>65</v>
      </c>
      <c r="W27">
        <f>0.7*F5+0.3*F6+0.2</f>
        <v>0.5</v>
      </c>
      <c r="X27">
        <f>M22+0.05*W27*U27</f>
        <v>5.875</v>
      </c>
      <c r="Y27">
        <f t="shared" si="10"/>
        <v>0.20295312500000001</v>
      </c>
      <c r="Z27">
        <v>2</v>
      </c>
      <c r="AA27">
        <f t="shared" ref="AA27:AA28" si="16">$P$22+Y27</f>
        <v>0.23970312500000002</v>
      </c>
    </row>
    <row r="28" spans="7:27" ht="15.75" x14ac:dyDescent="0.5">
      <c r="G28" s="3"/>
      <c r="H28" s="13">
        <v>0</v>
      </c>
      <c r="I28" s="15">
        <v>75</v>
      </c>
      <c r="J28" s="15">
        <v>75</v>
      </c>
      <c r="K28" s="44">
        <f>K11+0.5*J28</f>
        <v>75</v>
      </c>
      <c r="L28" s="44">
        <f>0.7*E5+0.3*E6+0.2</f>
        <v>0.5</v>
      </c>
      <c r="M28" s="3">
        <f>M11+J28*0.05*L28</f>
        <v>6.8250000000000002</v>
      </c>
      <c r="N28" s="3">
        <f t="shared" si="9"/>
        <v>0.32092187500000002</v>
      </c>
      <c r="O28" s="3">
        <v>1.5</v>
      </c>
      <c r="P28" s="3">
        <f t="shared" si="14"/>
        <v>1.6594218749999998</v>
      </c>
      <c r="Q28" s="3"/>
      <c r="R28" s="38">
        <v>0</v>
      </c>
      <c r="S28" s="38">
        <v>0</v>
      </c>
      <c r="T28" s="38">
        <v>75</v>
      </c>
      <c r="U28" s="38">
        <v>75</v>
      </c>
      <c r="V28">
        <f>$K$22+0.5*U28</f>
        <v>75</v>
      </c>
      <c r="W28">
        <f>0.7*F5+0.3*F6+0.2</f>
        <v>0.5</v>
      </c>
      <c r="X28">
        <f>M22+0.05*W28*U28</f>
        <v>6.375</v>
      </c>
      <c r="Y28">
        <f t="shared" si="10"/>
        <v>0.299828125</v>
      </c>
      <c r="Z28">
        <v>2</v>
      </c>
      <c r="AA28">
        <f t="shared" si="16"/>
        <v>0.33657812500000001</v>
      </c>
    </row>
    <row r="29" spans="7:27" x14ac:dyDescent="0.45">
      <c r="G29" s="3"/>
      <c r="H29" s="18">
        <v>55</v>
      </c>
      <c r="I29" s="18">
        <v>0</v>
      </c>
      <c r="J29" s="18">
        <v>0</v>
      </c>
      <c r="K29" s="46">
        <f>K12+0.5*J29</f>
        <v>27.5</v>
      </c>
      <c r="L29" s="46">
        <f>0.7*E5+0.3*E6+0.2</f>
        <v>0.5</v>
      </c>
      <c r="M29" s="3">
        <f>M12+L29*0.05*J29-0.05</f>
        <v>1.7749999999999999</v>
      </c>
      <c r="N29" s="3">
        <f t="shared" si="9"/>
        <v>1E-3</v>
      </c>
      <c r="O29" s="3">
        <v>1.5</v>
      </c>
      <c r="P29" s="3">
        <f>$P$12+N29</f>
        <v>6.7453125000000003E-2</v>
      </c>
      <c r="Q29" s="3"/>
      <c r="R29" s="40">
        <v>0</v>
      </c>
      <c r="S29" s="40">
        <v>55</v>
      </c>
      <c r="T29" s="40">
        <v>0</v>
      </c>
      <c r="U29" s="40">
        <v>0</v>
      </c>
      <c r="V29">
        <f>$K$23+0.5*U29</f>
        <v>27.5</v>
      </c>
      <c r="W29">
        <f>0.7*F5+0.3*F6+0.2</f>
        <v>0.5</v>
      </c>
      <c r="X29">
        <f>M23+0.05*W29*U29-0.05</f>
        <v>3.6500000000000004</v>
      </c>
      <c r="Y29">
        <f t="shared" si="10"/>
        <v>1E-3</v>
      </c>
      <c r="Z29">
        <v>2</v>
      </c>
      <c r="AA29">
        <f>$P$23+Y29</f>
        <v>0.74649999999999994</v>
      </c>
    </row>
    <row r="30" spans="7:27" x14ac:dyDescent="0.45">
      <c r="G30" s="3"/>
      <c r="H30" s="18">
        <v>55</v>
      </c>
      <c r="I30" s="18">
        <v>0</v>
      </c>
      <c r="J30" s="18">
        <v>55</v>
      </c>
      <c r="K30" s="33">
        <f>K12+0.5*J30</f>
        <v>55</v>
      </c>
      <c r="L30" s="33">
        <f>0.7*E5+0.3*E6+0.2</f>
        <v>0.5</v>
      </c>
      <c r="M30" s="3">
        <f>M12+L30*0.05*J30</f>
        <v>3.2</v>
      </c>
      <c r="N30" s="3">
        <f t="shared" si="9"/>
        <v>0.111</v>
      </c>
      <c r="O30" s="3">
        <v>1.5</v>
      </c>
      <c r="P30" s="3">
        <f t="shared" ref="P30" si="17">$P$12+N30</f>
        <v>0.17745312499999999</v>
      </c>
      <c r="Q30" s="3"/>
      <c r="R30" s="40">
        <v>0</v>
      </c>
      <c r="S30" s="40">
        <v>55</v>
      </c>
      <c r="T30" s="40">
        <v>0</v>
      </c>
      <c r="U30" s="40">
        <v>55</v>
      </c>
      <c r="V30">
        <f t="shared" ref="V30" si="18">$K$23+0.5*U30</f>
        <v>55</v>
      </c>
      <c r="W30">
        <f>0.7*F5+0.3*F6+0.2</f>
        <v>0.5</v>
      </c>
      <c r="X30">
        <f>M23+0.05*W30*U30</f>
        <v>5.0750000000000002</v>
      </c>
      <c r="Y30">
        <f t="shared" si="10"/>
        <v>0.17545312500000002</v>
      </c>
      <c r="Z30">
        <v>2</v>
      </c>
      <c r="AA30">
        <f t="shared" ref="AA30:AA31" si="19">$P$23+Y30</f>
        <v>0.92095312499999993</v>
      </c>
    </row>
    <row r="31" spans="7:27" x14ac:dyDescent="0.45">
      <c r="G31" s="3"/>
      <c r="H31" s="18">
        <v>55</v>
      </c>
      <c r="I31" s="18">
        <v>0</v>
      </c>
      <c r="J31" s="18">
        <v>75</v>
      </c>
      <c r="K31" s="35">
        <f>K12+0.5*J31</f>
        <v>65</v>
      </c>
      <c r="L31" s="35">
        <f>0.7*E5+0.3*E6+0.2</f>
        <v>0.5</v>
      </c>
      <c r="M31" s="3">
        <f>M12+L31*0.05*J31</f>
        <v>3.7</v>
      </c>
      <c r="N31" s="3">
        <f t="shared" si="9"/>
        <v>0.17443750000000002</v>
      </c>
      <c r="O31" s="3">
        <v>1.5</v>
      </c>
      <c r="P31" s="3">
        <f>$P$12+N31</f>
        <v>0.24089062500000002</v>
      </c>
      <c r="Q31" s="3"/>
      <c r="R31" s="40">
        <v>0</v>
      </c>
      <c r="S31" s="40">
        <v>55</v>
      </c>
      <c r="T31" s="40">
        <v>0</v>
      </c>
      <c r="U31" s="40">
        <v>75</v>
      </c>
      <c r="V31">
        <f>$K$23+0.5*U31</f>
        <v>65</v>
      </c>
      <c r="W31">
        <f>0.7*F5+0.3*F6+0.2</f>
        <v>0.5</v>
      </c>
      <c r="X31">
        <f>M23+0.05*W31*U31</f>
        <v>5.5750000000000002</v>
      </c>
      <c r="Y31">
        <f t="shared" si="10"/>
        <v>0.26232812500000002</v>
      </c>
      <c r="Z31">
        <v>2</v>
      </c>
      <c r="AA31">
        <f t="shared" si="19"/>
        <v>1.0078281250000001</v>
      </c>
    </row>
    <row r="32" spans="7:27" x14ac:dyDescent="0.45">
      <c r="G32" s="3"/>
      <c r="H32" s="21">
        <v>55</v>
      </c>
      <c r="I32" s="21">
        <v>55</v>
      </c>
      <c r="J32" s="21">
        <v>0</v>
      </c>
      <c r="K32" s="34">
        <f>K13+0.5*J32</f>
        <v>55</v>
      </c>
      <c r="L32" s="34">
        <f>0.7*E7+0.3*E8+0.2</f>
        <v>0.89999999999999991</v>
      </c>
      <c r="M32" s="3">
        <f>M13+0.05*J32*L32-0.05</f>
        <v>4.3</v>
      </c>
      <c r="N32" s="3">
        <f t="shared" si="9"/>
        <v>1E-3</v>
      </c>
      <c r="O32" s="3">
        <v>1.5</v>
      </c>
      <c r="P32" s="3">
        <f>$P$13+N32</f>
        <v>0.55193437499999976</v>
      </c>
      <c r="Q32" s="3"/>
      <c r="R32" s="36">
        <v>0</v>
      </c>
      <c r="S32" s="36">
        <v>55</v>
      </c>
      <c r="T32" s="36">
        <v>55</v>
      </c>
      <c r="U32" s="36">
        <v>0</v>
      </c>
      <c r="V32">
        <f>$K$24+0.5*U32</f>
        <v>55</v>
      </c>
      <c r="W32">
        <f>0.7*F7+0.3*F8+0.2</f>
        <v>0.5</v>
      </c>
      <c r="X32">
        <f>M24+0.05*W32*U32-0.05</f>
        <v>5.0750000000000002</v>
      </c>
      <c r="Y32">
        <f t="shared" si="10"/>
        <v>1E-3</v>
      </c>
      <c r="Z32">
        <v>2</v>
      </c>
      <c r="AA32">
        <f>$P$24+Y32</f>
        <v>0.92267187499999992</v>
      </c>
    </row>
    <row r="33" spans="7:27" x14ac:dyDescent="0.45">
      <c r="G33" s="3"/>
      <c r="H33" s="21">
        <v>55</v>
      </c>
      <c r="I33" s="21">
        <v>55</v>
      </c>
      <c r="J33" s="21">
        <v>55</v>
      </c>
      <c r="K33" s="40">
        <f>K13+0.5*J33</f>
        <v>82.5</v>
      </c>
      <c r="L33" s="40">
        <f>0.7*E7+0.3*E8+0.2</f>
        <v>0.89999999999999991</v>
      </c>
      <c r="M33" s="3">
        <f>M13+0.05*J33*L33</f>
        <v>6.8249999999999993</v>
      </c>
      <c r="N33" s="3">
        <f t="shared" si="9"/>
        <v>0.76113437499999981</v>
      </c>
      <c r="O33" s="3">
        <v>1.5</v>
      </c>
      <c r="P33" s="3">
        <f t="shared" ref="P33:P34" si="20">$P$13+N33</f>
        <v>1.3120687499999995</v>
      </c>
      <c r="Q33" s="3"/>
      <c r="R33" s="36">
        <v>0</v>
      </c>
      <c r="S33" s="36">
        <v>55</v>
      </c>
      <c r="T33" s="36">
        <v>55</v>
      </c>
      <c r="U33" s="36">
        <v>55</v>
      </c>
      <c r="V33">
        <f t="shared" ref="V33" si="21">$K$24+0.5*U33</f>
        <v>82.5</v>
      </c>
      <c r="W33">
        <f>0.7*F7+0.3*F8+0.2</f>
        <v>0.5</v>
      </c>
      <c r="X33">
        <f>M24+0.05*W33*U33</f>
        <v>6.5</v>
      </c>
      <c r="Y33">
        <f t="shared" si="10"/>
        <v>0.22443750000000001</v>
      </c>
      <c r="Z33">
        <v>2</v>
      </c>
      <c r="AA33">
        <f t="shared" ref="AA33:AA34" si="22">$P$24+Y33</f>
        <v>1.146109375</v>
      </c>
    </row>
    <row r="34" spans="7:27" x14ac:dyDescent="0.45">
      <c r="G34" s="3"/>
      <c r="H34" s="21">
        <v>55</v>
      </c>
      <c r="I34" s="21">
        <v>55</v>
      </c>
      <c r="J34" s="21">
        <v>75</v>
      </c>
      <c r="K34" s="36">
        <f>K13+0.5*J34</f>
        <v>92.5</v>
      </c>
      <c r="L34" s="36">
        <f>0.7*E7+0.3*E8+0.2</f>
        <v>0.89999999999999991</v>
      </c>
      <c r="M34" s="3">
        <f>M13+0.05*J34*L34</f>
        <v>7.7249999999999996</v>
      </c>
      <c r="N34" s="3">
        <f t="shared" si="9"/>
        <v>1.1742343749999997</v>
      </c>
      <c r="O34" s="3">
        <v>1.5</v>
      </c>
      <c r="P34" s="3">
        <f t="shared" si="20"/>
        <v>1.7251687499999995</v>
      </c>
      <c r="Q34" s="3"/>
      <c r="R34" s="36">
        <v>0</v>
      </c>
      <c r="S34" s="36">
        <v>55</v>
      </c>
      <c r="T34" s="36">
        <v>55</v>
      </c>
      <c r="U34" s="36">
        <v>75</v>
      </c>
      <c r="V34">
        <f>$K$24+0.5*U34</f>
        <v>92.5</v>
      </c>
      <c r="W34">
        <f>0.7*F7+0.3*F8+0.2</f>
        <v>0.5</v>
      </c>
      <c r="X34">
        <f>M24+0.05*W34*U34</f>
        <v>7</v>
      </c>
      <c r="Y34">
        <f t="shared" si="10"/>
        <v>0.32912500000000006</v>
      </c>
      <c r="Z34">
        <v>2</v>
      </c>
      <c r="AA34">
        <f t="shared" si="22"/>
        <v>1.250796875</v>
      </c>
    </row>
    <row r="35" spans="7:27" x14ac:dyDescent="0.45">
      <c r="G35" s="3"/>
      <c r="H35" s="24">
        <v>55</v>
      </c>
      <c r="I35" s="24">
        <v>75</v>
      </c>
      <c r="J35" s="24">
        <v>0</v>
      </c>
      <c r="K35" s="46">
        <f>K14+0.5*J35</f>
        <v>65</v>
      </c>
      <c r="L35" s="46">
        <f>0.7*E7+0.3*E8+0.2</f>
        <v>0.89999999999999991</v>
      </c>
      <c r="M35" s="3">
        <f>M14+0.05*J35*L35-0.05</f>
        <v>5.2</v>
      </c>
      <c r="N35" s="3">
        <f t="shared" si="9"/>
        <v>1E-3</v>
      </c>
      <c r="O35" s="3">
        <v>1.5</v>
      </c>
      <c r="P35" s="3">
        <f>$P$14+N35</f>
        <v>0.8647968749999998</v>
      </c>
      <c r="Q35" s="3"/>
      <c r="R35" s="39">
        <v>0</v>
      </c>
      <c r="S35" s="39">
        <v>55</v>
      </c>
      <c r="T35" s="39">
        <v>75</v>
      </c>
      <c r="U35" s="39">
        <v>0</v>
      </c>
      <c r="V35">
        <f>$K$25+0.5*U35</f>
        <v>65</v>
      </c>
      <c r="W35">
        <f>0.7*F7+0.3*F8+0.2</f>
        <v>0.5</v>
      </c>
      <c r="X35">
        <f>M25+0.05*W35*U35-0.05</f>
        <v>5.5750000000000002</v>
      </c>
      <c r="Y35">
        <f t="shared" si="10"/>
        <v>1E-3</v>
      </c>
      <c r="Z35">
        <v>2</v>
      </c>
      <c r="AA35">
        <f>$P$25+Y35</f>
        <v>1.0101718749999997</v>
      </c>
    </row>
    <row r="36" spans="7:27" x14ac:dyDescent="0.45">
      <c r="G36" s="3"/>
      <c r="H36" s="24">
        <v>55</v>
      </c>
      <c r="I36" s="24">
        <v>75</v>
      </c>
      <c r="J36" s="24">
        <v>55</v>
      </c>
      <c r="K36" s="52">
        <f>K14+0.5*J36</f>
        <v>92.5</v>
      </c>
      <c r="L36" s="52">
        <f>0.7*E7+0.3*E8+0.2</f>
        <v>0.89999999999999991</v>
      </c>
      <c r="M36" s="3">
        <f>M14+0.05*J36*L36</f>
        <v>7.7249999999999996</v>
      </c>
      <c r="N36" s="3">
        <f t="shared" si="9"/>
        <v>0.8613718749999999</v>
      </c>
      <c r="O36" s="3">
        <v>1.5</v>
      </c>
      <c r="P36" s="3">
        <f t="shared" ref="P36:P37" si="23">$P$14+N36</f>
        <v>1.7251687499999997</v>
      </c>
      <c r="Q36" s="3"/>
      <c r="R36" s="39">
        <v>0</v>
      </c>
      <c r="S36" s="39">
        <v>55</v>
      </c>
      <c r="T36" s="39">
        <v>75</v>
      </c>
      <c r="U36" s="39">
        <v>55</v>
      </c>
      <c r="V36">
        <f t="shared" ref="V36" si="24">$K$25+0.5*U36</f>
        <v>92.5</v>
      </c>
      <c r="W36">
        <f>0.7*F7+0.3*F8+0.2</f>
        <v>0.5</v>
      </c>
      <c r="X36">
        <f>M25+0.05*W36*U36</f>
        <v>7</v>
      </c>
      <c r="Y36">
        <f t="shared" si="10"/>
        <v>0.24162500000000003</v>
      </c>
      <c r="Z36">
        <v>2</v>
      </c>
      <c r="AA36">
        <f t="shared" ref="AA36" si="25">$P$25+Y36</f>
        <v>1.2507968749999998</v>
      </c>
    </row>
    <row r="37" spans="7:27" x14ac:dyDescent="0.45">
      <c r="G37" s="3">
        <f>(100-0.5*(H37+I37))/J37</f>
        <v>0.46666666666666667</v>
      </c>
      <c r="H37" s="24">
        <v>55</v>
      </c>
      <c r="I37" s="24">
        <v>75</v>
      </c>
      <c r="J37" s="24">
        <v>75</v>
      </c>
      <c r="K37" s="62">
        <f>K14+0.5*J37</f>
        <v>102.5</v>
      </c>
      <c r="L37" s="62">
        <f>0.7*E7+0.3*E8+0.2</f>
        <v>0.89999999999999991</v>
      </c>
      <c r="M37" s="3">
        <f>M14+0.1*J37*L37*G37</f>
        <v>8.3999999999999986</v>
      </c>
      <c r="N37" s="3">
        <f>0.001+0.005*M37*J37*G37*(L37^2)</f>
        <v>1.1916999999999995</v>
      </c>
      <c r="O37" s="3">
        <v>1.5</v>
      </c>
      <c r="P37" s="3">
        <f t="shared" si="23"/>
        <v>2.0554968749999993</v>
      </c>
      <c r="Q37" s="3">
        <f>(100-0.5*(R37+S37+T37))/U37</f>
        <v>0.46666666666666667</v>
      </c>
      <c r="R37" s="65">
        <v>0</v>
      </c>
      <c r="S37" s="65">
        <v>55</v>
      </c>
      <c r="T37" s="65">
        <v>75</v>
      </c>
      <c r="U37" s="65">
        <v>75</v>
      </c>
      <c r="V37" s="59">
        <f>$K$25+0.5*U37</f>
        <v>102.5</v>
      </c>
      <c r="W37" s="59">
        <f>0.7*F7+0.3*F8+0.2</f>
        <v>0.5</v>
      </c>
      <c r="X37" s="59">
        <f>M25+0.1*W37*U37*Q37</f>
        <v>7.375</v>
      </c>
      <c r="Y37" s="59">
        <f>0.001+0.005*X37*U37*Q37*(W37^2)</f>
        <v>0.32365624999999998</v>
      </c>
      <c r="Z37" s="59">
        <f>1.5+Q37</f>
        <v>1.9666666666666668</v>
      </c>
      <c r="AA37" s="59">
        <f>$P$25+Y37</f>
        <v>1.3328281249999998</v>
      </c>
    </row>
    <row r="38" spans="7:27" x14ac:dyDescent="0.45">
      <c r="G38" s="3"/>
      <c r="H38" s="27">
        <v>75</v>
      </c>
      <c r="I38" s="27">
        <v>0</v>
      </c>
      <c r="J38" s="27">
        <v>0</v>
      </c>
      <c r="K38" s="45">
        <f>$K$15+0.5*J38</f>
        <v>37.5</v>
      </c>
      <c r="L38" s="45">
        <f>0.7*E5+0.3*E6+0.2</f>
        <v>0.5</v>
      </c>
      <c r="M38" s="3">
        <f>M15+0.05*J38*L38-0.05</f>
        <v>2.2750000000000004</v>
      </c>
      <c r="N38" s="3">
        <f t="shared" si="9"/>
        <v>1E-3</v>
      </c>
      <c r="O38" s="3">
        <v>1.5</v>
      </c>
      <c r="P38" s="3">
        <f>$P$15+N38</f>
        <v>0.114328125</v>
      </c>
      <c r="Q38" s="3"/>
      <c r="R38" s="41">
        <v>0</v>
      </c>
      <c r="S38" s="41">
        <v>75</v>
      </c>
      <c r="T38" s="41">
        <v>0</v>
      </c>
      <c r="U38" s="41">
        <v>0</v>
      </c>
      <c r="V38">
        <f>$K$26+0.5*U38</f>
        <v>37.5</v>
      </c>
      <c r="W38">
        <f>0.7*F5+0.3*F6+0.2</f>
        <v>0.5</v>
      </c>
      <c r="X38">
        <f>M26+0.05*W38*U38-0.05</f>
        <v>4.8500000000000005</v>
      </c>
      <c r="Y38">
        <f t="shared" si="10"/>
        <v>1E-3</v>
      </c>
      <c r="Z38">
        <v>2</v>
      </c>
      <c r="AA38">
        <f>$P$26+Y38</f>
        <v>1.3404999999999996</v>
      </c>
    </row>
    <row r="39" spans="7:27" x14ac:dyDescent="0.45">
      <c r="G39" s="3"/>
      <c r="H39" s="27">
        <v>75</v>
      </c>
      <c r="I39" s="27">
        <v>0</v>
      </c>
      <c r="J39" s="27">
        <v>55</v>
      </c>
      <c r="K39" s="56">
        <f>$K$15+0.5*J39</f>
        <v>65</v>
      </c>
      <c r="L39" s="56">
        <f>0.7*E5+0.3*E6+0.2</f>
        <v>0.5</v>
      </c>
      <c r="M39" s="3">
        <f>M15+0.05*J39*L39</f>
        <v>3.7</v>
      </c>
      <c r="N39" s="3">
        <f t="shared" si="9"/>
        <v>0.12818750000000001</v>
      </c>
      <c r="O39" s="3">
        <v>1.5</v>
      </c>
      <c r="P39" s="3">
        <f t="shared" ref="P39:P40" si="26">$P$15+N39</f>
        <v>0.24151562500000001</v>
      </c>
      <c r="Q39" s="3"/>
      <c r="R39" s="41">
        <v>0</v>
      </c>
      <c r="S39" s="41">
        <v>75</v>
      </c>
      <c r="T39" s="41">
        <v>0</v>
      </c>
      <c r="U39" s="41">
        <v>55</v>
      </c>
      <c r="V39">
        <f t="shared" ref="V39" si="27">$K$26+0.5*U39</f>
        <v>65</v>
      </c>
      <c r="W39">
        <f>0.7*F5+0.3*F6+0.2</f>
        <v>0.5</v>
      </c>
      <c r="X39">
        <f>M26+0.05*W39*U39</f>
        <v>6.2750000000000004</v>
      </c>
      <c r="Y39">
        <f t="shared" si="10"/>
        <v>0.216703125</v>
      </c>
      <c r="Z39">
        <v>2</v>
      </c>
      <c r="AA39">
        <f>$P$26+Y39</f>
        <v>1.5562031249999997</v>
      </c>
    </row>
    <row r="40" spans="7:27" x14ac:dyDescent="0.45">
      <c r="G40" s="3"/>
      <c r="H40" s="27">
        <v>75</v>
      </c>
      <c r="I40" s="27">
        <v>0</v>
      </c>
      <c r="J40" s="27">
        <v>75</v>
      </c>
      <c r="K40" s="46">
        <f>$K$15+0.5*J40</f>
        <v>75</v>
      </c>
      <c r="L40" s="46">
        <f>0.7*E5+0.3*E6+0.2</f>
        <v>0.5</v>
      </c>
      <c r="M40" s="3">
        <f>M15+0.05*J40*L40</f>
        <v>4.2</v>
      </c>
      <c r="N40" s="3">
        <f t="shared" si="9"/>
        <v>0.19787500000000002</v>
      </c>
      <c r="O40" s="3">
        <v>1.5</v>
      </c>
      <c r="P40" s="3">
        <f t="shared" si="26"/>
        <v>0.31120312500000002</v>
      </c>
      <c r="Q40" s="3"/>
      <c r="R40" s="41">
        <v>0</v>
      </c>
      <c r="S40" s="41">
        <v>75</v>
      </c>
      <c r="T40" s="41">
        <v>0</v>
      </c>
      <c r="U40" s="41">
        <v>75</v>
      </c>
      <c r="V40">
        <f>$K$26+0.5*U40</f>
        <v>75</v>
      </c>
      <c r="W40">
        <f>0.7*F5+0.3*F6+0.2</f>
        <v>0.5</v>
      </c>
      <c r="X40">
        <f>M26+0.05*W40*U40</f>
        <v>6.7750000000000004</v>
      </c>
      <c r="Y40">
        <f t="shared" si="10"/>
        <v>0.31857812500000005</v>
      </c>
      <c r="Z40">
        <v>2</v>
      </c>
      <c r="AA40">
        <f t="shared" ref="AA40" si="28">$P$26+Y40</f>
        <v>1.6580781249999998</v>
      </c>
    </row>
    <row r="41" spans="7:27" x14ac:dyDescent="0.45">
      <c r="G41" s="3"/>
      <c r="H41" s="30">
        <v>75</v>
      </c>
      <c r="I41" s="30">
        <v>55</v>
      </c>
      <c r="J41" s="30">
        <v>0</v>
      </c>
      <c r="K41" s="55">
        <f>$K$16+0.5*J41</f>
        <v>65</v>
      </c>
      <c r="L41" s="55">
        <f>0.7*E7+0.3*E8+0.2</f>
        <v>0.89999999999999991</v>
      </c>
      <c r="M41" s="3">
        <f>M16+0.05*J41*L41-0.05</f>
        <v>4.8</v>
      </c>
      <c r="N41" s="3">
        <f t="shared" si="9"/>
        <v>1E-3</v>
      </c>
      <c r="O41" s="3">
        <v>1.5</v>
      </c>
      <c r="P41" s="3">
        <f>$P$16+N41</f>
        <v>0.65449687499999976</v>
      </c>
      <c r="Q41" s="3"/>
      <c r="R41" s="42">
        <v>0</v>
      </c>
      <c r="S41" s="42">
        <v>75</v>
      </c>
      <c r="T41" s="42">
        <v>55</v>
      </c>
      <c r="U41" s="43">
        <v>0</v>
      </c>
      <c r="V41">
        <f>$K$27+0.5*U41</f>
        <v>65</v>
      </c>
      <c r="W41">
        <f>0.7*F7+0.3*F8+0.2</f>
        <v>0.5</v>
      </c>
      <c r="X41">
        <f>M27+0.05*W41*U41-0.05</f>
        <v>6.2750000000000004</v>
      </c>
      <c r="Y41">
        <f t="shared" si="10"/>
        <v>1E-3</v>
      </c>
      <c r="Z41">
        <v>2</v>
      </c>
      <c r="AA41">
        <f>$P$27+Y41</f>
        <v>1.5579218749999997</v>
      </c>
    </row>
    <row r="42" spans="7:27" x14ac:dyDescent="0.45">
      <c r="G42" s="3"/>
      <c r="H42" s="30">
        <v>75</v>
      </c>
      <c r="I42" s="30">
        <v>55</v>
      </c>
      <c r="J42" s="30">
        <v>55</v>
      </c>
      <c r="K42" s="36">
        <f>$K$16+0.5*J42</f>
        <v>92.5</v>
      </c>
      <c r="L42" s="36">
        <f>0.7*E7+0.3*E8+0.2</f>
        <v>0.89999999999999991</v>
      </c>
      <c r="M42" s="3">
        <f>M16+0.05*J42*L42</f>
        <v>7.3249999999999993</v>
      </c>
      <c r="N42" s="3">
        <f t="shared" si="9"/>
        <v>0.8168218749999997</v>
      </c>
      <c r="O42" s="3">
        <v>1.5</v>
      </c>
      <c r="P42" s="3">
        <f t="shared" ref="P42:P43" si="29">$P$16+N42</f>
        <v>1.4703187499999995</v>
      </c>
      <c r="Q42" s="3"/>
      <c r="R42" s="42">
        <v>0</v>
      </c>
      <c r="S42" s="42">
        <v>75</v>
      </c>
      <c r="T42" s="42">
        <v>55</v>
      </c>
      <c r="U42" s="42">
        <v>55</v>
      </c>
      <c r="V42">
        <f t="shared" ref="V42" si="30">$K$27+0.5*U42</f>
        <v>92.5</v>
      </c>
      <c r="W42">
        <f>0.7*F7+0.3*F8+0.2</f>
        <v>0.5</v>
      </c>
      <c r="X42">
        <f>M27+0.05*W42*U42</f>
        <v>7.7</v>
      </c>
      <c r="Y42">
        <f t="shared" si="10"/>
        <v>0.26568750000000002</v>
      </c>
      <c r="Z42">
        <v>2</v>
      </c>
      <c r="AA42">
        <f t="shared" ref="AA42:AA43" si="31">$P$27+Y42</f>
        <v>1.8226093749999999</v>
      </c>
    </row>
    <row r="43" spans="7:27" x14ac:dyDescent="0.45">
      <c r="G43" s="3">
        <f>(100-0.5*(H43+I43))/J43</f>
        <v>0.46666666666666667</v>
      </c>
      <c r="H43" s="63">
        <v>75</v>
      </c>
      <c r="I43" s="63">
        <v>55</v>
      </c>
      <c r="J43" s="63">
        <v>75</v>
      </c>
      <c r="K43" s="60">
        <f>$K$16+0.5*J43</f>
        <v>102.5</v>
      </c>
      <c r="L43" s="60">
        <f>0.7*E7+0.3*E8+0.2</f>
        <v>0.89999999999999991</v>
      </c>
      <c r="M43" s="60">
        <f>M16+0.1*J43*L43*G43</f>
        <v>7.9999999999999991</v>
      </c>
      <c r="N43" s="60">
        <f>0.001+0.005*M43*J43*G43*(L43^2)</f>
        <v>1.1349999999999996</v>
      </c>
      <c r="O43" s="60">
        <f>O16+G43</f>
        <v>1.4666666666666668</v>
      </c>
      <c r="P43" s="60">
        <f t="shared" si="29"/>
        <v>1.7884968749999994</v>
      </c>
      <c r="Q43" s="3">
        <f>(100-0.5*(R43+S43+T43))/U43</f>
        <v>0.46666666666666667</v>
      </c>
      <c r="R43" s="66">
        <v>0</v>
      </c>
      <c r="S43" s="66">
        <v>75</v>
      </c>
      <c r="T43" s="66">
        <v>55</v>
      </c>
      <c r="U43" s="66">
        <v>75</v>
      </c>
      <c r="V43" s="59">
        <f>$K$27+0.5*U43</f>
        <v>102.5</v>
      </c>
      <c r="W43" s="59">
        <f>0.7*F7+0.3*F8+0.2</f>
        <v>0.5</v>
      </c>
      <c r="X43" s="59">
        <f>M27+0.1*W43*U43*Q43</f>
        <v>8.0749999999999993</v>
      </c>
      <c r="Y43" s="59">
        <f>0.001+0.005*X43*U43*Q43*(W43^2)</f>
        <v>0.35428124999999999</v>
      </c>
      <c r="Z43" s="59">
        <f>1.5+Q43</f>
        <v>1.9666666666666668</v>
      </c>
      <c r="AA43" s="59">
        <f t="shared" si="31"/>
        <v>1.9112031249999997</v>
      </c>
    </row>
    <row r="44" spans="7:27" x14ac:dyDescent="0.45">
      <c r="G44" s="3"/>
      <c r="H44" s="33">
        <v>75</v>
      </c>
      <c r="I44" s="33">
        <v>75</v>
      </c>
      <c r="J44" s="33">
        <v>0</v>
      </c>
      <c r="K44" s="12">
        <f>$K$17+0.5*J44</f>
        <v>75</v>
      </c>
      <c r="L44" s="12">
        <f>0.7*E9+0.3*E10+0.2</f>
        <v>0.2</v>
      </c>
      <c r="M44" s="3">
        <f>M17+0.05*J44*L44-0.05</f>
        <v>5.7</v>
      </c>
      <c r="N44" s="3">
        <f>0.001+0.005*M44*J44*0.5*(L44^2)</f>
        <v>1E-3</v>
      </c>
      <c r="O44" s="84">
        <v>1.5</v>
      </c>
      <c r="P44" s="3">
        <f>$P$17+N44</f>
        <v>0.98760937499999979</v>
      </c>
      <c r="Q44" s="3"/>
      <c r="R44" s="44">
        <v>0</v>
      </c>
      <c r="S44" s="44">
        <v>75</v>
      </c>
      <c r="T44" s="44">
        <v>75</v>
      </c>
      <c r="U44" s="44">
        <v>0</v>
      </c>
      <c r="V44">
        <f>$K$28+0.5*U44</f>
        <v>75</v>
      </c>
      <c r="W44">
        <f>0.7*F9+0.3*F10+0.2</f>
        <v>0.2</v>
      </c>
      <c r="X44">
        <f>M28+0.05*W44*U44-0.05</f>
        <v>6.7750000000000004</v>
      </c>
      <c r="Y44">
        <f t="shared" si="10"/>
        <v>1E-3</v>
      </c>
      <c r="Z44">
        <v>2</v>
      </c>
      <c r="AA44">
        <f>$P$28+Y44</f>
        <v>1.6604218749999997</v>
      </c>
    </row>
    <row r="45" spans="7:27" x14ac:dyDescent="0.45">
      <c r="G45" s="3">
        <f>(100-0.5*(H45+I45))/J45</f>
        <v>0.45454545454545453</v>
      </c>
      <c r="H45" s="64">
        <v>75</v>
      </c>
      <c r="I45" s="64">
        <v>75</v>
      </c>
      <c r="J45" s="64">
        <v>55</v>
      </c>
      <c r="K45" s="60">
        <f t="shared" ref="K45:K46" si="32">$K$17+0.5*J45</f>
        <v>102.5</v>
      </c>
      <c r="L45" s="60">
        <f>0.7*E9+0.3*E10+0.2</f>
        <v>0.2</v>
      </c>
      <c r="M45" s="60">
        <f>M17+0.1*J45*L45*G45</f>
        <v>6.25</v>
      </c>
      <c r="N45" s="60">
        <f>0.001+0.005*M45*J45*0.5*(L45^2)</f>
        <v>3.5375000000000011E-2</v>
      </c>
      <c r="O45" s="60">
        <f>O17+G45</f>
        <v>1.4545454545454546</v>
      </c>
      <c r="P45" s="60">
        <f t="shared" ref="P45:P46" si="33">$P$17+N45</f>
        <v>1.0219843749999997</v>
      </c>
      <c r="Q45" s="3">
        <f>(100-0.5*(R45+S45+T45))/U45</f>
        <v>0.45454545454545453</v>
      </c>
      <c r="R45" s="67">
        <v>0</v>
      </c>
      <c r="S45" s="67">
        <v>75</v>
      </c>
      <c r="T45" s="67">
        <v>75</v>
      </c>
      <c r="U45" s="67">
        <v>55</v>
      </c>
      <c r="V45" s="59">
        <f t="shared" ref="V45" si="34">$K$28+0.5*U45</f>
        <v>102.5</v>
      </c>
      <c r="W45" s="59">
        <f>0.7*F9+0.3*F10+0.2</f>
        <v>0.2</v>
      </c>
      <c r="X45" s="59">
        <f>M28+0.1*W45*U45*Q45</f>
        <v>7.3250000000000002</v>
      </c>
      <c r="Y45" s="59">
        <f>0.001+0.005*X45*U45*Q45*(W45^2)</f>
        <v>3.7625000000000013E-2</v>
      </c>
      <c r="Z45" s="59">
        <f>1.5+Q45</f>
        <v>1.9545454545454546</v>
      </c>
      <c r="AA45" s="59">
        <f t="shared" ref="AA45:AA46" si="35">$P$28+Y45</f>
        <v>1.6970468749999998</v>
      </c>
    </row>
    <row r="46" spans="7:27" x14ac:dyDescent="0.45">
      <c r="G46" s="3">
        <f>(100-0.5*(H46+I46))/J46</f>
        <v>0.33333333333333331</v>
      </c>
      <c r="H46" s="64">
        <v>75</v>
      </c>
      <c r="I46" s="64">
        <v>75</v>
      </c>
      <c r="J46" s="64">
        <v>75</v>
      </c>
      <c r="K46" s="60">
        <f t="shared" si="32"/>
        <v>112.5</v>
      </c>
      <c r="L46" s="60">
        <f>0.7*E9+0.3*E10+0.2</f>
        <v>0.2</v>
      </c>
      <c r="M46" s="60">
        <f>M17+0.1*J46*L46*G46</f>
        <v>6.25</v>
      </c>
      <c r="N46" s="60">
        <f>0.001+0.005*M46*J46*0.5*(L46^2)</f>
        <v>4.7875000000000008E-2</v>
      </c>
      <c r="O46" s="60">
        <f>O17+G46</f>
        <v>1.3333333333333333</v>
      </c>
      <c r="P46" s="60">
        <f t="shared" si="33"/>
        <v>1.0344843749999999</v>
      </c>
      <c r="Q46" s="3">
        <f>(100-0.5*(R46+S46+T46))/U46</f>
        <v>0.33333333333333331</v>
      </c>
      <c r="R46" s="67">
        <v>0</v>
      </c>
      <c r="S46" s="67">
        <v>75</v>
      </c>
      <c r="T46" s="67">
        <v>75</v>
      </c>
      <c r="U46" s="67">
        <v>75</v>
      </c>
      <c r="V46" s="59">
        <f>$K$28+0.5*U46</f>
        <v>112.5</v>
      </c>
      <c r="W46" s="59">
        <f>0.7*F9+0.3*F10+0.2</f>
        <v>0.2</v>
      </c>
      <c r="X46" s="59">
        <f>M28+0.1*W46*U46*Q46</f>
        <v>7.3250000000000002</v>
      </c>
      <c r="Y46" s="59">
        <f>0.001+0.005*X46*U46*Q46*(W46^2)</f>
        <v>3.7625000000000006E-2</v>
      </c>
      <c r="Z46" s="59">
        <f>1.5+Q46</f>
        <v>1.8333333333333333</v>
      </c>
      <c r="AA46" s="59">
        <f t="shared" si="35"/>
        <v>1.6970468749999998</v>
      </c>
    </row>
    <row r="47" spans="7:27" x14ac:dyDescent="0.45"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46">
        <v>55</v>
      </c>
      <c r="S47" s="46">
        <v>0</v>
      </c>
      <c r="T47" s="46">
        <v>0</v>
      </c>
      <c r="U47" s="46">
        <v>0</v>
      </c>
      <c r="V47">
        <f>$K$29+0.5*U47</f>
        <v>27.5</v>
      </c>
      <c r="W47">
        <f>0.7*F5+0.3*F6+0.2</f>
        <v>0.5</v>
      </c>
      <c r="X47">
        <f>M29+0.05*W47*U47-0.05</f>
        <v>1.7249999999999999</v>
      </c>
      <c r="Y47">
        <f t="shared" si="10"/>
        <v>1E-3</v>
      </c>
      <c r="Z47">
        <v>2</v>
      </c>
      <c r="AA47">
        <f>$P$29+Y47</f>
        <v>6.8453125000000004E-2</v>
      </c>
    </row>
    <row r="48" spans="7:27" x14ac:dyDescent="0.45"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46">
        <v>55</v>
      </c>
      <c r="S48" s="46">
        <v>0</v>
      </c>
      <c r="T48" s="46">
        <v>0</v>
      </c>
      <c r="U48" s="46">
        <v>55</v>
      </c>
      <c r="V48">
        <f t="shared" ref="V48" si="36">$K$29+0.5*U48</f>
        <v>55</v>
      </c>
      <c r="W48">
        <f>0.7*F5+0.3*F6+0.2</f>
        <v>0.5</v>
      </c>
      <c r="X48">
        <f>M29+0.05*W48*U48</f>
        <v>3.15</v>
      </c>
      <c r="Y48">
        <f t="shared" si="10"/>
        <v>0.10928125</v>
      </c>
      <c r="Z48">
        <v>2</v>
      </c>
      <c r="AA48">
        <f t="shared" ref="AA48:AA49" si="37">$P$29+Y48</f>
        <v>0.176734375</v>
      </c>
    </row>
    <row r="49" spans="7:27" x14ac:dyDescent="0.45"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46">
        <v>55</v>
      </c>
      <c r="S49" s="46">
        <v>0</v>
      </c>
      <c r="T49" s="46">
        <v>0</v>
      </c>
      <c r="U49" s="46">
        <v>75</v>
      </c>
      <c r="V49">
        <f>$K$29+0.5*U49</f>
        <v>65</v>
      </c>
      <c r="W49">
        <f>0.7*F5+0.3*F6+0.2</f>
        <v>0.5</v>
      </c>
      <c r="X49">
        <f>M29+0.05*W49*U49</f>
        <v>3.65</v>
      </c>
      <c r="Y49">
        <f t="shared" si="10"/>
        <v>0.17209374999999999</v>
      </c>
      <c r="Z49">
        <v>2</v>
      </c>
      <c r="AA49">
        <f t="shared" si="37"/>
        <v>0.23954687499999999</v>
      </c>
    </row>
    <row r="50" spans="7:27" x14ac:dyDescent="0.45"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3">
        <v>55</v>
      </c>
      <c r="S50" s="33">
        <v>0</v>
      </c>
      <c r="T50" s="33">
        <v>55</v>
      </c>
      <c r="U50" s="33">
        <v>0</v>
      </c>
      <c r="V50">
        <f>$K$30+0.5*U50</f>
        <v>55</v>
      </c>
      <c r="W50">
        <f>0.7*F7+0.3*F8+0.2</f>
        <v>0.5</v>
      </c>
      <c r="X50">
        <f>M30+0.05*W50*U50-0.05</f>
        <v>3.1500000000000004</v>
      </c>
      <c r="Y50">
        <f t="shared" si="10"/>
        <v>1E-3</v>
      </c>
      <c r="Z50">
        <v>2</v>
      </c>
      <c r="AA50">
        <f>$P$30+Y50</f>
        <v>0.17845312499999999</v>
      </c>
    </row>
    <row r="51" spans="7:27" x14ac:dyDescent="0.45"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3">
        <v>55</v>
      </c>
      <c r="S51" s="33">
        <v>0</v>
      </c>
      <c r="T51" s="33">
        <v>55</v>
      </c>
      <c r="U51" s="33">
        <v>55</v>
      </c>
      <c r="V51">
        <f t="shared" ref="V51" si="38">$K$30+0.5*U51</f>
        <v>82.5</v>
      </c>
      <c r="W51">
        <f>0.7*F7+0.3*F8+0.2</f>
        <v>0.5</v>
      </c>
      <c r="X51">
        <f>M30+0.05*W51*U51</f>
        <v>4.5750000000000002</v>
      </c>
      <c r="Y51">
        <f t="shared" si="10"/>
        <v>0.15826562500000002</v>
      </c>
      <c r="Z51">
        <v>2</v>
      </c>
      <c r="AA51">
        <f t="shared" ref="AA51:AA52" si="39">$P$30+Y51</f>
        <v>0.33571875000000001</v>
      </c>
    </row>
    <row r="52" spans="7:27" x14ac:dyDescent="0.45">
      <c r="R52" s="33">
        <v>55</v>
      </c>
      <c r="S52" s="33">
        <v>0</v>
      </c>
      <c r="T52" s="33">
        <v>55</v>
      </c>
      <c r="U52" s="33">
        <v>75</v>
      </c>
      <c r="V52">
        <f>$K$30+0.5*U52</f>
        <v>92.5</v>
      </c>
      <c r="W52">
        <f>0.7*F7+0.3*F8+0.2</f>
        <v>0.5</v>
      </c>
      <c r="X52">
        <f>M30+0.05*W52*U52</f>
        <v>5.0750000000000002</v>
      </c>
      <c r="Y52">
        <f t="shared" si="10"/>
        <v>0.23889062500000002</v>
      </c>
      <c r="Z52">
        <v>2</v>
      </c>
      <c r="AA52">
        <f t="shared" si="39"/>
        <v>0.41634375000000001</v>
      </c>
    </row>
    <row r="53" spans="7:27" x14ac:dyDescent="0.45">
      <c r="R53" s="35">
        <v>55</v>
      </c>
      <c r="S53" s="35">
        <v>0</v>
      </c>
      <c r="T53" s="35">
        <v>75</v>
      </c>
      <c r="U53" s="47">
        <v>0</v>
      </c>
      <c r="V53">
        <f>$K$31+0.5*U53</f>
        <v>65</v>
      </c>
      <c r="W53">
        <f>0.7*F7+0.3*F8+0.2</f>
        <v>0.5</v>
      </c>
      <c r="X53">
        <f>M31+0.05*W53*U53-0.05</f>
        <v>3.6500000000000004</v>
      </c>
      <c r="Y53">
        <f t="shared" si="10"/>
        <v>1E-3</v>
      </c>
      <c r="Z53">
        <v>2</v>
      </c>
      <c r="AA53">
        <f>$P$31+Y53</f>
        <v>0.24189062500000003</v>
      </c>
    </row>
    <row r="54" spans="7:27" x14ac:dyDescent="0.45">
      <c r="R54" s="35">
        <v>55</v>
      </c>
      <c r="S54" s="35">
        <v>0</v>
      </c>
      <c r="T54" s="35">
        <v>75</v>
      </c>
      <c r="U54" s="47">
        <v>55</v>
      </c>
      <c r="V54">
        <f t="shared" ref="V54" si="40">$K$31+0.5*U54</f>
        <v>92.5</v>
      </c>
      <c r="W54">
        <f>0.7*F7+0.3*F8+0.2</f>
        <v>0.5</v>
      </c>
      <c r="X54">
        <f>M31+0.05*W54*U54</f>
        <v>5.0750000000000002</v>
      </c>
      <c r="Y54">
        <f t="shared" si="10"/>
        <v>0.17545312500000002</v>
      </c>
      <c r="Z54">
        <v>2</v>
      </c>
      <c r="AA54">
        <f t="shared" ref="AA54" si="41">$P$31+Y54</f>
        <v>0.41634375000000001</v>
      </c>
    </row>
    <row r="55" spans="7:27" x14ac:dyDescent="0.45">
      <c r="Q55">
        <f>(100-0.5*(R55+S55+T55))/U55</f>
        <v>0.46666666666666667</v>
      </c>
      <c r="R55" s="68">
        <v>55</v>
      </c>
      <c r="S55" s="68">
        <v>0</v>
      </c>
      <c r="T55" s="68">
        <v>75</v>
      </c>
      <c r="U55" s="69">
        <v>75</v>
      </c>
      <c r="V55" s="59">
        <f>$K$31+0.5*U55</f>
        <v>102.5</v>
      </c>
      <c r="W55" s="59">
        <f>0.7*F7+0.3*F8+0.2</f>
        <v>0.5</v>
      </c>
      <c r="X55" s="59">
        <f>M31+0.1*W55*U55*Q55</f>
        <v>5.45</v>
      </c>
      <c r="Y55" s="59">
        <f>0.001+0.005*X55*U55*Q55*(W55^2)</f>
        <v>0.23943750000000003</v>
      </c>
      <c r="Z55" s="59">
        <f>1.5+Q55</f>
        <v>1.9666666666666668</v>
      </c>
      <c r="AA55" s="59">
        <f>$P$31+Y55</f>
        <v>0.48032812500000005</v>
      </c>
    </row>
    <row r="56" spans="7:27" x14ac:dyDescent="0.45">
      <c r="R56" s="34">
        <v>55</v>
      </c>
      <c r="S56" s="34">
        <v>55</v>
      </c>
      <c r="T56" s="34">
        <v>0</v>
      </c>
      <c r="U56" s="48">
        <v>0</v>
      </c>
      <c r="V56">
        <f>$K$32+0.5*U56</f>
        <v>55</v>
      </c>
      <c r="W56">
        <f>0.7*F7+0.3*F8+0.2</f>
        <v>0.5</v>
      </c>
      <c r="X56">
        <f>M32+0.05*W56*U56-0.05</f>
        <v>4.25</v>
      </c>
      <c r="Y56">
        <f t="shared" si="10"/>
        <v>1E-3</v>
      </c>
      <c r="Z56">
        <v>2</v>
      </c>
      <c r="AA56">
        <f>$P$32+Y56</f>
        <v>0.55293437499999976</v>
      </c>
    </row>
    <row r="57" spans="7:27" x14ac:dyDescent="0.45">
      <c r="R57" s="34">
        <v>55</v>
      </c>
      <c r="S57" s="34">
        <v>55</v>
      </c>
      <c r="T57" s="34">
        <v>0</v>
      </c>
      <c r="U57" s="48">
        <v>55</v>
      </c>
      <c r="V57">
        <f t="shared" ref="V57" si="42">$K$32+0.5*U57</f>
        <v>82.5</v>
      </c>
      <c r="W57">
        <f>0.7*F7+0.3*F8+0.2</f>
        <v>0.5</v>
      </c>
      <c r="X57">
        <f>M32+0.05*W57*U57</f>
        <v>5.6749999999999998</v>
      </c>
      <c r="Y57">
        <f t="shared" si="10"/>
        <v>0.19607812500000002</v>
      </c>
      <c r="Z57">
        <v>2</v>
      </c>
      <c r="AA57">
        <f t="shared" ref="AA57:AA58" si="43">$P$32+Y57</f>
        <v>0.74801249999999975</v>
      </c>
    </row>
    <row r="58" spans="7:27" x14ac:dyDescent="0.45">
      <c r="R58" s="34">
        <v>55</v>
      </c>
      <c r="S58" s="34">
        <v>55</v>
      </c>
      <c r="T58" s="34">
        <v>0</v>
      </c>
      <c r="U58" s="48">
        <v>75</v>
      </c>
      <c r="V58">
        <f>$K$32+0.5*U58</f>
        <v>92.5</v>
      </c>
      <c r="W58">
        <f>0.7*F7+0.3*F8+0.2</f>
        <v>0.5</v>
      </c>
      <c r="X58">
        <f>M32+0.05*W58*U58</f>
        <v>6.1749999999999998</v>
      </c>
      <c r="Y58">
        <f t="shared" si="10"/>
        <v>0.29045312499999998</v>
      </c>
      <c r="Z58">
        <v>2</v>
      </c>
      <c r="AA58">
        <f t="shared" si="43"/>
        <v>0.84238749999999973</v>
      </c>
    </row>
    <row r="59" spans="7:27" x14ac:dyDescent="0.45">
      <c r="R59" s="40">
        <v>55</v>
      </c>
      <c r="S59" s="40">
        <v>55</v>
      </c>
      <c r="T59" s="40">
        <v>55</v>
      </c>
      <c r="U59" s="49">
        <v>0</v>
      </c>
      <c r="V59">
        <f>$K$33+0.5*U59</f>
        <v>82.5</v>
      </c>
      <c r="W59">
        <f>0.7*F9+0.3*F10+0.2</f>
        <v>0.2</v>
      </c>
      <c r="X59">
        <f>M33+0.05*W59*U59-0.05</f>
        <v>6.7749999999999995</v>
      </c>
      <c r="Y59">
        <f t="shared" si="10"/>
        <v>1E-3</v>
      </c>
      <c r="Z59">
        <v>2</v>
      </c>
      <c r="AA59">
        <f>$P$33+Y59</f>
        <v>1.3130687499999993</v>
      </c>
    </row>
    <row r="60" spans="7:27" x14ac:dyDescent="0.45">
      <c r="Q60">
        <f>(100-0.5*(R60+S60+T60))/U60</f>
        <v>0.31818181818181818</v>
      </c>
      <c r="R60" s="70">
        <v>55</v>
      </c>
      <c r="S60" s="70">
        <v>55</v>
      </c>
      <c r="T60" s="70">
        <v>55</v>
      </c>
      <c r="U60" s="71">
        <v>55</v>
      </c>
      <c r="V60" s="59">
        <f t="shared" ref="V60" si="44">$K$33+0.5*U60</f>
        <v>110</v>
      </c>
      <c r="W60" s="59">
        <f>0.7*F9+0.3*F10+0.2</f>
        <v>0.2</v>
      </c>
      <c r="X60" s="59">
        <f>M33+0.1*W60*U60*Q60</f>
        <v>7.1749999999999989</v>
      </c>
      <c r="Y60" s="59">
        <f>0.001+0.005*X60*U60*Q60*(W60^2)</f>
        <v>2.61125E-2</v>
      </c>
      <c r="Z60" s="59">
        <f>1.5+Q60</f>
        <v>1.8181818181818181</v>
      </c>
      <c r="AA60" s="59">
        <f t="shared" ref="AA60:AA61" si="45">$P$33+Y60</f>
        <v>1.3381812499999994</v>
      </c>
    </row>
    <row r="61" spans="7:27" x14ac:dyDescent="0.45">
      <c r="Q61">
        <f>(100-0.5*(R61+S61+T61))/U61</f>
        <v>0.23333333333333334</v>
      </c>
      <c r="R61" s="70">
        <v>55</v>
      </c>
      <c r="S61" s="70">
        <v>55</v>
      </c>
      <c r="T61" s="70">
        <v>55</v>
      </c>
      <c r="U61" s="71">
        <v>75</v>
      </c>
      <c r="V61" s="59">
        <f>$K$33+0.5*U61</f>
        <v>120</v>
      </c>
      <c r="W61" s="59">
        <f>0.7*F9+0.3*F10+0.2</f>
        <v>0.2</v>
      </c>
      <c r="X61" s="59">
        <f>M33+0.1*W61*U61*Q61</f>
        <v>7.1749999999999989</v>
      </c>
      <c r="Y61" s="59">
        <f>0.001+0.005*X61*U61*Q61*(W61^2)</f>
        <v>2.6112500000000007E-2</v>
      </c>
      <c r="Z61" s="59">
        <f>1.5+Q61</f>
        <v>1.7333333333333334</v>
      </c>
      <c r="AA61" s="59">
        <f t="shared" si="45"/>
        <v>1.3381812499999994</v>
      </c>
    </row>
    <row r="62" spans="7:27" x14ac:dyDescent="0.45">
      <c r="R62" s="36">
        <v>55</v>
      </c>
      <c r="S62" s="36">
        <v>55</v>
      </c>
      <c r="T62" s="36">
        <v>75</v>
      </c>
      <c r="U62" s="50">
        <v>0</v>
      </c>
      <c r="V62">
        <f>$K$34+0.5*U62</f>
        <v>92.5</v>
      </c>
      <c r="W62">
        <f>0.7*F9+0.3*F10+0.2</f>
        <v>0.2</v>
      </c>
      <c r="X62">
        <f>M34+0.05*W62*U62-0.05</f>
        <v>7.6749999999999998</v>
      </c>
      <c r="Y62">
        <f t="shared" si="10"/>
        <v>1E-3</v>
      </c>
      <c r="Z62">
        <v>2</v>
      </c>
      <c r="AA62">
        <f>$P$34+Y62</f>
        <v>1.7261687499999994</v>
      </c>
    </row>
    <row r="63" spans="7:27" x14ac:dyDescent="0.45">
      <c r="Q63">
        <f>(100-0.5*(R63+S63+T63))/U63</f>
        <v>0.13636363636363635</v>
      </c>
      <c r="R63" s="72">
        <v>55</v>
      </c>
      <c r="S63" s="72">
        <v>55</v>
      </c>
      <c r="T63" s="72">
        <v>75</v>
      </c>
      <c r="U63" s="73">
        <v>55</v>
      </c>
      <c r="V63" s="59">
        <f t="shared" ref="V63" si="46">$K$34+0.5*U63</f>
        <v>120</v>
      </c>
      <c r="W63" s="59">
        <f>0.7*F9+0.3*F10+0.2</f>
        <v>0.2</v>
      </c>
      <c r="X63" s="59">
        <f>M34+0.1*W63*U63*Q63</f>
        <v>7.875</v>
      </c>
      <c r="Y63" s="59">
        <f>0.001+0.005*X63*U63*Q63*(W63^2)</f>
        <v>1.2812500000000001E-2</v>
      </c>
      <c r="Z63" s="59">
        <f>1.5+Q63</f>
        <v>1.6363636363636362</v>
      </c>
      <c r="AA63" s="59">
        <f t="shared" ref="AA63:AA64" si="47">$P$34+Y63</f>
        <v>1.7379812499999994</v>
      </c>
    </row>
    <row r="64" spans="7:27" x14ac:dyDescent="0.45">
      <c r="Q64">
        <f>(100-0.5*(R64+S64+T64))/U64</f>
        <v>0.1</v>
      </c>
      <c r="R64" s="72">
        <v>55</v>
      </c>
      <c r="S64" s="72">
        <v>55</v>
      </c>
      <c r="T64" s="72">
        <v>75</v>
      </c>
      <c r="U64" s="73">
        <v>75</v>
      </c>
      <c r="V64" s="59">
        <f>$K$34+0.5*U64</f>
        <v>130</v>
      </c>
      <c r="W64" s="59">
        <f>0.7*F9+0.3*F10+0.2</f>
        <v>0.2</v>
      </c>
      <c r="X64" s="59">
        <f>M34+0.1*W64*U64*Q64</f>
        <v>7.875</v>
      </c>
      <c r="Y64" s="59">
        <f>0.001+0.005*X64*U64*Q64*(W64^2)</f>
        <v>1.2812500000000004E-2</v>
      </c>
      <c r="Z64" s="59">
        <f>1.5+Q64</f>
        <v>1.6</v>
      </c>
      <c r="AA64" s="59">
        <f t="shared" si="47"/>
        <v>1.7379812499999994</v>
      </c>
    </row>
    <row r="65" spans="17:27" x14ac:dyDescent="0.45">
      <c r="R65" s="51">
        <v>55</v>
      </c>
      <c r="S65" s="46">
        <v>75</v>
      </c>
      <c r="T65" s="46">
        <v>0</v>
      </c>
      <c r="U65" s="51">
        <v>0</v>
      </c>
      <c r="V65">
        <f>$K$35+0.5*U65</f>
        <v>65</v>
      </c>
      <c r="W65">
        <f>0.7*F7+0.3*F8+0.2</f>
        <v>0.5</v>
      </c>
      <c r="X65">
        <f>M35+0.05*W65*U65-0.05</f>
        <v>5.15</v>
      </c>
      <c r="Y65">
        <f t="shared" si="10"/>
        <v>1E-3</v>
      </c>
      <c r="Z65">
        <v>2</v>
      </c>
      <c r="AA65">
        <f>$P$35+Y65</f>
        <v>0.8657968749999998</v>
      </c>
    </row>
    <row r="66" spans="17:27" x14ac:dyDescent="0.45">
      <c r="R66" s="46">
        <v>55</v>
      </c>
      <c r="S66" s="46">
        <v>75</v>
      </c>
      <c r="T66" s="46">
        <v>0</v>
      </c>
      <c r="U66" s="51">
        <v>55</v>
      </c>
      <c r="V66">
        <f t="shared" ref="V66" si="48">$K$35+0.5*U66</f>
        <v>92.5</v>
      </c>
      <c r="W66">
        <f>0.7*F7+0.3*F8+0.2</f>
        <v>0.5</v>
      </c>
      <c r="X66">
        <f>M35+0.05*W66*U66</f>
        <v>6.5750000000000002</v>
      </c>
      <c r="Y66">
        <f t="shared" si="10"/>
        <v>0.227015625</v>
      </c>
      <c r="Z66">
        <v>2</v>
      </c>
      <c r="AA66">
        <f t="shared" ref="AA66:AA67" si="49">$P$35+Y66</f>
        <v>1.0918124999999999</v>
      </c>
    </row>
    <row r="67" spans="17:27" x14ac:dyDescent="0.45">
      <c r="R67" s="74">
        <v>55</v>
      </c>
      <c r="S67" s="74">
        <v>75</v>
      </c>
      <c r="T67" s="74">
        <v>0</v>
      </c>
      <c r="U67" s="75">
        <v>75</v>
      </c>
      <c r="V67" s="59">
        <f>$K$35+0.5*U67</f>
        <v>102.5</v>
      </c>
      <c r="W67" s="59">
        <f>0.7*F7+0.3*F8+0.2</f>
        <v>0.5</v>
      </c>
      <c r="X67" s="59">
        <f>M35+0.05*W67*U67</f>
        <v>7.0750000000000002</v>
      </c>
      <c r="Y67" s="59">
        <f t="shared" si="10"/>
        <v>0.33264062500000002</v>
      </c>
      <c r="Z67" s="59">
        <v>2</v>
      </c>
      <c r="AA67" s="59">
        <f t="shared" si="49"/>
        <v>1.1974374999999999</v>
      </c>
    </row>
    <row r="68" spans="17:27" x14ac:dyDescent="0.45">
      <c r="R68" s="53">
        <v>55</v>
      </c>
      <c r="S68" s="52">
        <v>75</v>
      </c>
      <c r="T68" s="52">
        <v>55</v>
      </c>
      <c r="U68" s="53">
        <v>0</v>
      </c>
      <c r="V68">
        <f>$K$36+0.5*U68</f>
        <v>92.5</v>
      </c>
      <c r="W68">
        <f>0.7*F9+0.3*F10+0.2</f>
        <v>0.2</v>
      </c>
      <c r="X68">
        <f>M36+0.05*W68*U68-0.05</f>
        <v>7.6749999999999998</v>
      </c>
      <c r="Y68">
        <f t="shared" si="10"/>
        <v>1E-3</v>
      </c>
      <c r="Z68">
        <v>2</v>
      </c>
      <c r="AA68">
        <f>$P$36+Y68</f>
        <v>1.7261687499999996</v>
      </c>
    </row>
    <row r="69" spans="17:27" x14ac:dyDescent="0.45">
      <c r="Q69">
        <f>(100-0.5*(R69+S69+T69))/U69</f>
        <v>0.13636363636363635</v>
      </c>
      <c r="R69" s="76">
        <v>55</v>
      </c>
      <c r="S69" s="77">
        <v>75</v>
      </c>
      <c r="T69" s="77">
        <v>55</v>
      </c>
      <c r="U69" s="76">
        <v>55</v>
      </c>
      <c r="V69" s="59">
        <f t="shared" ref="V69" si="50">$K$36+0.5*U69</f>
        <v>120</v>
      </c>
      <c r="W69" s="59">
        <f>0.7*F9+0.3*F10+0.2</f>
        <v>0.2</v>
      </c>
      <c r="X69" s="59">
        <f>M36+0.1*W69*U69*Q69</f>
        <v>7.875</v>
      </c>
      <c r="Y69" s="59">
        <f>0.001+0.005*X69*U69*Q69*(W69^2)</f>
        <v>1.2812500000000001E-2</v>
      </c>
      <c r="Z69" s="59">
        <f>1.5+Q69</f>
        <v>1.6363636363636362</v>
      </c>
      <c r="AA69" s="59">
        <f t="shared" ref="AA69:AA70" si="51">$P$36+Y69</f>
        <v>1.7379812499999996</v>
      </c>
    </row>
    <row r="70" spans="17:27" x14ac:dyDescent="0.45">
      <c r="Q70">
        <f>(100-0.5*(R70+S70+T70))/U70</f>
        <v>0.1</v>
      </c>
      <c r="R70" s="76">
        <v>55</v>
      </c>
      <c r="S70" s="77">
        <v>75</v>
      </c>
      <c r="T70" s="77">
        <v>55</v>
      </c>
      <c r="U70" s="76">
        <v>75</v>
      </c>
      <c r="V70" s="59">
        <f>$K$36+0.5*U70</f>
        <v>130</v>
      </c>
      <c r="W70" s="59">
        <f>0.7*F9+0.3*F10+0.2</f>
        <v>0.2</v>
      </c>
      <c r="X70" s="59">
        <f>M36+0.1*Q70*W70*U70</f>
        <v>7.875</v>
      </c>
      <c r="Y70" s="59">
        <f t="shared" si="10"/>
        <v>6.0062500000000012E-2</v>
      </c>
      <c r="Z70" s="59">
        <f>1.5+Q70</f>
        <v>1.6</v>
      </c>
      <c r="AA70" s="59">
        <f t="shared" si="51"/>
        <v>1.7852312499999996</v>
      </c>
    </row>
    <row r="71" spans="17:27" x14ac:dyDescent="0.45">
      <c r="R71" s="54">
        <v>75</v>
      </c>
      <c r="S71" s="45">
        <v>0</v>
      </c>
      <c r="T71" s="45">
        <v>0</v>
      </c>
      <c r="U71" s="54">
        <v>0</v>
      </c>
      <c r="V71">
        <f>$K$38+0.5*U71</f>
        <v>37.5</v>
      </c>
      <c r="W71">
        <f>0.7*F5+0.3*F6+0.2</f>
        <v>0.5</v>
      </c>
      <c r="X71">
        <f>M38+0.05*W71*U71-0.05</f>
        <v>2.2250000000000005</v>
      </c>
      <c r="Y71">
        <f t="shared" si="10"/>
        <v>1E-3</v>
      </c>
      <c r="Z71">
        <v>2</v>
      </c>
      <c r="AA71">
        <f>$P$38+Y71</f>
        <v>0.115328125</v>
      </c>
    </row>
    <row r="72" spans="17:27" x14ac:dyDescent="0.45">
      <c r="R72" s="54">
        <v>75</v>
      </c>
      <c r="S72" s="45">
        <v>0</v>
      </c>
      <c r="T72" s="45">
        <v>0</v>
      </c>
      <c r="U72" s="54">
        <v>55</v>
      </c>
      <c r="V72">
        <f t="shared" ref="V72" si="52">$K$38+0.5*U72</f>
        <v>65</v>
      </c>
      <c r="W72">
        <f>0.7*F5+0.3*F6+0.2</f>
        <v>0.5</v>
      </c>
      <c r="X72">
        <f>M38+0.05*W72*U72</f>
        <v>3.6500000000000004</v>
      </c>
      <c r="Y72">
        <f t="shared" si="10"/>
        <v>0.12646875000000002</v>
      </c>
      <c r="Z72">
        <v>2</v>
      </c>
      <c r="AA72">
        <f t="shared" ref="AA72:AA73" si="53">$P$38+Y72</f>
        <v>0.24079687500000002</v>
      </c>
    </row>
    <row r="73" spans="17:27" x14ac:dyDescent="0.45">
      <c r="R73" s="54">
        <v>75</v>
      </c>
      <c r="S73" s="45">
        <v>0</v>
      </c>
      <c r="T73" s="45">
        <v>0</v>
      </c>
      <c r="U73" s="54">
        <v>75</v>
      </c>
      <c r="V73">
        <f>$K$38+0.5*U73</f>
        <v>75</v>
      </c>
      <c r="W73">
        <f>0.7*F5+0.3*F6+0.2</f>
        <v>0.5</v>
      </c>
      <c r="X73">
        <f>M38+0.05*W73*U73</f>
        <v>4.1500000000000004</v>
      </c>
      <c r="Y73">
        <f t="shared" si="10"/>
        <v>0.19553125000000002</v>
      </c>
      <c r="Z73">
        <v>2</v>
      </c>
      <c r="AA73">
        <f t="shared" si="53"/>
        <v>0.30985937500000005</v>
      </c>
    </row>
    <row r="74" spans="17:27" x14ac:dyDescent="0.45">
      <c r="R74" s="57">
        <v>75</v>
      </c>
      <c r="S74" s="56">
        <v>0</v>
      </c>
      <c r="T74" s="56">
        <v>55</v>
      </c>
      <c r="U74" s="57">
        <v>0</v>
      </c>
      <c r="V74">
        <f>$K$39+0.5*U74</f>
        <v>65</v>
      </c>
      <c r="W74">
        <f>0.7*F7+0.3*F8+0.2</f>
        <v>0.5</v>
      </c>
      <c r="X74">
        <f>M39+0.05*W74*U74-0.05</f>
        <v>3.6500000000000004</v>
      </c>
      <c r="Y74">
        <f t="shared" si="10"/>
        <v>1E-3</v>
      </c>
      <c r="Z74">
        <v>2</v>
      </c>
      <c r="AA74">
        <f>$P$39+Y74</f>
        <v>0.24251562500000001</v>
      </c>
    </row>
    <row r="75" spans="17:27" x14ac:dyDescent="0.45">
      <c r="R75" s="57">
        <v>75</v>
      </c>
      <c r="S75" s="56">
        <v>0</v>
      </c>
      <c r="T75" s="56">
        <v>55</v>
      </c>
      <c r="U75" s="57">
        <v>55</v>
      </c>
      <c r="V75">
        <f t="shared" ref="V75" si="54">$K$39+0.5*U75</f>
        <v>92.5</v>
      </c>
      <c r="W75">
        <f>0.7*F7+0.3*F8+0.2</f>
        <v>0.5</v>
      </c>
      <c r="X75">
        <f>M39+0.05*W75*U75</f>
        <v>5.0750000000000002</v>
      </c>
      <c r="Y75">
        <f t="shared" si="10"/>
        <v>0.17545312500000002</v>
      </c>
      <c r="Z75">
        <v>2</v>
      </c>
      <c r="AA75">
        <f t="shared" ref="AA75" si="55">$P$39+Y75</f>
        <v>0.41696875</v>
      </c>
    </row>
    <row r="76" spans="17:27" x14ac:dyDescent="0.45">
      <c r="Q76">
        <f>(100-0.5*(R76+S76+T76))/U76</f>
        <v>0.46666666666666667</v>
      </c>
      <c r="R76" s="78">
        <v>75</v>
      </c>
      <c r="S76" s="79">
        <v>0</v>
      </c>
      <c r="T76" s="79">
        <v>55</v>
      </c>
      <c r="U76" s="78">
        <v>75</v>
      </c>
      <c r="V76" s="59">
        <f>$K$39+0.5*U76</f>
        <v>102.5</v>
      </c>
      <c r="W76" s="59">
        <f>0.7*F7+0.3*F8+0.2</f>
        <v>0.5</v>
      </c>
      <c r="X76" s="59">
        <f>M39+0.1*W76*U76*Q76</f>
        <v>5.45</v>
      </c>
      <c r="Y76" s="59">
        <f>0.001+0.005*X76*U76*Q76*(W76^2)</f>
        <v>0.23943750000000003</v>
      </c>
      <c r="Z76" s="59">
        <f>1.5+Q76</f>
        <v>1.9666666666666668</v>
      </c>
      <c r="AA76" s="59">
        <f>$P$39+Y76</f>
        <v>0.48095312500000004</v>
      </c>
    </row>
    <row r="77" spans="17:27" x14ac:dyDescent="0.45">
      <c r="R77" s="51">
        <v>75</v>
      </c>
      <c r="S77" s="46">
        <v>0</v>
      </c>
      <c r="T77" s="46">
        <v>75</v>
      </c>
      <c r="U77" s="51">
        <v>0</v>
      </c>
      <c r="V77">
        <f>$K$40+0.5*U77</f>
        <v>75</v>
      </c>
      <c r="W77">
        <f>0.7*F9+0.3*F10+0.2</f>
        <v>0.2</v>
      </c>
      <c r="X77">
        <f>M40+0.05*W77*U77-0.05</f>
        <v>4.1500000000000004</v>
      </c>
      <c r="Y77">
        <f t="shared" si="10"/>
        <v>1E-3</v>
      </c>
      <c r="Z77">
        <v>2</v>
      </c>
      <c r="AA77">
        <f>$P$40+Y77</f>
        <v>0.31220312500000003</v>
      </c>
    </row>
    <row r="78" spans="17:27" x14ac:dyDescent="0.45">
      <c r="Q78">
        <f>(100-0.5*(R78+S78+T78))/U78</f>
        <v>0.45454545454545453</v>
      </c>
      <c r="R78" s="75">
        <v>75</v>
      </c>
      <c r="S78" s="74">
        <v>0</v>
      </c>
      <c r="T78" s="74">
        <v>75</v>
      </c>
      <c r="U78" s="75">
        <v>55</v>
      </c>
      <c r="V78" s="59">
        <f t="shared" ref="V78" si="56">$K$40+0.5*U78</f>
        <v>102.5</v>
      </c>
      <c r="W78" s="59">
        <f>0.7*F9+0.3*F10+0.2</f>
        <v>0.2</v>
      </c>
      <c r="X78" s="59">
        <f>M40+0.1*W78*U78*Q78</f>
        <v>4.7</v>
      </c>
      <c r="Y78" s="59">
        <f>0.001+0.005*X78*U78*Q78*(W78^2)</f>
        <v>2.4500000000000008E-2</v>
      </c>
      <c r="Z78" s="59">
        <v>2</v>
      </c>
      <c r="AA78" s="59">
        <f t="shared" ref="AA78:AA79" si="57">$P$40+Y78</f>
        <v>0.33570312500000005</v>
      </c>
    </row>
    <row r="79" spans="17:27" x14ac:dyDescent="0.45">
      <c r="Q79">
        <f>(100-0.5*(R79+S79+T79))/U79</f>
        <v>0.33333333333333331</v>
      </c>
      <c r="R79" s="75">
        <v>75</v>
      </c>
      <c r="S79" s="74">
        <v>0</v>
      </c>
      <c r="T79" s="74">
        <v>75</v>
      </c>
      <c r="U79" s="75">
        <v>75</v>
      </c>
      <c r="V79" s="59">
        <f>$K$40+0.5*U79</f>
        <v>112.5</v>
      </c>
      <c r="W79" s="59">
        <f>0.7*F9+0.3*F10+0.2</f>
        <v>0.2</v>
      </c>
      <c r="X79" s="59">
        <f>M40+0.1*W79*U79*Q79</f>
        <v>4.7</v>
      </c>
      <c r="Y79" s="59">
        <f>0.001+0.005*X79*U79*Q79*(W79^2)</f>
        <v>2.4500000000000001E-2</v>
      </c>
      <c r="Z79" s="59">
        <v>2</v>
      </c>
      <c r="AA79" s="59">
        <f t="shared" si="57"/>
        <v>0.33570312500000005</v>
      </c>
    </row>
    <row r="80" spans="17:27" x14ac:dyDescent="0.45">
      <c r="R80" s="58">
        <v>75</v>
      </c>
      <c r="S80" s="55">
        <v>55</v>
      </c>
      <c r="T80" s="55">
        <v>0</v>
      </c>
      <c r="U80" s="58">
        <v>0</v>
      </c>
      <c r="V80">
        <f>$K$41+0.5*U80</f>
        <v>65</v>
      </c>
      <c r="W80">
        <f>0.7*F7+0.3*F8+0.2</f>
        <v>0.5</v>
      </c>
      <c r="X80">
        <f>M41+0.05*W80*U80-0.05</f>
        <v>4.75</v>
      </c>
      <c r="Y80">
        <f t="shared" si="10"/>
        <v>1E-3</v>
      </c>
      <c r="Z80">
        <v>2</v>
      </c>
      <c r="AA80">
        <f>$P$41+Y80</f>
        <v>0.65549687499999976</v>
      </c>
    </row>
    <row r="81" spans="17:27" x14ac:dyDescent="0.45">
      <c r="R81" s="58">
        <v>75</v>
      </c>
      <c r="S81" s="55">
        <v>55</v>
      </c>
      <c r="T81" s="55">
        <v>0</v>
      </c>
      <c r="U81" s="58">
        <v>55</v>
      </c>
      <c r="V81">
        <f t="shared" ref="V81" si="58">$K$41+0.5*U81</f>
        <v>92.5</v>
      </c>
      <c r="W81">
        <f>0.7*F7+0.3*F8+0.2</f>
        <v>0.5</v>
      </c>
      <c r="X81">
        <f>M41+0.05*W81*U81</f>
        <v>6.1749999999999998</v>
      </c>
      <c r="Y81">
        <f t="shared" si="10"/>
        <v>0.21326562499999999</v>
      </c>
      <c r="Z81">
        <v>2</v>
      </c>
      <c r="AA81">
        <f t="shared" ref="AA81:AA82" si="59">$P$41+Y81</f>
        <v>0.86776249999999977</v>
      </c>
    </row>
    <row r="82" spans="17:27" x14ac:dyDescent="0.45">
      <c r="Q82">
        <f>(100-0.5*(R82+S82+T82))/U82</f>
        <v>0.46666666666666667</v>
      </c>
      <c r="R82" s="80">
        <v>75</v>
      </c>
      <c r="S82" s="81">
        <v>55</v>
      </c>
      <c r="T82" s="81">
        <v>0</v>
      </c>
      <c r="U82" s="80">
        <v>75</v>
      </c>
      <c r="V82" s="59">
        <f>$K$41+0.5*U82</f>
        <v>102.5</v>
      </c>
      <c r="W82" s="59">
        <f>0.7*F7+0.3*F8+0.2</f>
        <v>0.5</v>
      </c>
      <c r="X82" s="59">
        <f>M41+0.1*W82*U82*Q82</f>
        <v>6.55</v>
      </c>
      <c r="Y82" s="59">
        <f>0.001+0.005*X82*U82*Q82*(W82^2)</f>
        <v>0.28756250000000005</v>
      </c>
      <c r="Z82" s="59">
        <v>2</v>
      </c>
      <c r="AA82" s="59">
        <f t="shared" si="59"/>
        <v>0.94205937499999981</v>
      </c>
    </row>
    <row r="83" spans="17:27" x14ac:dyDescent="0.45">
      <c r="R83" s="50">
        <v>75</v>
      </c>
      <c r="S83" s="36">
        <v>55</v>
      </c>
      <c r="T83" s="36">
        <v>55</v>
      </c>
      <c r="U83" s="50">
        <v>0</v>
      </c>
      <c r="V83">
        <f>$K$42+0.5*U83</f>
        <v>92.5</v>
      </c>
      <c r="W83">
        <f>0.7*F9+0.3*F10+0.2</f>
        <v>0.2</v>
      </c>
      <c r="X83">
        <f>M42+0.05*W83*U83-0.05</f>
        <v>7.2749999999999995</v>
      </c>
      <c r="Y83">
        <f t="shared" si="10"/>
        <v>1E-3</v>
      </c>
      <c r="Z83">
        <v>2</v>
      </c>
      <c r="AA83">
        <f>$P$42+Y83</f>
        <v>1.4713187499999993</v>
      </c>
    </row>
    <row r="84" spans="17:27" x14ac:dyDescent="0.45">
      <c r="Q84">
        <f>(100-0.5*(R84+S84+T84))/U84</f>
        <v>0.13636363636363635</v>
      </c>
      <c r="R84" s="73">
        <v>75</v>
      </c>
      <c r="S84" s="72">
        <v>55</v>
      </c>
      <c r="T84" s="72">
        <v>55</v>
      </c>
      <c r="U84" s="73">
        <v>55</v>
      </c>
      <c r="V84" s="59">
        <f t="shared" ref="V84" si="60">$K$42+0.5*U84</f>
        <v>120</v>
      </c>
      <c r="W84" s="59">
        <f>0.7*F9+0.3*F10+0.2</f>
        <v>0.2</v>
      </c>
      <c r="X84" s="59">
        <f>M42+0.1*W84*U84*Q84</f>
        <v>7.4749999999999996</v>
      </c>
      <c r="Y84" s="59">
        <f>0.001+0.005*X84*U84*Q84*(W84^2)</f>
        <v>1.2212500000000001E-2</v>
      </c>
      <c r="Z84" s="59">
        <v>2</v>
      </c>
      <c r="AA84" s="59">
        <f t="shared" ref="AA84:AA85" si="61">$P$42+Y84</f>
        <v>1.4825312499999994</v>
      </c>
    </row>
    <row r="85" spans="17:27" x14ac:dyDescent="0.45">
      <c r="Q85">
        <f>(100-0.5*(R85+S85+T85))/U85</f>
        <v>0.1</v>
      </c>
      <c r="R85" s="73">
        <v>75</v>
      </c>
      <c r="S85" s="72">
        <v>55</v>
      </c>
      <c r="T85" s="72">
        <v>55</v>
      </c>
      <c r="U85" s="73">
        <v>75</v>
      </c>
      <c r="V85" s="59">
        <f>$K$42+0.5*U85</f>
        <v>130</v>
      </c>
      <c r="W85" s="59">
        <f>0.7*F9+0.3*F10+0.2</f>
        <v>0.2</v>
      </c>
      <c r="X85" s="59">
        <f>M42+0.1*W85*U85*Q85</f>
        <v>7.4749999999999996</v>
      </c>
      <c r="Y85" s="59">
        <f>0.001+0.005*X85*U85*Q85*(W85^2)</f>
        <v>1.2212500000000005E-2</v>
      </c>
      <c r="Z85" s="59">
        <v>2</v>
      </c>
      <c r="AA85" s="59">
        <f t="shared" si="61"/>
        <v>1.4825312499999994</v>
      </c>
    </row>
    <row r="86" spans="17:27" x14ac:dyDescent="0.45">
      <c r="R86" s="61">
        <v>75</v>
      </c>
      <c r="S86" s="12">
        <v>75</v>
      </c>
      <c r="T86" s="12">
        <v>0</v>
      </c>
      <c r="U86" s="61">
        <v>0</v>
      </c>
      <c r="V86">
        <f>$K$44+0.5*U86</f>
        <v>75</v>
      </c>
      <c r="W86">
        <f>0.7*F9+0.3*F10+0.2</f>
        <v>0.2</v>
      </c>
      <c r="X86">
        <f>M44+0.05*W86*U86-0.05</f>
        <v>5.65</v>
      </c>
      <c r="Y86">
        <f t="shared" ref="Y86" si="62">0.001+0.005*X86*U86*0.5*(W86^2)</f>
        <v>1E-3</v>
      </c>
      <c r="Z86">
        <v>2</v>
      </c>
      <c r="AA86">
        <f>$P$44+Y86</f>
        <v>0.98860937499999979</v>
      </c>
    </row>
    <row r="87" spans="17:27" x14ac:dyDescent="0.45">
      <c r="Q87">
        <f>(100-0.5*(R87+S87+T87))/U87</f>
        <v>0.45454545454545453</v>
      </c>
      <c r="R87" s="82">
        <v>75</v>
      </c>
      <c r="S87" s="83">
        <v>75</v>
      </c>
      <c r="T87" s="83">
        <v>0</v>
      </c>
      <c r="U87" s="82">
        <v>55</v>
      </c>
      <c r="V87" s="59">
        <f>$K$44+0.5*U87</f>
        <v>102.5</v>
      </c>
      <c r="W87" s="59">
        <f>0.7*F9+0.3*F10+0.2</f>
        <v>0.2</v>
      </c>
      <c r="X87" s="59">
        <f>M44+0.1*W87*U87*Q87</f>
        <v>6.2</v>
      </c>
      <c r="Y87" s="59">
        <f>0.001+0.005*X87*U87*Q87*(W87^2)</f>
        <v>3.2000000000000008E-2</v>
      </c>
      <c r="Z87" s="59">
        <v>2</v>
      </c>
      <c r="AA87" s="59">
        <f t="shared" ref="AA87:AA88" si="63">$P$44+Y87</f>
        <v>1.0196093749999997</v>
      </c>
    </row>
    <row r="88" spans="17:27" x14ac:dyDescent="0.45">
      <c r="Q88">
        <f>(100-0.5*(R88+S88+T88))/U88</f>
        <v>0.33333333333333331</v>
      </c>
      <c r="R88" s="82">
        <v>75</v>
      </c>
      <c r="S88" s="82">
        <v>75</v>
      </c>
      <c r="T88" s="82">
        <v>0</v>
      </c>
      <c r="U88" s="82">
        <v>75</v>
      </c>
      <c r="V88" s="59">
        <f t="shared" ref="V88" si="64">$K$44+0.5*U88</f>
        <v>112.5</v>
      </c>
      <c r="W88" s="59">
        <f>0.7*F9+0.3*F10+0.2</f>
        <v>0.2</v>
      </c>
      <c r="X88" s="59">
        <f>M44+0.1*Q88*W88*U88</f>
        <v>6.2</v>
      </c>
      <c r="Y88" s="59">
        <f>0.001+0.005*X88*U88*Q88*(W88^2)</f>
        <v>3.2000000000000008E-2</v>
      </c>
      <c r="Z88" s="59">
        <v>2</v>
      </c>
      <c r="AA88" s="59">
        <f t="shared" si="63"/>
        <v>1.0196093749999997</v>
      </c>
    </row>
  </sheetData>
  <autoFilter ref="V1:V85" xr:uid="{00000000-0009-0000-0000-000000000000}"/>
  <pageMargins left="0.7" right="0.7" top="0.75" bottom="0.75" header="0.3" footer="0.3"/>
  <pageSetup orientation="portrait" horizontalDpi="4294967295" verticalDpi="4294967295" r:id="rId1"/>
  <ignoredErrors>
    <ignoredError sqref="L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4"/>
  <sheetViews>
    <sheetView workbookViewId="0">
      <selection activeCell="Q26" sqref="Q26"/>
    </sheetView>
  </sheetViews>
  <sheetFormatPr defaultRowHeight="14.25" x14ac:dyDescent="0.45"/>
  <cols>
    <col min="2" max="2" width="11.86328125" bestFit="1" customWidth="1"/>
  </cols>
  <sheetData>
    <row r="1" spans="1:30" x14ac:dyDescent="0.45">
      <c r="A1" s="2"/>
      <c r="B1" s="2"/>
      <c r="C1" s="2" t="s">
        <v>5</v>
      </c>
      <c r="D1" s="2"/>
      <c r="E1" s="2"/>
      <c r="F1" s="2"/>
    </row>
    <row r="2" spans="1:30" x14ac:dyDescent="0.45">
      <c r="A2" s="2" t="s">
        <v>4</v>
      </c>
      <c r="B2" s="2"/>
      <c r="C2" s="2" t="s">
        <v>8</v>
      </c>
      <c r="D2" s="2" t="s">
        <v>9</v>
      </c>
      <c r="E2" s="2" t="s">
        <v>10</v>
      </c>
      <c r="F2" s="2" t="s">
        <v>11</v>
      </c>
      <c r="G2" s="2" t="s">
        <v>49</v>
      </c>
      <c r="H2" s="2" t="s">
        <v>50</v>
      </c>
      <c r="I2" s="2" t="s">
        <v>51</v>
      </c>
      <c r="J2" s="2" t="s">
        <v>52</v>
      </c>
      <c r="K2" s="2" t="s">
        <v>53</v>
      </c>
      <c r="L2" s="2" t="s">
        <v>54</v>
      </c>
      <c r="M2" s="2" t="s">
        <v>55</v>
      </c>
      <c r="N2" s="2" t="s">
        <v>56</v>
      </c>
      <c r="O2" s="2" t="s">
        <v>57</v>
      </c>
      <c r="P2" s="2" t="s">
        <v>58</v>
      </c>
      <c r="Q2" s="2" t="s">
        <v>59</v>
      </c>
      <c r="R2" s="2" t="s">
        <v>60</v>
      </c>
      <c r="S2" s="89"/>
      <c r="T2" s="89"/>
      <c r="U2" s="89"/>
      <c r="V2" s="89"/>
      <c r="W2" s="92"/>
      <c r="X2" s="92"/>
      <c r="Y2" s="92"/>
      <c r="Z2" s="92"/>
      <c r="AA2" s="92"/>
      <c r="AD2" s="92"/>
    </row>
    <row r="3" spans="1:30" x14ac:dyDescent="0.45">
      <c r="A3" s="2" t="s">
        <v>0</v>
      </c>
      <c r="B3" s="2" t="s">
        <v>6</v>
      </c>
      <c r="C3" s="1">
        <v>0</v>
      </c>
      <c r="D3" s="1">
        <v>1</v>
      </c>
      <c r="E3" s="1">
        <v>0</v>
      </c>
      <c r="F3" s="1">
        <v>1</v>
      </c>
      <c r="G3" s="1">
        <v>1</v>
      </c>
      <c r="H3" s="1">
        <v>0</v>
      </c>
      <c r="I3" s="1">
        <v>1</v>
      </c>
      <c r="J3" s="1">
        <v>1</v>
      </c>
      <c r="K3" s="1">
        <v>0</v>
      </c>
      <c r="L3" s="1">
        <v>1</v>
      </c>
      <c r="M3" s="1">
        <v>0</v>
      </c>
      <c r="N3" s="1">
        <v>0</v>
      </c>
      <c r="O3" s="1">
        <v>1</v>
      </c>
      <c r="P3" s="1">
        <v>0</v>
      </c>
      <c r="Q3" s="1">
        <v>0</v>
      </c>
      <c r="R3" s="1">
        <v>1</v>
      </c>
    </row>
    <row r="4" spans="1:30" x14ac:dyDescent="0.45">
      <c r="A4" s="2"/>
      <c r="B4" s="2" t="s">
        <v>7</v>
      </c>
      <c r="C4" s="1">
        <v>1</v>
      </c>
      <c r="D4" s="1">
        <v>1</v>
      </c>
      <c r="E4" s="1">
        <v>0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">
        <v>0</v>
      </c>
      <c r="P4" s="1">
        <v>0</v>
      </c>
      <c r="Q4" s="1">
        <v>0</v>
      </c>
      <c r="R4" s="1">
        <v>0</v>
      </c>
    </row>
    <row r="5" spans="1:30" x14ac:dyDescent="0.45">
      <c r="A5" s="2" t="s">
        <v>1</v>
      </c>
      <c r="B5" s="2" t="s">
        <v>6</v>
      </c>
      <c r="C5" s="1">
        <v>1</v>
      </c>
      <c r="D5" s="1">
        <v>1</v>
      </c>
      <c r="E5" s="1">
        <v>0</v>
      </c>
      <c r="F5" s="1">
        <v>0</v>
      </c>
      <c r="G5" s="1">
        <v>1</v>
      </c>
      <c r="H5" s="1">
        <v>1</v>
      </c>
      <c r="I5" s="1">
        <v>0</v>
      </c>
      <c r="J5" s="1">
        <v>1</v>
      </c>
      <c r="K5" s="1">
        <v>1</v>
      </c>
      <c r="L5" s="1">
        <v>1</v>
      </c>
      <c r="M5" s="1">
        <v>1</v>
      </c>
      <c r="N5" s="1">
        <v>0</v>
      </c>
      <c r="O5" s="1">
        <v>0</v>
      </c>
      <c r="P5" s="1">
        <v>0</v>
      </c>
      <c r="Q5" s="1">
        <v>1</v>
      </c>
      <c r="R5" s="1">
        <v>0</v>
      </c>
    </row>
    <row r="6" spans="1:30" x14ac:dyDescent="0.45">
      <c r="A6" s="2"/>
      <c r="B6" s="2" t="s">
        <v>7</v>
      </c>
      <c r="C6" s="1">
        <v>0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1</v>
      </c>
      <c r="L6" s="1">
        <v>1</v>
      </c>
      <c r="M6" s="1">
        <v>0</v>
      </c>
      <c r="N6" s="1">
        <v>0</v>
      </c>
      <c r="O6" s="1">
        <v>1</v>
      </c>
      <c r="P6" s="1">
        <v>0</v>
      </c>
      <c r="Q6" s="1">
        <v>1</v>
      </c>
      <c r="R6" s="1">
        <v>1</v>
      </c>
    </row>
    <row r="7" spans="1:30" x14ac:dyDescent="0.45">
      <c r="A7" s="2" t="s">
        <v>2</v>
      </c>
      <c r="B7" s="2" t="s">
        <v>6</v>
      </c>
      <c r="C7" s="1">
        <v>0</v>
      </c>
      <c r="D7" s="1">
        <v>1</v>
      </c>
      <c r="E7" s="1">
        <v>0</v>
      </c>
      <c r="F7" s="1">
        <v>1</v>
      </c>
      <c r="G7" s="1">
        <v>0</v>
      </c>
      <c r="H7" s="1">
        <v>1</v>
      </c>
      <c r="I7" s="1">
        <v>0</v>
      </c>
      <c r="J7" s="1">
        <v>1</v>
      </c>
      <c r="K7" s="1">
        <v>0</v>
      </c>
      <c r="L7" s="1">
        <v>1</v>
      </c>
      <c r="M7" s="1">
        <v>0</v>
      </c>
      <c r="N7" s="1">
        <v>1</v>
      </c>
      <c r="O7" s="1">
        <v>0</v>
      </c>
      <c r="P7" s="1">
        <v>1</v>
      </c>
      <c r="Q7" s="1">
        <v>0</v>
      </c>
      <c r="R7" s="1">
        <v>0</v>
      </c>
    </row>
    <row r="8" spans="1:30" x14ac:dyDescent="0.45">
      <c r="A8" s="2"/>
      <c r="B8" s="2" t="s">
        <v>7</v>
      </c>
      <c r="C8" s="1">
        <v>1</v>
      </c>
      <c r="D8" s="1">
        <v>0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0</v>
      </c>
      <c r="K8" s="1">
        <v>1</v>
      </c>
      <c r="L8" s="1">
        <v>1</v>
      </c>
      <c r="M8" s="1">
        <v>0</v>
      </c>
      <c r="N8" s="1">
        <v>1</v>
      </c>
      <c r="O8" s="1">
        <v>0</v>
      </c>
      <c r="P8" s="1">
        <v>0</v>
      </c>
      <c r="Q8" s="1">
        <v>0</v>
      </c>
      <c r="R8" s="1">
        <v>0</v>
      </c>
    </row>
    <row r="9" spans="1:30" x14ac:dyDescent="0.45">
      <c r="A9" s="2" t="s">
        <v>3</v>
      </c>
      <c r="B9" s="2" t="s">
        <v>6</v>
      </c>
      <c r="C9" s="1">
        <v>1</v>
      </c>
      <c r="D9" s="1">
        <v>0</v>
      </c>
      <c r="E9" s="1">
        <v>1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1</v>
      </c>
      <c r="N9" s="1">
        <v>1</v>
      </c>
      <c r="O9" s="1">
        <v>0</v>
      </c>
      <c r="P9" s="1">
        <v>0</v>
      </c>
      <c r="Q9" s="1">
        <v>0</v>
      </c>
      <c r="R9" s="1">
        <v>0</v>
      </c>
    </row>
    <row r="10" spans="1:30" x14ac:dyDescent="0.45">
      <c r="A10" s="2"/>
      <c r="B10" s="2" t="s">
        <v>7</v>
      </c>
      <c r="C10" s="1">
        <v>1</v>
      </c>
      <c r="D10" s="1">
        <v>0</v>
      </c>
      <c r="E10" s="1">
        <v>1</v>
      </c>
      <c r="F10" s="1">
        <v>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1</v>
      </c>
    </row>
    <row r="11" spans="1:30" x14ac:dyDescent="0.45">
      <c r="A11" s="1" t="s">
        <v>61</v>
      </c>
      <c r="B11" s="2" t="s">
        <v>6</v>
      </c>
      <c r="C11" s="1">
        <v>1</v>
      </c>
      <c r="D11" s="1">
        <v>1</v>
      </c>
      <c r="E11" s="1">
        <v>0</v>
      </c>
      <c r="F11" s="1">
        <v>0</v>
      </c>
      <c r="G11" s="1">
        <v>1</v>
      </c>
      <c r="H11" s="1">
        <v>1</v>
      </c>
      <c r="I11" s="1">
        <v>1</v>
      </c>
      <c r="J11" s="1">
        <v>1</v>
      </c>
      <c r="K11" s="1">
        <v>0</v>
      </c>
      <c r="L11" s="1">
        <v>1</v>
      </c>
      <c r="M11" s="1">
        <v>0</v>
      </c>
      <c r="N11" s="1">
        <v>0</v>
      </c>
      <c r="O11" s="1">
        <v>1</v>
      </c>
      <c r="P11" s="1">
        <v>0</v>
      </c>
      <c r="Q11" s="1">
        <v>1</v>
      </c>
      <c r="R11" s="1">
        <v>1</v>
      </c>
    </row>
    <row r="12" spans="1:30" x14ac:dyDescent="0.45">
      <c r="A12" s="1"/>
      <c r="B12" s="2" t="s">
        <v>7</v>
      </c>
      <c r="C12" s="1">
        <v>1</v>
      </c>
      <c r="D12" s="1">
        <v>1</v>
      </c>
      <c r="E12" s="1">
        <v>1</v>
      </c>
      <c r="F12" s="1">
        <v>0</v>
      </c>
      <c r="G12" s="1">
        <v>0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0</v>
      </c>
      <c r="P12" s="1">
        <v>1</v>
      </c>
      <c r="Q12" s="1">
        <v>0</v>
      </c>
      <c r="R12" s="1">
        <v>1</v>
      </c>
    </row>
    <row r="13" spans="1:30" x14ac:dyDescent="0.45">
      <c r="A13" s="1" t="s">
        <v>62</v>
      </c>
      <c r="B13" s="2" t="s">
        <v>6</v>
      </c>
      <c r="C13" s="1">
        <v>1</v>
      </c>
      <c r="D13" s="1">
        <v>0</v>
      </c>
      <c r="E13" s="1">
        <v>1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</v>
      </c>
      <c r="P13" s="1">
        <v>0</v>
      </c>
      <c r="Q13" s="1">
        <v>1</v>
      </c>
      <c r="R13" s="1">
        <v>1</v>
      </c>
    </row>
    <row r="14" spans="1:30" x14ac:dyDescent="0.45">
      <c r="A14" s="1"/>
      <c r="B14" s="2" t="s">
        <v>7</v>
      </c>
      <c r="C14" s="1">
        <v>0</v>
      </c>
      <c r="D14" s="1">
        <v>0</v>
      </c>
      <c r="E14" s="1">
        <v>1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1</v>
      </c>
    </row>
    <row r="15" spans="1:30" x14ac:dyDescent="0.45">
      <c r="A15" s="2" t="s">
        <v>63</v>
      </c>
      <c r="B15" s="2" t="s">
        <v>6</v>
      </c>
      <c r="C15" s="1">
        <v>1</v>
      </c>
      <c r="D15" s="1">
        <v>1</v>
      </c>
      <c r="E15" s="1">
        <v>0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</row>
    <row r="16" spans="1:30" x14ac:dyDescent="0.45">
      <c r="A16" s="2"/>
      <c r="B16" s="2" t="s">
        <v>7</v>
      </c>
      <c r="C16" s="1">
        <v>0</v>
      </c>
      <c r="D16" s="1">
        <v>0</v>
      </c>
      <c r="E16" s="1">
        <v>1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1</v>
      </c>
      <c r="L16" s="1">
        <v>0</v>
      </c>
      <c r="M16" s="1">
        <v>1</v>
      </c>
      <c r="N16" s="1">
        <v>0</v>
      </c>
      <c r="O16" s="1">
        <v>1</v>
      </c>
      <c r="P16" s="1">
        <v>0</v>
      </c>
      <c r="Q16" s="1">
        <v>1</v>
      </c>
      <c r="R16" s="1">
        <v>1</v>
      </c>
    </row>
    <row r="17" spans="1:18" x14ac:dyDescent="0.45">
      <c r="A17" s="2" t="s">
        <v>64</v>
      </c>
      <c r="B17" s="2" t="s">
        <v>6</v>
      </c>
      <c r="C17" s="1">
        <v>1</v>
      </c>
      <c r="D17" s="1">
        <v>1</v>
      </c>
      <c r="E17" s="1">
        <v>0</v>
      </c>
      <c r="F17" s="1">
        <v>1</v>
      </c>
      <c r="G17" s="1">
        <v>0</v>
      </c>
      <c r="H17" s="1">
        <v>1</v>
      </c>
      <c r="I17" s="1">
        <v>0</v>
      </c>
      <c r="J17" s="1">
        <v>1</v>
      </c>
      <c r="K17" s="1">
        <v>0</v>
      </c>
      <c r="L17" s="1">
        <v>1</v>
      </c>
      <c r="M17" s="1">
        <v>0</v>
      </c>
      <c r="N17" s="1">
        <v>1</v>
      </c>
      <c r="O17" s="1">
        <v>0</v>
      </c>
      <c r="P17" s="1">
        <v>1</v>
      </c>
      <c r="Q17" s="1">
        <v>0</v>
      </c>
      <c r="R17" s="1">
        <v>1</v>
      </c>
    </row>
    <row r="18" spans="1:18" x14ac:dyDescent="0.45">
      <c r="A18" s="2"/>
      <c r="B18" s="2" t="s">
        <v>7</v>
      </c>
      <c r="C18" s="1">
        <v>1</v>
      </c>
      <c r="D18" s="1">
        <v>0</v>
      </c>
      <c r="E18" s="1">
        <v>1</v>
      </c>
      <c r="F18" s="1">
        <v>0</v>
      </c>
      <c r="G18" s="1">
        <v>0</v>
      </c>
      <c r="H18" s="1">
        <v>1</v>
      </c>
      <c r="I18" s="1">
        <v>0</v>
      </c>
      <c r="J18" s="1">
        <v>1</v>
      </c>
      <c r="K18" s="1">
        <v>1</v>
      </c>
      <c r="L18" s="1">
        <v>0</v>
      </c>
      <c r="M18" s="1">
        <v>1</v>
      </c>
      <c r="N18" s="1">
        <v>0</v>
      </c>
      <c r="O18" s="1">
        <v>1</v>
      </c>
      <c r="P18" s="1">
        <v>0</v>
      </c>
      <c r="Q18" s="1">
        <v>1</v>
      </c>
      <c r="R18" s="1">
        <v>1</v>
      </c>
    </row>
    <row r="19" spans="1:18" x14ac:dyDescent="0.45">
      <c r="A19" s="2" t="s">
        <v>65</v>
      </c>
      <c r="B19" s="2" t="s">
        <v>6</v>
      </c>
      <c r="C19" s="1">
        <v>0</v>
      </c>
      <c r="D19" s="1">
        <v>0</v>
      </c>
      <c r="E19" s="1">
        <v>1</v>
      </c>
      <c r="F19" s="1">
        <v>1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</v>
      </c>
      <c r="P19" s="1">
        <v>1</v>
      </c>
      <c r="Q19" s="1">
        <v>1</v>
      </c>
      <c r="R19" s="1">
        <v>0</v>
      </c>
    </row>
    <row r="20" spans="1:18" x14ac:dyDescent="0.45">
      <c r="A20" s="2"/>
      <c r="B20" s="2" t="s">
        <v>7</v>
      </c>
      <c r="C20" s="1">
        <v>1</v>
      </c>
      <c r="D20" s="1">
        <v>1</v>
      </c>
      <c r="E20" s="1">
        <v>0</v>
      </c>
      <c r="F20" s="1">
        <v>0</v>
      </c>
      <c r="G20" s="1">
        <v>1</v>
      </c>
      <c r="H20" s="1">
        <v>1</v>
      </c>
      <c r="I20" s="1">
        <v>1</v>
      </c>
      <c r="J20" s="1">
        <v>1</v>
      </c>
      <c r="K20" s="1">
        <v>0</v>
      </c>
      <c r="L20" s="1">
        <v>1</v>
      </c>
      <c r="M20" s="1">
        <v>0</v>
      </c>
      <c r="N20" s="1">
        <v>0</v>
      </c>
      <c r="O20" s="1">
        <v>0</v>
      </c>
      <c r="P20" s="1">
        <v>0</v>
      </c>
      <c r="Q20" s="1">
        <v>1</v>
      </c>
      <c r="R20" s="1">
        <v>1</v>
      </c>
    </row>
    <row r="21" spans="1:18" x14ac:dyDescent="0.45">
      <c r="A21" s="2" t="s">
        <v>66</v>
      </c>
      <c r="B21" s="2" t="s">
        <v>6</v>
      </c>
      <c r="C21" s="1">
        <v>1</v>
      </c>
      <c r="D21" s="1">
        <v>1</v>
      </c>
      <c r="E21" s="1">
        <v>1</v>
      </c>
      <c r="F21" s="1">
        <v>0</v>
      </c>
      <c r="G21" s="1">
        <v>0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0</v>
      </c>
      <c r="P21" s="1">
        <v>1</v>
      </c>
      <c r="Q21" s="1">
        <v>0</v>
      </c>
      <c r="R21" s="1">
        <v>0</v>
      </c>
    </row>
    <row r="22" spans="1:18" x14ac:dyDescent="0.45">
      <c r="A22" s="2"/>
      <c r="B22" s="2" t="s">
        <v>7</v>
      </c>
      <c r="C22" s="1">
        <v>1</v>
      </c>
      <c r="D22" s="1">
        <v>0</v>
      </c>
      <c r="E22" s="1">
        <v>1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</v>
      </c>
      <c r="P22" s="1">
        <v>0</v>
      </c>
      <c r="Q22" s="1">
        <v>1</v>
      </c>
      <c r="R22" s="1">
        <v>0</v>
      </c>
    </row>
    <row r="23" spans="1:18" x14ac:dyDescent="0.45">
      <c r="A23" s="1" t="s">
        <v>67</v>
      </c>
      <c r="B23" s="2" t="s">
        <v>6</v>
      </c>
      <c r="C23" s="1">
        <v>0</v>
      </c>
      <c r="D23" s="2">
        <v>0</v>
      </c>
      <c r="E23" s="2">
        <v>1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x14ac:dyDescent="0.45">
      <c r="A24" s="1"/>
      <c r="B24" s="2" t="s">
        <v>7</v>
      </c>
      <c r="C24" s="1">
        <v>1</v>
      </c>
      <c r="D24" s="2">
        <v>1</v>
      </c>
      <c r="E24" s="2">
        <v>0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0</v>
      </c>
      <c r="L24" s="2">
        <v>1</v>
      </c>
      <c r="M24" s="2">
        <v>1</v>
      </c>
      <c r="N24" s="2">
        <v>1</v>
      </c>
      <c r="O24" s="2">
        <v>0</v>
      </c>
      <c r="P24" s="2">
        <v>0</v>
      </c>
      <c r="Q24" s="2">
        <v>1</v>
      </c>
      <c r="R24" s="2">
        <v>1</v>
      </c>
    </row>
    <row r="25" spans="1:18" x14ac:dyDescent="0.45">
      <c r="A25" s="1" t="s">
        <v>68</v>
      </c>
      <c r="B25" s="2" t="s">
        <v>6</v>
      </c>
      <c r="C25" s="1">
        <v>1</v>
      </c>
      <c r="D25" s="1">
        <v>0</v>
      </c>
      <c r="E25" s="1">
        <v>1</v>
      </c>
      <c r="F25" s="1">
        <v>0</v>
      </c>
      <c r="G25" s="1">
        <v>0</v>
      </c>
      <c r="H25" s="1">
        <v>1</v>
      </c>
      <c r="I25" s="1">
        <v>0</v>
      </c>
      <c r="J25" s="1">
        <v>1</v>
      </c>
      <c r="K25" s="1">
        <v>1</v>
      </c>
      <c r="L25" s="1">
        <v>1</v>
      </c>
      <c r="M25" s="1">
        <v>0</v>
      </c>
      <c r="N25" s="1">
        <v>0</v>
      </c>
      <c r="O25" s="1">
        <v>1</v>
      </c>
      <c r="P25" s="1">
        <v>1</v>
      </c>
      <c r="Q25" s="1">
        <v>0</v>
      </c>
      <c r="R25" s="2">
        <v>0</v>
      </c>
    </row>
    <row r="26" spans="1:18" x14ac:dyDescent="0.45">
      <c r="A26" s="1"/>
      <c r="B26" s="2" t="s">
        <v>7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0</v>
      </c>
      <c r="R26" s="2">
        <v>1</v>
      </c>
    </row>
    <row r="27" spans="1:18" x14ac:dyDescent="0.45">
      <c r="A27" s="1" t="s">
        <v>69</v>
      </c>
      <c r="B27" s="2" t="s">
        <v>6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</row>
    <row r="28" spans="1:18" x14ac:dyDescent="0.45">
      <c r="A28" s="1"/>
      <c r="B28" s="2" t="s">
        <v>7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</row>
    <row r="29" spans="1:18" x14ac:dyDescent="0.45">
      <c r="A29" s="1" t="s">
        <v>70</v>
      </c>
      <c r="B29" s="2" t="s">
        <v>6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</row>
    <row r="30" spans="1:18" x14ac:dyDescent="0.45">
      <c r="A30" s="1"/>
      <c r="B30" s="2" t="s">
        <v>7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</row>
    <row r="31" spans="1:18" x14ac:dyDescent="0.45">
      <c r="A31" s="1" t="s">
        <v>71</v>
      </c>
      <c r="B31" s="2" t="s">
        <v>6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</row>
    <row r="32" spans="1:18" x14ac:dyDescent="0.45">
      <c r="A32" s="1"/>
      <c r="B32" s="2" t="s">
        <v>7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</row>
    <row r="33" spans="1:18" x14ac:dyDescent="0.45">
      <c r="A33" s="1" t="s">
        <v>72</v>
      </c>
      <c r="B33" s="2" t="s">
        <v>6</v>
      </c>
      <c r="C33" s="1">
        <v>1</v>
      </c>
      <c r="D33" s="2">
        <v>1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  <c r="K33" s="2">
        <v>1</v>
      </c>
      <c r="L33" s="2">
        <v>1</v>
      </c>
      <c r="M33" s="2">
        <v>1</v>
      </c>
      <c r="N33" s="2">
        <v>1</v>
      </c>
      <c r="O33" s="2">
        <v>1</v>
      </c>
      <c r="P33" s="2">
        <v>1</v>
      </c>
      <c r="Q33" s="2">
        <v>1</v>
      </c>
      <c r="R33" s="2">
        <v>1</v>
      </c>
    </row>
    <row r="34" spans="1:18" x14ac:dyDescent="0.45">
      <c r="A34" s="1"/>
      <c r="B34" s="2" t="s">
        <v>7</v>
      </c>
      <c r="C34" s="1">
        <v>1</v>
      </c>
      <c r="D34" s="2">
        <v>1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  <c r="K34" s="2">
        <v>1</v>
      </c>
      <c r="L34" s="2">
        <v>1</v>
      </c>
      <c r="M34" s="2">
        <v>1</v>
      </c>
      <c r="N34" s="2">
        <v>1</v>
      </c>
      <c r="O34" s="2">
        <v>1</v>
      </c>
      <c r="P34" s="2">
        <v>1</v>
      </c>
      <c r="Q34" s="2">
        <v>1</v>
      </c>
      <c r="R34" s="2">
        <v>1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D95BA-A164-4B4B-B07A-FB08C567B29D}">
  <dimension ref="A1:R26"/>
  <sheetViews>
    <sheetView workbookViewId="0">
      <selection activeCell="O27" sqref="O27"/>
    </sheetView>
  </sheetViews>
  <sheetFormatPr defaultRowHeight="14.25" x14ac:dyDescent="0.45"/>
  <cols>
    <col min="2" max="2" width="11.86328125" bestFit="1" customWidth="1"/>
  </cols>
  <sheetData>
    <row r="1" spans="1:18" x14ac:dyDescent="0.45">
      <c r="A1" s="2"/>
      <c r="B1" s="2"/>
      <c r="C1" s="2" t="s">
        <v>5</v>
      </c>
      <c r="D1" s="2"/>
      <c r="E1" s="2"/>
      <c r="F1" s="2"/>
    </row>
    <row r="2" spans="1:18" x14ac:dyDescent="0.45">
      <c r="A2" s="2" t="s">
        <v>4</v>
      </c>
      <c r="B2" s="2"/>
      <c r="C2" s="2" t="s">
        <v>8</v>
      </c>
      <c r="D2" s="2" t="s">
        <v>9</v>
      </c>
      <c r="E2" s="2" t="s">
        <v>10</v>
      </c>
      <c r="F2" s="2" t="s">
        <v>11</v>
      </c>
      <c r="G2" s="2" t="s">
        <v>49</v>
      </c>
      <c r="H2" s="2" t="s">
        <v>50</v>
      </c>
      <c r="I2" s="2" t="s">
        <v>51</v>
      </c>
      <c r="J2" s="2" t="s">
        <v>52</v>
      </c>
      <c r="K2" s="2" t="s">
        <v>53</v>
      </c>
      <c r="L2" s="2" t="s">
        <v>54</v>
      </c>
      <c r="M2" s="2" t="s">
        <v>55</v>
      </c>
      <c r="N2" s="2" t="s">
        <v>56</v>
      </c>
      <c r="O2" s="89"/>
      <c r="P2" s="89"/>
      <c r="Q2" s="89"/>
      <c r="R2" s="89"/>
    </row>
    <row r="3" spans="1:18" x14ac:dyDescent="0.45">
      <c r="A3" s="2" t="s">
        <v>0</v>
      </c>
      <c r="B3" s="2" t="s">
        <v>6</v>
      </c>
      <c r="C3" s="2">
        <v>0</v>
      </c>
      <c r="D3" s="2">
        <v>1</v>
      </c>
      <c r="E3" s="2">
        <v>0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</row>
    <row r="4" spans="1:18" x14ac:dyDescent="0.45">
      <c r="A4" s="2"/>
      <c r="B4" s="2" t="s">
        <v>7</v>
      </c>
      <c r="C4" s="2">
        <v>1</v>
      </c>
      <c r="D4" s="2">
        <v>1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1:18" x14ac:dyDescent="0.45">
      <c r="A5" s="2" t="s">
        <v>1</v>
      </c>
      <c r="B5" s="2" t="s">
        <v>6</v>
      </c>
      <c r="C5" s="2">
        <v>1</v>
      </c>
      <c r="D5" s="2">
        <v>1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1</v>
      </c>
      <c r="L5" s="2">
        <v>0</v>
      </c>
      <c r="M5" s="2">
        <v>1</v>
      </c>
      <c r="N5" s="2">
        <v>0</v>
      </c>
    </row>
    <row r="6" spans="1:18" x14ac:dyDescent="0.45">
      <c r="A6" s="2"/>
      <c r="B6" s="2" t="s">
        <v>7</v>
      </c>
      <c r="C6" s="2">
        <v>0</v>
      </c>
      <c r="D6" s="2">
        <v>0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</row>
    <row r="7" spans="1:18" x14ac:dyDescent="0.45">
      <c r="A7" s="2" t="s">
        <v>2</v>
      </c>
      <c r="B7" s="2" t="s">
        <v>6</v>
      </c>
      <c r="C7" s="2">
        <v>1</v>
      </c>
      <c r="D7" s="2">
        <v>0</v>
      </c>
      <c r="E7" s="2">
        <v>1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1:18" x14ac:dyDescent="0.45">
      <c r="A8" s="2"/>
      <c r="B8" s="2" t="s">
        <v>7</v>
      </c>
      <c r="C8" s="2">
        <v>0</v>
      </c>
      <c r="D8" s="2">
        <v>1</v>
      </c>
      <c r="E8" s="2">
        <v>0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</row>
    <row r="9" spans="1:18" x14ac:dyDescent="0.45">
      <c r="A9" s="2" t="s">
        <v>3</v>
      </c>
      <c r="B9" s="2" t="s">
        <v>6</v>
      </c>
      <c r="C9" s="2">
        <v>1</v>
      </c>
      <c r="D9" s="2">
        <v>0</v>
      </c>
      <c r="E9" s="2">
        <v>1</v>
      </c>
      <c r="F9" s="2">
        <v>0</v>
      </c>
      <c r="G9" s="2">
        <v>1</v>
      </c>
      <c r="H9" s="2">
        <v>0</v>
      </c>
      <c r="I9" s="2">
        <v>1</v>
      </c>
      <c r="J9" s="2">
        <v>0</v>
      </c>
      <c r="K9" s="2">
        <v>1</v>
      </c>
      <c r="L9" s="2">
        <v>0</v>
      </c>
      <c r="M9" s="2">
        <v>1</v>
      </c>
      <c r="N9" s="2">
        <v>0</v>
      </c>
    </row>
    <row r="10" spans="1:18" x14ac:dyDescent="0.45">
      <c r="A10" s="2"/>
      <c r="B10" s="2" t="s">
        <v>7</v>
      </c>
      <c r="C10" s="2">
        <v>0</v>
      </c>
      <c r="D10" s="2">
        <v>1</v>
      </c>
      <c r="E10" s="2">
        <v>0</v>
      </c>
      <c r="F10" s="2">
        <v>1</v>
      </c>
      <c r="G10" s="2">
        <v>0</v>
      </c>
      <c r="H10" s="2">
        <v>1</v>
      </c>
      <c r="I10" s="2">
        <v>0</v>
      </c>
      <c r="J10" s="2">
        <v>1</v>
      </c>
      <c r="K10" s="2">
        <v>0</v>
      </c>
      <c r="L10" s="2">
        <v>1</v>
      </c>
      <c r="M10" s="2">
        <v>0</v>
      </c>
      <c r="N10" s="2">
        <v>1</v>
      </c>
    </row>
    <row r="11" spans="1:18" x14ac:dyDescent="0.45">
      <c r="A11" s="1" t="s">
        <v>61</v>
      </c>
      <c r="B11" s="2" t="s">
        <v>6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</row>
    <row r="12" spans="1:18" x14ac:dyDescent="0.45">
      <c r="A12" s="1"/>
      <c r="B12" s="2" t="s">
        <v>7</v>
      </c>
      <c r="C12" s="1">
        <v>1</v>
      </c>
      <c r="D12" s="1">
        <v>0</v>
      </c>
      <c r="E12" s="1">
        <v>1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1</v>
      </c>
      <c r="N12" s="1">
        <v>1</v>
      </c>
    </row>
    <row r="13" spans="1:18" x14ac:dyDescent="0.45">
      <c r="A13" s="1" t="s">
        <v>62</v>
      </c>
      <c r="B13" s="2" t="s">
        <v>6</v>
      </c>
      <c r="C13" s="1">
        <v>0</v>
      </c>
      <c r="D13" s="1">
        <v>0</v>
      </c>
      <c r="E13" s="1">
        <v>1</v>
      </c>
      <c r="F13" s="1">
        <v>1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</row>
    <row r="14" spans="1:18" x14ac:dyDescent="0.45">
      <c r="A14" s="1"/>
      <c r="B14" s="2" t="s">
        <v>7</v>
      </c>
      <c r="C14" s="1">
        <v>0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</row>
    <row r="15" spans="1:18" x14ac:dyDescent="0.45">
      <c r="A15" s="90" t="s">
        <v>63</v>
      </c>
      <c r="B15" s="90" t="s">
        <v>6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1</v>
      </c>
    </row>
    <row r="16" spans="1:18" x14ac:dyDescent="0.45">
      <c r="A16" s="90"/>
      <c r="B16" s="90" t="s">
        <v>7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0</v>
      </c>
      <c r="J16" s="1">
        <v>0</v>
      </c>
      <c r="K16" s="1">
        <v>1</v>
      </c>
      <c r="L16" s="1">
        <v>0</v>
      </c>
      <c r="M16" s="1">
        <v>0</v>
      </c>
      <c r="N16" s="1">
        <v>0</v>
      </c>
    </row>
    <row r="17" spans="1:14" x14ac:dyDescent="0.45">
      <c r="A17" s="90" t="s">
        <v>64</v>
      </c>
      <c r="B17" s="90" t="s">
        <v>6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</row>
    <row r="18" spans="1:14" x14ac:dyDescent="0.45">
      <c r="A18" s="90"/>
      <c r="B18" s="90" t="s">
        <v>7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</row>
    <row r="19" spans="1:14" x14ac:dyDescent="0.45">
      <c r="A19" s="90" t="s">
        <v>65</v>
      </c>
      <c r="B19" s="90" t="s">
        <v>6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</row>
    <row r="20" spans="1:14" x14ac:dyDescent="0.45">
      <c r="A20" s="90"/>
      <c r="B20" s="90" t="s">
        <v>7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</row>
    <row r="21" spans="1:14" x14ac:dyDescent="0.45">
      <c r="A21" s="90" t="s">
        <v>66</v>
      </c>
      <c r="B21" s="90" t="s">
        <v>6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</row>
    <row r="22" spans="1:14" x14ac:dyDescent="0.45">
      <c r="A22" s="90"/>
      <c r="B22" s="90" t="s">
        <v>7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</row>
    <row r="23" spans="1:14" x14ac:dyDescent="0.45">
      <c r="A23" s="1" t="s">
        <v>67</v>
      </c>
      <c r="B23" s="2" t="s">
        <v>6</v>
      </c>
      <c r="C23" s="2">
        <v>1</v>
      </c>
      <c r="D23" s="2">
        <v>0</v>
      </c>
      <c r="E23" s="2">
        <v>1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1</v>
      </c>
    </row>
    <row r="24" spans="1:14" x14ac:dyDescent="0.45">
      <c r="A24" s="1"/>
      <c r="B24" s="2" t="s">
        <v>7</v>
      </c>
      <c r="C24" s="2">
        <v>0</v>
      </c>
      <c r="D24" s="2">
        <v>1</v>
      </c>
      <c r="E24" s="2">
        <v>0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</row>
    <row r="25" spans="1:14" x14ac:dyDescent="0.45">
      <c r="A25" s="1" t="s">
        <v>68</v>
      </c>
      <c r="B25" s="2" t="s">
        <v>6</v>
      </c>
      <c r="C25" s="2">
        <v>1</v>
      </c>
      <c r="D25" s="2">
        <v>0</v>
      </c>
      <c r="E25" s="2">
        <v>1</v>
      </c>
      <c r="F25" s="2">
        <v>0</v>
      </c>
      <c r="G25" s="2">
        <v>1</v>
      </c>
      <c r="H25" s="2">
        <v>0</v>
      </c>
      <c r="I25" s="2">
        <v>1</v>
      </c>
      <c r="J25" s="2">
        <v>0</v>
      </c>
      <c r="K25" s="2">
        <v>1</v>
      </c>
      <c r="L25" s="2">
        <v>0</v>
      </c>
      <c r="M25" s="2">
        <v>1</v>
      </c>
      <c r="N25" s="2">
        <v>0</v>
      </c>
    </row>
    <row r="26" spans="1:14" x14ac:dyDescent="0.45">
      <c r="A26" s="1"/>
      <c r="B26" s="2" t="s">
        <v>7</v>
      </c>
      <c r="C26" s="2">
        <v>0</v>
      </c>
      <c r="D26" s="2">
        <v>1</v>
      </c>
      <c r="E26" s="2">
        <v>1</v>
      </c>
      <c r="F26" s="2">
        <v>1</v>
      </c>
      <c r="G26" s="2">
        <v>0</v>
      </c>
      <c r="H26" s="2">
        <v>1</v>
      </c>
      <c r="I26" s="2">
        <v>0</v>
      </c>
      <c r="J26" s="2">
        <v>1</v>
      </c>
      <c r="K26" s="2">
        <v>0</v>
      </c>
      <c r="L26" s="2">
        <v>1</v>
      </c>
      <c r="M26" s="2">
        <v>0</v>
      </c>
      <c r="N26" s="2">
        <v>1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F3272-1757-45D3-9778-F69C6EF2E5E5}">
  <dimension ref="A1:V34"/>
  <sheetViews>
    <sheetView workbookViewId="0">
      <selection activeCell="T33" sqref="T33"/>
    </sheetView>
  </sheetViews>
  <sheetFormatPr defaultRowHeight="14.25" x14ac:dyDescent="0.45"/>
  <cols>
    <col min="2" max="2" width="11.86328125" bestFit="1" customWidth="1"/>
  </cols>
  <sheetData>
    <row r="1" spans="1:22" x14ac:dyDescent="0.45">
      <c r="A1" s="2"/>
      <c r="B1" s="2"/>
      <c r="C1" s="2" t="s">
        <v>5</v>
      </c>
      <c r="D1" s="2"/>
      <c r="E1" s="2"/>
      <c r="F1" s="2"/>
    </row>
    <row r="2" spans="1:22" x14ac:dyDescent="0.45">
      <c r="A2" s="2" t="s">
        <v>4</v>
      </c>
      <c r="B2" s="2"/>
      <c r="C2" s="2" t="s">
        <v>8</v>
      </c>
      <c r="D2" s="2" t="s">
        <v>9</v>
      </c>
      <c r="E2" s="2" t="s">
        <v>10</v>
      </c>
      <c r="F2" s="2" t="s">
        <v>11</v>
      </c>
      <c r="G2" s="2" t="s">
        <v>49</v>
      </c>
      <c r="H2" s="2" t="s">
        <v>50</v>
      </c>
      <c r="I2" s="2" t="s">
        <v>51</v>
      </c>
      <c r="J2" s="2" t="s">
        <v>52</v>
      </c>
      <c r="K2" s="2" t="s">
        <v>53</v>
      </c>
      <c r="L2" s="2" t="s">
        <v>54</v>
      </c>
      <c r="M2" s="2" t="s">
        <v>55</v>
      </c>
      <c r="N2" s="2" t="s">
        <v>56</v>
      </c>
      <c r="O2" s="2" t="s">
        <v>57</v>
      </c>
      <c r="P2" s="2" t="s">
        <v>58</v>
      </c>
      <c r="Q2" s="2" t="s">
        <v>59</v>
      </c>
      <c r="R2" s="88" t="s">
        <v>60</v>
      </c>
      <c r="S2" s="89"/>
      <c r="T2" s="89"/>
      <c r="U2" s="89"/>
      <c r="V2" s="89"/>
    </row>
    <row r="3" spans="1:22" x14ac:dyDescent="0.45">
      <c r="A3" s="2" t="s">
        <v>0</v>
      </c>
      <c r="B3" s="2" t="s">
        <v>6</v>
      </c>
      <c r="C3" s="2">
        <f ca="1">ROUND(RAND(),1)</f>
        <v>0.9</v>
      </c>
      <c r="D3" s="2">
        <f t="shared" ref="D3:R3" ca="1" si="0">ROUND(RAND(),1)</f>
        <v>0.4</v>
      </c>
      <c r="E3" s="2">
        <f t="shared" ca="1" si="0"/>
        <v>0.9</v>
      </c>
      <c r="F3" s="2">
        <f t="shared" ca="1" si="0"/>
        <v>0.9</v>
      </c>
      <c r="G3" s="2">
        <f t="shared" ca="1" si="0"/>
        <v>0.3</v>
      </c>
      <c r="H3" s="2">
        <f t="shared" ca="1" si="0"/>
        <v>0.3</v>
      </c>
      <c r="I3" s="2">
        <f t="shared" ca="1" si="0"/>
        <v>0.3</v>
      </c>
      <c r="J3" s="2">
        <f t="shared" ca="1" si="0"/>
        <v>0.7</v>
      </c>
      <c r="K3" s="2">
        <f t="shared" ca="1" si="0"/>
        <v>0.1</v>
      </c>
      <c r="L3" s="2">
        <f t="shared" ca="1" si="0"/>
        <v>0.2</v>
      </c>
      <c r="M3" s="2">
        <f t="shared" ca="1" si="0"/>
        <v>0.8</v>
      </c>
      <c r="N3" s="2">
        <f t="shared" ca="1" si="0"/>
        <v>1</v>
      </c>
      <c r="O3" s="2">
        <f t="shared" ca="1" si="0"/>
        <v>0.3</v>
      </c>
      <c r="P3" s="2">
        <f t="shared" ca="1" si="0"/>
        <v>0.5</v>
      </c>
      <c r="Q3" s="2">
        <f t="shared" ca="1" si="0"/>
        <v>1</v>
      </c>
      <c r="R3" s="2">
        <f t="shared" ca="1" si="0"/>
        <v>0.2</v>
      </c>
    </row>
    <row r="4" spans="1:22" x14ac:dyDescent="0.45">
      <c r="A4" s="2"/>
      <c r="B4" s="2" t="s">
        <v>7</v>
      </c>
      <c r="C4" s="2">
        <f t="shared" ref="C4:R34" ca="1" si="1">ROUND(RAND(),1)</f>
        <v>1</v>
      </c>
      <c r="D4" s="2">
        <f t="shared" ca="1" si="1"/>
        <v>0.5</v>
      </c>
      <c r="E4" s="2">
        <f t="shared" ca="1" si="1"/>
        <v>0</v>
      </c>
      <c r="F4" s="2">
        <f t="shared" ca="1" si="1"/>
        <v>0.3</v>
      </c>
      <c r="G4" s="2">
        <f t="shared" ca="1" si="1"/>
        <v>0.3</v>
      </c>
      <c r="H4" s="2">
        <f t="shared" ca="1" si="1"/>
        <v>0.4</v>
      </c>
      <c r="I4" s="2">
        <f t="shared" ca="1" si="1"/>
        <v>0.2</v>
      </c>
      <c r="J4" s="2">
        <f t="shared" ca="1" si="1"/>
        <v>0.9</v>
      </c>
      <c r="K4" s="2">
        <f t="shared" ca="1" si="1"/>
        <v>0.7</v>
      </c>
      <c r="L4" s="2">
        <f t="shared" ca="1" si="1"/>
        <v>0.1</v>
      </c>
      <c r="M4" s="2">
        <f t="shared" ca="1" si="1"/>
        <v>0.5</v>
      </c>
      <c r="N4" s="2">
        <f t="shared" ca="1" si="1"/>
        <v>0.7</v>
      </c>
      <c r="O4" s="2">
        <f t="shared" ca="1" si="1"/>
        <v>0.8</v>
      </c>
      <c r="P4" s="2">
        <f t="shared" ca="1" si="1"/>
        <v>0.1</v>
      </c>
      <c r="Q4" s="2">
        <f t="shared" ca="1" si="1"/>
        <v>0.2</v>
      </c>
      <c r="R4" s="2">
        <f t="shared" ca="1" si="1"/>
        <v>0.4</v>
      </c>
    </row>
    <row r="5" spans="1:22" x14ac:dyDescent="0.45">
      <c r="A5" s="2" t="s">
        <v>1</v>
      </c>
      <c r="B5" s="2" t="s">
        <v>6</v>
      </c>
      <c r="C5" s="2">
        <f t="shared" ca="1" si="1"/>
        <v>0</v>
      </c>
      <c r="D5" s="2">
        <f t="shared" ca="1" si="1"/>
        <v>0.6</v>
      </c>
      <c r="E5" s="2">
        <f t="shared" ca="1" si="1"/>
        <v>0.2</v>
      </c>
      <c r="F5" s="2">
        <f t="shared" ca="1" si="1"/>
        <v>0.7</v>
      </c>
      <c r="G5" s="2">
        <f t="shared" ca="1" si="1"/>
        <v>0.5</v>
      </c>
      <c r="H5" s="2">
        <f t="shared" ca="1" si="1"/>
        <v>0.4</v>
      </c>
      <c r="I5" s="2">
        <f t="shared" ca="1" si="1"/>
        <v>0.7</v>
      </c>
      <c r="J5" s="2">
        <f t="shared" ca="1" si="1"/>
        <v>0.2</v>
      </c>
      <c r="K5" s="2">
        <f t="shared" ref="K5:R33" ca="1" si="2">ROUND(RAND(),1)</f>
        <v>0.7</v>
      </c>
      <c r="L5" s="2">
        <f t="shared" ca="1" si="2"/>
        <v>0.5</v>
      </c>
      <c r="M5" s="2">
        <f t="shared" ca="1" si="2"/>
        <v>0.7</v>
      </c>
      <c r="N5" s="2">
        <f t="shared" ca="1" si="2"/>
        <v>0.2</v>
      </c>
      <c r="O5" s="2">
        <f t="shared" ca="1" si="2"/>
        <v>0.5</v>
      </c>
      <c r="P5" s="2">
        <f t="shared" ca="1" si="2"/>
        <v>0</v>
      </c>
      <c r="Q5" s="2">
        <f t="shared" ca="1" si="2"/>
        <v>0.9</v>
      </c>
      <c r="R5" s="2">
        <f t="shared" ca="1" si="2"/>
        <v>0.4</v>
      </c>
    </row>
    <row r="6" spans="1:22" x14ac:dyDescent="0.45">
      <c r="A6" s="2"/>
      <c r="B6" s="2" t="s">
        <v>7</v>
      </c>
      <c r="C6" s="2">
        <f t="shared" ca="1" si="1"/>
        <v>0.4</v>
      </c>
      <c r="D6" s="2">
        <f t="shared" ca="1" si="1"/>
        <v>0.5</v>
      </c>
      <c r="E6" s="2">
        <f t="shared" ca="1" si="1"/>
        <v>0.1</v>
      </c>
      <c r="F6" s="2">
        <f t="shared" ca="1" si="1"/>
        <v>0.1</v>
      </c>
      <c r="G6" s="2">
        <f t="shared" ca="1" si="1"/>
        <v>0.5</v>
      </c>
      <c r="H6" s="2">
        <f t="shared" ca="1" si="1"/>
        <v>0.6</v>
      </c>
      <c r="I6" s="2">
        <f t="shared" ca="1" si="1"/>
        <v>0.2</v>
      </c>
      <c r="J6" s="2">
        <f t="shared" ca="1" si="1"/>
        <v>0.3</v>
      </c>
      <c r="K6" s="2">
        <f t="shared" ca="1" si="2"/>
        <v>0.7</v>
      </c>
      <c r="L6" s="2">
        <f t="shared" ca="1" si="2"/>
        <v>0.3</v>
      </c>
      <c r="M6" s="2">
        <f t="shared" ca="1" si="2"/>
        <v>0.7</v>
      </c>
      <c r="N6" s="2">
        <f t="shared" ca="1" si="2"/>
        <v>1</v>
      </c>
      <c r="O6" s="2">
        <f t="shared" ca="1" si="2"/>
        <v>0.3</v>
      </c>
      <c r="P6" s="2">
        <f t="shared" ca="1" si="2"/>
        <v>0.5</v>
      </c>
      <c r="Q6" s="2">
        <f t="shared" ca="1" si="2"/>
        <v>0.3</v>
      </c>
      <c r="R6" s="2">
        <f t="shared" ca="1" si="2"/>
        <v>0.4</v>
      </c>
    </row>
    <row r="7" spans="1:22" x14ac:dyDescent="0.45">
      <c r="A7" s="2" t="s">
        <v>2</v>
      </c>
      <c r="B7" s="2" t="s">
        <v>6</v>
      </c>
      <c r="C7" s="2">
        <f t="shared" ca="1" si="1"/>
        <v>0</v>
      </c>
      <c r="D7" s="2">
        <f t="shared" ca="1" si="1"/>
        <v>0.5</v>
      </c>
      <c r="E7" s="2">
        <f t="shared" ca="1" si="1"/>
        <v>0.4</v>
      </c>
      <c r="F7" s="2">
        <f t="shared" ca="1" si="1"/>
        <v>0.4</v>
      </c>
      <c r="G7" s="2">
        <f t="shared" ca="1" si="1"/>
        <v>0</v>
      </c>
      <c r="H7" s="2">
        <f t="shared" ca="1" si="1"/>
        <v>1</v>
      </c>
      <c r="I7" s="2">
        <f t="shared" ca="1" si="1"/>
        <v>0.3</v>
      </c>
      <c r="J7" s="2">
        <f t="shared" ca="1" si="1"/>
        <v>0.2</v>
      </c>
      <c r="K7" s="2">
        <f t="shared" ca="1" si="2"/>
        <v>0.3</v>
      </c>
      <c r="L7" s="2">
        <f t="shared" ca="1" si="2"/>
        <v>0.8</v>
      </c>
      <c r="M7" s="2">
        <f t="shared" ca="1" si="2"/>
        <v>0.2</v>
      </c>
      <c r="N7" s="2">
        <f t="shared" ca="1" si="2"/>
        <v>0.7</v>
      </c>
      <c r="O7" s="2">
        <f t="shared" ca="1" si="2"/>
        <v>0.1</v>
      </c>
      <c r="P7" s="2">
        <f t="shared" ca="1" si="2"/>
        <v>0.4</v>
      </c>
      <c r="Q7" s="2">
        <f t="shared" ca="1" si="2"/>
        <v>0.6</v>
      </c>
      <c r="R7" s="2">
        <f t="shared" ca="1" si="2"/>
        <v>0.3</v>
      </c>
    </row>
    <row r="8" spans="1:22" x14ac:dyDescent="0.45">
      <c r="A8" s="2"/>
      <c r="B8" s="2" t="s">
        <v>7</v>
      </c>
      <c r="C8" s="2">
        <f t="shared" ca="1" si="1"/>
        <v>0.3</v>
      </c>
      <c r="D8" s="2">
        <f t="shared" ca="1" si="1"/>
        <v>0.1</v>
      </c>
      <c r="E8" s="2">
        <f t="shared" ca="1" si="1"/>
        <v>0.8</v>
      </c>
      <c r="F8" s="2">
        <f t="shared" ca="1" si="1"/>
        <v>0.2</v>
      </c>
      <c r="G8" s="2">
        <f t="shared" ca="1" si="1"/>
        <v>0.6</v>
      </c>
      <c r="H8" s="2">
        <f t="shared" ca="1" si="1"/>
        <v>0.7</v>
      </c>
      <c r="I8" s="2">
        <f t="shared" ca="1" si="1"/>
        <v>0.3</v>
      </c>
      <c r="J8" s="2">
        <f t="shared" ca="1" si="1"/>
        <v>0</v>
      </c>
      <c r="K8" s="2">
        <f t="shared" ca="1" si="2"/>
        <v>0.2</v>
      </c>
      <c r="L8" s="2">
        <f t="shared" ca="1" si="2"/>
        <v>0.2</v>
      </c>
      <c r="M8" s="2">
        <f t="shared" ca="1" si="2"/>
        <v>0.4</v>
      </c>
      <c r="N8" s="2">
        <f t="shared" ca="1" si="2"/>
        <v>0.6</v>
      </c>
      <c r="O8" s="2">
        <f t="shared" ca="1" si="2"/>
        <v>0.6</v>
      </c>
      <c r="P8" s="2">
        <f t="shared" ca="1" si="2"/>
        <v>0.1</v>
      </c>
      <c r="Q8" s="2">
        <f t="shared" ca="1" si="2"/>
        <v>0.5</v>
      </c>
      <c r="R8" s="2">
        <f t="shared" ca="1" si="2"/>
        <v>0.7</v>
      </c>
    </row>
    <row r="9" spans="1:22" x14ac:dyDescent="0.45">
      <c r="A9" s="2" t="s">
        <v>3</v>
      </c>
      <c r="B9" s="2" t="s">
        <v>6</v>
      </c>
      <c r="C9" s="2">
        <f t="shared" ca="1" si="1"/>
        <v>0.3</v>
      </c>
      <c r="D9" s="2">
        <f t="shared" ca="1" si="1"/>
        <v>0.4</v>
      </c>
      <c r="E9" s="2">
        <f t="shared" ca="1" si="1"/>
        <v>0.5</v>
      </c>
      <c r="F9" s="2">
        <f t="shared" ca="1" si="1"/>
        <v>0.8</v>
      </c>
      <c r="G9" s="2">
        <f t="shared" ca="1" si="1"/>
        <v>0.3</v>
      </c>
      <c r="H9" s="2">
        <f t="shared" ca="1" si="1"/>
        <v>0.4</v>
      </c>
      <c r="I9" s="2">
        <f t="shared" ca="1" si="1"/>
        <v>0</v>
      </c>
      <c r="J9" s="2">
        <f t="shared" ca="1" si="1"/>
        <v>0.9</v>
      </c>
      <c r="K9" s="2">
        <f t="shared" ca="1" si="2"/>
        <v>0.9</v>
      </c>
      <c r="L9" s="2">
        <f t="shared" ca="1" si="2"/>
        <v>0</v>
      </c>
      <c r="M9" s="2">
        <f t="shared" ca="1" si="2"/>
        <v>0.9</v>
      </c>
      <c r="N9" s="2">
        <f t="shared" ca="1" si="2"/>
        <v>0.3</v>
      </c>
      <c r="O9" s="2">
        <f t="shared" ca="1" si="2"/>
        <v>0.6</v>
      </c>
      <c r="P9" s="2">
        <f t="shared" ca="1" si="2"/>
        <v>0.7</v>
      </c>
      <c r="Q9" s="2">
        <f t="shared" ca="1" si="2"/>
        <v>0.4</v>
      </c>
      <c r="R9" s="2">
        <f t="shared" ca="1" si="2"/>
        <v>0.7</v>
      </c>
    </row>
    <row r="10" spans="1:22" x14ac:dyDescent="0.45">
      <c r="A10" s="2"/>
      <c r="B10" s="2" t="s">
        <v>7</v>
      </c>
      <c r="C10" s="2">
        <f t="shared" ca="1" si="1"/>
        <v>0.9</v>
      </c>
      <c r="D10" s="2">
        <f t="shared" ca="1" si="1"/>
        <v>0.4</v>
      </c>
      <c r="E10" s="2">
        <f t="shared" ca="1" si="1"/>
        <v>0.4</v>
      </c>
      <c r="F10" s="2">
        <f t="shared" ca="1" si="1"/>
        <v>0.1</v>
      </c>
      <c r="G10" s="2">
        <f t="shared" ca="1" si="1"/>
        <v>0.4</v>
      </c>
      <c r="H10" s="2">
        <f t="shared" ca="1" si="1"/>
        <v>0.6</v>
      </c>
      <c r="I10" s="2">
        <f t="shared" ca="1" si="1"/>
        <v>0</v>
      </c>
      <c r="J10" s="2">
        <f t="shared" ca="1" si="1"/>
        <v>0.7</v>
      </c>
      <c r="K10" s="2">
        <f t="shared" ca="1" si="2"/>
        <v>0</v>
      </c>
      <c r="L10" s="2">
        <f t="shared" ca="1" si="2"/>
        <v>0.5</v>
      </c>
      <c r="M10" s="2">
        <f t="shared" ca="1" si="2"/>
        <v>0.9</v>
      </c>
      <c r="N10" s="2">
        <f t="shared" ca="1" si="2"/>
        <v>0.5</v>
      </c>
      <c r="O10" s="2">
        <f t="shared" ca="1" si="2"/>
        <v>0.3</v>
      </c>
      <c r="P10" s="2">
        <f t="shared" ca="1" si="2"/>
        <v>0.6</v>
      </c>
      <c r="Q10" s="2">
        <f t="shared" ca="1" si="2"/>
        <v>0.2</v>
      </c>
      <c r="R10" s="2">
        <f t="shared" ca="1" si="2"/>
        <v>0.4</v>
      </c>
    </row>
    <row r="11" spans="1:22" x14ac:dyDescent="0.45">
      <c r="A11" s="1" t="s">
        <v>61</v>
      </c>
      <c r="B11" s="2" t="s">
        <v>6</v>
      </c>
      <c r="C11" s="2">
        <f t="shared" ca="1" si="1"/>
        <v>0.9</v>
      </c>
      <c r="D11" s="2">
        <f t="shared" ca="1" si="1"/>
        <v>0.9</v>
      </c>
      <c r="E11" s="2">
        <f t="shared" ca="1" si="1"/>
        <v>0.5</v>
      </c>
      <c r="F11" s="2">
        <f t="shared" ca="1" si="1"/>
        <v>0.2</v>
      </c>
      <c r="G11" s="2">
        <f t="shared" ca="1" si="1"/>
        <v>0.2</v>
      </c>
      <c r="H11" s="2">
        <f t="shared" ca="1" si="1"/>
        <v>0.2</v>
      </c>
      <c r="I11" s="2">
        <f t="shared" ca="1" si="1"/>
        <v>0.9</v>
      </c>
      <c r="J11" s="2">
        <f t="shared" ca="1" si="1"/>
        <v>0.2</v>
      </c>
      <c r="K11" s="2">
        <f t="shared" ca="1" si="2"/>
        <v>0.7</v>
      </c>
      <c r="L11" s="2">
        <f t="shared" ca="1" si="2"/>
        <v>0.7</v>
      </c>
      <c r="M11" s="2">
        <f t="shared" ca="1" si="2"/>
        <v>0.9</v>
      </c>
      <c r="N11" s="2">
        <f t="shared" ca="1" si="2"/>
        <v>0.2</v>
      </c>
      <c r="O11" s="2">
        <f t="shared" ca="1" si="2"/>
        <v>0.1</v>
      </c>
      <c r="P11" s="2">
        <f t="shared" ca="1" si="2"/>
        <v>0.4</v>
      </c>
      <c r="Q11" s="2">
        <f t="shared" ca="1" si="2"/>
        <v>0.7</v>
      </c>
      <c r="R11" s="2">
        <f t="shared" ca="1" si="2"/>
        <v>0.3</v>
      </c>
    </row>
    <row r="12" spans="1:22" x14ac:dyDescent="0.45">
      <c r="A12" s="1"/>
      <c r="B12" s="2" t="s">
        <v>7</v>
      </c>
      <c r="C12" s="2">
        <f t="shared" ca="1" si="1"/>
        <v>0.2</v>
      </c>
      <c r="D12" s="2">
        <f t="shared" ca="1" si="1"/>
        <v>0.8</v>
      </c>
      <c r="E12" s="2">
        <f t="shared" ca="1" si="1"/>
        <v>0.5</v>
      </c>
      <c r="F12" s="2">
        <f t="shared" ca="1" si="1"/>
        <v>1</v>
      </c>
      <c r="G12" s="2">
        <f t="shared" ca="1" si="1"/>
        <v>0.4</v>
      </c>
      <c r="H12" s="2">
        <f t="shared" ca="1" si="1"/>
        <v>0.5</v>
      </c>
      <c r="I12" s="2">
        <f t="shared" ca="1" si="1"/>
        <v>0.8</v>
      </c>
      <c r="J12" s="2">
        <f t="shared" ca="1" si="1"/>
        <v>0.4</v>
      </c>
      <c r="K12" s="2">
        <f t="shared" ca="1" si="2"/>
        <v>0.5</v>
      </c>
      <c r="L12" s="2">
        <f t="shared" ca="1" si="2"/>
        <v>0.9</v>
      </c>
      <c r="M12" s="2">
        <f t="shared" ca="1" si="2"/>
        <v>0.5</v>
      </c>
      <c r="N12" s="2">
        <f t="shared" ca="1" si="2"/>
        <v>0.1</v>
      </c>
      <c r="O12" s="2">
        <f t="shared" ca="1" si="2"/>
        <v>0.7</v>
      </c>
      <c r="P12" s="2">
        <f t="shared" ca="1" si="2"/>
        <v>0.1</v>
      </c>
      <c r="Q12" s="2">
        <f t="shared" ca="1" si="2"/>
        <v>0.8</v>
      </c>
      <c r="R12" s="2">
        <f t="shared" ca="1" si="2"/>
        <v>0.9</v>
      </c>
    </row>
    <row r="13" spans="1:22" x14ac:dyDescent="0.45">
      <c r="A13" s="1" t="s">
        <v>62</v>
      </c>
      <c r="B13" s="2" t="s">
        <v>6</v>
      </c>
      <c r="C13" s="2">
        <f t="shared" ca="1" si="1"/>
        <v>0.7</v>
      </c>
      <c r="D13" s="2">
        <f t="shared" ca="1" si="1"/>
        <v>0.1</v>
      </c>
      <c r="E13" s="2">
        <f t="shared" ca="1" si="1"/>
        <v>0.7</v>
      </c>
      <c r="F13" s="2">
        <f t="shared" ca="1" si="1"/>
        <v>0.6</v>
      </c>
      <c r="G13" s="2">
        <f t="shared" ca="1" si="1"/>
        <v>0.3</v>
      </c>
      <c r="H13" s="2">
        <f t="shared" ca="1" si="1"/>
        <v>0.3</v>
      </c>
      <c r="I13" s="2">
        <f t="shared" ca="1" si="1"/>
        <v>0.2</v>
      </c>
      <c r="J13" s="2">
        <f t="shared" ca="1" si="1"/>
        <v>0.9</v>
      </c>
      <c r="K13" s="2">
        <f t="shared" ca="1" si="2"/>
        <v>0.7</v>
      </c>
      <c r="L13" s="2">
        <f t="shared" ca="1" si="2"/>
        <v>0.4</v>
      </c>
      <c r="M13" s="2">
        <f t="shared" ca="1" si="2"/>
        <v>0.1</v>
      </c>
      <c r="N13" s="2">
        <f t="shared" ca="1" si="2"/>
        <v>0.8</v>
      </c>
      <c r="O13" s="2">
        <f t="shared" ca="1" si="2"/>
        <v>0.7</v>
      </c>
      <c r="P13" s="2">
        <f t="shared" ca="1" si="2"/>
        <v>0.7</v>
      </c>
      <c r="Q13" s="2">
        <f t="shared" ca="1" si="2"/>
        <v>0.5</v>
      </c>
      <c r="R13" s="2">
        <f t="shared" ca="1" si="2"/>
        <v>1</v>
      </c>
    </row>
    <row r="14" spans="1:22" x14ac:dyDescent="0.45">
      <c r="A14" s="1"/>
      <c r="B14" s="2" t="s">
        <v>7</v>
      </c>
      <c r="C14" s="2">
        <f t="shared" ca="1" si="1"/>
        <v>1</v>
      </c>
      <c r="D14" s="2">
        <f t="shared" ca="1" si="1"/>
        <v>0.7</v>
      </c>
      <c r="E14" s="2">
        <f t="shared" ca="1" si="1"/>
        <v>0.4</v>
      </c>
      <c r="F14" s="2">
        <f t="shared" ca="1" si="1"/>
        <v>0.5</v>
      </c>
      <c r="G14" s="2">
        <f t="shared" ca="1" si="1"/>
        <v>0.8</v>
      </c>
      <c r="H14" s="2">
        <f t="shared" ca="1" si="1"/>
        <v>0.1</v>
      </c>
      <c r="I14" s="2">
        <f t="shared" ca="1" si="1"/>
        <v>0</v>
      </c>
      <c r="J14" s="2">
        <f t="shared" ca="1" si="1"/>
        <v>0.2</v>
      </c>
      <c r="K14" s="2">
        <f t="shared" ca="1" si="2"/>
        <v>0.9</v>
      </c>
      <c r="L14" s="2">
        <f t="shared" ca="1" si="2"/>
        <v>0.8</v>
      </c>
      <c r="M14" s="2">
        <f t="shared" ca="1" si="2"/>
        <v>0.7</v>
      </c>
      <c r="N14" s="2">
        <f t="shared" ca="1" si="2"/>
        <v>0.7</v>
      </c>
      <c r="O14" s="2">
        <f t="shared" ca="1" si="2"/>
        <v>0.6</v>
      </c>
      <c r="P14" s="2">
        <f t="shared" ca="1" si="2"/>
        <v>0</v>
      </c>
      <c r="Q14" s="2">
        <f t="shared" ca="1" si="2"/>
        <v>0.3</v>
      </c>
      <c r="R14" s="2">
        <f t="shared" ca="1" si="2"/>
        <v>0.3</v>
      </c>
    </row>
    <row r="15" spans="1:22" x14ac:dyDescent="0.45">
      <c r="A15" s="99" t="s">
        <v>63</v>
      </c>
      <c r="B15" s="99" t="s">
        <v>6</v>
      </c>
      <c r="C15" s="2">
        <f t="shared" ca="1" si="1"/>
        <v>0.6</v>
      </c>
      <c r="D15" s="2">
        <f t="shared" ca="1" si="1"/>
        <v>0.7</v>
      </c>
      <c r="E15" s="2">
        <f t="shared" ca="1" si="1"/>
        <v>0.5</v>
      </c>
      <c r="F15" s="2">
        <f t="shared" ca="1" si="1"/>
        <v>0.3</v>
      </c>
      <c r="G15" s="2">
        <f t="shared" ca="1" si="1"/>
        <v>0.4</v>
      </c>
      <c r="H15" s="2">
        <f t="shared" ca="1" si="1"/>
        <v>0.8</v>
      </c>
      <c r="I15" s="2">
        <f t="shared" ca="1" si="1"/>
        <v>1</v>
      </c>
      <c r="J15" s="2">
        <f t="shared" ca="1" si="1"/>
        <v>0.2</v>
      </c>
      <c r="K15" s="2">
        <f t="shared" ca="1" si="2"/>
        <v>0.1</v>
      </c>
      <c r="L15" s="2">
        <f t="shared" ca="1" si="2"/>
        <v>0.4</v>
      </c>
      <c r="M15" s="2">
        <f t="shared" ca="1" si="2"/>
        <v>0.3</v>
      </c>
      <c r="N15" s="2">
        <f t="shared" ca="1" si="2"/>
        <v>0.5</v>
      </c>
      <c r="O15" s="2">
        <f t="shared" ca="1" si="2"/>
        <v>0.7</v>
      </c>
      <c r="P15" s="2">
        <f t="shared" ca="1" si="2"/>
        <v>0.4</v>
      </c>
      <c r="Q15" s="2">
        <f t="shared" ca="1" si="2"/>
        <v>0.9</v>
      </c>
      <c r="R15" s="2">
        <f t="shared" ca="1" si="2"/>
        <v>0.7</v>
      </c>
    </row>
    <row r="16" spans="1:22" x14ac:dyDescent="0.45">
      <c r="A16" s="99"/>
      <c r="B16" s="99" t="s">
        <v>7</v>
      </c>
      <c r="C16" s="2">
        <f t="shared" ca="1" si="1"/>
        <v>0.8</v>
      </c>
      <c r="D16" s="2">
        <f t="shared" ca="1" si="1"/>
        <v>1</v>
      </c>
      <c r="E16" s="2">
        <f t="shared" ca="1" si="1"/>
        <v>0.9</v>
      </c>
      <c r="F16" s="2">
        <f t="shared" ca="1" si="1"/>
        <v>0.3</v>
      </c>
      <c r="G16" s="2">
        <f t="shared" ca="1" si="1"/>
        <v>0.5</v>
      </c>
      <c r="H16" s="2">
        <f t="shared" ca="1" si="1"/>
        <v>0.3</v>
      </c>
      <c r="I16" s="2">
        <f t="shared" ca="1" si="1"/>
        <v>0</v>
      </c>
      <c r="J16" s="2">
        <f t="shared" ca="1" si="1"/>
        <v>0.6</v>
      </c>
      <c r="K16" s="2">
        <f t="shared" ca="1" si="2"/>
        <v>0.3</v>
      </c>
      <c r="L16" s="2">
        <f t="shared" ca="1" si="2"/>
        <v>0.9</v>
      </c>
      <c r="M16" s="2">
        <f t="shared" ca="1" si="2"/>
        <v>0.4</v>
      </c>
      <c r="N16" s="2">
        <f t="shared" ca="1" si="2"/>
        <v>0.7</v>
      </c>
      <c r="O16" s="2">
        <f t="shared" ca="1" si="2"/>
        <v>0.8</v>
      </c>
      <c r="P16" s="2">
        <f t="shared" ca="1" si="2"/>
        <v>0.3</v>
      </c>
      <c r="Q16" s="2">
        <f t="shared" ca="1" si="2"/>
        <v>0.2</v>
      </c>
      <c r="R16" s="2">
        <f t="shared" ca="1" si="2"/>
        <v>0.9</v>
      </c>
    </row>
    <row r="17" spans="1:18" x14ac:dyDescent="0.45">
      <c r="A17" s="99" t="s">
        <v>64</v>
      </c>
      <c r="B17" s="99" t="s">
        <v>6</v>
      </c>
      <c r="C17" s="2">
        <f t="shared" ca="1" si="1"/>
        <v>0.1</v>
      </c>
      <c r="D17" s="2">
        <f t="shared" ca="1" si="1"/>
        <v>0.9</v>
      </c>
      <c r="E17" s="2">
        <f t="shared" ca="1" si="1"/>
        <v>0.7</v>
      </c>
      <c r="F17" s="2">
        <f t="shared" ca="1" si="1"/>
        <v>0.8</v>
      </c>
      <c r="G17" s="2">
        <f t="shared" ca="1" si="1"/>
        <v>0.4</v>
      </c>
      <c r="H17" s="2">
        <f t="shared" ca="1" si="1"/>
        <v>0.7</v>
      </c>
      <c r="I17" s="2">
        <f t="shared" ca="1" si="1"/>
        <v>0.5</v>
      </c>
      <c r="J17" s="2">
        <f t="shared" ca="1" si="1"/>
        <v>0.2</v>
      </c>
      <c r="K17" s="2">
        <f t="shared" ca="1" si="2"/>
        <v>0.8</v>
      </c>
      <c r="L17" s="2">
        <f t="shared" ca="1" si="2"/>
        <v>0.9</v>
      </c>
      <c r="M17" s="2">
        <f t="shared" ca="1" si="2"/>
        <v>0.1</v>
      </c>
      <c r="N17" s="2">
        <f t="shared" ca="1" si="2"/>
        <v>0.6</v>
      </c>
      <c r="O17" s="2">
        <f t="shared" ca="1" si="2"/>
        <v>0.3</v>
      </c>
      <c r="P17" s="2">
        <f t="shared" ca="1" si="2"/>
        <v>1</v>
      </c>
      <c r="Q17" s="2">
        <f t="shared" ca="1" si="2"/>
        <v>0.1</v>
      </c>
      <c r="R17" s="2">
        <f t="shared" ca="1" si="2"/>
        <v>0.4</v>
      </c>
    </row>
    <row r="18" spans="1:18" x14ac:dyDescent="0.45">
      <c r="A18" s="99"/>
      <c r="B18" s="99" t="s">
        <v>7</v>
      </c>
      <c r="C18" s="2">
        <f t="shared" ca="1" si="1"/>
        <v>0.1</v>
      </c>
      <c r="D18" s="2">
        <f t="shared" ca="1" si="1"/>
        <v>0.1</v>
      </c>
      <c r="E18" s="2">
        <f t="shared" ca="1" si="1"/>
        <v>0.7</v>
      </c>
      <c r="F18" s="2">
        <f t="shared" ca="1" si="1"/>
        <v>0.8</v>
      </c>
      <c r="G18" s="2">
        <f t="shared" ca="1" si="1"/>
        <v>0</v>
      </c>
      <c r="H18" s="2">
        <f t="shared" ca="1" si="1"/>
        <v>0.7</v>
      </c>
      <c r="I18" s="2">
        <f t="shared" ca="1" si="1"/>
        <v>0.8</v>
      </c>
      <c r="J18" s="2">
        <f t="shared" ca="1" si="1"/>
        <v>0.4</v>
      </c>
      <c r="K18" s="2">
        <f t="shared" ca="1" si="2"/>
        <v>0.3</v>
      </c>
      <c r="L18" s="2">
        <f t="shared" ca="1" si="2"/>
        <v>0</v>
      </c>
      <c r="M18" s="2">
        <f t="shared" ca="1" si="2"/>
        <v>0.7</v>
      </c>
      <c r="N18" s="2">
        <f t="shared" ca="1" si="2"/>
        <v>1</v>
      </c>
      <c r="O18" s="2">
        <f t="shared" ca="1" si="2"/>
        <v>0.1</v>
      </c>
      <c r="P18" s="2">
        <f t="shared" ca="1" si="2"/>
        <v>0</v>
      </c>
      <c r="Q18" s="2">
        <f t="shared" ca="1" si="2"/>
        <v>0.9</v>
      </c>
      <c r="R18" s="2">
        <f t="shared" ca="1" si="2"/>
        <v>0.3</v>
      </c>
    </row>
    <row r="19" spans="1:18" x14ac:dyDescent="0.45">
      <c r="A19" s="99" t="s">
        <v>65</v>
      </c>
      <c r="B19" s="99" t="s">
        <v>6</v>
      </c>
      <c r="C19" s="2">
        <f t="shared" ca="1" si="1"/>
        <v>0.1</v>
      </c>
      <c r="D19" s="2">
        <f t="shared" ca="1" si="1"/>
        <v>0.2</v>
      </c>
      <c r="E19" s="2">
        <f t="shared" ca="1" si="1"/>
        <v>0.8</v>
      </c>
      <c r="F19" s="2">
        <f t="shared" ca="1" si="1"/>
        <v>0.5</v>
      </c>
      <c r="G19" s="2">
        <f t="shared" ca="1" si="1"/>
        <v>0.4</v>
      </c>
      <c r="H19" s="2">
        <f t="shared" ca="1" si="1"/>
        <v>1</v>
      </c>
      <c r="I19" s="2">
        <f t="shared" ca="1" si="1"/>
        <v>0.6</v>
      </c>
      <c r="J19" s="2">
        <f t="shared" ca="1" si="1"/>
        <v>0.3</v>
      </c>
      <c r="K19" s="2">
        <f t="shared" ca="1" si="2"/>
        <v>0</v>
      </c>
      <c r="L19" s="2">
        <f t="shared" ca="1" si="2"/>
        <v>0.6</v>
      </c>
      <c r="M19" s="2">
        <f t="shared" ca="1" si="2"/>
        <v>0.3</v>
      </c>
      <c r="N19" s="2">
        <f t="shared" ca="1" si="2"/>
        <v>0.6</v>
      </c>
      <c r="O19" s="2">
        <f t="shared" ca="1" si="2"/>
        <v>0.6</v>
      </c>
      <c r="P19" s="2">
        <f t="shared" ca="1" si="2"/>
        <v>0.6</v>
      </c>
      <c r="Q19" s="2">
        <f t="shared" ca="1" si="2"/>
        <v>0.9</v>
      </c>
      <c r="R19" s="2">
        <f t="shared" ca="1" si="2"/>
        <v>0.6</v>
      </c>
    </row>
    <row r="20" spans="1:18" x14ac:dyDescent="0.45">
      <c r="A20" s="99"/>
      <c r="B20" s="99" t="s">
        <v>7</v>
      </c>
      <c r="C20" s="2">
        <f t="shared" ca="1" si="1"/>
        <v>0.6</v>
      </c>
      <c r="D20" s="2">
        <f t="shared" ca="1" si="1"/>
        <v>0.6</v>
      </c>
      <c r="E20" s="2">
        <f t="shared" ca="1" si="1"/>
        <v>0.1</v>
      </c>
      <c r="F20" s="2">
        <f t="shared" ca="1" si="1"/>
        <v>0.5</v>
      </c>
      <c r="G20" s="2">
        <f t="shared" ca="1" si="1"/>
        <v>0.7</v>
      </c>
      <c r="H20" s="2">
        <f t="shared" ca="1" si="1"/>
        <v>0.9</v>
      </c>
      <c r="I20" s="2">
        <f t="shared" ca="1" si="1"/>
        <v>0.7</v>
      </c>
      <c r="J20" s="2">
        <f t="shared" ca="1" si="1"/>
        <v>0.5</v>
      </c>
      <c r="K20" s="2">
        <f t="shared" ca="1" si="2"/>
        <v>0.8</v>
      </c>
      <c r="L20" s="2">
        <f t="shared" ca="1" si="2"/>
        <v>0.6</v>
      </c>
      <c r="M20" s="2">
        <f t="shared" ca="1" si="2"/>
        <v>0.2</v>
      </c>
      <c r="N20" s="2">
        <f t="shared" ca="1" si="2"/>
        <v>0.2</v>
      </c>
      <c r="O20" s="2">
        <f t="shared" ca="1" si="2"/>
        <v>0.1</v>
      </c>
      <c r="P20" s="2">
        <f t="shared" ca="1" si="2"/>
        <v>0.3</v>
      </c>
      <c r="Q20" s="2">
        <f t="shared" ca="1" si="2"/>
        <v>0.2</v>
      </c>
      <c r="R20" s="2">
        <f t="shared" ca="1" si="2"/>
        <v>0.1</v>
      </c>
    </row>
    <row r="21" spans="1:18" x14ac:dyDescent="0.45">
      <c r="A21" s="99" t="s">
        <v>66</v>
      </c>
      <c r="B21" s="99" t="s">
        <v>6</v>
      </c>
      <c r="C21" s="2">
        <f t="shared" ca="1" si="1"/>
        <v>0.8</v>
      </c>
      <c r="D21" s="2">
        <f t="shared" ca="1" si="1"/>
        <v>0.4</v>
      </c>
      <c r="E21" s="2">
        <f t="shared" ca="1" si="1"/>
        <v>0.9</v>
      </c>
      <c r="F21" s="2">
        <f t="shared" ca="1" si="1"/>
        <v>1</v>
      </c>
      <c r="G21" s="2">
        <f t="shared" ca="1" si="1"/>
        <v>0.7</v>
      </c>
      <c r="H21" s="2">
        <f t="shared" ca="1" si="1"/>
        <v>0.1</v>
      </c>
      <c r="I21" s="2">
        <f t="shared" ca="1" si="1"/>
        <v>0.8</v>
      </c>
      <c r="J21" s="2">
        <f t="shared" ca="1" si="1"/>
        <v>0.3</v>
      </c>
      <c r="K21" s="2">
        <f t="shared" ca="1" si="2"/>
        <v>0.3</v>
      </c>
      <c r="L21" s="2">
        <f t="shared" ca="1" si="2"/>
        <v>0.7</v>
      </c>
      <c r="M21" s="2">
        <f t="shared" ca="1" si="2"/>
        <v>0.4</v>
      </c>
      <c r="N21" s="2">
        <f t="shared" ca="1" si="2"/>
        <v>0.2</v>
      </c>
      <c r="O21" s="2">
        <f t="shared" ca="1" si="2"/>
        <v>0.4</v>
      </c>
      <c r="P21" s="2">
        <f t="shared" ca="1" si="2"/>
        <v>0.2</v>
      </c>
      <c r="Q21" s="2">
        <f t="shared" ca="1" si="2"/>
        <v>0.1</v>
      </c>
      <c r="R21" s="2">
        <f t="shared" ca="1" si="2"/>
        <v>0.1</v>
      </c>
    </row>
    <row r="22" spans="1:18" x14ac:dyDescent="0.45">
      <c r="A22" s="99"/>
      <c r="B22" s="99" t="s">
        <v>7</v>
      </c>
      <c r="C22" s="2">
        <f t="shared" ca="1" si="1"/>
        <v>0.6</v>
      </c>
      <c r="D22" s="2">
        <f t="shared" ca="1" si="1"/>
        <v>0.4</v>
      </c>
      <c r="E22" s="2">
        <f t="shared" ca="1" si="1"/>
        <v>0.8</v>
      </c>
      <c r="F22" s="2">
        <f t="shared" ca="1" si="1"/>
        <v>0.8</v>
      </c>
      <c r="G22" s="2">
        <f t="shared" ca="1" si="1"/>
        <v>0</v>
      </c>
      <c r="H22" s="2">
        <f t="shared" ca="1" si="1"/>
        <v>0.4</v>
      </c>
      <c r="I22" s="2">
        <f t="shared" ca="1" si="1"/>
        <v>0.8</v>
      </c>
      <c r="J22" s="2">
        <f t="shared" ca="1" si="1"/>
        <v>1</v>
      </c>
      <c r="K22" s="2">
        <f t="shared" ca="1" si="2"/>
        <v>0.9</v>
      </c>
      <c r="L22" s="2">
        <f t="shared" ca="1" si="2"/>
        <v>0.8</v>
      </c>
      <c r="M22" s="2">
        <f t="shared" ca="1" si="2"/>
        <v>0.8</v>
      </c>
      <c r="N22" s="2">
        <f t="shared" ca="1" si="2"/>
        <v>0.2</v>
      </c>
      <c r="O22" s="2">
        <f t="shared" ca="1" si="2"/>
        <v>0.3</v>
      </c>
      <c r="P22" s="2">
        <f t="shared" ca="1" si="2"/>
        <v>0.2</v>
      </c>
      <c r="Q22" s="2">
        <f t="shared" ca="1" si="2"/>
        <v>0.3</v>
      </c>
      <c r="R22" s="2">
        <f t="shared" ca="1" si="2"/>
        <v>0.4</v>
      </c>
    </row>
    <row r="23" spans="1:18" x14ac:dyDescent="0.45">
      <c r="A23" s="1" t="s">
        <v>67</v>
      </c>
      <c r="B23" s="2" t="s">
        <v>6</v>
      </c>
      <c r="C23" s="2">
        <f t="shared" ca="1" si="1"/>
        <v>0.4</v>
      </c>
      <c r="D23" s="2">
        <f t="shared" ca="1" si="1"/>
        <v>0.5</v>
      </c>
      <c r="E23" s="2">
        <f t="shared" ca="1" si="1"/>
        <v>0.5</v>
      </c>
      <c r="F23" s="2">
        <f t="shared" ca="1" si="1"/>
        <v>0.7</v>
      </c>
      <c r="G23" s="2">
        <f t="shared" ca="1" si="1"/>
        <v>0.5</v>
      </c>
      <c r="H23" s="2">
        <f t="shared" ca="1" si="1"/>
        <v>0.4</v>
      </c>
      <c r="I23" s="2">
        <f t="shared" ca="1" si="1"/>
        <v>0.5</v>
      </c>
      <c r="J23" s="2">
        <f t="shared" ca="1" si="1"/>
        <v>0.5</v>
      </c>
      <c r="K23" s="2">
        <f t="shared" ca="1" si="2"/>
        <v>0.8</v>
      </c>
      <c r="L23" s="2">
        <f t="shared" ca="1" si="2"/>
        <v>0.2</v>
      </c>
      <c r="M23" s="2">
        <f t="shared" ca="1" si="2"/>
        <v>1</v>
      </c>
      <c r="N23" s="2">
        <f t="shared" ca="1" si="2"/>
        <v>0.5</v>
      </c>
      <c r="O23" s="2">
        <f t="shared" ca="1" si="2"/>
        <v>0.5</v>
      </c>
      <c r="P23" s="2">
        <f t="shared" ca="1" si="2"/>
        <v>0.3</v>
      </c>
      <c r="Q23" s="2">
        <f t="shared" ca="1" si="2"/>
        <v>0.4</v>
      </c>
      <c r="R23" s="2">
        <f t="shared" ca="1" si="2"/>
        <v>0.3</v>
      </c>
    </row>
    <row r="24" spans="1:18" x14ac:dyDescent="0.45">
      <c r="A24" s="1"/>
      <c r="B24" s="2" t="s">
        <v>7</v>
      </c>
      <c r="C24" s="2">
        <f t="shared" ca="1" si="1"/>
        <v>1</v>
      </c>
      <c r="D24" s="2">
        <f t="shared" ca="1" si="1"/>
        <v>0.4</v>
      </c>
      <c r="E24" s="2">
        <f t="shared" ca="1" si="1"/>
        <v>0.3</v>
      </c>
      <c r="F24" s="2">
        <f t="shared" ca="1" si="1"/>
        <v>0.8</v>
      </c>
      <c r="G24" s="2">
        <f t="shared" ca="1" si="1"/>
        <v>0.6</v>
      </c>
      <c r="H24" s="2">
        <f t="shared" ca="1" si="1"/>
        <v>0.1</v>
      </c>
      <c r="I24" s="2">
        <f t="shared" ca="1" si="1"/>
        <v>0.3</v>
      </c>
      <c r="J24" s="2">
        <f t="shared" ca="1" si="1"/>
        <v>0.3</v>
      </c>
      <c r="K24" s="2">
        <f t="shared" ca="1" si="2"/>
        <v>0.2</v>
      </c>
      <c r="L24" s="2">
        <f t="shared" ca="1" si="2"/>
        <v>0.4</v>
      </c>
      <c r="M24" s="2">
        <f t="shared" ca="1" si="2"/>
        <v>0.9</v>
      </c>
      <c r="N24" s="2">
        <f t="shared" ca="1" si="2"/>
        <v>0.2</v>
      </c>
      <c r="O24" s="2">
        <f t="shared" ca="1" si="2"/>
        <v>0.2</v>
      </c>
      <c r="P24" s="2">
        <f t="shared" ca="1" si="2"/>
        <v>0.6</v>
      </c>
      <c r="Q24" s="2">
        <f t="shared" ca="1" si="2"/>
        <v>0.6</v>
      </c>
      <c r="R24" s="2">
        <f t="shared" ca="1" si="2"/>
        <v>0.4</v>
      </c>
    </row>
    <row r="25" spans="1:18" x14ac:dyDescent="0.45">
      <c r="A25" s="1" t="s">
        <v>68</v>
      </c>
      <c r="B25" s="2" t="s">
        <v>6</v>
      </c>
      <c r="C25" s="2">
        <f t="shared" ca="1" si="1"/>
        <v>0.8</v>
      </c>
      <c r="D25" s="2">
        <f t="shared" ca="1" si="1"/>
        <v>0.8</v>
      </c>
      <c r="E25" s="2">
        <f t="shared" ca="1" si="1"/>
        <v>0.4</v>
      </c>
      <c r="F25" s="2">
        <f t="shared" ca="1" si="1"/>
        <v>0.9</v>
      </c>
      <c r="G25" s="2">
        <f t="shared" ca="1" si="1"/>
        <v>0.5</v>
      </c>
      <c r="H25" s="2">
        <f t="shared" ca="1" si="1"/>
        <v>0.5</v>
      </c>
      <c r="I25" s="2">
        <f t="shared" ca="1" si="1"/>
        <v>0.6</v>
      </c>
      <c r="J25" s="2">
        <f t="shared" ca="1" si="1"/>
        <v>0.6</v>
      </c>
      <c r="K25" s="2">
        <f t="shared" ca="1" si="2"/>
        <v>0.4</v>
      </c>
      <c r="L25" s="2">
        <f t="shared" ca="1" si="2"/>
        <v>0</v>
      </c>
      <c r="M25" s="2">
        <f t="shared" ca="1" si="2"/>
        <v>0.2</v>
      </c>
      <c r="N25" s="2">
        <f t="shared" ca="1" si="2"/>
        <v>0.9</v>
      </c>
      <c r="O25" s="2">
        <f t="shared" ca="1" si="2"/>
        <v>0.6</v>
      </c>
      <c r="P25" s="2">
        <f t="shared" ca="1" si="2"/>
        <v>0.8</v>
      </c>
      <c r="Q25" s="2">
        <f t="shared" ca="1" si="2"/>
        <v>0.9</v>
      </c>
      <c r="R25" s="2">
        <f t="shared" ca="1" si="2"/>
        <v>0.7</v>
      </c>
    </row>
    <row r="26" spans="1:18" x14ac:dyDescent="0.45">
      <c r="A26" s="1"/>
      <c r="B26" s="2" t="s">
        <v>7</v>
      </c>
      <c r="C26" s="2">
        <f t="shared" ca="1" si="1"/>
        <v>0.4</v>
      </c>
      <c r="D26" s="2">
        <f t="shared" ca="1" si="1"/>
        <v>0</v>
      </c>
      <c r="E26" s="2">
        <f t="shared" ca="1" si="1"/>
        <v>0</v>
      </c>
      <c r="F26" s="2">
        <f t="shared" ca="1" si="1"/>
        <v>0.7</v>
      </c>
      <c r="G26" s="2">
        <f t="shared" ca="1" si="1"/>
        <v>0.6</v>
      </c>
      <c r="H26" s="2">
        <f t="shared" ca="1" si="1"/>
        <v>0.9</v>
      </c>
      <c r="I26" s="2">
        <f t="shared" ca="1" si="1"/>
        <v>0.1</v>
      </c>
      <c r="J26" s="2">
        <f t="shared" ca="1" si="1"/>
        <v>0.8</v>
      </c>
      <c r="K26" s="2">
        <f t="shared" ca="1" si="2"/>
        <v>0.1</v>
      </c>
      <c r="L26" s="2">
        <f t="shared" ca="1" si="2"/>
        <v>0.8</v>
      </c>
      <c r="M26" s="2">
        <f t="shared" ca="1" si="2"/>
        <v>0.7</v>
      </c>
      <c r="N26" s="2">
        <f t="shared" ca="1" si="2"/>
        <v>0.8</v>
      </c>
      <c r="O26" s="2">
        <f t="shared" ca="1" si="2"/>
        <v>0.9</v>
      </c>
      <c r="P26" s="2">
        <f t="shared" ca="1" si="2"/>
        <v>0.6</v>
      </c>
      <c r="Q26" s="2">
        <f t="shared" ca="1" si="2"/>
        <v>0.8</v>
      </c>
      <c r="R26" s="2">
        <f t="shared" ca="1" si="2"/>
        <v>0.7</v>
      </c>
    </row>
    <row r="27" spans="1:18" x14ac:dyDescent="0.45">
      <c r="A27" s="1" t="s">
        <v>69</v>
      </c>
      <c r="B27" s="2" t="s">
        <v>6</v>
      </c>
      <c r="C27" s="2">
        <f t="shared" ca="1" si="1"/>
        <v>0.5</v>
      </c>
      <c r="D27" s="2">
        <f t="shared" ca="1" si="1"/>
        <v>0.2</v>
      </c>
      <c r="E27" s="2">
        <f t="shared" ca="1" si="1"/>
        <v>0.9</v>
      </c>
      <c r="F27" s="2">
        <f t="shared" ca="1" si="1"/>
        <v>0.1</v>
      </c>
      <c r="G27" s="2">
        <f t="shared" ca="1" si="1"/>
        <v>0.2</v>
      </c>
      <c r="H27" s="2">
        <f t="shared" ca="1" si="1"/>
        <v>0.7</v>
      </c>
      <c r="I27" s="2">
        <f t="shared" ca="1" si="1"/>
        <v>0.1</v>
      </c>
      <c r="J27" s="2">
        <f t="shared" ca="1" si="1"/>
        <v>0</v>
      </c>
      <c r="K27" s="2">
        <f t="shared" ca="1" si="2"/>
        <v>0</v>
      </c>
      <c r="L27" s="2">
        <f t="shared" ca="1" si="2"/>
        <v>0.9</v>
      </c>
      <c r="M27" s="2">
        <f t="shared" ca="1" si="2"/>
        <v>0.7</v>
      </c>
      <c r="N27" s="2">
        <f t="shared" ca="1" si="2"/>
        <v>0.5</v>
      </c>
      <c r="O27" s="2">
        <f t="shared" ca="1" si="2"/>
        <v>0.6</v>
      </c>
      <c r="P27" s="2">
        <f t="shared" ca="1" si="2"/>
        <v>0.7</v>
      </c>
      <c r="Q27" s="2">
        <f t="shared" ca="1" si="2"/>
        <v>0.4</v>
      </c>
      <c r="R27" s="2">
        <f t="shared" ca="1" si="2"/>
        <v>0.7</v>
      </c>
    </row>
    <row r="28" spans="1:18" x14ac:dyDescent="0.45">
      <c r="A28" s="1"/>
      <c r="B28" s="2" t="s">
        <v>7</v>
      </c>
      <c r="C28" s="2">
        <f t="shared" ca="1" si="1"/>
        <v>0.2</v>
      </c>
      <c r="D28" s="2">
        <f t="shared" ca="1" si="1"/>
        <v>0.9</v>
      </c>
      <c r="E28" s="2">
        <f t="shared" ca="1" si="1"/>
        <v>0.4</v>
      </c>
      <c r="F28" s="2">
        <f t="shared" ca="1" si="1"/>
        <v>0.2</v>
      </c>
      <c r="G28" s="2">
        <f t="shared" ca="1" si="1"/>
        <v>0.4</v>
      </c>
      <c r="H28" s="2">
        <f t="shared" ca="1" si="1"/>
        <v>0.1</v>
      </c>
      <c r="I28" s="2">
        <f t="shared" ca="1" si="1"/>
        <v>0.3</v>
      </c>
      <c r="J28" s="2">
        <f t="shared" ca="1" si="1"/>
        <v>0.2</v>
      </c>
      <c r="K28" s="2">
        <f t="shared" ca="1" si="2"/>
        <v>1</v>
      </c>
      <c r="L28" s="2">
        <f t="shared" ca="1" si="2"/>
        <v>0.5</v>
      </c>
      <c r="M28" s="2">
        <f t="shared" ca="1" si="2"/>
        <v>0.6</v>
      </c>
      <c r="N28" s="2">
        <f t="shared" ca="1" si="2"/>
        <v>0.6</v>
      </c>
      <c r="O28" s="2">
        <f t="shared" ca="1" si="2"/>
        <v>0.1</v>
      </c>
      <c r="P28" s="2">
        <f t="shared" ca="1" si="2"/>
        <v>0.9</v>
      </c>
      <c r="Q28" s="2">
        <f t="shared" ca="1" si="2"/>
        <v>0.6</v>
      </c>
      <c r="R28" s="2">
        <f t="shared" ca="1" si="2"/>
        <v>0</v>
      </c>
    </row>
    <row r="29" spans="1:18" x14ac:dyDescent="0.45">
      <c r="A29" s="1" t="s">
        <v>70</v>
      </c>
      <c r="B29" s="2" t="s">
        <v>6</v>
      </c>
      <c r="C29" s="2">
        <f t="shared" ca="1" si="1"/>
        <v>1</v>
      </c>
      <c r="D29" s="2">
        <f t="shared" ca="1" si="1"/>
        <v>0.9</v>
      </c>
      <c r="E29" s="2">
        <f t="shared" ca="1" si="1"/>
        <v>0.9</v>
      </c>
      <c r="F29" s="2">
        <f t="shared" ca="1" si="1"/>
        <v>0.7</v>
      </c>
      <c r="G29" s="2">
        <f t="shared" ca="1" si="1"/>
        <v>0.1</v>
      </c>
      <c r="H29" s="2">
        <f t="shared" ca="1" si="1"/>
        <v>0.5</v>
      </c>
      <c r="I29" s="2">
        <f t="shared" ca="1" si="1"/>
        <v>0.8</v>
      </c>
      <c r="J29" s="2">
        <f t="shared" ca="1" si="1"/>
        <v>1</v>
      </c>
      <c r="K29" s="2">
        <f t="shared" ca="1" si="2"/>
        <v>0.4</v>
      </c>
      <c r="L29" s="2">
        <f t="shared" ca="1" si="2"/>
        <v>1</v>
      </c>
      <c r="M29" s="2">
        <f t="shared" ca="1" si="2"/>
        <v>0.9</v>
      </c>
      <c r="N29" s="2">
        <f t="shared" ca="1" si="2"/>
        <v>0.6</v>
      </c>
      <c r="O29" s="2">
        <f t="shared" ca="1" si="2"/>
        <v>0.4</v>
      </c>
      <c r="P29" s="2">
        <f t="shared" ca="1" si="2"/>
        <v>0.4</v>
      </c>
      <c r="Q29" s="2">
        <f t="shared" ca="1" si="2"/>
        <v>0.2</v>
      </c>
      <c r="R29" s="2">
        <f t="shared" ca="1" si="2"/>
        <v>0.5</v>
      </c>
    </row>
    <row r="30" spans="1:18" x14ac:dyDescent="0.45">
      <c r="A30" s="1"/>
      <c r="B30" s="2" t="s">
        <v>7</v>
      </c>
      <c r="C30" s="2">
        <f t="shared" ca="1" si="1"/>
        <v>0.7</v>
      </c>
      <c r="D30" s="2">
        <f t="shared" ca="1" si="1"/>
        <v>0.3</v>
      </c>
      <c r="E30" s="2">
        <f t="shared" ca="1" si="1"/>
        <v>0.8</v>
      </c>
      <c r="F30" s="2">
        <f t="shared" ca="1" si="1"/>
        <v>0.7</v>
      </c>
      <c r="G30" s="2">
        <f t="shared" ca="1" si="1"/>
        <v>0.1</v>
      </c>
      <c r="H30" s="2">
        <f t="shared" ca="1" si="1"/>
        <v>0.4</v>
      </c>
      <c r="I30" s="2">
        <f t="shared" ca="1" si="1"/>
        <v>0.7</v>
      </c>
      <c r="J30" s="2">
        <f t="shared" ca="1" si="1"/>
        <v>0.4</v>
      </c>
      <c r="K30" s="2">
        <f t="shared" ca="1" si="2"/>
        <v>0.3</v>
      </c>
      <c r="L30" s="2">
        <f t="shared" ca="1" si="2"/>
        <v>1</v>
      </c>
      <c r="M30" s="2">
        <f t="shared" ca="1" si="2"/>
        <v>0.3</v>
      </c>
      <c r="N30" s="2">
        <f t="shared" ca="1" si="2"/>
        <v>0.7</v>
      </c>
      <c r="O30" s="2">
        <f t="shared" ca="1" si="2"/>
        <v>0.3</v>
      </c>
      <c r="P30" s="2">
        <f t="shared" ca="1" si="2"/>
        <v>0.3</v>
      </c>
      <c r="Q30" s="2">
        <f t="shared" ca="1" si="2"/>
        <v>0.4</v>
      </c>
      <c r="R30" s="2">
        <f t="shared" ca="1" si="2"/>
        <v>0.1</v>
      </c>
    </row>
    <row r="31" spans="1:18" x14ac:dyDescent="0.45">
      <c r="A31" s="1" t="s">
        <v>71</v>
      </c>
      <c r="B31" s="2" t="s">
        <v>6</v>
      </c>
      <c r="C31" s="2">
        <f t="shared" ca="1" si="1"/>
        <v>0.5</v>
      </c>
      <c r="D31" s="2">
        <f t="shared" ca="1" si="1"/>
        <v>0.1</v>
      </c>
      <c r="E31" s="2">
        <f t="shared" ca="1" si="1"/>
        <v>0.4</v>
      </c>
      <c r="F31" s="2">
        <f t="shared" ca="1" si="1"/>
        <v>0.8</v>
      </c>
      <c r="G31" s="2">
        <f t="shared" ca="1" si="1"/>
        <v>0.4</v>
      </c>
      <c r="H31" s="2">
        <f t="shared" ca="1" si="1"/>
        <v>1</v>
      </c>
      <c r="I31" s="2">
        <f t="shared" ca="1" si="1"/>
        <v>0.9</v>
      </c>
      <c r="J31" s="2">
        <f t="shared" ca="1" si="1"/>
        <v>0.8</v>
      </c>
      <c r="K31" s="2">
        <f t="shared" ca="1" si="2"/>
        <v>0.3</v>
      </c>
      <c r="L31" s="2">
        <f t="shared" ca="1" si="2"/>
        <v>0.8</v>
      </c>
      <c r="M31" s="2">
        <f t="shared" ca="1" si="2"/>
        <v>0.2</v>
      </c>
      <c r="N31" s="2">
        <f t="shared" ca="1" si="2"/>
        <v>0.7</v>
      </c>
      <c r="O31" s="2">
        <f t="shared" ca="1" si="2"/>
        <v>0.6</v>
      </c>
      <c r="P31" s="2">
        <f t="shared" ca="1" si="2"/>
        <v>1</v>
      </c>
      <c r="Q31" s="2">
        <f t="shared" ca="1" si="2"/>
        <v>0.1</v>
      </c>
      <c r="R31" s="2">
        <f t="shared" ca="1" si="2"/>
        <v>1</v>
      </c>
    </row>
    <row r="32" spans="1:18" x14ac:dyDescent="0.45">
      <c r="A32" s="1"/>
      <c r="B32" s="2" t="s">
        <v>7</v>
      </c>
      <c r="C32" s="2">
        <f t="shared" ca="1" si="1"/>
        <v>0.1</v>
      </c>
      <c r="D32" s="2">
        <f t="shared" ca="1" si="1"/>
        <v>0.9</v>
      </c>
      <c r="E32" s="2">
        <f t="shared" ca="1" si="1"/>
        <v>0.9</v>
      </c>
      <c r="F32" s="2">
        <f t="shared" ca="1" si="1"/>
        <v>1</v>
      </c>
      <c r="G32" s="2">
        <f t="shared" ca="1" si="1"/>
        <v>0.1</v>
      </c>
      <c r="H32" s="2">
        <f t="shared" ca="1" si="1"/>
        <v>0.4</v>
      </c>
      <c r="I32" s="2">
        <f t="shared" ca="1" si="1"/>
        <v>0.2</v>
      </c>
      <c r="J32" s="2">
        <f t="shared" ca="1" si="1"/>
        <v>0.2</v>
      </c>
      <c r="K32" s="2">
        <f t="shared" ca="1" si="2"/>
        <v>0.8</v>
      </c>
      <c r="L32" s="2">
        <f t="shared" ca="1" si="2"/>
        <v>0.9</v>
      </c>
      <c r="M32" s="2">
        <f t="shared" ca="1" si="2"/>
        <v>0.4</v>
      </c>
      <c r="N32" s="2">
        <f t="shared" ca="1" si="2"/>
        <v>1</v>
      </c>
      <c r="O32" s="2">
        <f t="shared" ca="1" si="2"/>
        <v>0.1</v>
      </c>
      <c r="P32" s="2">
        <f t="shared" ca="1" si="2"/>
        <v>0.4</v>
      </c>
      <c r="Q32" s="2">
        <f t="shared" ca="1" si="2"/>
        <v>0.4</v>
      </c>
      <c r="R32" s="2">
        <f t="shared" ca="1" si="2"/>
        <v>0</v>
      </c>
    </row>
    <row r="33" spans="1:18" x14ac:dyDescent="0.45">
      <c r="A33" s="1" t="s">
        <v>72</v>
      </c>
      <c r="B33" s="2" t="s">
        <v>6</v>
      </c>
      <c r="C33" s="2">
        <f t="shared" ca="1" si="1"/>
        <v>1</v>
      </c>
      <c r="D33" s="2">
        <f t="shared" ca="1" si="1"/>
        <v>0</v>
      </c>
      <c r="E33" s="2">
        <f t="shared" ca="1" si="1"/>
        <v>0.4</v>
      </c>
      <c r="F33" s="2">
        <f t="shared" ca="1" si="1"/>
        <v>0</v>
      </c>
      <c r="G33" s="2">
        <f t="shared" ca="1" si="1"/>
        <v>0.6</v>
      </c>
      <c r="H33" s="2">
        <f t="shared" ca="1" si="1"/>
        <v>0.2</v>
      </c>
      <c r="I33" s="2">
        <f t="shared" ca="1" si="1"/>
        <v>0.3</v>
      </c>
      <c r="J33" s="2">
        <f t="shared" ca="1" si="1"/>
        <v>0.2</v>
      </c>
      <c r="K33" s="2">
        <f t="shared" ca="1" si="2"/>
        <v>0.8</v>
      </c>
      <c r="L33" s="2">
        <f t="shared" ca="1" si="2"/>
        <v>1</v>
      </c>
      <c r="M33" s="2">
        <f t="shared" ca="1" si="2"/>
        <v>0.2</v>
      </c>
      <c r="N33" s="2">
        <f t="shared" ca="1" si="2"/>
        <v>0.2</v>
      </c>
      <c r="O33" s="2">
        <f t="shared" ca="1" si="2"/>
        <v>0.5</v>
      </c>
      <c r="P33" s="2">
        <f t="shared" ca="1" si="2"/>
        <v>0.9</v>
      </c>
      <c r="Q33" s="2">
        <f t="shared" ca="1" si="2"/>
        <v>0.7</v>
      </c>
      <c r="R33" s="2">
        <f t="shared" ca="1" si="2"/>
        <v>0.7</v>
      </c>
    </row>
    <row r="34" spans="1:18" x14ac:dyDescent="0.45">
      <c r="A34" s="1"/>
      <c r="B34" s="2" t="s">
        <v>7</v>
      </c>
      <c r="C34" s="2">
        <f t="shared" ca="1" si="1"/>
        <v>0.8</v>
      </c>
      <c r="D34" s="2">
        <f t="shared" ca="1" si="1"/>
        <v>0.6</v>
      </c>
      <c r="E34" s="2">
        <f t="shared" ca="1" si="1"/>
        <v>0.7</v>
      </c>
      <c r="F34" s="2">
        <f t="shared" ca="1" si="1"/>
        <v>0.8</v>
      </c>
      <c r="G34" s="2">
        <f t="shared" ca="1" si="1"/>
        <v>0.7</v>
      </c>
      <c r="H34" s="2">
        <f t="shared" ca="1" si="1"/>
        <v>0.8</v>
      </c>
      <c r="I34" s="2">
        <f t="shared" ca="1" si="1"/>
        <v>0.6</v>
      </c>
      <c r="J34" s="2">
        <f t="shared" ref="J34" ca="1" si="3">ROUND(RAND(),1)</f>
        <v>0.4</v>
      </c>
      <c r="K34" s="2">
        <v>0</v>
      </c>
      <c r="L34" s="2">
        <v>0</v>
      </c>
      <c r="M34" s="2">
        <f t="shared" ref="M34:R34" ca="1" si="4">ROUND(RAND(),1)</f>
        <v>0.2</v>
      </c>
      <c r="N34" s="2">
        <f t="shared" ca="1" si="4"/>
        <v>1</v>
      </c>
      <c r="O34" s="2">
        <f t="shared" ca="1" si="4"/>
        <v>0.6</v>
      </c>
      <c r="P34" s="2">
        <f t="shared" ca="1" si="4"/>
        <v>0.7</v>
      </c>
      <c r="Q34" s="2">
        <f t="shared" ca="1" si="4"/>
        <v>0.8</v>
      </c>
      <c r="R34" s="2">
        <f t="shared" ca="1" si="4"/>
        <v>0.7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S70"/>
  <sheetViews>
    <sheetView topLeftCell="A22" workbookViewId="0">
      <selection activeCell="C48" sqref="C48:I50"/>
    </sheetView>
  </sheetViews>
  <sheetFormatPr defaultRowHeight="14.25" x14ac:dyDescent="0.45"/>
  <cols>
    <col min="1" max="1" width="3.73046875" customWidth="1"/>
    <col min="2" max="2" width="15.1328125" customWidth="1"/>
    <col min="3" max="3" width="20.46484375" bestFit="1" customWidth="1"/>
    <col min="8" max="8" width="43" bestFit="1" customWidth="1"/>
    <col min="9" max="9" width="17" customWidth="1"/>
  </cols>
  <sheetData>
    <row r="2" spans="3:19" x14ac:dyDescent="0.45"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6"/>
    </row>
    <row r="3" spans="3:19" x14ac:dyDescent="0.45">
      <c r="C3" s="91" t="s">
        <v>73</v>
      </c>
      <c r="D3" s="87" t="s">
        <v>41</v>
      </c>
      <c r="E3" s="87" t="s">
        <v>42</v>
      </c>
      <c r="F3" s="87" t="s">
        <v>44</v>
      </c>
      <c r="G3" s="87" t="s">
        <v>45</v>
      </c>
      <c r="H3" s="87" t="s">
        <v>46</v>
      </c>
      <c r="I3" s="87" t="s">
        <v>43</v>
      </c>
      <c r="J3" s="87"/>
      <c r="K3" s="87"/>
      <c r="L3" s="87"/>
      <c r="M3" s="87"/>
      <c r="N3" s="87"/>
      <c r="O3" s="87"/>
      <c r="P3" s="87"/>
      <c r="Q3" s="87"/>
      <c r="R3" s="87"/>
      <c r="S3" s="86"/>
    </row>
    <row r="4" spans="3:19" x14ac:dyDescent="0.45">
      <c r="C4" s="87"/>
      <c r="D4" s="87">
        <v>1</v>
      </c>
      <c r="E4" s="87">
        <v>1</v>
      </c>
      <c r="F4" s="87">
        <v>1.8333333333333299</v>
      </c>
      <c r="G4" s="87">
        <v>0.33570312499999999</v>
      </c>
      <c r="H4" s="87" t="s">
        <v>47</v>
      </c>
      <c r="I4" s="87">
        <v>2.1690364583333301</v>
      </c>
      <c r="J4" s="87"/>
      <c r="K4" s="87"/>
      <c r="L4" s="87"/>
      <c r="M4" s="87"/>
      <c r="N4" s="87"/>
      <c r="O4" s="87"/>
      <c r="P4" s="87"/>
      <c r="Q4" s="87"/>
      <c r="R4" s="87"/>
      <c r="S4" s="86"/>
    </row>
    <row r="5" spans="3:19" x14ac:dyDescent="0.45">
      <c r="C5" s="87"/>
      <c r="D5" s="87">
        <v>1</v>
      </c>
      <c r="E5" s="87">
        <v>5</v>
      </c>
      <c r="F5" s="87">
        <v>1.8333333333333299</v>
      </c>
      <c r="G5" s="87">
        <v>0.33570312499999999</v>
      </c>
      <c r="H5" s="87" t="s">
        <v>47</v>
      </c>
      <c r="I5" s="87">
        <v>2.1690364583333301</v>
      </c>
      <c r="J5" s="87"/>
      <c r="K5" s="87"/>
      <c r="L5" s="87"/>
      <c r="M5" s="87"/>
      <c r="N5" s="87"/>
      <c r="O5" s="87"/>
      <c r="P5" s="87"/>
      <c r="Q5" s="87"/>
      <c r="R5" s="87"/>
      <c r="S5" s="86"/>
    </row>
    <row r="6" spans="3:19" x14ac:dyDescent="0.45">
      <c r="C6" s="87"/>
      <c r="D6" s="87">
        <v>1</v>
      </c>
      <c r="E6" s="87">
        <v>10</v>
      </c>
      <c r="F6" s="87">
        <v>1.3333333333333299</v>
      </c>
      <c r="G6" s="87">
        <v>1.0188593749999999</v>
      </c>
      <c r="H6" s="87" t="s">
        <v>48</v>
      </c>
      <c r="I6" s="87">
        <v>14.3521927083333</v>
      </c>
      <c r="J6" s="87"/>
      <c r="K6" s="87"/>
      <c r="L6" s="87"/>
      <c r="M6" s="87"/>
      <c r="N6" s="87"/>
      <c r="O6" s="87"/>
      <c r="P6" s="87"/>
      <c r="Q6" s="87"/>
      <c r="R6" s="87"/>
      <c r="S6" s="86"/>
    </row>
    <row r="7" spans="3:19" x14ac:dyDescent="0.45">
      <c r="C7" s="87"/>
      <c r="D7" s="87">
        <v>1</v>
      </c>
      <c r="E7" s="87">
        <v>25</v>
      </c>
      <c r="F7" s="87">
        <v>1.3333333333333299</v>
      </c>
      <c r="G7" s="87">
        <v>1.0188593749999999</v>
      </c>
      <c r="H7" s="87" t="s">
        <v>48</v>
      </c>
      <c r="I7" s="87">
        <v>34.352192708333298</v>
      </c>
      <c r="J7" s="87"/>
      <c r="K7" s="87"/>
      <c r="L7" s="87"/>
      <c r="M7" s="87"/>
      <c r="N7" s="87"/>
      <c r="O7" s="87"/>
      <c r="P7" s="87"/>
      <c r="Q7" s="87"/>
      <c r="R7" s="87"/>
      <c r="S7" s="86"/>
    </row>
    <row r="8" spans="3:19" x14ac:dyDescent="0.45">
      <c r="C8" s="87"/>
      <c r="D8" s="87">
        <v>1</v>
      </c>
      <c r="E8" s="87">
        <v>50</v>
      </c>
      <c r="F8" s="87">
        <v>1.3333333333333299</v>
      </c>
      <c r="G8" s="87">
        <v>1.0188593749999999</v>
      </c>
      <c r="H8" s="87" t="s">
        <v>48</v>
      </c>
      <c r="I8" s="87">
        <v>67.685526041666606</v>
      </c>
      <c r="J8" s="87"/>
      <c r="K8" s="87"/>
      <c r="L8" s="87"/>
      <c r="M8" s="87"/>
      <c r="N8" s="87"/>
      <c r="O8" s="87"/>
      <c r="P8" s="87"/>
      <c r="Q8" s="87"/>
      <c r="R8" s="87"/>
      <c r="S8" s="86"/>
    </row>
    <row r="9" spans="3:19" x14ac:dyDescent="0.45">
      <c r="C9" s="87"/>
      <c r="D9" s="87">
        <v>1</v>
      </c>
      <c r="E9" s="87">
        <v>100</v>
      </c>
      <c r="F9" s="87">
        <v>1.3333333333333299</v>
      </c>
      <c r="G9" s="87">
        <v>1.0188593749999999</v>
      </c>
      <c r="H9" s="87" t="s">
        <v>48</v>
      </c>
      <c r="I9" s="87">
        <v>134.35219270833301</v>
      </c>
      <c r="J9" s="87"/>
      <c r="K9" s="87"/>
      <c r="L9" s="87"/>
      <c r="M9" s="87"/>
      <c r="N9" s="87"/>
      <c r="O9" s="87"/>
      <c r="P9" s="87"/>
      <c r="Q9" s="87"/>
      <c r="R9" s="87"/>
      <c r="S9" s="86"/>
    </row>
    <row r="10" spans="3:19" x14ac:dyDescent="0.45">
      <c r="C10" s="87"/>
      <c r="D10" s="87">
        <v>5</v>
      </c>
      <c r="E10" s="87">
        <v>1</v>
      </c>
      <c r="F10" s="87">
        <v>1.8333333333333299</v>
      </c>
      <c r="G10" s="87">
        <v>0.33570312499999999</v>
      </c>
      <c r="H10" s="87" t="s">
        <v>47</v>
      </c>
      <c r="I10" s="87">
        <v>3.5118489583333301</v>
      </c>
      <c r="J10" s="87"/>
      <c r="K10" s="87"/>
      <c r="L10" s="87"/>
      <c r="M10" s="87"/>
      <c r="N10" s="87"/>
      <c r="O10" s="87"/>
      <c r="P10" s="87"/>
      <c r="Q10" s="87"/>
      <c r="R10" s="87"/>
      <c r="S10" s="86"/>
    </row>
    <row r="11" spans="3:19" x14ac:dyDescent="0.45">
      <c r="C11" s="87"/>
      <c r="D11" s="87">
        <v>10</v>
      </c>
      <c r="E11" s="87">
        <v>1</v>
      </c>
      <c r="F11" s="87">
        <v>1.8333333333333299</v>
      </c>
      <c r="G11" s="87">
        <v>0.33570312499999999</v>
      </c>
      <c r="H11" s="87" t="s">
        <v>47</v>
      </c>
      <c r="I11" s="87">
        <v>5.1903645833333298</v>
      </c>
      <c r="J11" s="87"/>
      <c r="K11" s="87"/>
      <c r="L11" s="87"/>
      <c r="M11" s="87"/>
      <c r="N11" s="87"/>
      <c r="O11" s="87"/>
      <c r="P11" s="87"/>
      <c r="Q11" s="87"/>
      <c r="R11" s="87"/>
      <c r="S11" s="86"/>
    </row>
    <row r="12" spans="3:19" x14ac:dyDescent="0.45">
      <c r="C12" s="87"/>
      <c r="D12" s="87">
        <v>25</v>
      </c>
      <c r="E12" s="87">
        <v>1</v>
      </c>
      <c r="F12" s="87">
        <v>1.8333333333333299</v>
      </c>
      <c r="G12" s="87">
        <v>0.33570312499999999</v>
      </c>
      <c r="H12" s="87" t="s">
        <v>47</v>
      </c>
      <c r="I12" s="87">
        <v>10.2259114583333</v>
      </c>
      <c r="J12" s="87"/>
      <c r="K12" s="87"/>
      <c r="L12" s="87"/>
      <c r="M12" s="87"/>
      <c r="N12" s="87"/>
      <c r="O12" s="87"/>
      <c r="P12" s="87"/>
      <c r="Q12" s="87"/>
      <c r="R12" s="87"/>
      <c r="S12" s="86"/>
    </row>
    <row r="13" spans="3:19" x14ac:dyDescent="0.45">
      <c r="C13" s="87"/>
      <c r="D13" s="87">
        <v>50</v>
      </c>
      <c r="E13" s="87">
        <v>1</v>
      </c>
      <c r="F13" s="87">
        <v>1.8333333333333299</v>
      </c>
      <c r="G13" s="87">
        <v>0.33570312499999999</v>
      </c>
      <c r="H13" s="87" t="s">
        <v>47</v>
      </c>
      <c r="I13" s="87">
        <v>18.6184895833333</v>
      </c>
      <c r="J13" s="87"/>
      <c r="K13" s="87"/>
      <c r="L13" s="87"/>
      <c r="M13" s="87"/>
      <c r="N13" s="87"/>
      <c r="O13" s="87"/>
      <c r="P13" s="87"/>
      <c r="Q13" s="87"/>
      <c r="R13" s="87"/>
      <c r="S13" s="86"/>
    </row>
    <row r="14" spans="3:19" x14ac:dyDescent="0.45">
      <c r="C14" s="87"/>
      <c r="D14" s="87">
        <v>100</v>
      </c>
      <c r="E14" s="87">
        <v>1</v>
      </c>
      <c r="F14" s="87">
        <v>1.8333333333333299</v>
      </c>
      <c r="G14" s="87">
        <v>0.33570312499999999</v>
      </c>
      <c r="H14" s="87" t="s">
        <v>47</v>
      </c>
      <c r="I14" s="87">
        <v>35.4036458333333</v>
      </c>
      <c r="J14" s="87"/>
      <c r="K14" s="87"/>
      <c r="L14" s="87"/>
      <c r="M14" s="87"/>
      <c r="N14" s="87"/>
      <c r="O14" s="87"/>
      <c r="P14" s="87"/>
      <c r="Q14" s="87"/>
      <c r="R14" s="87"/>
      <c r="S14" s="86"/>
    </row>
    <row r="15" spans="3:19" x14ac:dyDescent="0.45"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6"/>
    </row>
    <row r="16" spans="3:19" x14ac:dyDescent="0.45">
      <c r="C16" s="91" t="s">
        <v>74</v>
      </c>
      <c r="D16" s="87" t="s">
        <v>41</v>
      </c>
      <c r="E16" s="87" t="s">
        <v>42</v>
      </c>
      <c r="F16" s="87" t="s">
        <v>44</v>
      </c>
      <c r="G16" s="87" t="s">
        <v>45</v>
      </c>
      <c r="H16" s="87" t="s">
        <v>46</v>
      </c>
      <c r="I16" s="87" t="s">
        <v>43</v>
      </c>
      <c r="J16" s="87"/>
      <c r="K16" s="87"/>
      <c r="L16" s="87"/>
      <c r="M16" s="87"/>
      <c r="N16" s="87"/>
      <c r="O16" s="87"/>
      <c r="P16" s="87"/>
      <c r="Q16" s="87"/>
      <c r="R16" s="87"/>
      <c r="S16" s="86"/>
    </row>
    <row r="17" spans="2:19" x14ac:dyDescent="0.45">
      <c r="C17" s="87"/>
      <c r="D17" s="87">
        <v>1</v>
      </c>
      <c r="E17" s="87">
        <v>1</v>
      </c>
      <c r="F17" s="87">
        <v>5.5</v>
      </c>
      <c r="G17" s="87">
        <v>13.446724999999899</v>
      </c>
      <c r="H17" s="87" t="s">
        <v>75</v>
      </c>
      <c r="I17" s="87">
        <f>D17*G17+F17*E17</f>
        <v>18.946724999999901</v>
      </c>
      <c r="J17" s="87"/>
      <c r="K17" s="87"/>
      <c r="L17" s="87"/>
      <c r="M17" s="87"/>
      <c r="N17" s="87"/>
      <c r="O17" s="87"/>
      <c r="P17" s="87"/>
      <c r="Q17" s="87"/>
      <c r="R17" s="87"/>
      <c r="S17" s="86"/>
    </row>
    <row r="18" spans="2:19" x14ac:dyDescent="0.45">
      <c r="C18" s="87"/>
      <c r="D18" s="87">
        <v>1</v>
      </c>
      <c r="E18" s="87">
        <v>3</v>
      </c>
      <c r="F18" s="87">
        <v>5.4</v>
      </c>
      <c r="G18" s="87">
        <v>13.6639887499999</v>
      </c>
      <c r="H18" s="87" t="s">
        <v>78</v>
      </c>
      <c r="I18" s="87">
        <f>D18*G18+F18*E18</f>
        <v>29.863988749999905</v>
      </c>
      <c r="J18" s="87"/>
      <c r="K18" s="87"/>
      <c r="L18" s="87"/>
      <c r="M18" s="87"/>
      <c r="N18" s="87"/>
      <c r="O18" s="87"/>
      <c r="P18" s="87"/>
      <c r="Q18" s="87"/>
      <c r="R18" s="87"/>
      <c r="S18" s="86"/>
    </row>
    <row r="19" spans="2:19" x14ac:dyDescent="0.45">
      <c r="C19" s="87"/>
      <c r="D19" s="87">
        <v>1</v>
      </c>
      <c r="E19" s="87">
        <v>3.5</v>
      </c>
      <c r="F19" s="87">
        <v>5.4</v>
      </c>
      <c r="G19" s="87">
        <v>13.6639887499999</v>
      </c>
      <c r="H19" s="87" t="s">
        <v>78</v>
      </c>
      <c r="I19" s="87">
        <f t="shared" ref="I19:I22" si="0">D19*G19+F19*E19</f>
        <v>32.563988749999901</v>
      </c>
      <c r="J19" s="87"/>
      <c r="K19" s="87"/>
      <c r="L19" s="87"/>
      <c r="M19" s="87"/>
      <c r="N19" s="87"/>
      <c r="O19" s="87"/>
      <c r="P19" s="87"/>
      <c r="Q19" s="87"/>
      <c r="R19" s="87"/>
      <c r="S19" s="86"/>
    </row>
    <row r="20" spans="2:19" x14ac:dyDescent="0.45">
      <c r="C20" s="87"/>
      <c r="D20" s="87">
        <v>1</v>
      </c>
      <c r="E20" s="87">
        <v>4</v>
      </c>
      <c r="F20" s="87">
        <v>5.4</v>
      </c>
      <c r="G20" s="87">
        <v>13.6639887499999</v>
      </c>
      <c r="H20" s="87" t="s">
        <v>78</v>
      </c>
      <c r="I20" s="87">
        <f t="shared" si="0"/>
        <v>35.263988749999903</v>
      </c>
      <c r="J20" s="87"/>
      <c r="K20" s="87"/>
      <c r="L20" s="87"/>
      <c r="M20" s="87"/>
      <c r="N20" s="87"/>
      <c r="O20" s="87"/>
      <c r="P20" s="87"/>
      <c r="Q20" s="87"/>
      <c r="R20" s="87"/>
      <c r="S20" s="86"/>
    </row>
    <row r="21" spans="2:19" x14ac:dyDescent="0.45">
      <c r="C21" s="87"/>
      <c r="D21" s="87">
        <v>1</v>
      </c>
      <c r="E21" s="87">
        <v>5</v>
      </c>
      <c r="F21" s="87">
        <v>5.0333333299999996</v>
      </c>
      <c r="G21" s="87">
        <v>15.427512499999899</v>
      </c>
      <c r="H21" s="87" t="s">
        <v>77</v>
      </c>
      <c r="I21" s="87">
        <f t="shared" si="0"/>
        <v>40.594179149999896</v>
      </c>
      <c r="J21" s="87"/>
      <c r="K21" s="87"/>
      <c r="L21" s="87"/>
      <c r="M21" s="87"/>
      <c r="N21" s="87"/>
      <c r="O21" s="87"/>
      <c r="P21" s="87"/>
      <c r="Q21" s="87"/>
      <c r="R21" s="87"/>
      <c r="S21" s="86"/>
    </row>
    <row r="22" spans="2:19" x14ac:dyDescent="0.45">
      <c r="C22" s="87"/>
      <c r="D22" s="87">
        <v>1</v>
      </c>
      <c r="E22" s="87">
        <v>10</v>
      </c>
      <c r="F22" s="87">
        <v>4</v>
      </c>
      <c r="G22" s="87">
        <v>25.36251875</v>
      </c>
      <c r="H22" s="87" t="s">
        <v>76</v>
      </c>
      <c r="I22" s="87">
        <f t="shared" si="0"/>
        <v>65.362518749999992</v>
      </c>
      <c r="J22" s="87"/>
      <c r="K22" s="87"/>
      <c r="L22" s="87"/>
      <c r="M22" s="87"/>
      <c r="N22" s="87"/>
      <c r="O22" s="87"/>
      <c r="P22" s="87"/>
      <c r="Q22" s="87"/>
      <c r="R22" s="87"/>
      <c r="S22" s="86"/>
    </row>
    <row r="23" spans="2:19" x14ac:dyDescent="0.45"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6"/>
    </row>
    <row r="24" spans="2:19" x14ac:dyDescent="0.45"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6"/>
    </row>
    <row r="25" spans="2:19" x14ac:dyDescent="0.45">
      <c r="C25" s="91" t="s">
        <v>79</v>
      </c>
      <c r="D25" s="87" t="s">
        <v>41</v>
      </c>
      <c r="E25" s="87" t="s">
        <v>42</v>
      </c>
      <c r="F25" s="87" t="s">
        <v>44</v>
      </c>
      <c r="G25" s="87" t="s">
        <v>45</v>
      </c>
      <c r="H25" s="87" t="s">
        <v>46</v>
      </c>
      <c r="I25" s="87" t="s">
        <v>43</v>
      </c>
      <c r="J25" s="87"/>
      <c r="K25" s="87"/>
      <c r="L25" s="87"/>
      <c r="M25" s="87"/>
      <c r="N25" s="87"/>
      <c r="O25" s="87"/>
      <c r="P25" s="87"/>
      <c r="Q25" s="87"/>
      <c r="R25" s="87"/>
      <c r="S25" s="86"/>
    </row>
    <row r="26" spans="2:19" x14ac:dyDescent="0.45">
      <c r="B26" t="s">
        <v>82</v>
      </c>
      <c r="C26" s="87" t="s">
        <v>80</v>
      </c>
      <c r="D26" s="87">
        <v>1</v>
      </c>
      <c r="E26" s="87">
        <v>1</v>
      </c>
      <c r="F26" s="87">
        <v>6.87</v>
      </c>
      <c r="G26" s="87">
        <v>4.25</v>
      </c>
      <c r="H26" s="87" t="s">
        <v>81</v>
      </c>
      <c r="I26" s="87">
        <v>11.1166666666666</v>
      </c>
      <c r="J26" s="87"/>
      <c r="K26" s="87"/>
      <c r="L26" s="87"/>
      <c r="M26" s="87"/>
      <c r="N26" s="87"/>
      <c r="O26" s="87"/>
      <c r="P26" s="87"/>
      <c r="Q26" s="87"/>
      <c r="R26" s="87"/>
      <c r="S26" s="86"/>
    </row>
    <row r="27" spans="2:19" x14ac:dyDescent="0.45"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6"/>
    </row>
    <row r="28" spans="2:19" x14ac:dyDescent="0.45">
      <c r="C28" s="87"/>
      <c r="D28" s="87" t="s">
        <v>41</v>
      </c>
      <c r="E28" s="87" t="s">
        <v>42</v>
      </c>
      <c r="F28" s="87" t="s">
        <v>44</v>
      </c>
      <c r="G28" s="87" t="s">
        <v>45</v>
      </c>
      <c r="H28" s="87" t="s">
        <v>46</v>
      </c>
      <c r="I28" s="87" t="s">
        <v>43</v>
      </c>
      <c r="J28" s="87"/>
      <c r="K28" s="87"/>
      <c r="L28" s="87"/>
      <c r="M28" s="87"/>
      <c r="N28" s="87"/>
      <c r="O28" s="87"/>
      <c r="P28" s="87"/>
      <c r="Q28" s="87"/>
      <c r="R28" s="87"/>
      <c r="S28" s="86"/>
    </row>
    <row r="29" spans="2:19" ht="27" customHeight="1" x14ac:dyDescent="0.45">
      <c r="B29" s="97" t="s">
        <v>83</v>
      </c>
      <c r="C29" s="96" t="s">
        <v>80</v>
      </c>
      <c r="D29" s="95">
        <v>1</v>
      </c>
      <c r="E29" s="95">
        <v>1</v>
      </c>
      <c r="F29" s="95">
        <v>6.73</v>
      </c>
      <c r="G29" s="95">
        <v>12.2099999999999</v>
      </c>
      <c r="H29" s="95" t="s">
        <v>86</v>
      </c>
      <c r="I29" s="95">
        <v>18.9433333333333</v>
      </c>
      <c r="J29" s="87"/>
      <c r="K29" s="87"/>
      <c r="L29" s="87"/>
      <c r="M29" s="87"/>
      <c r="N29" s="87"/>
      <c r="O29" s="87"/>
      <c r="P29" s="87"/>
      <c r="Q29" s="87"/>
      <c r="R29" s="87"/>
      <c r="S29" s="86"/>
    </row>
    <row r="30" spans="2:19" ht="27" customHeight="1" x14ac:dyDescent="0.45">
      <c r="B30" s="94"/>
      <c r="C30" s="96" t="s">
        <v>85</v>
      </c>
      <c r="D30" s="95">
        <v>1</v>
      </c>
      <c r="E30" s="95">
        <v>1</v>
      </c>
      <c r="F30" s="95">
        <v>6.73</v>
      </c>
      <c r="G30" s="95">
        <v>12.23</v>
      </c>
      <c r="H30" s="95" t="s">
        <v>87</v>
      </c>
      <c r="I30" s="95">
        <v>18.963333333333299</v>
      </c>
      <c r="J30" s="87"/>
      <c r="K30" s="87"/>
      <c r="L30" s="87"/>
      <c r="M30" s="87"/>
      <c r="N30" s="87"/>
      <c r="O30" s="87"/>
      <c r="P30" s="87"/>
      <c r="Q30" s="87"/>
      <c r="R30" s="87"/>
      <c r="S30" s="86"/>
    </row>
    <row r="31" spans="2:19" ht="27" customHeight="1" x14ac:dyDescent="0.45">
      <c r="B31" s="94"/>
      <c r="C31" s="96" t="s">
        <v>85</v>
      </c>
      <c r="D31" s="95">
        <v>1</v>
      </c>
      <c r="E31" s="95">
        <v>1</v>
      </c>
      <c r="F31" s="95">
        <v>6.73</v>
      </c>
      <c r="G31" s="95">
        <v>12.26</v>
      </c>
      <c r="H31" s="95" t="s">
        <v>88</v>
      </c>
      <c r="I31" s="95">
        <v>18.9933333333333</v>
      </c>
      <c r="J31" s="87"/>
      <c r="K31" s="87"/>
      <c r="L31" s="87"/>
      <c r="M31" s="87"/>
      <c r="N31" s="87"/>
      <c r="O31" s="87"/>
      <c r="P31" s="87"/>
      <c r="Q31" s="87"/>
      <c r="R31" s="87"/>
      <c r="S31" s="86"/>
    </row>
    <row r="32" spans="2:19" ht="27" customHeight="1" x14ac:dyDescent="0.45">
      <c r="B32" s="94"/>
      <c r="C32" s="96"/>
      <c r="D32" s="95"/>
      <c r="E32" s="95"/>
      <c r="F32" s="95"/>
      <c r="G32" s="95"/>
      <c r="H32" s="95"/>
      <c r="I32" s="95"/>
      <c r="J32" s="87"/>
      <c r="K32" s="87"/>
      <c r="L32" s="87"/>
      <c r="M32" s="87"/>
      <c r="N32" s="87"/>
      <c r="O32" s="87"/>
      <c r="P32" s="87"/>
      <c r="Q32" s="87"/>
      <c r="R32" s="87"/>
      <c r="S32" s="86"/>
    </row>
    <row r="33" spans="2:19" ht="16.5" customHeight="1" x14ac:dyDescent="0.45">
      <c r="B33" s="94"/>
      <c r="C33" s="96"/>
      <c r="D33" s="87" t="s">
        <v>41</v>
      </c>
      <c r="E33" s="87" t="s">
        <v>42</v>
      </c>
      <c r="F33" s="87" t="s">
        <v>44</v>
      </c>
      <c r="G33" s="87" t="s">
        <v>45</v>
      </c>
      <c r="H33" s="87" t="s">
        <v>46</v>
      </c>
      <c r="I33" s="87" t="s">
        <v>43</v>
      </c>
      <c r="J33" s="87"/>
      <c r="K33" s="87"/>
      <c r="L33" s="87"/>
      <c r="M33" s="87"/>
      <c r="N33" s="87"/>
      <c r="O33" s="87"/>
      <c r="P33" s="87"/>
      <c r="Q33" s="87"/>
      <c r="R33" s="87"/>
      <c r="S33" s="86"/>
    </row>
    <row r="34" spans="2:19" ht="28.5" x14ac:dyDescent="0.45">
      <c r="B34" s="98" t="s">
        <v>84</v>
      </c>
      <c r="C34" s="96" t="s">
        <v>80</v>
      </c>
      <c r="D34" s="87">
        <v>1</v>
      </c>
      <c r="E34" s="87">
        <v>1</v>
      </c>
      <c r="F34" s="87">
        <v>6.73</v>
      </c>
      <c r="G34" s="87">
        <v>12.999999999999901</v>
      </c>
      <c r="H34" s="87" t="s">
        <v>89</v>
      </c>
      <c r="I34" s="87">
        <v>19.733333333333299</v>
      </c>
      <c r="J34" s="87"/>
      <c r="K34" s="87"/>
      <c r="L34" s="87"/>
      <c r="M34" s="87"/>
      <c r="N34" s="87"/>
      <c r="O34" s="87"/>
      <c r="P34" s="87"/>
      <c r="Q34" s="87"/>
      <c r="R34" s="87"/>
      <c r="S34" s="86"/>
    </row>
    <row r="35" spans="2:19" x14ac:dyDescent="0.45">
      <c r="B35" s="98"/>
      <c r="C35" s="96" t="s">
        <v>85</v>
      </c>
      <c r="D35" s="87">
        <v>1</v>
      </c>
      <c r="E35" s="87">
        <v>1</v>
      </c>
      <c r="F35" s="87">
        <v>6.73</v>
      </c>
      <c r="G35" s="87">
        <v>13.309999999999899</v>
      </c>
      <c r="H35" s="86" t="s">
        <v>92</v>
      </c>
      <c r="I35" s="87">
        <v>20.043333333333301</v>
      </c>
      <c r="J35" s="87"/>
      <c r="K35" s="87"/>
      <c r="L35" s="87"/>
      <c r="M35" s="87"/>
      <c r="N35" s="87"/>
      <c r="O35" s="87"/>
      <c r="P35" s="87"/>
      <c r="Q35" s="87"/>
      <c r="R35" s="87"/>
      <c r="S35" s="86"/>
    </row>
    <row r="36" spans="2:19" x14ac:dyDescent="0.45">
      <c r="B36" s="98"/>
      <c r="C36" s="96"/>
      <c r="D36" s="87"/>
      <c r="E36" s="87"/>
      <c r="F36" s="87"/>
      <c r="G36" s="87"/>
      <c r="H36" s="86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6"/>
    </row>
    <row r="37" spans="2:19" x14ac:dyDescent="0.45">
      <c r="B37" s="98"/>
      <c r="C37" s="96" t="s">
        <v>80</v>
      </c>
      <c r="D37" s="87">
        <v>10</v>
      </c>
      <c r="E37" s="87">
        <v>1</v>
      </c>
      <c r="F37" s="87">
        <v>7.23</v>
      </c>
      <c r="G37" s="87">
        <v>12.5399999999999</v>
      </c>
      <c r="H37" s="87" t="s">
        <v>90</v>
      </c>
      <c r="I37" s="87">
        <v>132.63333333333301</v>
      </c>
      <c r="J37" s="87"/>
      <c r="K37" s="87"/>
      <c r="L37" s="87"/>
      <c r="M37" s="87"/>
      <c r="N37" s="87"/>
      <c r="O37" s="87"/>
      <c r="P37" s="87"/>
      <c r="Q37" s="87"/>
      <c r="R37" s="87"/>
      <c r="S37" s="86"/>
    </row>
    <row r="38" spans="2:19" x14ac:dyDescent="0.45">
      <c r="B38" s="59"/>
      <c r="C38" s="96" t="s">
        <v>85</v>
      </c>
      <c r="D38" s="87">
        <v>10</v>
      </c>
      <c r="E38" s="87">
        <v>1</v>
      </c>
      <c r="F38" s="87">
        <v>6.73</v>
      </c>
      <c r="G38" s="87">
        <v>12.999999999999901</v>
      </c>
      <c r="H38" s="87" t="s">
        <v>91</v>
      </c>
      <c r="I38" s="87">
        <v>136.73333333333301</v>
      </c>
      <c r="J38" s="87"/>
      <c r="K38" s="87"/>
      <c r="L38" s="87"/>
      <c r="M38" s="87"/>
      <c r="N38" s="87"/>
      <c r="O38" s="87"/>
      <c r="P38" s="87"/>
      <c r="Q38" s="87"/>
      <c r="R38" s="87"/>
      <c r="S38" s="86"/>
    </row>
    <row r="39" spans="2:19" x14ac:dyDescent="0.45">
      <c r="C39" s="96" t="s">
        <v>85</v>
      </c>
      <c r="D39" s="87">
        <v>10</v>
      </c>
      <c r="E39" s="87">
        <v>1</v>
      </c>
      <c r="F39" s="86">
        <v>6.73</v>
      </c>
      <c r="G39" s="86">
        <v>13.309999999999899</v>
      </c>
      <c r="H39" s="86" t="s">
        <v>92</v>
      </c>
      <c r="I39" s="86">
        <v>139.833333333333</v>
      </c>
      <c r="J39" s="86"/>
      <c r="K39" s="86"/>
      <c r="L39" s="86"/>
      <c r="M39" s="86"/>
      <c r="N39" s="86"/>
      <c r="O39" s="86"/>
      <c r="P39" s="86"/>
      <c r="Q39" s="86"/>
      <c r="R39" s="86"/>
      <c r="S39" s="86"/>
    </row>
    <row r="40" spans="2:19" x14ac:dyDescent="0.45">
      <c r="C40" s="96"/>
      <c r="D40" s="87"/>
      <c r="E40" s="87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</row>
    <row r="41" spans="2:19" x14ac:dyDescent="0.45">
      <c r="C41" s="96"/>
      <c r="D41" s="87" t="s">
        <v>41</v>
      </c>
      <c r="E41" s="87" t="s">
        <v>42</v>
      </c>
      <c r="F41" s="87" t="s">
        <v>44</v>
      </c>
      <c r="G41" s="87" t="s">
        <v>45</v>
      </c>
      <c r="H41" s="87" t="s">
        <v>46</v>
      </c>
      <c r="I41" s="87" t="s">
        <v>43</v>
      </c>
      <c r="J41" s="86"/>
      <c r="K41" s="86"/>
      <c r="L41" s="86"/>
      <c r="M41" s="86"/>
      <c r="N41" s="86"/>
      <c r="O41" s="86"/>
      <c r="P41" s="86"/>
      <c r="Q41" s="86"/>
      <c r="R41" s="86"/>
      <c r="S41" s="86"/>
    </row>
    <row r="42" spans="2:19" ht="30" customHeight="1" x14ac:dyDescent="0.45">
      <c r="B42" s="98" t="s">
        <v>93</v>
      </c>
      <c r="C42" s="96" t="s">
        <v>80</v>
      </c>
      <c r="D42" s="86">
        <v>1</v>
      </c>
      <c r="E42" s="86">
        <v>1</v>
      </c>
      <c r="F42" s="86">
        <v>6.73</v>
      </c>
      <c r="G42" s="86">
        <v>12.4299999999999</v>
      </c>
      <c r="H42" s="86" t="s">
        <v>94</v>
      </c>
      <c r="I42" s="86">
        <v>19.163333333333298</v>
      </c>
      <c r="J42" s="86"/>
      <c r="K42" s="86"/>
      <c r="L42" s="86"/>
      <c r="M42" s="86"/>
      <c r="N42" s="86"/>
      <c r="O42" s="86"/>
      <c r="P42" s="86"/>
      <c r="Q42" s="86"/>
      <c r="R42" s="86"/>
      <c r="S42" s="86"/>
    </row>
    <row r="43" spans="2:19" x14ac:dyDescent="0.45">
      <c r="C43" s="96" t="s">
        <v>85</v>
      </c>
      <c r="D43" s="86">
        <v>1</v>
      </c>
      <c r="E43" s="86">
        <v>1</v>
      </c>
      <c r="F43" s="86">
        <v>5.73</v>
      </c>
      <c r="G43" s="86">
        <v>25.67</v>
      </c>
      <c r="H43" s="86" t="s">
        <v>95</v>
      </c>
      <c r="I43" s="86">
        <v>31.4033333333333</v>
      </c>
      <c r="J43" s="86"/>
      <c r="K43" s="86"/>
      <c r="L43" s="86"/>
      <c r="M43" s="86"/>
      <c r="N43" s="86"/>
      <c r="O43" s="86"/>
      <c r="P43" s="86"/>
      <c r="Q43" s="86"/>
      <c r="R43" s="86"/>
      <c r="S43" s="86"/>
    </row>
    <row r="44" spans="2:19" x14ac:dyDescent="0.45">
      <c r="C44" s="96" t="s">
        <v>85</v>
      </c>
      <c r="D44" s="86">
        <v>1</v>
      </c>
      <c r="E44" s="86">
        <v>1</v>
      </c>
      <c r="F44" s="86">
        <v>6.23</v>
      </c>
      <c r="G44" s="86">
        <v>17.54</v>
      </c>
      <c r="H44" s="86" t="s">
        <v>96</v>
      </c>
      <c r="I44" s="86">
        <v>23.773333333333301</v>
      </c>
      <c r="J44" s="86"/>
      <c r="K44" s="86"/>
      <c r="L44" s="86"/>
      <c r="M44" s="86"/>
      <c r="N44" s="86"/>
      <c r="O44" s="86"/>
      <c r="P44" s="86"/>
      <c r="Q44" s="86"/>
      <c r="R44" s="86"/>
      <c r="S44" s="86"/>
    </row>
    <row r="45" spans="2:19" x14ac:dyDescent="0.45">
      <c r="C45" s="96" t="s">
        <v>85</v>
      </c>
      <c r="D45" s="86">
        <v>1</v>
      </c>
      <c r="E45" s="86">
        <v>1</v>
      </c>
      <c r="F45" s="86">
        <v>6.23</v>
      </c>
      <c r="G45" s="86">
        <v>25.63</v>
      </c>
      <c r="H45" s="86" t="s">
        <v>97</v>
      </c>
      <c r="I45" s="86">
        <v>31.863333333333301</v>
      </c>
      <c r="J45" s="86"/>
      <c r="K45" s="86"/>
      <c r="L45" s="86"/>
      <c r="M45" s="86"/>
      <c r="N45" s="86"/>
      <c r="O45" s="86"/>
      <c r="P45" s="86"/>
      <c r="Q45" s="86"/>
      <c r="R45" s="86"/>
      <c r="S45" s="86"/>
    </row>
    <row r="46" spans="2:19" x14ac:dyDescent="0.45"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</row>
    <row r="47" spans="2:19" x14ac:dyDescent="0.45">
      <c r="C47" s="86"/>
      <c r="D47" s="93"/>
      <c r="E47" s="86"/>
      <c r="F47" s="93"/>
    </row>
    <row r="48" spans="2:19" x14ac:dyDescent="0.45">
      <c r="C48" s="100" t="s">
        <v>98</v>
      </c>
      <c r="D48" s="87" t="s">
        <v>41</v>
      </c>
      <c r="E48" s="87" t="s">
        <v>42</v>
      </c>
      <c r="F48" s="87" t="s">
        <v>44</v>
      </c>
      <c r="G48" s="87" t="s">
        <v>45</v>
      </c>
      <c r="H48" s="87" t="s">
        <v>46</v>
      </c>
      <c r="I48" s="87" t="s">
        <v>43</v>
      </c>
    </row>
    <row r="49" spans="3:9" x14ac:dyDescent="0.45">
      <c r="C49" s="86"/>
      <c r="D49" s="86">
        <v>1</v>
      </c>
      <c r="E49" s="86">
        <v>1</v>
      </c>
      <c r="F49" s="86">
        <v>6.73</v>
      </c>
      <c r="G49">
        <v>12.4299999999999</v>
      </c>
      <c r="H49" s="93" t="s">
        <v>99</v>
      </c>
      <c r="I49">
        <v>19.163333333333298</v>
      </c>
    </row>
    <row r="50" spans="3:9" x14ac:dyDescent="0.45">
      <c r="C50" s="86"/>
      <c r="D50" s="86">
        <v>10</v>
      </c>
      <c r="E50" s="86">
        <v>1</v>
      </c>
      <c r="F50" s="86">
        <v>6.73</v>
      </c>
      <c r="G50">
        <v>12.4299999999999</v>
      </c>
      <c r="H50" s="93" t="s">
        <v>99</v>
      </c>
      <c r="I50">
        <v>131.03333333333299</v>
      </c>
    </row>
    <row r="51" spans="3:9" x14ac:dyDescent="0.45">
      <c r="C51" s="86"/>
      <c r="D51" s="86"/>
      <c r="E51" s="86"/>
      <c r="F51" s="86"/>
    </row>
    <row r="52" spans="3:9" x14ac:dyDescent="0.45">
      <c r="C52" s="86"/>
      <c r="D52" s="86"/>
      <c r="E52" s="86"/>
      <c r="F52" s="86"/>
    </row>
    <row r="53" spans="3:9" x14ac:dyDescent="0.45">
      <c r="C53" s="86"/>
      <c r="D53" s="86"/>
      <c r="E53" s="86"/>
    </row>
    <row r="54" spans="3:9" x14ac:dyDescent="0.45">
      <c r="C54" s="86"/>
      <c r="D54" s="86"/>
      <c r="E54" s="86"/>
    </row>
    <row r="55" spans="3:9" x14ac:dyDescent="0.45">
      <c r="C55" s="86"/>
      <c r="D55" s="86"/>
      <c r="E55" s="86"/>
    </row>
    <row r="56" spans="3:9" x14ac:dyDescent="0.45">
      <c r="C56" s="86"/>
      <c r="D56" s="86"/>
      <c r="E56" s="86"/>
    </row>
    <row r="57" spans="3:9" x14ac:dyDescent="0.45">
      <c r="C57" s="86"/>
      <c r="D57" s="86"/>
      <c r="E57" s="86"/>
    </row>
    <row r="58" spans="3:9" x14ac:dyDescent="0.45">
      <c r="C58" s="86"/>
      <c r="D58" s="86"/>
      <c r="E58" s="86"/>
    </row>
    <row r="59" spans="3:9" x14ac:dyDescent="0.45">
      <c r="C59" s="86"/>
      <c r="D59" s="86"/>
      <c r="E59" s="86"/>
    </row>
    <row r="60" spans="3:9" x14ac:dyDescent="0.45">
      <c r="C60" s="86"/>
      <c r="E60" s="86"/>
    </row>
    <row r="61" spans="3:9" x14ac:dyDescent="0.45">
      <c r="C61" s="86"/>
    </row>
    <row r="62" spans="3:9" x14ac:dyDescent="0.45">
      <c r="C62" s="86"/>
    </row>
    <row r="63" spans="3:9" x14ac:dyDescent="0.45">
      <c r="C63" s="86"/>
    </row>
    <row r="64" spans="3:9" x14ac:dyDescent="0.45">
      <c r="C64" s="86"/>
    </row>
    <row r="65" spans="3:3" x14ac:dyDescent="0.45">
      <c r="C65" s="86"/>
    </row>
    <row r="66" spans="3:3" x14ac:dyDescent="0.45">
      <c r="C66" s="86"/>
    </row>
    <row r="67" spans="3:3" x14ac:dyDescent="0.45">
      <c r="C67" s="86"/>
    </row>
    <row r="68" spans="3:3" x14ac:dyDescent="0.45">
      <c r="C68" s="86"/>
    </row>
    <row r="69" spans="3:3" x14ac:dyDescent="0.45">
      <c r="C69" s="86"/>
    </row>
    <row r="70" spans="3:3" x14ac:dyDescent="0.45">
      <c r="C70" s="86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BD156-7889-4DA1-82B1-69BD6542F320}">
  <dimension ref="A1:X34"/>
  <sheetViews>
    <sheetView workbookViewId="0">
      <selection sqref="A1:N26"/>
    </sheetView>
  </sheetViews>
  <sheetFormatPr defaultRowHeight="14.25" x14ac:dyDescent="0.45"/>
  <cols>
    <col min="2" max="2" width="11.86328125" bestFit="1" customWidth="1"/>
  </cols>
  <sheetData>
    <row r="1" spans="1:24" x14ac:dyDescent="0.45">
      <c r="A1" s="2"/>
      <c r="B1" s="2"/>
      <c r="C1" s="2" t="s">
        <v>5</v>
      </c>
      <c r="D1" s="2"/>
      <c r="E1" s="2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45">
      <c r="A2" s="2" t="s">
        <v>4</v>
      </c>
      <c r="B2" s="2"/>
      <c r="C2" s="2" t="s">
        <v>8</v>
      </c>
      <c r="D2" s="2" t="s">
        <v>9</v>
      </c>
      <c r="E2" s="2" t="s">
        <v>10</v>
      </c>
      <c r="F2" s="2" t="s">
        <v>11</v>
      </c>
      <c r="G2" s="2" t="s">
        <v>49</v>
      </c>
      <c r="H2" s="2" t="s">
        <v>50</v>
      </c>
      <c r="I2" s="2" t="s">
        <v>51</v>
      </c>
      <c r="J2" s="2" t="s">
        <v>52</v>
      </c>
      <c r="K2" s="2" t="s">
        <v>53</v>
      </c>
      <c r="L2" s="2" t="s">
        <v>54</v>
      </c>
      <c r="M2" s="2" t="s">
        <v>55</v>
      </c>
      <c r="N2" s="2" t="s">
        <v>56</v>
      </c>
      <c r="O2" s="2" t="s">
        <v>57</v>
      </c>
      <c r="P2" s="2" t="s">
        <v>58</v>
      </c>
      <c r="Q2" s="2" t="s">
        <v>59</v>
      </c>
      <c r="R2" s="2" t="s">
        <v>60</v>
      </c>
      <c r="S2" s="2" t="s">
        <v>100</v>
      </c>
      <c r="T2" s="2" t="s">
        <v>101</v>
      </c>
      <c r="U2" s="2" t="s">
        <v>102</v>
      </c>
      <c r="V2" s="2" t="s">
        <v>103</v>
      </c>
      <c r="W2" s="101" t="s">
        <v>104</v>
      </c>
      <c r="X2" s="101" t="s">
        <v>105</v>
      </c>
    </row>
    <row r="3" spans="1:24" x14ac:dyDescent="0.45">
      <c r="A3" s="2" t="s">
        <v>0</v>
      </c>
      <c r="B3" s="2" t="s">
        <v>6</v>
      </c>
      <c r="C3" s="2">
        <v>0</v>
      </c>
      <c r="D3" s="2">
        <v>1</v>
      </c>
      <c r="E3" s="2">
        <v>0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0</v>
      </c>
      <c r="S3" s="101">
        <v>0</v>
      </c>
      <c r="T3" s="101">
        <v>0</v>
      </c>
      <c r="U3" s="2">
        <v>1</v>
      </c>
      <c r="V3" s="2">
        <v>0</v>
      </c>
      <c r="W3" s="2">
        <v>1</v>
      </c>
      <c r="X3" s="2">
        <v>0</v>
      </c>
    </row>
    <row r="4" spans="1:24" x14ac:dyDescent="0.45">
      <c r="A4" s="2"/>
      <c r="B4" s="2" t="s">
        <v>7</v>
      </c>
      <c r="C4" s="2">
        <v>1</v>
      </c>
      <c r="D4" s="2">
        <v>1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101">
        <v>1</v>
      </c>
      <c r="T4" s="101">
        <v>0</v>
      </c>
      <c r="U4" s="2">
        <v>0</v>
      </c>
      <c r="V4" s="2">
        <v>0</v>
      </c>
      <c r="W4" s="2">
        <v>0</v>
      </c>
      <c r="X4" s="2">
        <v>0</v>
      </c>
    </row>
    <row r="5" spans="1:24" x14ac:dyDescent="0.45">
      <c r="A5" s="2" t="s">
        <v>1</v>
      </c>
      <c r="B5" s="2" t="s">
        <v>6</v>
      </c>
      <c r="C5" s="2">
        <v>1</v>
      </c>
      <c r="D5" s="2">
        <v>1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1</v>
      </c>
      <c r="S5" s="101">
        <v>0</v>
      </c>
      <c r="T5" s="101">
        <v>1</v>
      </c>
      <c r="U5" s="2">
        <v>0</v>
      </c>
      <c r="V5" s="2">
        <v>0</v>
      </c>
      <c r="W5" s="2">
        <v>0</v>
      </c>
      <c r="X5" s="2">
        <v>0</v>
      </c>
    </row>
    <row r="6" spans="1:24" x14ac:dyDescent="0.45">
      <c r="A6" s="2"/>
      <c r="B6" s="2" t="s">
        <v>7</v>
      </c>
      <c r="C6" s="2">
        <v>0</v>
      </c>
      <c r="D6" s="2">
        <v>0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2">
        <v>0</v>
      </c>
      <c r="S6" s="101">
        <v>1</v>
      </c>
      <c r="T6" s="101">
        <v>0</v>
      </c>
      <c r="U6" s="2">
        <v>1</v>
      </c>
      <c r="V6" s="2">
        <v>1</v>
      </c>
      <c r="W6" s="2">
        <v>1</v>
      </c>
      <c r="X6" s="2">
        <v>1</v>
      </c>
    </row>
    <row r="7" spans="1:24" x14ac:dyDescent="0.45">
      <c r="A7" s="2" t="s">
        <v>2</v>
      </c>
      <c r="B7" s="2" t="s">
        <v>6</v>
      </c>
      <c r="C7" s="2">
        <v>1</v>
      </c>
      <c r="D7" s="2">
        <v>0</v>
      </c>
      <c r="E7" s="2">
        <v>1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1</v>
      </c>
      <c r="R7" s="2">
        <v>0</v>
      </c>
      <c r="S7" s="101">
        <v>0</v>
      </c>
      <c r="T7" s="101">
        <v>0</v>
      </c>
      <c r="U7" s="2">
        <v>0</v>
      </c>
      <c r="V7" s="2">
        <v>1</v>
      </c>
      <c r="W7" s="2">
        <v>0</v>
      </c>
      <c r="X7" s="2">
        <v>1</v>
      </c>
    </row>
    <row r="8" spans="1:24" x14ac:dyDescent="0.45">
      <c r="A8" s="2"/>
      <c r="B8" s="2" t="s">
        <v>7</v>
      </c>
      <c r="C8" s="2">
        <v>0</v>
      </c>
      <c r="D8" s="2">
        <v>1</v>
      </c>
      <c r="E8" s="2">
        <v>0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0</v>
      </c>
      <c r="R8" s="2">
        <v>1</v>
      </c>
      <c r="S8" s="101">
        <v>1</v>
      </c>
      <c r="T8" s="101">
        <v>1</v>
      </c>
      <c r="U8" s="2">
        <v>1</v>
      </c>
      <c r="V8" s="2">
        <v>0</v>
      </c>
      <c r="W8" s="2">
        <v>1</v>
      </c>
      <c r="X8" s="2">
        <v>0</v>
      </c>
    </row>
    <row r="9" spans="1:24" x14ac:dyDescent="0.45">
      <c r="A9" s="2" t="s">
        <v>3</v>
      </c>
      <c r="B9" s="2" t="s">
        <v>6</v>
      </c>
      <c r="C9" s="2">
        <v>1</v>
      </c>
      <c r="D9" s="2">
        <v>0</v>
      </c>
      <c r="E9" s="2">
        <v>1</v>
      </c>
      <c r="F9" s="2">
        <v>0</v>
      </c>
      <c r="G9" s="2">
        <v>1</v>
      </c>
      <c r="H9" s="2">
        <v>0</v>
      </c>
      <c r="I9" s="2">
        <v>1</v>
      </c>
      <c r="J9" s="2">
        <v>0</v>
      </c>
      <c r="K9" s="2">
        <v>1</v>
      </c>
      <c r="L9" s="2">
        <v>0</v>
      </c>
      <c r="M9" s="2">
        <v>1</v>
      </c>
      <c r="N9" s="2">
        <v>0</v>
      </c>
      <c r="O9" s="2">
        <v>1</v>
      </c>
      <c r="P9" s="2">
        <v>0</v>
      </c>
      <c r="Q9" s="2">
        <v>0</v>
      </c>
      <c r="R9" s="2">
        <v>0</v>
      </c>
      <c r="S9" s="101">
        <v>0</v>
      </c>
      <c r="T9" s="101">
        <v>0</v>
      </c>
      <c r="U9" s="2">
        <v>0</v>
      </c>
      <c r="V9" s="2">
        <v>1</v>
      </c>
      <c r="W9" s="2">
        <v>0</v>
      </c>
      <c r="X9" s="2">
        <v>1</v>
      </c>
    </row>
    <row r="10" spans="1:24" x14ac:dyDescent="0.45">
      <c r="A10" s="2"/>
      <c r="B10" s="2" t="s">
        <v>7</v>
      </c>
      <c r="C10" s="2">
        <v>0</v>
      </c>
      <c r="D10" s="2">
        <v>1</v>
      </c>
      <c r="E10" s="2">
        <v>0</v>
      </c>
      <c r="F10" s="2">
        <v>1</v>
      </c>
      <c r="G10" s="2">
        <v>0</v>
      </c>
      <c r="H10" s="2">
        <v>1</v>
      </c>
      <c r="I10" s="2">
        <v>0</v>
      </c>
      <c r="J10" s="2">
        <v>1</v>
      </c>
      <c r="K10" s="2">
        <v>0</v>
      </c>
      <c r="L10" s="2">
        <v>1</v>
      </c>
      <c r="M10" s="2">
        <v>0</v>
      </c>
      <c r="N10" s="2">
        <v>1</v>
      </c>
      <c r="O10" s="2">
        <v>0</v>
      </c>
      <c r="P10" s="2">
        <v>1</v>
      </c>
      <c r="Q10" s="2">
        <v>0</v>
      </c>
      <c r="R10" s="2">
        <v>1</v>
      </c>
      <c r="S10" s="101">
        <v>1</v>
      </c>
      <c r="T10" s="101">
        <v>1</v>
      </c>
      <c r="U10" s="2">
        <v>1</v>
      </c>
      <c r="V10" s="2">
        <v>0</v>
      </c>
      <c r="W10" s="2">
        <v>1</v>
      </c>
      <c r="X10" s="2">
        <v>0</v>
      </c>
    </row>
    <row r="11" spans="1:24" x14ac:dyDescent="0.45">
      <c r="A11" s="1" t="s">
        <v>61</v>
      </c>
      <c r="B11" s="2" t="s">
        <v>6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1</v>
      </c>
      <c r="P11" s="1">
        <v>1</v>
      </c>
      <c r="Q11" s="2">
        <v>0</v>
      </c>
      <c r="R11" s="2">
        <v>0</v>
      </c>
      <c r="S11" s="101">
        <v>0</v>
      </c>
      <c r="T11" s="101">
        <v>0</v>
      </c>
      <c r="U11" s="1">
        <v>0</v>
      </c>
      <c r="V11" s="1">
        <v>1</v>
      </c>
      <c r="W11" s="1">
        <v>0</v>
      </c>
      <c r="X11" s="1">
        <v>1</v>
      </c>
    </row>
    <row r="12" spans="1:24" x14ac:dyDescent="0.45">
      <c r="A12" s="1"/>
      <c r="B12" s="2" t="s">
        <v>7</v>
      </c>
      <c r="C12" s="1">
        <v>1</v>
      </c>
      <c r="D12" s="1">
        <v>0</v>
      </c>
      <c r="E12" s="1">
        <v>1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1</v>
      </c>
      <c r="N12" s="1">
        <v>1</v>
      </c>
      <c r="O12" s="1">
        <v>0</v>
      </c>
      <c r="P12" s="1">
        <v>0</v>
      </c>
      <c r="Q12" s="2">
        <v>0</v>
      </c>
      <c r="R12" s="2">
        <v>0</v>
      </c>
      <c r="S12" s="101">
        <v>1</v>
      </c>
      <c r="T12" s="101">
        <v>1</v>
      </c>
      <c r="U12" s="1">
        <v>0</v>
      </c>
      <c r="V12" s="1">
        <v>1</v>
      </c>
      <c r="W12" s="1">
        <v>0</v>
      </c>
      <c r="X12" s="1">
        <v>1</v>
      </c>
    </row>
    <row r="13" spans="1:24" x14ac:dyDescent="0.45">
      <c r="A13" s="1" t="s">
        <v>62</v>
      </c>
      <c r="B13" s="2" t="s">
        <v>6</v>
      </c>
      <c r="C13" s="1">
        <v>0</v>
      </c>
      <c r="D13" s="1">
        <v>0</v>
      </c>
      <c r="E13" s="1">
        <v>1</v>
      </c>
      <c r="F13" s="1">
        <v>1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2">
        <v>0</v>
      </c>
      <c r="R13" s="2">
        <v>1</v>
      </c>
      <c r="S13" s="101">
        <v>0</v>
      </c>
      <c r="T13" s="101">
        <v>0</v>
      </c>
      <c r="U13" s="1">
        <v>0</v>
      </c>
      <c r="V13" s="1">
        <v>1</v>
      </c>
      <c r="W13" s="1">
        <v>0</v>
      </c>
      <c r="X13" s="1">
        <v>1</v>
      </c>
    </row>
    <row r="14" spans="1:24" x14ac:dyDescent="0.45">
      <c r="A14" s="1"/>
      <c r="B14" s="2" t="s">
        <v>7</v>
      </c>
      <c r="C14" s="1">
        <v>0</v>
      </c>
      <c r="D14" s="1">
        <v>0</v>
      </c>
      <c r="E14" s="1">
        <v>1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1</v>
      </c>
      <c r="P14" s="1">
        <v>1</v>
      </c>
      <c r="Q14" s="2">
        <v>0</v>
      </c>
      <c r="R14" s="2">
        <v>1</v>
      </c>
      <c r="S14" s="101">
        <v>1</v>
      </c>
      <c r="T14" s="101">
        <v>1</v>
      </c>
      <c r="U14" s="1">
        <v>0</v>
      </c>
      <c r="V14" s="1">
        <v>1</v>
      </c>
      <c r="W14" s="1">
        <v>0</v>
      </c>
      <c r="X14" s="1">
        <v>1</v>
      </c>
    </row>
    <row r="15" spans="1:24" x14ac:dyDescent="0.45">
      <c r="A15" s="2" t="s">
        <v>63</v>
      </c>
      <c r="B15" s="2" t="s">
        <v>6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1</v>
      </c>
      <c r="O15" s="1">
        <v>1</v>
      </c>
      <c r="P15" s="1">
        <v>1</v>
      </c>
      <c r="Q15" s="2">
        <v>0</v>
      </c>
      <c r="R15" s="2">
        <v>1</v>
      </c>
      <c r="S15" s="101">
        <v>0</v>
      </c>
      <c r="T15" s="101">
        <v>0</v>
      </c>
      <c r="U15" s="1">
        <v>0</v>
      </c>
      <c r="V15" s="1">
        <v>0</v>
      </c>
      <c r="W15" s="1">
        <v>0</v>
      </c>
      <c r="X15" s="1">
        <v>0</v>
      </c>
    </row>
    <row r="16" spans="1:24" x14ac:dyDescent="0.45">
      <c r="A16" s="2"/>
      <c r="B16" s="2" t="s">
        <v>7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2">
        <v>0</v>
      </c>
      <c r="R16" s="2">
        <v>0</v>
      </c>
      <c r="S16" s="101">
        <v>1</v>
      </c>
      <c r="T16" s="101">
        <v>0</v>
      </c>
      <c r="U16" s="1">
        <v>0</v>
      </c>
      <c r="V16" s="1">
        <v>1</v>
      </c>
      <c r="W16" s="1">
        <v>0</v>
      </c>
      <c r="X16" s="1">
        <v>1</v>
      </c>
    </row>
    <row r="17" spans="1:24" x14ac:dyDescent="0.45">
      <c r="A17" s="2" t="s">
        <v>64</v>
      </c>
      <c r="B17" s="2" t="s">
        <v>6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90">
        <v>1</v>
      </c>
      <c r="I17" s="90">
        <v>1</v>
      </c>
      <c r="J17" s="90">
        <v>1</v>
      </c>
      <c r="K17" s="90">
        <v>1</v>
      </c>
      <c r="L17" s="90">
        <v>1</v>
      </c>
      <c r="M17" s="90">
        <v>1</v>
      </c>
      <c r="N17" s="90">
        <v>1</v>
      </c>
      <c r="O17" s="1">
        <v>0</v>
      </c>
      <c r="P17" s="1">
        <v>1</v>
      </c>
      <c r="Q17" s="2">
        <v>0</v>
      </c>
      <c r="R17" s="2">
        <v>0</v>
      </c>
      <c r="S17" s="101">
        <v>0</v>
      </c>
      <c r="T17" s="101">
        <v>1</v>
      </c>
      <c r="U17" s="1">
        <v>1</v>
      </c>
      <c r="V17" s="1">
        <v>1</v>
      </c>
      <c r="W17" s="1">
        <v>1</v>
      </c>
      <c r="X17" s="1">
        <v>1</v>
      </c>
    </row>
    <row r="18" spans="1:24" x14ac:dyDescent="0.45">
      <c r="A18" s="2"/>
      <c r="B18" s="2" t="s">
        <v>7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1">
        <v>1</v>
      </c>
      <c r="P18" s="1">
        <v>0</v>
      </c>
      <c r="Q18" s="2">
        <v>1</v>
      </c>
      <c r="R18" s="2">
        <v>0</v>
      </c>
      <c r="S18" s="101">
        <v>1</v>
      </c>
      <c r="T18" s="101">
        <v>0</v>
      </c>
      <c r="U18" s="1">
        <v>1</v>
      </c>
      <c r="V18" s="1">
        <v>0</v>
      </c>
      <c r="W18" s="1">
        <v>1</v>
      </c>
      <c r="X18" s="1">
        <v>0</v>
      </c>
    </row>
    <row r="19" spans="1:24" x14ac:dyDescent="0.45">
      <c r="A19" s="2" t="s">
        <v>65</v>
      </c>
      <c r="B19" s="2" t="s">
        <v>6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2">
        <v>1</v>
      </c>
      <c r="S19" s="101">
        <v>0</v>
      </c>
      <c r="T19" s="101">
        <v>1</v>
      </c>
      <c r="U19" s="1">
        <v>0</v>
      </c>
      <c r="V19" s="1">
        <v>1</v>
      </c>
      <c r="W19" s="1">
        <v>0</v>
      </c>
      <c r="X19" s="1">
        <v>1</v>
      </c>
    </row>
    <row r="20" spans="1:24" x14ac:dyDescent="0.45">
      <c r="A20" s="2"/>
      <c r="B20" s="2" t="s">
        <v>7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2">
        <v>0</v>
      </c>
      <c r="S20" s="101">
        <v>1</v>
      </c>
      <c r="T20" s="101">
        <v>0</v>
      </c>
      <c r="U20" s="1">
        <v>1</v>
      </c>
      <c r="V20" s="1">
        <v>1</v>
      </c>
      <c r="W20" s="1">
        <v>1</v>
      </c>
      <c r="X20" s="1">
        <v>1</v>
      </c>
    </row>
    <row r="21" spans="1:24" x14ac:dyDescent="0.45">
      <c r="A21" s="2" t="s">
        <v>66</v>
      </c>
      <c r="B21" s="2" t="s">
        <v>6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2">
        <v>1</v>
      </c>
      <c r="R21" s="2">
        <v>1</v>
      </c>
      <c r="S21" s="101">
        <v>0</v>
      </c>
      <c r="T21" s="101">
        <v>0</v>
      </c>
      <c r="U21" s="1">
        <v>0</v>
      </c>
      <c r="V21" s="1">
        <v>1</v>
      </c>
      <c r="W21" s="1">
        <v>0</v>
      </c>
      <c r="X21" s="1">
        <v>1</v>
      </c>
    </row>
    <row r="22" spans="1:24" x14ac:dyDescent="0.45">
      <c r="A22" s="2"/>
      <c r="B22" s="2" t="s">
        <v>7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0</v>
      </c>
      <c r="Q22" s="2">
        <v>0</v>
      </c>
      <c r="R22" s="2">
        <v>0</v>
      </c>
      <c r="S22" s="101">
        <v>1</v>
      </c>
      <c r="T22" s="101">
        <v>1</v>
      </c>
      <c r="U22" s="1">
        <v>0</v>
      </c>
      <c r="V22" s="1">
        <v>1</v>
      </c>
      <c r="W22" s="1">
        <v>0</v>
      </c>
      <c r="X22" s="1">
        <v>1</v>
      </c>
    </row>
    <row r="23" spans="1:24" x14ac:dyDescent="0.45">
      <c r="A23" s="1" t="s">
        <v>67</v>
      </c>
      <c r="B23" s="2" t="s">
        <v>6</v>
      </c>
      <c r="C23" s="2">
        <v>1</v>
      </c>
      <c r="D23" s="2">
        <v>0</v>
      </c>
      <c r="E23" s="2">
        <v>1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1</v>
      </c>
      <c r="R23" s="2">
        <v>0</v>
      </c>
      <c r="S23" s="101">
        <v>0</v>
      </c>
      <c r="T23" s="101">
        <v>0</v>
      </c>
      <c r="U23" s="2">
        <v>0</v>
      </c>
      <c r="V23" s="2">
        <v>1</v>
      </c>
      <c r="W23" s="2">
        <v>0</v>
      </c>
      <c r="X23" s="2">
        <v>1</v>
      </c>
    </row>
    <row r="24" spans="1:24" x14ac:dyDescent="0.45">
      <c r="A24" s="1"/>
      <c r="B24" s="2" t="s">
        <v>7</v>
      </c>
      <c r="C24" s="2">
        <v>0</v>
      </c>
      <c r="D24" s="2">
        <v>1</v>
      </c>
      <c r="E24" s="2">
        <v>0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0</v>
      </c>
      <c r="R24" s="2">
        <v>0</v>
      </c>
      <c r="S24" s="101">
        <v>1</v>
      </c>
      <c r="T24" s="101">
        <v>1</v>
      </c>
      <c r="U24" s="2">
        <v>1</v>
      </c>
      <c r="V24" s="2">
        <v>0</v>
      </c>
      <c r="W24" s="2">
        <v>1</v>
      </c>
      <c r="X24" s="2">
        <v>0</v>
      </c>
    </row>
    <row r="25" spans="1:24" x14ac:dyDescent="0.45">
      <c r="A25" s="1" t="s">
        <v>68</v>
      </c>
      <c r="B25" s="2" t="s">
        <v>6</v>
      </c>
      <c r="C25" s="2">
        <v>1</v>
      </c>
      <c r="D25" s="2">
        <v>0</v>
      </c>
      <c r="E25" s="2">
        <v>1</v>
      </c>
      <c r="F25" s="2">
        <v>0</v>
      </c>
      <c r="G25" s="2">
        <v>1</v>
      </c>
      <c r="H25" s="2">
        <v>0</v>
      </c>
      <c r="I25" s="2">
        <v>1</v>
      </c>
      <c r="J25" s="2">
        <v>0</v>
      </c>
      <c r="K25" s="2">
        <v>1</v>
      </c>
      <c r="L25" s="2">
        <v>0</v>
      </c>
      <c r="M25" s="2">
        <v>1</v>
      </c>
      <c r="N25" s="2">
        <v>0</v>
      </c>
      <c r="O25" s="2">
        <v>1</v>
      </c>
      <c r="P25" s="2">
        <v>0</v>
      </c>
      <c r="Q25" s="2">
        <v>0</v>
      </c>
      <c r="R25" s="2">
        <v>1</v>
      </c>
      <c r="S25" s="101">
        <v>0</v>
      </c>
      <c r="T25" s="101">
        <v>0</v>
      </c>
      <c r="U25" s="2">
        <v>0</v>
      </c>
      <c r="V25" s="2">
        <v>1</v>
      </c>
      <c r="W25" s="2">
        <v>0</v>
      </c>
      <c r="X25" s="2">
        <v>1</v>
      </c>
    </row>
    <row r="26" spans="1:24" x14ac:dyDescent="0.45">
      <c r="A26" s="1"/>
      <c r="B26" s="2" t="s">
        <v>7</v>
      </c>
      <c r="C26" s="2">
        <v>0</v>
      </c>
      <c r="D26" s="2">
        <v>1</v>
      </c>
      <c r="E26" s="2">
        <v>0</v>
      </c>
      <c r="F26" s="2">
        <v>1</v>
      </c>
      <c r="G26" s="2">
        <v>0</v>
      </c>
      <c r="H26" s="2">
        <v>1</v>
      </c>
      <c r="I26" s="2">
        <v>0</v>
      </c>
      <c r="J26" s="2">
        <v>1</v>
      </c>
      <c r="K26" s="2">
        <v>0</v>
      </c>
      <c r="L26" s="2">
        <v>1</v>
      </c>
      <c r="M26" s="2">
        <v>0</v>
      </c>
      <c r="N26" s="2">
        <v>1</v>
      </c>
      <c r="O26" s="2">
        <v>0</v>
      </c>
      <c r="P26" s="2">
        <v>1</v>
      </c>
      <c r="Q26" s="2">
        <v>1</v>
      </c>
      <c r="R26" s="2">
        <v>0</v>
      </c>
      <c r="S26" s="101">
        <v>1</v>
      </c>
      <c r="T26" s="101">
        <v>1</v>
      </c>
      <c r="U26" s="2">
        <v>1</v>
      </c>
      <c r="V26" s="2">
        <v>0</v>
      </c>
      <c r="W26" s="2">
        <v>1</v>
      </c>
      <c r="X26" s="2">
        <v>0</v>
      </c>
    </row>
    <row r="27" spans="1:24" x14ac:dyDescent="0.45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01"/>
      <c r="T27" s="101"/>
      <c r="U27" s="1"/>
      <c r="V27" s="1"/>
      <c r="W27" s="1"/>
      <c r="X27" s="1"/>
    </row>
    <row r="28" spans="1:24" x14ac:dyDescent="0.45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01"/>
      <c r="T28" s="101"/>
      <c r="U28" s="1"/>
      <c r="V28" s="1"/>
      <c r="W28" s="1"/>
      <c r="X28" s="1"/>
    </row>
    <row r="29" spans="1:24" x14ac:dyDescent="0.4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101"/>
      <c r="T29" s="101"/>
      <c r="U29" s="2"/>
      <c r="V29" s="2"/>
      <c r="W29" s="2"/>
      <c r="X29" s="2"/>
    </row>
    <row r="30" spans="1:24" x14ac:dyDescent="0.4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101"/>
      <c r="T30" s="101"/>
      <c r="U30" s="2"/>
      <c r="V30" s="2"/>
      <c r="W30" s="2"/>
      <c r="X30" s="2"/>
    </row>
    <row r="31" spans="1:24" x14ac:dyDescent="0.45">
      <c r="A31" s="102"/>
      <c r="B31" s="103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</row>
    <row r="32" spans="1:24" x14ac:dyDescent="0.45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x14ac:dyDescent="0.4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x14ac:dyDescent="0.4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</sheetData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B5699-0FB2-474A-B5E6-ECD9D59DA2A3}">
  <dimension ref="A1:N26"/>
  <sheetViews>
    <sheetView tabSelected="1" workbookViewId="0">
      <selection sqref="A1:N26"/>
    </sheetView>
  </sheetViews>
  <sheetFormatPr defaultRowHeight="14.25" x14ac:dyDescent="0.45"/>
  <sheetData>
    <row r="1" spans="1:14" x14ac:dyDescent="0.45">
      <c r="A1" s="2"/>
      <c r="B1" s="2"/>
      <c r="C1" s="2" t="s">
        <v>5</v>
      </c>
      <c r="D1" s="2"/>
      <c r="E1" s="2"/>
      <c r="F1" s="2"/>
      <c r="G1" s="1"/>
      <c r="H1" s="1"/>
      <c r="I1" s="1"/>
      <c r="J1" s="1"/>
      <c r="K1" s="1"/>
      <c r="L1" s="1"/>
      <c r="M1" s="1"/>
      <c r="N1" s="1"/>
    </row>
    <row r="2" spans="1:14" x14ac:dyDescent="0.45">
      <c r="A2" s="2" t="s">
        <v>4</v>
      </c>
      <c r="B2" s="2"/>
      <c r="C2" s="2" t="s">
        <v>8</v>
      </c>
      <c r="D2" s="2" t="s">
        <v>9</v>
      </c>
      <c r="E2" s="2" t="s">
        <v>10</v>
      </c>
      <c r="F2" s="2" t="s">
        <v>11</v>
      </c>
      <c r="G2" s="2" t="s">
        <v>49</v>
      </c>
      <c r="H2" s="2" t="s">
        <v>50</v>
      </c>
      <c r="I2" s="2" t="s">
        <v>51</v>
      </c>
      <c r="J2" s="2" t="s">
        <v>52</v>
      </c>
      <c r="K2" s="2" t="s">
        <v>53</v>
      </c>
      <c r="L2" s="2" t="s">
        <v>54</v>
      </c>
      <c r="M2" s="2" t="s">
        <v>55</v>
      </c>
      <c r="N2" s="2" t="s">
        <v>56</v>
      </c>
    </row>
    <row r="3" spans="1:14" x14ac:dyDescent="0.45">
      <c r="A3" s="2" t="s">
        <v>0</v>
      </c>
      <c r="B3" s="2" t="s">
        <v>6</v>
      </c>
      <c r="C3" s="2">
        <v>0</v>
      </c>
      <c r="D3" s="2">
        <v>1</v>
      </c>
      <c r="E3" s="2">
        <v>0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</row>
    <row r="4" spans="1:14" x14ac:dyDescent="0.45">
      <c r="A4" s="2"/>
      <c r="B4" s="2" t="s">
        <v>7</v>
      </c>
      <c r="C4" s="2">
        <v>1</v>
      </c>
      <c r="D4" s="2">
        <v>1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1:14" x14ac:dyDescent="0.45">
      <c r="A5" s="2" t="s">
        <v>1</v>
      </c>
      <c r="B5" s="2" t="s">
        <v>6</v>
      </c>
      <c r="C5" s="2">
        <v>1</v>
      </c>
      <c r="D5" s="2">
        <v>1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1:14" x14ac:dyDescent="0.45">
      <c r="A6" s="2"/>
      <c r="B6" s="2" t="s">
        <v>7</v>
      </c>
      <c r="C6" s="2">
        <v>0</v>
      </c>
      <c r="D6" s="2">
        <v>0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</row>
    <row r="7" spans="1:14" x14ac:dyDescent="0.45">
      <c r="A7" s="2" t="s">
        <v>2</v>
      </c>
      <c r="B7" s="2" t="s">
        <v>6</v>
      </c>
      <c r="C7" s="2">
        <v>1</v>
      </c>
      <c r="D7" s="2">
        <v>0</v>
      </c>
      <c r="E7" s="2">
        <v>1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1:14" x14ac:dyDescent="0.45">
      <c r="A8" s="2"/>
      <c r="B8" s="2" t="s">
        <v>7</v>
      </c>
      <c r="C8" s="2">
        <v>0</v>
      </c>
      <c r="D8" s="2">
        <v>1</v>
      </c>
      <c r="E8" s="2">
        <v>0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</row>
    <row r="9" spans="1:14" x14ac:dyDescent="0.45">
      <c r="A9" s="2" t="s">
        <v>3</v>
      </c>
      <c r="B9" s="2" t="s">
        <v>6</v>
      </c>
      <c r="C9" s="2">
        <v>1</v>
      </c>
      <c r="D9" s="2">
        <v>0</v>
      </c>
      <c r="E9" s="2">
        <v>1</v>
      </c>
      <c r="F9" s="2">
        <v>0</v>
      </c>
      <c r="G9" s="2">
        <v>1</v>
      </c>
      <c r="H9" s="2">
        <v>0</v>
      </c>
      <c r="I9" s="2">
        <v>1</v>
      </c>
      <c r="J9" s="2">
        <v>0</v>
      </c>
      <c r="K9" s="2">
        <v>1</v>
      </c>
      <c r="L9" s="2">
        <v>0</v>
      </c>
      <c r="M9" s="2">
        <v>1</v>
      </c>
      <c r="N9" s="2">
        <v>0</v>
      </c>
    </row>
    <row r="10" spans="1:14" x14ac:dyDescent="0.45">
      <c r="A10" s="2"/>
      <c r="B10" s="2" t="s">
        <v>7</v>
      </c>
      <c r="C10" s="2">
        <v>0</v>
      </c>
      <c r="D10" s="2">
        <v>1</v>
      </c>
      <c r="E10" s="2">
        <v>0</v>
      </c>
      <c r="F10" s="2">
        <v>1</v>
      </c>
      <c r="G10" s="2">
        <v>0</v>
      </c>
      <c r="H10" s="2">
        <v>1</v>
      </c>
      <c r="I10" s="2">
        <v>0</v>
      </c>
      <c r="J10" s="2">
        <v>1</v>
      </c>
      <c r="K10" s="2">
        <v>0</v>
      </c>
      <c r="L10" s="2">
        <v>1</v>
      </c>
      <c r="M10" s="2">
        <v>0</v>
      </c>
      <c r="N10" s="2">
        <v>1</v>
      </c>
    </row>
    <row r="11" spans="1:14" x14ac:dyDescent="0.45">
      <c r="A11" s="1" t="s">
        <v>61</v>
      </c>
      <c r="B11" s="2" t="s">
        <v>6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</row>
    <row r="12" spans="1:14" x14ac:dyDescent="0.45">
      <c r="A12" s="1"/>
      <c r="B12" s="2" t="s">
        <v>7</v>
      </c>
      <c r="C12" s="1">
        <v>1</v>
      </c>
      <c r="D12" s="1">
        <v>0</v>
      </c>
      <c r="E12" s="1">
        <v>1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1</v>
      </c>
      <c r="N12" s="1">
        <v>1</v>
      </c>
    </row>
    <row r="13" spans="1:14" x14ac:dyDescent="0.45">
      <c r="A13" s="1" t="s">
        <v>62</v>
      </c>
      <c r="B13" s="2" t="s">
        <v>6</v>
      </c>
      <c r="C13" s="1">
        <v>0</v>
      </c>
      <c r="D13" s="1">
        <v>0</v>
      </c>
      <c r="E13" s="1">
        <v>1</v>
      </c>
      <c r="F13" s="1">
        <v>1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</row>
    <row r="14" spans="1:14" x14ac:dyDescent="0.45">
      <c r="A14" s="1"/>
      <c r="B14" s="2" t="s">
        <v>7</v>
      </c>
      <c r="C14" s="1">
        <v>0</v>
      </c>
      <c r="D14" s="1">
        <v>0</v>
      </c>
      <c r="E14" s="1">
        <v>1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</row>
    <row r="15" spans="1:14" x14ac:dyDescent="0.45">
      <c r="A15" s="2" t="s">
        <v>63</v>
      </c>
      <c r="B15" s="2" t="s">
        <v>6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1</v>
      </c>
    </row>
    <row r="16" spans="1:14" x14ac:dyDescent="0.45">
      <c r="A16" s="2"/>
      <c r="B16" s="2" t="s">
        <v>7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</row>
    <row r="17" spans="1:14" x14ac:dyDescent="0.45">
      <c r="A17" s="2" t="s">
        <v>64</v>
      </c>
      <c r="B17" s="2" t="s">
        <v>6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90">
        <v>1</v>
      </c>
      <c r="I17" s="90">
        <v>1</v>
      </c>
      <c r="J17" s="90">
        <v>1</v>
      </c>
      <c r="K17" s="90">
        <v>1</v>
      </c>
      <c r="L17" s="90">
        <v>1</v>
      </c>
      <c r="M17" s="90">
        <v>1</v>
      </c>
      <c r="N17" s="90">
        <v>1</v>
      </c>
    </row>
    <row r="18" spans="1:14" x14ac:dyDescent="0.45">
      <c r="A18" s="2"/>
      <c r="B18" s="2" t="s">
        <v>7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</row>
    <row r="19" spans="1:14" x14ac:dyDescent="0.45">
      <c r="A19" s="2" t="s">
        <v>65</v>
      </c>
      <c r="B19" s="2" t="s">
        <v>6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</row>
    <row r="20" spans="1:14" x14ac:dyDescent="0.45">
      <c r="A20" s="2"/>
      <c r="B20" s="2" t="s">
        <v>7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</row>
    <row r="21" spans="1:14" x14ac:dyDescent="0.45">
      <c r="A21" s="2" t="s">
        <v>66</v>
      </c>
      <c r="B21" s="2" t="s">
        <v>6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</row>
    <row r="22" spans="1:14" x14ac:dyDescent="0.45">
      <c r="A22" s="2"/>
      <c r="B22" s="2" t="s">
        <v>7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</row>
    <row r="23" spans="1:14" x14ac:dyDescent="0.45">
      <c r="A23" s="1" t="s">
        <v>67</v>
      </c>
      <c r="B23" s="2" t="s">
        <v>6</v>
      </c>
      <c r="C23" s="2">
        <v>1</v>
      </c>
      <c r="D23" s="2">
        <v>0</v>
      </c>
      <c r="E23" s="2">
        <v>1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</row>
    <row r="24" spans="1:14" x14ac:dyDescent="0.45">
      <c r="A24" s="1"/>
      <c r="B24" s="2" t="s">
        <v>7</v>
      </c>
      <c r="C24" s="2">
        <v>0</v>
      </c>
      <c r="D24" s="2">
        <v>1</v>
      </c>
      <c r="E24" s="2">
        <v>0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</row>
    <row r="25" spans="1:14" x14ac:dyDescent="0.45">
      <c r="A25" s="1" t="s">
        <v>68</v>
      </c>
      <c r="B25" s="2" t="s">
        <v>6</v>
      </c>
      <c r="C25" s="2">
        <v>1</v>
      </c>
      <c r="D25" s="2">
        <v>0</v>
      </c>
      <c r="E25" s="2">
        <v>1</v>
      </c>
      <c r="F25" s="2">
        <v>0</v>
      </c>
      <c r="G25" s="2">
        <v>1</v>
      </c>
      <c r="H25" s="2">
        <v>0</v>
      </c>
      <c r="I25" s="2">
        <v>1</v>
      </c>
      <c r="J25" s="2">
        <v>0</v>
      </c>
      <c r="K25" s="2">
        <v>1</v>
      </c>
      <c r="L25" s="2">
        <v>0</v>
      </c>
      <c r="M25" s="2">
        <v>1</v>
      </c>
      <c r="N25" s="2">
        <v>0</v>
      </c>
    </row>
    <row r="26" spans="1:14" x14ac:dyDescent="0.45">
      <c r="A26" s="1"/>
      <c r="B26" s="2" t="s">
        <v>7</v>
      </c>
      <c r="C26" s="2">
        <v>0</v>
      </c>
      <c r="D26" s="2">
        <v>1</v>
      </c>
      <c r="E26" s="2">
        <v>0</v>
      </c>
      <c r="F26" s="2">
        <v>1</v>
      </c>
      <c r="G26" s="2">
        <v>0</v>
      </c>
      <c r="H26" s="2">
        <v>1</v>
      </c>
      <c r="I26" s="2">
        <v>0</v>
      </c>
      <c r="J26" s="2">
        <v>1</v>
      </c>
      <c r="K26" s="2">
        <v>0</v>
      </c>
      <c r="L26" s="2">
        <v>1</v>
      </c>
      <c r="M26" s="2">
        <v>0</v>
      </c>
      <c r="N26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Manually calculation</vt:lpstr>
      <vt:lpstr>value iteration</vt:lpstr>
      <vt:lpstr>BFS</vt:lpstr>
      <vt:lpstr>test</vt:lpstr>
      <vt:lpstr>ProgramResult</vt:lpstr>
      <vt:lpstr>three-polices</vt:lpstr>
      <vt:lpstr>Finish in6 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2018-05-22T16:13:23Z</dcterms:modified>
</cp:coreProperties>
</file>