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Template" sheetId="2" r:id="rId1"/>
    <sheet name="08.18_" sheetId="1" r:id="rId2"/>
    <sheet name="08.18" sheetId="7" r:id="rId3"/>
    <sheet name="09.18_" sheetId="8" r:id="rId4"/>
    <sheet name="09.18" sheetId="3" r:id="rId5"/>
    <sheet name="10.18" sheetId="4" r:id="rId6"/>
    <sheet name="11.18" sheetId="5" r:id="rId7"/>
    <sheet name="12.18" sheetId="6" r:id="rId8"/>
  </sheets>
  <definedNames>
    <definedName name="_xlnm._FilterDatabase" localSheetId="5" hidden="1">'10.18'!$A$1:$N$1</definedName>
    <definedName name="_xlnm._FilterDatabase" localSheetId="0" hidden="1">Template!$A$1:$L$1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2" l="1"/>
  <c r="C42" i="2"/>
  <c r="E40" i="2"/>
  <c r="B3" i="4" l="1"/>
  <c r="B5" i="4"/>
  <c r="I32" i="8" l="1"/>
  <c r="I31" i="8"/>
  <c r="D31" i="8"/>
  <c r="C31" i="8"/>
  <c r="B31" i="8"/>
  <c r="I30" i="8"/>
  <c r="D30" i="8"/>
  <c r="C30" i="8"/>
  <c r="B30" i="8"/>
  <c r="I29" i="8"/>
  <c r="D29" i="8"/>
  <c r="C29" i="8"/>
  <c r="I28" i="8"/>
  <c r="D28" i="8"/>
  <c r="C28" i="8"/>
  <c r="B28" i="8"/>
  <c r="I27" i="8"/>
  <c r="D27" i="8"/>
  <c r="C27" i="8"/>
  <c r="B27" i="8"/>
  <c r="I26" i="8"/>
  <c r="D26" i="8"/>
  <c r="C26" i="8"/>
  <c r="B26" i="8"/>
  <c r="I25" i="8"/>
  <c r="D25" i="8"/>
  <c r="C25" i="8"/>
  <c r="D24" i="8"/>
  <c r="C24" i="8"/>
  <c r="B24" i="8"/>
  <c r="D23" i="8"/>
  <c r="C23" i="8"/>
  <c r="B23" i="8"/>
  <c r="I22" i="8"/>
  <c r="D22" i="8"/>
  <c r="C22" i="8"/>
  <c r="I21" i="8"/>
  <c r="D21" i="8"/>
  <c r="C21" i="8"/>
  <c r="B21" i="8"/>
  <c r="I20" i="8"/>
  <c r="D20" i="8"/>
  <c r="C20" i="8"/>
  <c r="B20" i="8"/>
  <c r="I19" i="8"/>
  <c r="D19" i="8"/>
  <c r="C19" i="8"/>
  <c r="I18" i="8"/>
  <c r="D18" i="8"/>
  <c r="C18" i="8"/>
  <c r="D17" i="8"/>
  <c r="C17" i="8"/>
  <c r="B17" i="8"/>
  <c r="D16" i="8"/>
  <c r="C16" i="8"/>
  <c r="B16" i="8"/>
  <c r="D15" i="8"/>
  <c r="C15" i="8"/>
  <c r="D14" i="8"/>
  <c r="C14" i="8"/>
  <c r="L13" i="8"/>
  <c r="L14" i="8" s="1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D7" i="8"/>
  <c r="C7" i="8"/>
  <c r="B7" i="8"/>
  <c r="D6" i="8"/>
  <c r="C6" i="8"/>
  <c r="D5" i="8"/>
  <c r="C5" i="8"/>
  <c r="D4" i="8"/>
  <c r="C4" i="8"/>
  <c r="D3" i="8"/>
  <c r="C3" i="8"/>
  <c r="B3" i="8"/>
  <c r="D2" i="8"/>
  <c r="C2" i="8"/>
  <c r="B2" i="8"/>
  <c r="B33" i="8" s="1"/>
  <c r="L12" i="8" l="1"/>
  <c r="L15" i="8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  <c r="L17" i="8" l="1"/>
  <c r="L16" i="8"/>
  <c r="L18" i="8" s="1"/>
  <c r="I22" i="3"/>
  <c r="I19" i="3" l="1"/>
  <c r="I20" i="3"/>
  <c r="I21" i="3"/>
  <c r="I25" i="3"/>
  <c r="I26" i="3"/>
  <c r="I27" i="3"/>
  <c r="I28" i="3"/>
  <c r="I29" i="3"/>
  <c r="I30" i="3"/>
  <c r="I31" i="3"/>
  <c r="I32" i="3"/>
  <c r="I18" i="3"/>
  <c r="B3" i="3" l="1"/>
  <c r="K18" i="2" l="1"/>
  <c r="I18" i="7"/>
  <c r="K17" i="2" l="1"/>
  <c r="K16" i="2"/>
  <c r="I17" i="7"/>
  <c r="I16" i="7"/>
  <c r="D32" i="7" l="1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32" i="6"/>
  <c r="C32" i="6"/>
  <c r="D31" i="6"/>
  <c r="C31" i="6"/>
  <c r="B31" i="6"/>
  <c r="D30" i="6"/>
  <c r="C30" i="6"/>
  <c r="B30" i="6"/>
  <c r="D29" i="6"/>
  <c r="C29" i="6"/>
  <c r="D28" i="6"/>
  <c r="C28" i="6"/>
  <c r="D27" i="6"/>
  <c r="C27" i="6"/>
  <c r="D26" i="6"/>
  <c r="C26" i="6"/>
  <c r="D25" i="6"/>
  <c r="C25" i="6"/>
  <c r="D24" i="6"/>
  <c r="C24" i="6"/>
  <c r="B24" i="6"/>
  <c r="D23" i="6"/>
  <c r="C23" i="6"/>
  <c r="B23" i="6"/>
  <c r="D22" i="6"/>
  <c r="C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31" i="5"/>
  <c r="C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D4" i="4"/>
  <c r="C4" i="4"/>
  <c r="B4" i="4"/>
  <c r="D3" i="4"/>
  <c r="C3" i="4"/>
  <c r="D2" i="4"/>
  <c r="C2" i="4"/>
  <c r="B33" i="7" l="1"/>
  <c r="I12" i="7"/>
  <c r="I15" i="7" s="1"/>
  <c r="I13" i="7"/>
  <c r="I14" i="7" s="1"/>
  <c r="L12" i="6"/>
  <c r="L15" i="6" s="1"/>
  <c r="B32" i="5"/>
  <c r="L13" i="6"/>
  <c r="L14" i="6" s="1"/>
  <c r="B33" i="6"/>
  <c r="K12" i="5"/>
  <c r="K15" i="5" s="1"/>
  <c r="K13" i="5"/>
  <c r="K14" i="5" s="1"/>
  <c r="B33" i="4"/>
  <c r="L13" i="4"/>
  <c r="L14" i="4" s="1"/>
  <c r="L12" i="4"/>
  <c r="L15" i="4" s="1"/>
  <c r="D31" i="3"/>
  <c r="C31" i="3"/>
  <c r="B31" i="3"/>
  <c r="D30" i="3"/>
  <c r="C30" i="3"/>
  <c r="B30" i="3"/>
  <c r="D29" i="3"/>
  <c r="C29" i="3"/>
  <c r="D28" i="3"/>
  <c r="C28" i="3"/>
  <c r="B28" i="3"/>
  <c r="D27" i="3"/>
  <c r="C27" i="3"/>
  <c r="B27" i="3"/>
  <c r="D26" i="3"/>
  <c r="C26" i="3"/>
  <c r="B26" i="3"/>
  <c r="D25" i="3"/>
  <c r="C25" i="3"/>
  <c r="D24" i="3"/>
  <c r="C24" i="3"/>
  <c r="B24" i="3"/>
  <c r="D23" i="3"/>
  <c r="C23" i="3"/>
  <c r="B23" i="3"/>
  <c r="D22" i="3"/>
  <c r="C22" i="3"/>
  <c r="D21" i="3"/>
  <c r="C21" i="3"/>
  <c r="B21" i="3"/>
  <c r="D20" i="3"/>
  <c r="C20" i="3"/>
  <c r="B20" i="3"/>
  <c r="D19" i="3"/>
  <c r="C19" i="3"/>
  <c r="D18" i="3"/>
  <c r="C18" i="3"/>
  <c r="D17" i="3"/>
  <c r="C17" i="3"/>
  <c r="B17" i="3"/>
  <c r="D16" i="3"/>
  <c r="C16" i="3"/>
  <c r="B16" i="3"/>
  <c r="D15" i="3"/>
  <c r="C15" i="3"/>
  <c r="D14" i="3"/>
  <c r="C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D7" i="3"/>
  <c r="C7" i="3"/>
  <c r="B7" i="3"/>
  <c r="D6" i="3"/>
  <c r="C6" i="3"/>
  <c r="D5" i="3"/>
  <c r="C5" i="3"/>
  <c r="D4" i="3"/>
  <c r="C4" i="3"/>
  <c r="D3" i="3"/>
  <c r="C3" i="3"/>
  <c r="L13" i="3"/>
  <c r="L14" i="3" s="1"/>
  <c r="D2" i="3"/>
  <c r="C2" i="3"/>
  <c r="B2" i="3"/>
  <c r="K15" i="2"/>
  <c r="K14" i="2"/>
  <c r="K13" i="2"/>
  <c r="K12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L17" i="6" l="1"/>
  <c r="L16" i="6"/>
  <c r="K17" i="5"/>
  <c r="K16" i="5"/>
  <c r="K18" i="5" s="1"/>
  <c r="L17" i="4"/>
  <c r="L16" i="4"/>
  <c r="L18" i="4" s="1"/>
  <c r="B33" i="3"/>
  <c r="L12" i="3"/>
  <c r="L15" i="3" s="1"/>
  <c r="D32" i="2"/>
  <c r="D31" i="2"/>
  <c r="D29" i="2"/>
  <c r="D30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0" i="2"/>
  <c r="D11" i="2"/>
  <c r="D9" i="2"/>
  <c r="D8" i="2"/>
  <c r="D7" i="2"/>
  <c r="D6" i="2"/>
  <c r="D5" i="2"/>
  <c r="D4" i="2"/>
  <c r="D3" i="2"/>
  <c r="D2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8" i="2"/>
  <c r="C9" i="2"/>
  <c r="C7" i="2"/>
  <c r="C6" i="2"/>
  <c r="C5" i="2"/>
  <c r="C4" i="2"/>
  <c r="C3" i="2"/>
  <c r="C2" i="2"/>
  <c r="L18" i="6" l="1"/>
  <c r="L17" i="3"/>
  <c r="L16" i="3"/>
  <c r="B33" i="2"/>
  <c r="B33" i="1"/>
  <c r="L18" i="3" l="1"/>
</calcChain>
</file>

<file path=xl/sharedStrings.xml><?xml version="1.0" encoding="utf-8"?>
<sst xmlns="http://schemas.openxmlformats.org/spreadsheetml/2006/main" count="403" uniqueCount="117">
  <si>
    <t xml:space="preserve">Fecha </t>
  </si>
  <si>
    <t xml:space="preserve">Horas </t>
  </si>
  <si>
    <t xml:space="preserve">Cliente </t>
  </si>
  <si>
    <t xml:space="preserve">Proyecto </t>
  </si>
  <si>
    <t xml:space="preserve">Tarea </t>
  </si>
  <si>
    <t xml:space="preserve">Comentarios </t>
  </si>
  <si>
    <t>Indra</t>
  </si>
  <si>
    <t>Enel</t>
  </si>
  <si>
    <t>Leer documentación</t>
  </si>
  <si>
    <t>TOTAL</t>
  </si>
  <si>
    <t xml:space="preserve">a última hora nos dan un usuario de svn </t>
  </si>
  <si>
    <t xml:space="preserve">revisión código siredweb </t>
  </si>
  <si>
    <t xml:space="preserve">despliegue siredweb en local </t>
  </si>
  <si>
    <t xml:space="preserve">despliegue scher en local. ayuda a carla </t>
  </si>
  <si>
    <t>despliegue de ScheC</t>
  </si>
  <si>
    <t>Reunión con Stefano ScheC y ScheR</t>
  </si>
  <si>
    <t>análisis WebLogic Desarrollo. Nos dan vpn</t>
  </si>
  <si>
    <t>Horas</t>
  </si>
  <si>
    <t>Cliente</t>
  </si>
  <si>
    <t>Proyecto</t>
  </si>
  <si>
    <t>Euros</t>
  </si>
  <si>
    <t>Hora</t>
  </si>
  <si>
    <t>Jornada</t>
  </si>
  <si>
    <t>Jornadas/mes</t>
  </si>
  <si>
    <t>Horas mes</t>
  </si>
  <si>
    <t>€ por jornada</t>
  </si>
  <si>
    <t>€ por hora</t>
  </si>
  <si>
    <t>12 Octubre. Fiesta Nacional Española</t>
  </si>
  <si>
    <t>1 de Noviembre.Día de Todos los Santos</t>
  </si>
  <si>
    <t>9 de Noviembre.La Almudena</t>
  </si>
  <si>
    <t>8 de Diciembre.Inmaculada Concepción</t>
  </si>
  <si>
    <t>6 de Diciembre.Día de la Constitución Española</t>
  </si>
  <si>
    <t>25 de Diciembre.Navidad</t>
  </si>
  <si>
    <t>15 de Agosto.Asunción de la Virgen</t>
  </si>
  <si>
    <t>NO HEMOS TRABAJADO 8H!!!</t>
  </si>
  <si>
    <t>Reunión con Vicenzo SiredWeb y Aria</t>
  </si>
  <si>
    <t>Reunión Unificazione de 12:00 a 13:30</t>
  </si>
  <si>
    <t>Teletrabajo</t>
  </si>
  <si>
    <t>IVA</t>
  </si>
  <si>
    <t>IRPF</t>
  </si>
  <si>
    <t>Apache server y excel de comunicaciones</t>
  </si>
  <si>
    <t>De 08:00 a 17:30. Trabajo 08:30</t>
  </si>
  <si>
    <t>Vienen Andres y Oscar de Barcelona, y los dos chicos de PL/SQL de Valladolid. Nos presentan a Torregrosa, Alberto, al responsable de Iberia. Jose Germán es el responsable de Colombia.</t>
  </si>
  <si>
    <t>Reunión de Gessy con Italia,  reuniones con Oscar y Andres. Reunión con Torregrosa y los responsables de Iberia, de BBDD y Colombia</t>
  </si>
  <si>
    <t>Estan por aquí los dos chicos de valladolid</t>
  </si>
  <si>
    <t>Seguimos intentando levantar los estáticos en Apache Server, y los jsps y clases en Weblogic. Ruben Cacio está intentando levantar la vpn en la Máquina Virtual</t>
  </si>
  <si>
    <t>Reunión de seguimiento de 30 min con Andres. Seguimos investigando con Apache Server y Weblogic</t>
  </si>
  <si>
    <t>A las 14:30 me voy a comer casa, para llevar libros y material escolar al cole, me conecto por la tarde</t>
  </si>
  <si>
    <t>Máquina Virtual Windows10 y Apache Server 2.2</t>
  </si>
  <si>
    <t>Llego a las 08:00 y me voy a las 16:22</t>
  </si>
  <si>
    <t>Llego a las 07:30 y me voy a las 16:15</t>
  </si>
  <si>
    <t>Dedico un rato por la tarde a la máquina virtual</t>
  </si>
  <si>
    <t>Reunión de seguimiento de 1h todo el equipo. Seguimos investigando sobre Apache Server. Máquina Virtual Windows 10</t>
  </si>
  <si>
    <t>Llego a las 08:00 y me voy a las 17:15</t>
  </si>
  <si>
    <t>Máquina Virtual Windows10 y Apache Server 2.2. Gestión viaje</t>
  </si>
  <si>
    <t>Máquina Virtual Windows10 y Apache Server 2.2. Documentación técnica SiredWeb</t>
  </si>
  <si>
    <t xml:space="preserve">Llego a las 07:30 y me voy pronto, pero me conecto en casa </t>
  </si>
  <si>
    <t>Revisamos la primera incidencia en SiredWebLlego a las 07:45 y me voy a las 17:15. Juanma va al medico</t>
  </si>
  <si>
    <t>2 charlas, una de AGUI.VERTICAL SCHEC/SCHER KT session 2 y otra de AGUI VERTICAL - KT SESSION - Procedura Validazione Incrementi / Technical session - AUI Legacy</t>
  </si>
  <si>
    <t>Llego a las 07:45 y me voy a las …</t>
  </si>
  <si>
    <t>Llegada</t>
  </si>
  <si>
    <t>Salida</t>
  </si>
  <si>
    <t>Intentamos replicar la incidencia de Marian en local, nos falta password usuario bbdd
Nos comenta Jose German un problema con el acceso a ScheC y ScheR después de la migración de datos en Colombia</t>
  </si>
  <si>
    <t>Llego a las 07:45 y me voy a las 16:15. Comemos en 15 min</t>
  </si>
  <si>
    <t>Llego a las 07:50, me voy a casa a las 14:55 y me  conecte a la call hasta las 16:55, volví para apagar el portátil que estaba grabando a las 17:30</t>
  </si>
  <si>
    <t xml:space="preserve">2h de reunión ScheR y ScheC, 2 h rete pm. </t>
  </si>
  <si>
    <t>Se cancelan las dos reuniones</t>
  </si>
  <si>
    <t>Llego a las 07:50 y me voy a las 14:00</t>
  </si>
  <si>
    <t>Viaje a Milan. Primera sesiónde SiredWeb</t>
  </si>
  <si>
    <t>El taxi me recoge a als 06:00, a las 06:20 estoy en el aeropuerto. A las 09:45 en Milan. Tomamos café, y vamos al hotel. 1h desde el aeropuerto. Nos dan mal la dirección y perdemos 2h. Vamos a comer a las 14:15 o así, comemos rápido y a las 15:00 empezamos la primera sesión con vicenzo</t>
  </si>
  <si>
    <t>Vuelta de Milán</t>
  </si>
  <si>
    <t>Milan</t>
  </si>
  <si>
    <t>Milan. Sesión SiredWeb impartida por Linda</t>
  </si>
  <si>
    <t>Hora inicio</t>
  </si>
  <si>
    <t>Hora Fin</t>
  </si>
  <si>
    <t>Documentación formación</t>
  </si>
  <si>
    <t>Documentación formación y alta de usuarios en aplicaciones</t>
  </si>
  <si>
    <t>Se regulizaran las 6h pendientes en el mes de Octubre</t>
  </si>
  <si>
    <t>Documentación formación y sesión</t>
  </si>
  <si>
    <t>8 + 6 de la regulación del mes anterior</t>
  </si>
  <si>
    <t>Preparación correo, excel de acceso a SVN y servidores. Usuarios A-AF y AF</t>
  </si>
  <si>
    <t>Acceso a SVN y servidores. Usuarios A-AF y AF. Documentación formación</t>
  </si>
  <si>
    <t>Se pone Zuly mala ganstrointeritis. Me voy a casa a las 11:30. Y al hospital a las 12:30</t>
  </si>
  <si>
    <t>HOSPITAL</t>
  </si>
  <si>
    <t>Usuarios  AF. Documentación formación</t>
  </si>
  <si>
    <t>Preparación ppt presentación técnica</t>
  </si>
  <si>
    <t>Preparación ppt presentación técnica y configuración MV</t>
  </si>
  <si>
    <t>Preparación MV y posible viaje a Barcelona para WarRoom</t>
  </si>
  <si>
    <t>Preparación MV</t>
  </si>
  <si>
    <t>Teletrabajo ECO</t>
  </si>
  <si>
    <t>Revisión incidencias/rendimiento WarRoom</t>
  </si>
  <si>
    <t>Jornadas al año 2018</t>
  </si>
  <si>
    <t>Menos vacaciones (251 - 22)</t>
  </si>
  <si>
    <t>Me voy antes y luego me conecto desde casa</t>
  </si>
  <si>
    <t>Revisión incidencia ScheR NPE</t>
  </si>
  <si>
    <t>http://www.dias-laborables.es/</t>
  </si>
  <si>
    <t>Revisión incidencia ScheR NPE y Ayuda MV. Incidencia SiredWeb Colombia. La reporta Roberto por correo.</t>
  </si>
  <si>
    <t>No tenemos vpn, averiguar como cambiar password vpn</t>
  </si>
  <si>
    <t>Preparamos scripts de carga masiva para la formación de Canarias y Cataluña en UAT</t>
  </si>
  <si>
    <t>Incidencias SiredWeb WarRoom</t>
  </si>
  <si>
    <t>CR Bloqueantes</t>
  </si>
  <si>
    <t>Me voy a las 16:20 a por Juanma, y me vuelvo a conectar a las 17:45 o así</t>
  </si>
  <si>
    <t>Reunión de 15:00 a 15:30</t>
  </si>
  <si>
    <t>Me vengo a comer a casa por call de 16:00 a 16:35</t>
  </si>
  <si>
    <t>CR Bloqueantes. SVN Indra</t>
  </si>
  <si>
    <t>Carga de usuarios para Colombia en entorno Training, 2 calls sobre CR</t>
  </si>
  <si>
    <t>CR .2 calls sobre CR</t>
  </si>
  <si>
    <t>CR, Incidencia que me pasa Oscar sobre el cambio de tipo de nodo, reunión con Estela para revisar la traducción de call con italianos de viernes a las 10:00</t>
  </si>
  <si>
    <t>Hospital Prueba glucosa</t>
  </si>
  <si>
    <t>Hospital Prueba glucosa. Teletrabajo y me enchufo desde el hospital</t>
  </si>
  <si>
    <t>CR, Usuarios colombia</t>
  </si>
  <si>
    <t>http://www.dias-laborables.es/Comunidad%20de%20Madrid.htm</t>
  </si>
  <si>
    <t>Vacaciones</t>
  </si>
  <si>
    <t>CR</t>
  </si>
  <si>
    <t>La hora que falta por regularizar</t>
  </si>
  <si>
    <t>Regularización 5h , falta 1h para el mes que viene, error de Aderen
No meter estas horas en factura, se cobrarán en la factura de Octubre</t>
  </si>
  <si>
    <t>Reunión con Italia de 02:30h, en la que parece que no tenemos el CR claro, ni ellos, ni nosotros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</si>
</sst>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14" fontId="0" fillId="0" borderId="2" xfId="0" applyNumberFormat="1" applyBorder="1"/>
    <xf numFmtId="0" fontId="0" fillId="0" borderId="3" xfId="0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14" fontId="1" fillId="0" borderId="2" xfId="0" applyNumberFormat="1" applyFont="1" applyBorder="1"/>
    <xf numFmtId="0" fontId="1" fillId="0" borderId="1" xfId="0" applyFont="1" applyBorder="1"/>
    <xf numFmtId="0" fontId="1" fillId="0" borderId="8" xfId="0" applyFont="1" applyBorder="1"/>
    <xf numFmtId="0" fontId="1" fillId="0" borderId="3" xfId="0" applyFont="1" applyBorder="1"/>
    <xf numFmtId="0" fontId="0" fillId="0" borderId="13" xfId="0" applyBorder="1"/>
    <xf numFmtId="0" fontId="0" fillId="0" borderId="14" xfId="0" applyBorder="1"/>
    <xf numFmtId="14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14" fontId="2" fillId="0" borderId="2" xfId="0" applyNumberFormat="1" applyFont="1" applyBorder="1"/>
    <xf numFmtId="0" fontId="2" fillId="0" borderId="1" xfId="0" applyFont="1" applyBorder="1"/>
    <xf numFmtId="0" fontId="2" fillId="0" borderId="3" xfId="0" applyFont="1" applyBorder="1"/>
    <xf numFmtId="14" fontId="2" fillId="0" borderId="4" xfId="0" applyNumberFormat="1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quotePrefix="1" applyFont="1" applyBorder="1"/>
    <xf numFmtId="0" fontId="0" fillId="2" borderId="0" xfId="0" applyFill="1" applyBorder="1"/>
    <xf numFmtId="14" fontId="3" fillId="0" borderId="7" xfId="0" applyNumberFormat="1" applyFont="1" applyBorder="1"/>
    <xf numFmtId="14" fontId="2" fillId="3" borderId="7" xfId="0" applyNumberFormat="1" applyFont="1" applyFill="1" applyBorder="1"/>
    <xf numFmtId="0" fontId="2" fillId="3" borderId="8" xfId="0" quotePrefix="1" applyFont="1" applyFill="1" applyBorder="1"/>
    <xf numFmtId="14" fontId="3" fillId="3" borderId="7" xfId="0" applyNumberFormat="1" applyFont="1" applyFill="1" applyBorder="1"/>
    <xf numFmtId="14" fontId="2" fillId="3" borderId="2" xfId="0" applyNumberFormat="1" applyFont="1" applyFill="1" applyBorder="1"/>
    <xf numFmtId="0" fontId="2" fillId="0" borderId="0" xfId="0" applyFont="1" applyBorder="1"/>
    <xf numFmtId="20" fontId="2" fillId="0" borderId="0" xfId="0" applyNumberFormat="1" applyFont="1" applyBorder="1"/>
    <xf numFmtId="20" fontId="3" fillId="0" borderId="0" xfId="0" applyNumberFormat="1" applyFont="1" applyBorder="1"/>
    <xf numFmtId="20" fontId="0" fillId="0" borderId="0" xfId="0" applyNumberFormat="1"/>
    <xf numFmtId="0" fontId="4" fillId="2" borderId="0" xfId="0" applyFont="1" applyFill="1" applyBorder="1"/>
    <xf numFmtId="20" fontId="5" fillId="0" borderId="0" xfId="0" applyNumberFormat="1" applyFont="1" applyBorder="1"/>
    <xf numFmtId="20" fontId="4" fillId="0" borderId="0" xfId="0" applyNumberFormat="1" applyFont="1"/>
    <xf numFmtId="0" fontId="5" fillId="0" borderId="0" xfId="0" applyFont="1" applyBorder="1"/>
    <xf numFmtId="0" fontId="2" fillId="4" borderId="8" xfId="0" quotePrefix="1" applyFont="1" applyFill="1" applyBorder="1"/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1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pane ySplit="1" topLeftCell="A20" activePane="bottomLeft" state="frozen"/>
      <selection pane="bottomLeft" activeCell="F37" sqref="F37"/>
    </sheetView>
  </sheetViews>
  <sheetFormatPr baseColWidth="10" defaultRowHeight="15" x14ac:dyDescent="0.25"/>
  <cols>
    <col min="1" max="1" width="14.28515625" customWidth="1"/>
    <col min="2" max="2" width="18.7109375" customWidth="1"/>
    <col min="5" max="5" width="38.7109375" bestFit="1" customWidth="1"/>
    <col min="6" max="6" width="30.42578125" customWidth="1"/>
    <col min="7" max="7" width="9.85546875" customWidth="1"/>
    <col min="8" max="8" width="9" customWidth="1"/>
    <col min="9" max="9" width="7.42578125" customWidth="1"/>
    <col min="10" max="10" width="15.42578125" customWidth="1"/>
    <col min="11" max="11" width="11.85546875" bestFit="1" customWidth="1"/>
  </cols>
  <sheetData>
    <row r="1" spans="1:13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39" t="s">
        <v>73</v>
      </c>
      <c r="H1" s="39" t="s">
        <v>74</v>
      </c>
      <c r="I1" s="39" t="s">
        <v>17</v>
      </c>
    </row>
    <row r="2" spans="1:13" x14ac:dyDescent="0.25">
      <c r="A2" s="19">
        <v>43313</v>
      </c>
      <c r="B2" s="28">
        <f>IF(WEEKDAY(A2,2)&gt;5=FALSE,L4,0)</f>
        <v>8</v>
      </c>
      <c r="C2" s="20" t="str">
        <f>(L5)</f>
        <v>Indra</v>
      </c>
      <c r="D2" s="20" t="str">
        <f>(L6)</f>
        <v>Enel</v>
      </c>
      <c r="E2" s="20"/>
      <c r="F2" s="21"/>
      <c r="G2" s="40">
        <v>0.3125</v>
      </c>
      <c r="H2" s="40">
        <v>0.67708333333333337</v>
      </c>
      <c r="I2" s="41">
        <f>(H2-G2)</f>
        <v>0.36458333333333337</v>
      </c>
    </row>
    <row r="3" spans="1:13" x14ac:dyDescent="0.25">
      <c r="A3" s="22">
        <v>43314</v>
      </c>
      <c r="B3" s="28">
        <f>IF(WEEKDAY(A3,2)&gt;5=FALSE,L4,0)</f>
        <v>8</v>
      </c>
      <c r="C3" s="20" t="str">
        <f>(L5)</f>
        <v>Indra</v>
      </c>
      <c r="D3" s="20" t="str">
        <f>(L6)</f>
        <v>Enel</v>
      </c>
      <c r="E3" s="20"/>
      <c r="F3" s="24"/>
      <c r="G3" s="42"/>
      <c r="H3" s="42"/>
      <c r="I3" s="41">
        <f t="shared" ref="I3:I32" si="0">(H3-G3)</f>
        <v>0</v>
      </c>
    </row>
    <row r="4" spans="1:13" x14ac:dyDescent="0.25">
      <c r="A4" s="22">
        <v>43315</v>
      </c>
      <c r="B4" s="28">
        <f>IF(WEEKDAY(A4,2)&gt;5=FALSE,L4,0)</f>
        <v>8</v>
      </c>
      <c r="C4" s="20" t="str">
        <f>(L5)</f>
        <v>Indra</v>
      </c>
      <c r="D4" s="20" t="str">
        <f>(L6)</f>
        <v>Enel</v>
      </c>
      <c r="E4" s="20"/>
      <c r="F4" s="24"/>
      <c r="G4" s="42"/>
      <c r="H4" s="42"/>
      <c r="I4" s="41">
        <f t="shared" si="0"/>
        <v>0</v>
      </c>
      <c r="K4" t="s">
        <v>17</v>
      </c>
      <c r="L4">
        <v>8</v>
      </c>
    </row>
    <row r="5" spans="1:13" x14ac:dyDescent="0.25">
      <c r="A5" s="22">
        <v>43316</v>
      </c>
      <c r="B5" s="28">
        <f>IF(WEEKDAY(A5,2)&gt;5=FALSE,L4,0)</f>
        <v>0</v>
      </c>
      <c r="C5" s="20" t="str">
        <f>(L5)</f>
        <v>Indra</v>
      </c>
      <c r="D5" s="20" t="str">
        <f>(L6)</f>
        <v>Enel</v>
      </c>
      <c r="E5" s="23"/>
      <c r="F5" s="24"/>
      <c r="G5" s="42"/>
      <c r="H5" s="42"/>
      <c r="I5" s="41">
        <f t="shared" si="0"/>
        <v>0</v>
      </c>
      <c r="K5" t="s">
        <v>18</v>
      </c>
      <c r="L5" t="s">
        <v>6</v>
      </c>
    </row>
    <row r="6" spans="1:13" x14ac:dyDescent="0.25">
      <c r="A6" s="22">
        <v>43317</v>
      </c>
      <c r="B6" s="28">
        <f>IF(WEEKDAY(A6,2)&gt;5=FALSE,L4,0)</f>
        <v>0</v>
      </c>
      <c r="C6" s="20" t="str">
        <f>(L5)</f>
        <v>Indra</v>
      </c>
      <c r="D6" s="20" t="str">
        <f>(L6)</f>
        <v>Enel</v>
      </c>
      <c r="E6" s="23"/>
      <c r="F6" s="24"/>
      <c r="G6" s="42"/>
      <c r="H6" s="42"/>
      <c r="I6" s="41">
        <f t="shared" si="0"/>
        <v>0</v>
      </c>
      <c r="K6" t="s">
        <v>19</v>
      </c>
      <c r="L6" t="s">
        <v>7</v>
      </c>
    </row>
    <row r="7" spans="1:13" x14ac:dyDescent="0.25">
      <c r="A7" s="22">
        <v>43318</v>
      </c>
      <c r="B7" s="28">
        <f>IF(WEEKDAY(A7,2)&gt;5=FALSE,L4,0)</f>
        <v>8</v>
      </c>
      <c r="C7" s="20" t="str">
        <f>(L5)</f>
        <v>Indra</v>
      </c>
      <c r="D7" s="20" t="str">
        <f>(L6)</f>
        <v>Enel</v>
      </c>
      <c r="E7" s="20"/>
      <c r="F7" s="24"/>
      <c r="G7" s="42"/>
      <c r="H7" s="42"/>
      <c r="I7" s="41">
        <f t="shared" si="0"/>
        <v>0</v>
      </c>
    </row>
    <row r="8" spans="1:13" x14ac:dyDescent="0.25">
      <c r="A8" s="22">
        <v>43319</v>
      </c>
      <c r="B8" s="28">
        <f>IF(WEEKDAY(A8,2)&gt;5=FALSE,L4,0)</f>
        <v>8</v>
      </c>
      <c r="C8" s="20" t="str">
        <f>(L5)</f>
        <v>Indra</v>
      </c>
      <c r="D8" s="20" t="str">
        <f>(L6)</f>
        <v>Enel</v>
      </c>
      <c r="E8" s="23"/>
      <c r="F8" s="24"/>
      <c r="G8" s="42"/>
      <c r="H8" s="42"/>
      <c r="I8" s="41">
        <f t="shared" si="0"/>
        <v>0</v>
      </c>
      <c r="L8" s="29" t="s">
        <v>21</v>
      </c>
      <c r="M8" s="29" t="s">
        <v>22</v>
      </c>
    </row>
    <row r="9" spans="1:13" x14ac:dyDescent="0.25">
      <c r="A9" s="22">
        <v>43320</v>
      </c>
      <c r="B9" s="28">
        <f>IF(WEEKDAY(A9,2)&gt;5=FALSE,L4,0)</f>
        <v>8</v>
      </c>
      <c r="C9" s="20" t="str">
        <f>(L5)</f>
        <v>Indra</v>
      </c>
      <c r="D9" s="20" t="str">
        <f>(L6)</f>
        <v>Enel</v>
      </c>
      <c r="E9" s="23"/>
      <c r="F9" s="24"/>
      <c r="G9" s="42"/>
      <c r="H9" s="42"/>
      <c r="I9" s="41">
        <f t="shared" si="0"/>
        <v>0</v>
      </c>
      <c r="K9" s="29" t="s">
        <v>20</v>
      </c>
      <c r="L9">
        <v>28.5</v>
      </c>
      <c r="M9">
        <v>228</v>
      </c>
    </row>
    <row r="10" spans="1:13" x14ac:dyDescent="0.25">
      <c r="A10" s="22">
        <v>43321</v>
      </c>
      <c r="B10" s="28">
        <f>IF(WEEKDAY(A10,2)&gt;5=FALSE,L4,0)</f>
        <v>8</v>
      </c>
      <c r="C10" s="20" t="str">
        <f>(L5)</f>
        <v>Indra</v>
      </c>
      <c r="D10" s="20" t="str">
        <f>(L6)</f>
        <v>Enel</v>
      </c>
      <c r="E10" s="23"/>
      <c r="F10" s="24"/>
      <c r="G10" s="42"/>
      <c r="H10" s="42"/>
      <c r="I10" s="41">
        <f t="shared" si="0"/>
        <v>0</v>
      </c>
    </row>
    <row r="11" spans="1:13" x14ac:dyDescent="0.25">
      <c r="A11" s="22">
        <v>43322</v>
      </c>
      <c r="B11" s="28">
        <f>IF(WEEKDAY(A11,2)&gt;5=FALSE,L4,0)</f>
        <v>8</v>
      </c>
      <c r="C11" s="20" t="str">
        <f>(L5)</f>
        <v>Indra</v>
      </c>
      <c r="D11" s="20" t="str">
        <f>(L6)</f>
        <v>Enel</v>
      </c>
      <c r="E11" s="23"/>
      <c r="F11" s="24"/>
      <c r="G11" s="42"/>
      <c r="H11" s="42"/>
      <c r="I11" s="41">
        <f t="shared" si="0"/>
        <v>0</v>
      </c>
    </row>
    <row r="12" spans="1:13" x14ac:dyDescent="0.25">
      <c r="A12" s="22">
        <v>43323</v>
      </c>
      <c r="B12" s="28">
        <f>IF(WEEKDAY(A12,2)&gt;5=FALSE,L4,0)</f>
        <v>0</v>
      </c>
      <c r="C12" s="20" t="str">
        <f>(L5)</f>
        <v>Indra</v>
      </c>
      <c r="D12" s="20" t="str">
        <f>(L6)</f>
        <v>Enel</v>
      </c>
      <c r="E12" s="23"/>
      <c r="F12" s="24"/>
      <c r="G12" s="42"/>
      <c r="H12" s="42"/>
      <c r="I12" s="41">
        <f t="shared" si="0"/>
        <v>0</v>
      </c>
      <c r="J12" s="29" t="s">
        <v>24</v>
      </c>
      <c r="K12">
        <f>SUM(B2:B32)</f>
        <v>184</v>
      </c>
    </row>
    <row r="13" spans="1:13" x14ac:dyDescent="0.25">
      <c r="A13" s="22">
        <v>43324</v>
      </c>
      <c r="B13" s="28">
        <f>IF(WEEKDAY(A13,2)&gt;5=FALSE,L4,0)</f>
        <v>0</v>
      </c>
      <c r="C13" s="20" t="str">
        <f>(L5)</f>
        <v>Indra</v>
      </c>
      <c r="D13" s="20" t="str">
        <f>(L6)</f>
        <v>Enel</v>
      </c>
      <c r="E13" s="23"/>
      <c r="F13" s="24"/>
      <c r="G13" s="42"/>
      <c r="H13" s="42"/>
      <c r="I13" s="41">
        <f t="shared" si="0"/>
        <v>0</v>
      </c>
      <c r="J13" s="29" t="s">
        <v>23</v>
      </c>
      <c r="K13">
        <f>COUNTIFS(B2:B32,"&gt;0")</f>
        <v>23</v>
      </c>
      <c r="L13" s="47" t="s">
        <v>95</v>
      </c>
    </row>
    <row r="14" spans="1:13" x14ac:dyDescent="0.25">
      <c r="A14" s="22">
        <v>43325</v>
      </c>
      <c r="B14" s="28">
        <f>IF(WEEKDAY(A14,2)&gt;5=FALSE,L4,0)</f>
        <v>8</v>
      </c>
      <c r="C14" s="20" t="str">
        <f>(L5)</f>
        <v>Indra</v>
      </c>
      <c r="D14" s="20" t="str">
        <f>(L6)</f>
        <v>Enel</v>
      </c>
      <c r="E14" s="23"/>
      <c r="F14" s="24"/>
      <c r="G14" s="42"/>
      <c r="H14" s="42"/>
      <c r="I14" s="41">
        <f t="shared" si="0"/>
        <v>0</v>
      </c>
      <c r="J14" s="29" t="s">
        <v>25</v>
      </c>
      <c r="K14">
        <f>(M9*K13)</f>
        <v>5244</v>
      </c>
    </row>
    <row r="15" spans="1:13" x14ac:dyDescent="0.25">
      <c r="A15" s="22">
        <v>43326</v>
      </c>
      <c r="B15" s="28">
        <f>IF(WEEKDAY(A15,2)&gt;5=FALSE,L4,0)</f>
        <v>8</v>
      </c>
      <c r="C15" s="20" t="str">
        <f>(L5)</f>
        <v>Indra</v>
      </c>
      <c r="D15" s="20" t="str">
        <f>(L6)</f>
        <v>Enel</v>
      </c>
      <c r="E15" s="23"/>
      <c r="F15" s="24"/>
      <c r="G15" s="42"/>
      <c r="H15" s="42"/>
      <c r="I15" s="41">
        <f t="shared" si="0"/>
        <v>0</v>
      </c>
      <c r="J15" s="29" t="s">
        <v>26</v>
      </c>
      <c r="K15">
        <f>(L9*K12)</f>
        <v>5244</v>
      </c>
    </row>
    <row r="16" spans="1:13" x14ac:dyDescent="0.25">
      <c r="A16" s="22">
        <v>43327</v>
      </c>
      <c r="B16" s="28">
        <f>IF(WEEKDAY(A16,2)&gt;5=FALSE,L4,0)</f>
        <v>8</v>
      </c>
      <c r="C16" s="20" t="str">
        <f>(L5)</f>
        <v>Indra</v>
      </c>
      <c r="D16" s="20" t="str">
        <f>(L6)</f>
        <v>Enel</v>
      </c>
      <c r="E16" s="23"/>
      <c r="F16" s="24"/>
      <c r="G16" s="42"/>
      <c r="H16" s="42"/>
      <c r="I16" s="41">
        <f t="shared" si="0"/>
        <v>0</v>
      </c>
      <c r="J16" s="29" t="s">
        <v>38</v>
      </c>
      <c r="K16">
        <f>(K15*0.21)</f>
        <v>1101.24</v>
      </c>
    </row>
    <row r="17" spans="1:11" x14ac:dyDescent="0.25">
      <c r="A17" s="22">
        <v>43328</v>
      </c>
      <c r="B17" s="28">
        <f>IF(WEEKDAY(A17,2)&gt;5=FALSE,L4,0)</f>
        <v>8</v>
      </c>
      <c r="C17" s="20" t="str">
        <f>(L5)</f>
        <v>Indra</v>
      </c>
      <c r="D17" s="20" t="str">
        <f>(L6)</f>
        <v>Enel</v>
      </c>
      <c r="E17" s="23"/>
      <c r="F17" s="24"/>
      <c r="G17" s="42"/>
      <c r="H17" s="42"/>
      <c r="I17" s="41">
        <f t="shared" si="0"/>
        <v>0</v>
      </c>
      <c r="J17" s="29" t="s">
        <v>39</v>
      </c>
      <c r="K17">
        <f>(K15*0.07)</f>
        <v>367.08000000000004</v>
      </c>
    </row>
    <row r="18" spans="1:11" x14ac:dyDescent="0.25">
      <c r="A18" s="22">
        <v>43329</v>
      </c>
      <c r="B18" s="28">
        <f>IF(WEEKDAY(A18,2)&gt;5=FALSE,L4,0)</f>
        <v>8</v>
      </c>
      <c r="C18" s="20" t="str">
        <f>(L5)</f>
        <v>Indra</v>
      </c>
      <c r="D18" s="20" t="str">
        <f>(L6)</f>
        <v>Enel</v>
      </c>
      <c r="E18" s="23"/>
      <c r="F18" s="24"/>
      <c r="G18" s="42"/>
      <c r="H18" s="42"/>
      <c r="I18" s="41">
        <f t="shared" si="0"/>
        <v>0</v>
      </c>
      <c r="J18" s="29" t="s">
        <v>9</v>
      </c>
      <c r="K18">
        <f>(K15+K16-K17)</f>
        <v>5978.16</v>
      </c>
    </row>
    <row r="19" spans="1:11" x14ac:dyDescent="0.25">
      <c r="A19" s="22">
        <v>43330</v>
      </c>
      <c r="B19" s="28">
        <f>IF(WEEKDAY(A19,2)&gt;5=FALSE,L4,0)</f>
        <v>0</v>
      </c>
      <c r="C19" s="20" t="str">
        <f>(L5)</f>
        <v>Indra</v>
      </c>
      <c r="D19" s="20" t="str">
        <f>(L6)</f>
        <v>Enel</v>
      </c>
      <c r="E19" s="23"/>
      <c r="F19" s="24"/>
      <c r="G19" s="42"/>
      <c r="H19" s="42"/>
      <c r="I19" s="41">
        <f t="shared" si="0"/>
        <v>0</v>
      </c>
    </row>
    <row r="20" spans="1:11" x14ac:dyDescent="0.25">
      <c r="A20" s="22">
        <v>43331</v>
      </c>
      <c r="B20" s="28">
        <f>IF(WEEKDAY(A20,2)&gt;5=FALSE,L4,0)</f>
        <v>0</v>
      </c>
      <c r="C20" s="20" t="str">
        <f>(L5)</f>
        <v>Indra</v>
      </c>
      <c r="D20" s="20" t="str">
        <f>(L6)</f>
        <v>Enel</v>
      </c>
      <c r="E20" s="23"/>
      <c r="F20" s="24"/>
      <c r="G20" s="42"/>
      <c r="H20" s="42"/>
      <c r="I20" s="41">
        <f t="shared" si="0"/>
        <v>0</v>
      </c>
    </row>
    <row r="21" spans="1:11" x14ac:dyDescent="0.25">
      <c r="A21" s="22">
        <v>43332</v>
      </c>
      <c r="B21" s="28">
        <f>IF(WEEKDAY(A21,2)&gt;5=FALSE,L4,0)</f>
        <v>8</v>
      </c>
      <c r="C21" s="20" t="str">
        <f>(L5)</f>
        <v>Indra</v>
      </c>
      <c r="D21" s="20" t="str">
        <f>(L6)</f>
        <v>Enel</v>
      </c>
      <c r="E21" s="23"/>
      <c r="F21" s="24"/>
      <c r="G21" s="42"/>
      <c r="H21" s="42"/>
      <c r="I21" s="41">
        <f t="shared" si="0"/>
        <v>0</v>
      </c>
    </row>
    <row r="22" spans="1:11" x14ac:dyDescent="0.25">
      <c r="A22" s="22">
        <v>43333</v>
      </c>
      <c r="B22" s="28">
        <f>IF(WEEKDAY(A22,2)&gt;5=FALSE,L4,0)</f>
        <v>8</v>
      </c>
      <c r="C22" s="20" t="str">
        <f>(L5)</f>
        <v>Indra</v>
      </c>
      <c r="D22" s="20" t="str">
        <f>(L6)</f>
        <v>Enel</v>
      </c>
      <c r="E22" s="23"/>
      <c r="F22" s="24"/>
      <c r="G22" s="42"/>
      <c r="H22" s="42"/>
      <c r="I22" s="41">
        <f t="shared" si="0"/>
        <v>0</v>
      </c>
    </row>
    <row r="23" spans="1:11" x14ac:dyDescent="0.25">
      <c r="A23" s="22">
        <v>43334</v>
      </c>
      <c r="B23" s="28">
        <f>IF(WEEKDAY(A23,2)&gt;5=FALSE,L4,0)</f>
        <v>8</v>
      </c>
      <c r="C23" s="20" t="str">
        <f>(L5)</f>
        <v>Indra</v>
      </c>
      <c r="D23" s="20" t="str">
        <f>(L6)</f>
        <v>Enel</v>
      </c>
      <c r="E23" s="23"/>
      <c r="F23" s="24"/>
      <c r="G23" s="42"/>
      <c r="H23" s="42"/>
      <c r="I23" s="41">
        <f t="shared" si="0"/>
        <v>0</v>
      </c>
    </row>
    <row r="24" spans="1:11" x14ac:dyDescent="0.25">
      <c r="A24" s="22">
        <v>43335</v>
      </c>
      <c r="B24" s="28">
        <f>IF(WEEKDAY(A24,2)&gt;5=FALSE,L4,0)</f>
        <v>8</v>
      </c>
      <c r="C24" s="20" t="str">
        <f>(L5)</f>
        <v>Indra</v>
      </c>
      <c r="D24" s="20" t="str">
        <f>(L6)</f>
        <v>Enel</v>
      </c>
      <c r="E24" s="23"/>
      <c r="F24" s="24"/>
      <c r="G24" s="42"/>
      <c r="H24" s="42"/>
      <c r="I24" s="41">
        <f t="shared" si="0"/>
        <v>0</v>
      </c>
    </row>
    <row r="25" spans="1:11" x14ac:dyDescent="0.25">
      <c r="A25" s="22">
        <v>43336</v>
      </c>
      <c r="B25" s="28">
        <f>IF(WEEKDAY(A25,2)&gt;5=FALSE,L4,0)</f>
        <v>8</v>
      </c>
      <c r="C25" s="20" t="str">
        <f>(L5)</f>
        <v>Indra</v>
      </c>
      <c r="D25" s="20" t="str">
        <f>(L6)</f>
        <v>Enel</v>
      </c>
      <c r="E25" s="23"/>
      <c r="F25" s="24"/>
      <c r="G25" s="42"/>
      <c r="H25" s="42"/>
      <c r="I25" s="41">
        <f t="shared" si="0"/>
        <v>0</v>
      </c>
    </row>
    <row r="26" spans="1:11" x14ac:dyDescent="0.25">
      <c r="A26" s="22">
        <v>43337</v>
      </c>
      <c r="B26" s="28">
        <f>IF(WEEKDAY(A26,2)&gt;5=FALSE,L4,0)</f>
        <v>0</v>
      </c>
      <c r="C26" s="20" t="str">
        <f>(L5)</f>
        <v>Indra</v>
      </c>
      <c r="D26" s="20" t="str">
        <f>(L6)</f>
        <v>Enel</v>
      </c>
      <c r="E26" s="23"/>
      <c r="F26" s="24"/>
      <c r="G26" s="42"/>
      <c r="H26" s="42"/>
      <c r="I26" s="41">
        <f t="shared" si="0"/>
        <v>0</v>
      </c>
    </row>
    <row r="27" spans="1:11" x14ac:dyDescent="0.25">
      <c r="A27" s="22">
        <v>43338</v>
      </c>
      <c r="B27" s="28">
        <f>IF(WEEKDAY(A27,2)&gt;5=FALSE,L4,0)</f>
        <v>0</v>
      </c>
      <c r="C27" s="20" t="str">
        <f>(L5)</f>
        <v>Indra</v>
      </c>
      <c r="D27" s="20" t="str">
        <f>(L6)</f>
        <v>Enel</v>
      </c>
      <c r="E27" s="23"/>
      <c r="F27" s="24"/>
      <c r="G27" s="42"/>
      <c r="H27" s="42"/>
      <c r="I27" s="41">
        <f t="shared" si="0"/>
        <v>0</v>
      </c>
    </row>
    <row r="28" spans="1:11" x14ac:dyDescent="0.25">
      <c r="A28" s="22">
        <v>43339</v>
      </c>
      <c r="B28" s="28">
        <f>IF(WEEKDAY(A28,2)&gt;5=FALSE,L4,0)</f>
        <v>8</v>
      </c>
      <c r="C28" s="20" t="str">
        <f>(L5)</f>
        <v>Indra</v>
      </c>
      <c r="D28" s="20" t="str">
        <f>(L6)</f>
        <v>Enel</v>
      </c>
      <c r="E28" s="23"/>
      <c r="F28" s="24"/>
      <c r="G28" s="42"/>
      <c r="H28" s="42"/>
      <c r="I28" s="41">
        <f t="shared" si="0"/>
        <v>0</v>
      </c>
    </row>
    <row r="29" spans="1:11" x14ac:dyDescent="0.25">
      <c r="A29" s="22">
        <v>43340</v>
      </c>
      <c r="B29" s="28">
        <f>IF(WEEKDAY(A29,2)&gt;5=FALSE,L4,0)</f>
        <v>8</v>
      </c>
      <c r="C29" s="20" t="str">
        <f>(L5)</f>
        <v>Indra</v>
      </c>
      <c r="D29" s="20" t="str">
        <f>(L6)</f>
        <v>Enel</v>
      </c>
      <c r="E29" s="23"/>
      <c r="F29" s="24"/>
      <c r="G29" s="42"/>
      <c r="H29" s="42"/>
      <c r="I29" s="41">
        <f t="shared" si="0"/>
        <v>0</v>
      </c>
    </row>
    <row r="30" spans="1:11" x14ac:dyDescent="0.25">
      <c r="A30" s="22">
        <v>43341</v>
      </c>
      <c r="B30" s="28">
        <f>IF(WEEKDAY(A30,2)&gt;5=FALSE,L4,0)</f>
        <v>8</v>
      </c>
      <c r="C30" s="20" t="str">
        <f>(L5)</f>
        <v>Indra</v>
      </c>
      <c r="D30" s="20" t="str">
        <f>(L6)</f>
        <v>Enel</v>
      </c>
      <c r="E30" s="23"/>
      <c r="F30" s="24"/>
      <c r="G30" s="42"/>
      <c r="H30" s="42"/>
      <c r="I30" s="41">
        <f t="shared" si="0"/>
        <v>0</v>
      </c>
    </row>
    <row r="31" spans="1:11" x14ac:dyDescent="0.25">
      <c r="A31" s="22">
        <v>43342</v>
      </c>
      <c r="B31" s="28">
        <f>IF(WEEKDAY(A31,2)&gt;5=FALSE,L4,0)</f>
        <v>8</v>
      </c>
      <c r="C31" s="20" t="str">
        <f>(L5)</f>
        <v>Indra</v>
      </c>
      <c r="D31" s="20" t="str">
        <f>(L6)</f>
        <v>Enel</v>
      </c>
      <c r="E31" s="23"/>
      <c r="F31" s="24"/>
      <c r="G31" s="42"/>
      <c r="H31" s="42"/>
      <c r="I31" s="41">
        <f t="shared" si="0"/>
        <v>0</v>
      </c>
    </row>
    <row r="32" spans="1:11" ht="15.75" thickBot="1" x14ac:dyDescent="0.3">
      <c r="A32" s="25">
        <v>43343</v>
      </c>
      <c r="B32" s="28">
        <f>IF(WEEKDAY(A32,2)&gt;5=FALSE,L4,0)</f>
        <v>8</v>
      </c>
      <c r="C32" s="20" t="str">
        <f>(L5)</f>
        <v>Indra</v>
      </c>
      <c r="D32" s="20" t="str">
        <f>(L6)</f>
        <v>Enel</v>
      </c>
      <c r="E32" s="26"/>
      <c r="F32" s="27"/>
      <c r="G32" s="42"/>
      <c r="H32" s="42"/>
      <c r="I32" s="41">
        <f t="shared" si="0"/>
        <v>0</v>
      </c>
    </row>
    <row r="33" spans="1:5" ht="15.75" thickBot="1" x14ac:dyDescent="0.3">
      <c r="A33" s="11" t="s">
        <v>9</v>
      </c>
      <c r="B33" s="11">
        <f>SUM(B2:B32)</f>
        <v>184</v>
      </c>
    </row>
    <row r="35" spans="1:5" x14ac:dyDescent="0.25">
      <c r="E35" t="s">
        <v>111</v>
      </c>
    </row>
    <row r="36" spans="1:5" x14ac:dyDescent="0.25">
      <c r="E36" t="s">
        <v>95</v>
      </c>
    </row>
    <row r="40" spans="1:5" x14ac:dyDescent="0.25">
      <c r="B40" t="s">
        <v>91</v>
      </c>
      <c r="C40">
        <v>251</v>
      </c>
      <c r="D40">
        <v>228</v>
      </c>
      <c r="E40">
        <f>(C40*D40)</f>
        <v>57228</v>
      </c>
    </row>
    <row r="42" spans="1:5" x14ac:dyDescent="0.25">
      <c r="B42" t="s">
        <v>92</v>
      </c>
      <c r="C42">
        <f>(251-22)</f>
        <v>229</v>
      </c>
      <c r="D42">
        <v>228</v>
      </c>
      <c r="E42">
        <f t="shared" ref="E42" si="1">(C42*D42)</f>
        <v>52212</v>
      </c>
    </row>
  </sheetData>
  <autoFilter ref="A1:L1"/>
  <conditionalFormatting sqref="A2:A32">
    <cfRule type="expression" dxfId="14" priority="4">
      <formula>WEEKDAY(A2,2)&gt;5</formula>
    </cfRule>
  </conditionalFormatting>
  <conditionalFormatting sqref="B2:B32">
    <cfRule type="cellIs" dxfId="1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E2" sqref="E2:E32"/>
    </sheetView>
  </sheetViews>
  <sheetFormatPr baseColWidth="10" defaultColWidth="9.140625" defaultRowHeight="15" x14ac:dyDescent="0.25"/>
  <cols>
    <col min="1" max="1" width="10.7109375" bestFit="1" customWidth="1"/>
    <col min="5" max="5" width="39.42578125" customWidth="1"/>
    <col min="6" max="6" width="12.7109375" bestFit="1" customWidth="1"/>
  </cols>
  <sheetData>
    <row r="1" spans="1:6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6" x14ac:dyDescent="0.25">
      <c r="A2" s="7">
        <v>43313</v>
      </c>
      <c r="B2" s="8">
        <v>7</v>
      </c>
      <c r="C2" s="8" t="s">
        <v>6</v>
      </c>
      <c r="D2" s="8" t="s">
        <v>7</v>
      </c>
      <c r="E2" s="8" t="s">
        <v>8</v>
      </c>
      <c r="F2" s="9"/>
    </row>
    <row r="3" spans="1:6" x14ac:dyDescent="0.25">
      <c r="A3" s="2">
        <v>43314</v>
      </c>
      <c r="B3" s="1">
        <v>7</v>
      </c>
      <c r="C3" s="8" t="s">
        <v>6</v>
      </c>
      <c r="D3" s="8" t="s">
        <v>7</v>
      </c>
      <c r="E3" s="8" t="s">
        <v>8</v>
      </c>
      <c r="F3" s="3"/>
    </row>
    <row r="4" spans="1:6" x14ac:dyDescent="0.25">
      <c r="A4" s="2">
        <v>43315</v>
      </c>
      <c r="B4" s="1">
        <v>7</v>
      </c>
      <c r="C4" s="8" t="s">
        <v>6</v>
      </c>
      <c r="D4" s="8" t="s">
        <v>7</v>
      </c>
      <c r="E4" s="8" t="s">
        <v>8</v>
      </c>
      <c r="F4" s="3"/>
    </row>
    <row r="5" spans="1:6" x14ac:dyDescent="0.25">
      <c r="A5" s="13">
        <v>43316</v>
      </c>
      <c r="B5" s="14">
        <v>0</v>
      </c>
      <c r="C5" s="15"/>
      <c r="D5" s="15"/>
      <c r="E5" s="14"/>
      <c r="F5" s="16"/>
    </row>
    <row r="6" spans="1:6" x14ac:dyDescent="0.25">
      <c r="A6" s="13">
        <v>43317</v>
      </c>
      <c r="B6" s="14">
        <v>0</v>
      </c>
      <c r="C6" s="15"/>
      <c r="D6" s="15"/>
      <c r="E6" s="14"/>
      <c r="F6" s="16"/>
    </row>
    <row r="7" spans="1:6" x14ac:dyDescent="0.25">
      <c r="A7" s="2">
        <v>43318</v>
      </c>
      <c r="B7" s="1">
        <v>7</v>
      </c>
      <c r="C7" s="8" t="s">
        <v>6</v>
      </c>
      <c r="D7" s="8" t="s">
        <v>7</v>
      </c>
      <c r="E7" s="8" t="s">
        <v>8</v>
      </c>
      <c r="F7" s="3"/>
    </row>
    <row r="8" spans="1:6" x14ac:dyDescent="0.25">
      <c r="A8" s="2">
        <v>43319</v>
      </c>
      <c r="B8" s="1">
        <v>7</v>
      </c>
      <c r="C8" s="8" t="s">
        <v>6</v>
      </c>
      <c r="D8" s="8" t="s">
        <v>7</v>
      </c>
      <c r="E8" s="1" t="s">
        <v>16</v>
      </c>
      <c r="F8" s="3"/>
    </row>
    <row r="9" spans="1:6" x14ac:dyDescent="0.25">
      <c r="A9" s="2">
        <v>43320</v>
      </c>
      <c r="B9" s="1">
        <v>7</v>
      </c>
      <c r="C9" s="8" t="s">
        <v>6</v>
      </c>
      <c r="D9" s="8" t="s">
        <v>7</v>
      </c>
      <c r="E9" s="1" t="s">
        <v>10</v>
      </c>
      <c r="F9" s="3"/>
    </row>
    <row r="10" spans="1:6" x14ac:dyDescent="0.25">
      <c r="A10" s="2">
        <v>43321</v>
      </c>
      <c r="B10" s="1">
        <v>7</v>
      </c>
      <c r="C10" s="8" t="s">
        <v>6</v>
      </c>
      <c r="D10" s="8" t="s">
        <v>7</v>
      </c>
      <c r="E10" s="1" t="s">
        <v>11</v>
      </c>
      <c r="F10" s="3"/>
    </row>
    <row r="11" spans="1:6" x14ac:dyDescent="0.25">
      <c r="A11" s="2">
        <v>43322</v>
      </c>
      <c r="B11" s="1">
        <v>7</v>
      </c>
      <c r="C11" s="8" t="s">
        <v>6</v>
      </c>
      <c r="D11" s="8" t="s">
        <v>7</v>
      </c>
      <c r="E11" s="1" t="s">
        <v>12</v>
      </c>
      <c r="F11" s="3"/>
    </row>
    <row r="12" spans="1:6" x14ac:dyDescent="0.25">
      <c r="A12" s="13">
        <v>43323</v>
      </c>
      <c r="B12" s="14">
        <v>0</v>
      </c>
      <c r="C12" s="15"/>
      <c r="D12" s="15"/>
      <c r="E12" s="14"/>
      <c r="F12" s="16"/>
    </row>
    <row r="13" spans="1:6" x14ac:dyDescent="0.25">
      <c r="A13" s="13">
        <v>43324</v>
      </c>
      <c r="B13" s="14">
        <v>0</v>
      </c>
      <c r="C13" s="15"/>
      <c r="D13" s="15"/>
      <c r="E13" s="14"/>
      <c r="F13" s="16"/>
    </row>
    <row r="14" spans="1:6" x14ac:dyDescent="0.25">
      <c r="A14" s="2">
        <v>43325</v>
      </c>
      <c r="B14" s="1">
        <v>7</v>
      </c>
      <c r="C14" s="8" t="s">
        <v>6</v>
      </c>
      <c r="D14" s="8" t="s">
        <v>7</v>
      </c>
      <c r="E14" s="1" t="s">
        <v>12</v>
      </c>
      <c r="F14" s="3"/>
    </row>
    <row r="15" spans="1:6" x14ac:dyDescent="0.25">
      <c r="A15" s="2">
        <v>43326</v>
      </c>
      <c r="B15" s="1">
        <v>7</v>
      </c>
      <c r="C15" s="8" t="s">
        <v>6</v>
      </c>
      <c r="D15" s="8" t="s">
        <v>7</v>
      </c>
      <c r="E15" s="1" t="s">
        <v>12</v>
      </c>
      <c r="F15" s="3"/>
    </row>
    <row r="16" spans="1:6" x14ac:dyDescent="0.25">
      <c r="A16" s="13">
        <v>43327</v>
      </c>
      <c r="B16" s="14">
        <v>0</v>
      </c>
      <c r="C16" s="15"/>
      <c r="D16" s="15"/>
      <c r="E16" s="14"/>
      <c r="F16" s="16"/>
    </row>
    <row r="17" spans="1:6" x14ac:dyDescent="0.25">
      <c r="A17" s="2">
        <v>43328</v>
      </c>
      <c r="B17" s="1">
        <v>7</v>
      </c>
      <c r="C17" s="8" t="s">
        <v>6</v>
      </c>
      <c r="D17" s="8" t="s">
        <v>7</v>
      </c>
      <c r="E17" s="1" t="s">
        <v>12</v>
      </c>
      <c r="F17" s="3"/>
    </row>
    <row r="18" spans="1:6" x14ac:dyDescent="0.25">
      <c r="A18" s="2">
        <v>43329</v>
      </c>
      <c r="B18" s="1">
        <v>7</v>
      </c>
      <c r="C18" s="8" t="s">
        <v>6</v>
      </c>
      <c r="D18" s="8" t="s">
        <v>7</v>
      </c>
      <c r="E18" s="1" t="s">
        <v>12</v>
      </c>
      <c r="F18" s="3"/>
    </row>
    <row r="19" spans="1:6" x14ac:dyDescent="0.25">
      <c r="A19" s="13">
        <v>43330</v>
      </c>
      <c r="B19" s="14">
        <v>0</v>
      </c>
      <c r="C19" s="15"/>
      <c r="D19" s="15"/>
      <c r="E19" s="14"/>
      <c r="F19" s="16"/>
    </row>
    <row r="20" spans="1:6" x14ac:dyDescent="0.25">
      <c r="A20" s="13">
        <v>43331</v>
      </c>
      <c r="B20" s="14">
        <v>0</v>
      </c>
      <c r="C20" s="15"/>
      <c r="D20" s="15"/>
      <c r="E20" s="14"/>
      <c r="F20" s="16"/>
    </row>
    <row r="21" spans="1:6" x14ac:dyDescent="0.25">
      <c r="A21" s="2">
        <v>43332</v>
      </c>
      <c r="B21" s="1">
        <v>7</v>
      </c>
      <c r="C21" s="8" t="s">
        <v>6</v>
      </c>
      <c r="D21" s="8" t="s">
        <v>7</v>
      </c>
      <c r="E21" s="1" t="s">
        <v>12</v>
      </c>
      <c r="F21" s="3"/>
    </row>
    <row r="22" spans="1:6" x14ac:dyDescent="0.25">
      <c r="A22" s="2">
        <v>43333</v>
      </c>
      <c r="B22" s="1">
        <v>7</v>
      </c>
      <c r="C22" s="8" t="s">
        <v>6</v>
      </c>
      <c r="D22" s="8" t="s">
        <v>7</v>
      </c>
      <c r="E22" s="1" t="s">
        <v>12</v>
      </c>
      <c r="F22" s="3"/>
    </row>
    <row r="23" spans="1:6" x14ac:dyDescent="0.25">
      <c r="A23" s="2">
        <v>43334</v>
      </c>
      <c r="B23" s="1">
        <v>7</v>
      </c>
      <c r="C23" s="8" t="s">
        <v>6</v>
      </c>
      <c r="D23" s="8" t="s">
        <v>7</v>
      </c>
      <c r="E23" s="1" t="s">
        <v>12</v>
      </c>
      <c r="F23" s="3"/>
    </row>
    <row r="24" spans="1:6" x14ac:dyDescent="0.25">
      <c r="A24" s="2">
        <v>43335</v>
      </c>
      <c r="B24" s="1">
        <v>7</v>
      </c>
      <c r="C24" s="8" t="s">
        <v>6</v>
      </c>
      <c r="D24" s="8" t="s">
        <v>7</v>
      </c>
      <c r="E24" s="1" t="s">
        <v>13</v>
      </c>
      <c r="F24" s="3"/>
    </row>
    <row r="25" spans="1:6" x14ac:dyDescent="0.25">
      <c r="A25" s="2">
        <v>43336</v>
      </c>
      <c r="B25" s="1">
        <v>7</v>
      </c>
      <c r="C25" s="8" t="s">
        <v>6</v>
      </c>
      <c r="D25" s="8" t="s">
        <v>7</v>
      </c>
      <c r="E25" s="1" t="s">
        <v>13</v>
      </c>
      <c r="F25" s="3"/>
    </row>
    <row r="26" spans="1:6" x14ac:dyDescent="0.25">
      <c r="A26" s="13">
        <v>43337</v>
      </c>
      <c r="B26" s="14">
        <v>0</v>
      </c>
      <c r="C26" s="15"/>
      <c r="D26" s="15"/>
      <c r="E26" s="14"/>
      <c r="F26" s="16"/>
    </row>
    <row r="27" spans="1:6" x14ac:dyDescent="0.25">
      <c r="A27" s="13">
        <v>43338</v>
      </c>
      <c r="B27" s="14">
        <v>0</v>
      </c>
      <c r="C27" s="15"/>
      <c r="D27" s="15"/>
      <c r="E27" s="14"/>
      <c r="F27" s="16"/>
    </row>
    <row r="28" spans="1:6" x14ac:dyDescent="0.25">
      <c r="A28" s="2">
        <v>43339</v>
      </c>
      <c r="B28" s="1">
        <v>7</v>
      </c>
      <c r="C28" s="8" t="s">
        <v>6</v>
      </c>
      <c r="D28" s="8" t="s">
        <v>7</v>
      </c>
      <c r="E28" s="1" t="s">
        <v>14</v>
      </c>
      <c r="F28" s="3"/>
    </row>
    <row r="29" spans="1:6" x14ac:dyDescent="0.25">
      <c r="A29" s="2">
        <v>43340</v>
      </c>
      <c r="B29" s="1">
        <v>7</v>
      </c>
      <c r="C29" s="8" t="s">
        <v>6</v>
      </c>
      <c r="D29" s="8" t="s">
        <v>7</v>
      </c>
      <c r="E29" s="1" t="s">
        <v>15</v>
      </c>
      <c r="F29" s="3"/>
    </row>
    <row r="30" spans="1:6" x14ac:dyDescent="0.25">
      <c r="A30" s="2">
        <v>43341</v>
      </c>
      <c r="B30" s="1">
        <v>7</v>
      </c>
      <c r="C30" s="8" t="s">
        <v>6</v>
      </c>
      <c r="D30" s="8" t="s">
        <v>7</v>
      </c>
      <c r="E30" s="1"/>
      <c r="F30" s="3"/>
    </row>
    <row r="31" spans="1:6" x14ac:dyDescent="0.25">
      <c r="A31" s="2">
        <v>43342</v>
      </c>
      <c r="B31" s="1">
        <v>7</v>
      </c>
      <c r="C31" s="8" t="s">
        <v>6</v>
      </c>
      <c r="D31" s="8" t="s">
        <v>7</v>
      </c>
      <c r="E31" s="1"/>
      <c r="F31" s="3"/>
    </row>
    <row r="32" spans="1:6" ht="15.75" thickBot="1" x14ac:dyDescent="0.3">
      <c r="A32" s="4">
        <v>43343</v>
      </c>
      <c r="B32" s="5">
        <v>7</v>
      </c>
      <c r="C32" s="8" t="s">
        <v>6</v>
      </c>
      <c r="D32" s="8" t="s">
        <v>7</v>
      </c>
      <c r="E32" s="5"/>
      <c r="F32" s="6"/>
    </row>
    <row r="33" spans="1:2" ht="15.75" thickBot="1" x14ac:dyDescent="0.3">
      <c r="A33" s="17" t="s">
        <v>9</v>
      </c>
      <c r="B33" s="18">
        <f>SUM(B2:B32)</f>
        <v>154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I18" sqref="I18"/>
    </sheetView>
  </sheetViews>
  <sheetFormatPr baseColWidth="10" defaultRowHeight="15" x14ac:dyDescent="0.25"/>
  <cols>
    <col min="1" max="1" width="14.28515625" customWidth="1"/>
    <col min="2" max="2" width="18.7109375" customWidth="1"/>
    <col min="5" max="5" width="38.7109375" bestFit="1" customWidth="1"/>
    <col min="6" max="6" width="30.42578125" customWidth="1"/>
    <col min="8" max="8" width="15.42578125" customWidth="1"/>
    <col min="9" max="9" width="11.85546875" bestFit="1" customWidth="1"/>
  </cols>
  <sheetData>
    <row r="1" spans="1:11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11" x14ac:dyDescent="0.25">
      <c r="A2" s="19">
        <v>43313</v>
      </c>
      <c r="B2" s="28">
        <f>IF(WEEKDAY(A2,2)&gt;5=FALSE,J4,0)</f>
        <v>7</v>
      </c>
      <c r="C2" s="20" t="str">
        <f>(J5)</f>
        <v>Indra</v>
      </c>
      <c r="D2" s="20" t="str">
        <f>(J6)</f>
        <v>Enel</v>
      </c>
      <c r="E2" s="8" t="s">
        <v>8</v>
      </c>
      <c r="F2" s="21"/>
    </row>
    <row r="3" spans="1:11" x14ac:dyDescent="0.25">
      <c r="A3" s="22">
        <v>43314</v>
      </c>
      <c r="B3" s="28">
        <f>IF(WEEKDAY(A3,2)&gt;5=FALSE,J4,0)</f>
        <v>7</v>
      </c>
      <c r="C3" s="20" t="str">
        <f>(J5)</f>
        <v>Indra</v>
      </c>
      <c r="D3" s="20" t="str">
        <f>(J6)</f>
        <v>Enel</v>
      </c>
      <c r="E3" s="8" t="s">
        <v>8</v>
      </c>
      <c r="F3" s="24"/>
    </row>
    <row r="4" spans="1:11" x14ac:dyDescent="0.25">
      <c r="A4" s="22">
        <v>43315</v>
      </c>
      <c r="B4" s="28">
        <f>IF(WEEKDAY(A4,2)&gt;5=FALSE,J4,0)</f>
        <v>7</v>
      </c>
      <c r="C4" s="20" t="str">
        <f>(J5)</f>
        <v>Indra</v>
      </c>
      <c r="D4" s="20" t="str">
        <f>(J6)</f>
        <v>Enel</v>
      </c>
      <c r="E4" s="8" t="s">
        <v>8</v>
      </c>
      <c r="F4" s="24"/>
      <c r="I4" t="s">
        <v>17</v>
      </c>
      <c r="J4">
        <v>7</v>
      </c>
    </row>
    <row r="5" spans="1:11" x14ac:dyDescent="0.25">
      <c r="A5" s="22">
        <v>43316</v>
      </c>
      <c r="B5" s="28">
        <f>IF(WEEKDAY(A5,2)&gt;5=FALSE,J4,0)</f>
        <v>0</v>
      </c>
      <c r="C5" s="20" t="str">
        <f>(J5)</f>
        <v>Indra</v>
      </c>
      <c r="D5" s="20" t="str">
        <f>(J6)</f>
        <v>Enel</v>
      </c>
      <c r="E5" s="14"/>
      <c r="F5" s="24"/>
      <c r="I5" t="s">
        <v>18</v>
      </c>
      <c r="J5" t="s">
        <v>6</v>
      </c>
    </row>
    <row r="6" spans="1:11" x14ac:dyDescent="0.25">
      <c r="A6" s="22">
        <v>43317</v>
      </c>
      <c r="B6" s="28">
        <f>IF(WEEKDAY(A6,2)&gt;5=FALSE,J4,0)</f>
        <v>0</v>
      </c>
      <c r="C6" s="20" t="str">
        <f>(J5)</f>
        <v>Indra</v>
      </c>
      <c r="D6" s="20" t="str">
        <f>(J6)</f>
        <v>Enel</v>
      </c>
      <c r="E6" s="14"/>
      <c r="F6" s="24"/>
      <c r="I6" t="s">
        <v>19</v>
      </c>
      <c r="J6" t="s">
        <v>7</v>
      </c>
    </row>
    <row r="7" spans="1:11" x14ac:dyDescent="0.25">
      <c r="A7" s="22">
        <v>43318</v>
      </c>
      <c r="B7" s="28">
        <f>IF(WEEKDAY(A7,2)&gt;5=FALSE,J4,0)</f>
        <v>7</v>
      </c>
      <c r="C7" s="20" t="str">
        <f>(J5)</f>
        <v>Indra</v>
      </c>
      <c r="D7" s="20" t="str">
        <f>(J6)</f>
        <v>Enel</v>
      </c>
      <c r="E7" s="8" t="s">
        <v>8</v>
      </c>
      <c r="F7" s="24"/>
    </row>
    <row r="8" spans="1:11" x14ac:dyDescent="0.25">
      <c r="A8" s="22">
        <v>43319</v>
      </c>
      <c r="B8" s="28">
        <f>IF(WEEKDAY(A8,2)&gt;5=FALSE,J4,0)</f>
        <v>7</v>
      </c>
      <c r="C8" s="20" t="str">
        <f>(J5)</f>
        <v>Indra</v>
      </c>
      <c r="D8" s="20" t="str">
        <f>(J6)</f>
        <v>Enel</v>
      </c>
      <c r="E8" s="1" t="s">
        <v>16</v>
      </c>
      <c r="F8" s="24"/>
      <c r="J8" s="29" t="s">
        <v>21</v>
      </c>
      <c r="K8" s="29" t="s">
        <v>22</v>
      </c>
    </row>
    <row r="9" spans="1:11" x14ac:dyDescent="0.25">
      <c r="A9" s="22">
        <v>43320</v>
      </c>
      <c r="B9" s="28">
        <f>IF(WEEKDAY(A9,2)&gt;5=FALSE,J4,0)</f>
        <v>7</v>
      </c>
      <c r="C9" s="20" t="str">
        <f>(J5)</f>
        <v>Indra</v>
      </c>
      <c r="D9" s="20" t="str">
        <f>(J6)</f>
        <v>Enel</v>
      </c>
      <c r="E9" s="1" t="s">
        <v>10</v>
      </c>
      <c r="F9" s="24"/>
      <c r="I9" s="29" t="s">
        <v>20</v>
      </c>
      <c r="J9">
        <v>28.5</v>
      </c>
      <c r="K9">
        <v>228</v>
      </c>
    </row>
    <row r="10" spans="1:11" x14ac:dyDescent="0.25">
      <c r="A10" s="22">
        <v>43321</v>
      </c>
      <c r="B10" s="28">
        <f>IF(WEEKDAY(A10,2)&gt;5=FALSE,J4,0)</f>
        <v>7</v>
      </c>
      <c r="C10" s="20" t="str">
        <f>(J5)</f>
        <v>Indra</v>
      </c>
      <c r="D10" s="20" t="str">
        <f>(J6)</f>
        <v>Enel</v>
      </c>
      <c r="E10" s="1" t="s">
        <v>11</v>
      </c>
      <c r="F10" s="24"/>
    </row>
    <row r="11" spans="1:11" x14ac:dyDescent="0.25">
      <c r="A11" s="22">
        <v>43322</v>
      </c>
      <c r="B11" s="28">
        <f>IF(WEEKDAY(A11,2)&gt;5=FALSE,J4,0)</f>
        <v>7</v>
      </c>
      <c r="C11" s="20" t="str">
        <f>(J5)</f>
        <v>Indra</v>
      </c>
      <c r="D11" s="20" t="str">
        <f>(J6)</f>
        <v>Enel</v>
      </c>
      <c r="E11" s="1" t="s">
        <v>12</v>
      </c>
      <c r="F11" s="24"/>
    </row>
    <row r="12" spans="1:11" x14ac:dyDescent="0.25">
      <c r="A12" s="22">
        <v>43323</v>
      </c>
      <c r="B12" s="28">
        <f>IF(WEEKDAY(A12,2)&gt;5=FALSE,J4,0)</f>
        <v>0</v>
      </c>
      <c r="C12" s="20" t="str">
        <f>(J5)</f>
        <v>Indra</v>
      </c>
      <c r="D12" s="20" t="str">
        <f>(J6)</f>
        <v>Enel</v>
      </c>
      <c r="E12" s="14"/>
      <c r="F12" s="24"/>
      <c r="H12" s="29" t="s">
        <v>24</v>
      </c>
      <c r="I12">
        <f>SUM(B2:B32)</f>
        <v>154</v>
      </c>
    </row>
    <row r="13" spans="1:11" x14ac:dyDescent="0.25">
      <c r="A13" s="22">
        <v>43324</v>
      </c>
      <c r="B13" s="28">
        <f>IF(WEEKDAY(A13,2)&gt;5=FALSE,J4,0)</f>
        <v>0</v>
      </c>
      <c r="C13" s="20" t="str">
        <f>(J5)</f>
        <v>Indra</v>
      </c>
      <c r="D13" s="20" t="str">
        <f>(J6)</f>
        <v>Enel</v>
      </c>
      <c r="E13" s="14"/>
      <c r="F13" s="24"/>
      <c r="H13" s="29" t="s">
        <v>23</v>
      </c>
      <c r="I13">
        <f>COUNTIFS(B2:B32,"&gt;0")</f>
        <v>22</v>
      </c>
    </row>
    <row r="14" spans="1:11" x14ac:dyDescent="0.25">
      <c r="A14" s="22">
        <v>43325</v>
      </c>
      <c r="B14" s="28">
        <f>IF(WEEKDAY(A14,2)&gt;5=FALSE,J4,0)</f>
        <v>7</v>
      </c>
      <c r="C14" s="20" t="str">
        <f>(J5)</f>
        <v>Indra</v>
      </c>
      <c r="D14" s="20" t="str">
        <f>(J6)</f>
        <v>Enel</v>
      </c>
      <c r="E14" s="1" t="s">
        <v>12</v>
      </c>
      <c r="F14" s="24"/>
      <c r="H14" s="29" t="s">
        <v>25</v>
      </c>
      <c r="I14">
        <f>(K9*I13)</f>
        <v>5016</v>
      </c>
      <c r="J14" t="s">
        <v>34</v>
      </c>
    </row>
    <row r="15" spans="1:11" x14ac:dyDescent="0.25">
      <c r="A15" s="22">
        <v>43326</v>
      </c>
      <c r="B15" s="28">
        <f>IF(WEEKDAY(A15,2)&gt;5=FALSE,J4,0)</f>
        <v>7</v>
      </c>
      <c r="C15" s="20" t="str">
        <f>(J5)</f>
        <v>Indra</v>
      </c>
      <c r="D15" s="20" t="str">
        <f>(J6)</f>
        <v>Enel</v>
      </c>
      <c r="E15" s="1" t="s">
        <v>12</v>
      </c>
      <c r="F15" s="24"/>
      <c r="H15" s="29" t="s">
        <v>26</v>
      </c>
      <c r="I15">
        <f>(J9*I12)</f>
        <v>4389</v>
      </c>
    </row>
    <row r="16" spans="1:11" x14ac:dyDescent="0.25">
      <c r="A16" s="34">
        <v>43327</v>
      </c>
      <c r="B16" s="28">
        <v>0</v>
      </c>
      <c r="C16" s="20" t="str">
        <f>(J5)</f>
        <v>Indra</v>
      </c>
      <c r="D16" s="20" t="str">
        <f>(J6)</f>
        <v>Enel</v>
      </c>
      <c r="E16" s="1" t="s">
        <v>33</v>
      </c>
      <c r="F16" s="24"/>
      <c r="H16" s="29" t="s">
        <v>38</v>
      </c>
      <c r="I16">
        <f>(I15*0.21)</f>
        <v>921.68999999999994</v>
      </c>
    </row>
    <row r="17" spans="1:9" x14ac:dyDescent="0.25">
      <c r="A17" s="22">
        <v>43328</v>
      </c>
      <c r="B17" s="28">
        <f>IF(WEEKDAY(A17,2)&gt;5=FALSE,J4,0)</f>
        <v>7</v>
      </c>
      <c r="C17" s="20" t="str">
        <f>(J5)</f>
        <v>Indra</v>
      </c>
      <c r="D17" s="20" t="str">
        <f>(J6)</f>
        <v>Enel</v>
      </c>
      <c r="E17" s="1" t="s">
        <v>12</v>
      </c>
      <c r="F17" s="24"/>
      <c r="H17" s="29" t="s">
        <v>39</v>
      </c>
      <c r="I17">
        <f>(I15*0.07)</f>
        <v>307.23</v>
      </c>
    </row>
    <row r="18" spans="1:9" x14ac:dyDescent="0.25">
      <c r="A18" s="22">
        <v>43329</v>
      </c>
      <c r="B18" s="28">
        <f>IF(WEEKDAY(A18,2)&gt;5=FALSE,J4,0)</f>
        <v>7</v>
      </c>
      <c r="C18" s="20" t="str">
        <f>(J5)</f>
        <v>Indra</v>
      </c>
      <c r="D18" s="20" t="str">
        <f>(J6)</f>
        <v>Enel</v>
      </c>
      <c r="E18" s="1" t="s">
        <v>12</v>
      </c>
      <c r="F18" s="24"/>
      <c r="H18" s="29" t="s">
        <v>9</v>
      </c>
      <c r="I18">
        <f>(I15+I16-I17)</f>
        <v>5003.4599999999991</v>
      </c>
    </row>
    <row r="19" spans="1:9" x14ac:dyDescent="0.25">
      <c r="A19" s="22">
        <v>43330</v>
      </c>
      <c r="B19" s="28">
        <f>IF(WEEKDAY(A19,2)&gt;5=FALSE,J4,0)</f>
        <v>0</v>
      </c>
      <c r="C19" s="20" t="str">
        <f>(J5)</f>
        <v>Indra</v>
      </c>
      <c r="D19" s="20" t="str">
        <f>(J6)</f>
        <v>Enel</v>
      </c>
      <c r="E19" s="14"/>
      <c r="F19" s="24"/>
    </row>
    <row r="20" spans="1:9" x14ac:dyDescent="0.25">
      <c r="A20" s="22">
        <v>43331</v>
      </c>
      <c r="B20" s="28">
        <f>IF(WEEKDAY(A20,2)&gt;5=FALSE,J4,0)</f>
        <v>0</v>
      </c>
      <c r="C20" s="20" t="str">
        <f>(J5)</f>
        <v>Indra</v>
      </c>
      <c r="D20" s="20" t="str">
        <f>(J6)</f>
        <v>Enel</v>
      </c>
      <c r="E20" s="14"/>
      <c r="F20" s="24"/>
    </row>
    <row r="21" spans="1:9" x14ac:dyDescent="0.25">
      <c r="A21" s="22">
        <v>43332</v>
      </c>
      <c r="B21" s="28">
        <f>IF(WEEKDAY(A21,2)&gt;5=FALSE,J4,0)</f>
        <v>7</v>
      </c>
      <c r="C21" s="20" t="str">
        <f>(J5)</f>
        <v>Indra</v>
      </c>
      <c r="D21" s="20" t="str">
        <f>(J6)</f>
        <v>Enel</v>
      </c>
      <c r="E21" s="1" t="s">
        <v>12</v>
      </c>
      <c r="F21" s="24"/>
    </row>
    <row r="22" spans="1:9" x14ac:dyDescent="0.25">
      <c r="A22" s="22">
        <v>43333</v>
      </c>
      <c r="B22" s="28">
        <f>IF(WEEKDAY(A22,2)&gt;5=FALSE,J4,0)</f>
        <v>7</v>
      </c>
      <c r="C22" s="20" t="str">
        <f>(J5)</f>
        <v>Indra</v>
      </c>
      <c r="D22" s="20" t="str">
        <f>(J6)</f>
        <v>Enel</v>
      </c>
      <c r="E22" s="1" t="s">
        <v>12</v>
      </c>
      <c r="F22" s="24"/>
    </row>
    <row r="23" spans="1:9" x14ac:dyDescent="0.25">
      <c r="A23" s="22">
        <v>43334</v>
      </c>
      <c r="B23" s="28">
        <f>IF(WEEKDAY(A23,2)&gt;5=FALSE,J4,0)</f>
        <v>7</v>
      </c>
      <c r="C23" s="20" t="str">
        <f>(J5)</f>
        <v>Indra</v>
      </c>
      <c r="D23" s="20" t="str">
        <f>(J6)</f>
        <v>Enel</v>
      </c>
      <c r="E23" s="1" t="s">
        <v>12</v>
      </c>
      <c r="F23" s="24"/>
    </row>
    <row r="24" spans="1:9" x14ac:dyDescent="0.25">
      <c r="A24" s="22">
        <v>43335</v>
      </c>
      <c r="B24" s="28">
        <f>IF(WEEKDAY(A24,2)&gt;5=FALSE,J4,0)</f>
        <v>7</v>
      </c>
      <c r="C24" s="20" t="str">
        <f>(J5)</f>
        <v>Indra</v>
      </c>
      <c r="D24" s="20" t="str">
        <f>(J6)</f>
        <v>Enel</v>
      </c>
      <c r="E24" s="1" t="s">
        <v>13</v>
      </c>
      <c r="F24" s="24"/>
    </row>
    <row r="25" spans="1:9" x14ac:dyDescent="0.25">
      <c r="A25" s="22">
        <v>43336</v>
      </c>
      <c r="B25" s="28">
        <f>IF(WEEKDAY(A25,2)&gt;5=FALSE,J4,0)</f>
        <v>7</v>
      </c>
      <c r="C25" s="20" t="str">
        <f>(J5)</f>
        <v>Indra</v>
      </c>
      <c r="D25" s="20" t="str">
        <f>(J6)</f>
        <v>Enel</v>
      </c>
      <c r="E25" s="1" t="s">
        <v>13</v>
      </c>
      <c r="F25" s="24"/>
    </row>
    <row r="26" spans="1:9" x14ac:dyDescent="0.25">
      <c r="A26" s="22">
        <v>43337</v>
      </c>
      <c r="B26" s="28">
        <f>IF(WEEKDAY(A26,2)&gt;5=FALSE,J4,0)</f>
        <v>0</v>
      </c>
      <c r="C26" s="20" t="str">
        <f>(J5)</f>
        <v>Indra</v>
      </c>
      <c r="D26" s="20" t="str">
        <f>(J6)</f>
        <v>Enel</v>
      </c>
      <c r="E26" s="14"/>
      <c r="F26" s="24"/>
    </row>
    <row r="27" spans="1:9" x14ac:dyDescent="0.25">
      <c r="A27" s="22">
        <v>43338</v>
      </c>
      <c r="B27" s="28">
        <f>IF(WEEKDAY(A27,2)&gt;5=FALSE,J4,0)</f>
        <v>0</v>
      </c>
      <c r="C27" s="20" t="str">
        <f>(J5)</f>
        <v>Indra</v>
      </c>
      <c r="D27" s="20" t="str">
        <f>(J6)</f>
        <v>Enel</v>
      </c>
      <c r="E27" s="14"/>
      <c r="F27" s="24"/>
    </row>
    <row r="28" spans="1:9" x14ac:dyDescent="0.25">
      <c r="A28" s="22">
        <v>43339</v>
      </c>
      <c r="B28" s="28">
        <f>IF(WEEKDAY(A28,2)&gt;5=FALSE,J4,0)</f>
        <v>7</v>
      </c>
      <c r="C28" s="20" t="str">
        <f>(J5)</f>
        <v>Indra</v>
      </c>
      <c r="D28" s="20" t="str">
        <f>(J6)</f>
        <v>Enel</v>
      </c>
      <c r="E28" s="1" t="s">
        <v>14</v>
      </c>
      <c r="F28" s="24"/>
    </row>
    <row r="29" spans="1:9" x14ac:dyDescent="0.25">
      <c r="A29" s="22">
        <v>43340</v>
      </c>
      <c r="B29" s="28">
        <f>IF(WEEKDAY(A29,2)&gt;5=FALSE,J4,0)</f>
        <v>7</v>
      </c>
      <c r="C29" s="20" t="str">
        <f>(J5)</f>
        <v>Indra</v>
      </c>
      <c r="D29" s="20" t="str">
        <f>(J6)</f>
        <v>Enel</v>
      </c>
      <c r="E29" s="1" t="s">
        <v>15</v>
      </c>
      <c r="F29" s="24"/>
    </row>
    <row r="30" spans="1:9" x14ac:dyDescent="0.25">
      <c r="A30" s="22">
        <v>43341</v>
      </c>
      <c r="B30" s="28">
        <f>IF(WEEKDAY(A30,2)&gt;5=FALSE,J4,0)</f>
        <v>7</v>
      </c>
      <c r="C30" s="20" t="str">
        <f>(J5)</f>
        <v>Indra</v>
      </c>
      <c r="D30" s="20" t="str">
        <f>(J6)</f>
        <v>Enel</v>
      </c>
      <c r="E30" s="1" t="s">
        <v>35</v>
      </c>
      <c r="F30" s="24"/>
    </row>
    <row r="31" spans="1:9" x14ac:dyDescent="0.25">
      <c r="A31" s="22">
        <v>43342</v>
      </c>
      <c r="B31" s="28">
        <f>IF(WEEKDAY(A31,2)&gt;5=FALSE,J4,0)</f>
        <v>7</v>
      </c>
      <c r="C31" s="20" t="str">
        <f>(J5)</f>
        <v>Indra</v>
      </c>
      <c r="D31" s="20" t="str">
        <f>(J6)</f>
        <v>Enel</v>
      </c>
      <c r="E31" s="1" t="s">
        <v>36</v>
      </c>
      <c r="F31" s="24" t="s">
        <v>37</v>
      </c>
    </row>
    <row r="32" spans="1:9" ht="15.75" thickBot="1" x14ac:dyDescent="0.3">
      <c r="A32" s="25">
        <v>43343</v>
      </c>
      <c r="B32" s="28">
        <f>IF(WEEKDAY(A32,2)&gt;5=FALSE,J4,0)</f>
        <v>7</v>
      </c>
      <c r="C32" s="20" t="str">
        <f>(J5)</f>
        <v>Indra</v>
      </c>
      <c r="D32" s="20" t="str">
        <f>(J6)</f>
        <v>Enel</v>
      </c>
      <c r="E32" s="5"/>
      <c r="F32" s="27"/>
    </row>
    <row r="33" spans="1:2" ht="15.75" thickBot="1" x14ac:dyDescent="0.3">
      <c r="A33" s="11" t="s">
        <v>9</v>
      </c>
      <c r="B33" s="11">
        <f>SUM(B2:B32)</f>
        <v>154</v>
      </c>
    </row>
  </sheetData>
  <conditionalFormatting sqref="A2:A32">
    <cfRule type="expression" dxfId="12" priority="2">
      <formula>WEEKDAY(A2,2)&gt;5</formula>
    </cfRule>
  </conditionalFormatting>
  <conditionalFormatting sqref="B2:B32">
    <cfRule type="cellIs" dxfId="11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11" workbookViewId="0">
      <selection sqref="A1:B33"/>
    </sheetView>
  </sheetViews>
  <sheetFormatPr baseColWidth="10" defaultRowHeight="15" x14ac:dyDescent="0.25"/>
  <cols>
    <col min="1" max="1" width="14.28515625" customWidth="1"/>
    <col min="2" max="2" width="18.7109375" customWidth="1"/>
    <col min="5" max="5" width="38.7109375" bestFit="1" customWidth="1"/>
    <col min="6" max="6" width="33.140625" customWidth="1"/>
    <col min="7" max="7" width="8.5703125" customWidth="1"/>
    <col min="8" max="9" width="7.7109375" customWidth="1"/>
    <col min="10" max="10" width="4" customWidth="1"/>
    <col min="11" max="11" width="15.42578125" customWidth="1"/>
    <col min="12" max="12" width="11.85546875" bestFit="1" customWidth="1"/>
  </cols>
  <sheetData>
    <row r="1" spans="1:14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29" t="s">
        <v>60</v>
      </c>
      <c r="H1" s="29" t="s">
        <v>61</v>
      </c>
      <c r="I1" s="29" t="s">
        <v>17</v>
      </c>
    </row>
    <row r="2" spans="1:14" x14ac:dyDescent="0.25">
      <c r="A2" s="19">
        <v>43344</v>
      </c>
      <c r="B2" s="28">
        <f>IF(WEEKDAY(A2,2)&gt;5=FALSE,M4,0)</f>
        <v>0</v>
      </c>
      <c r="C2" s="20" t="str">
        <f>(M5)</f>
        <v>Indra</v>
      </c>
      <c r="D2" s="20" t="str">
        <f>(M6)</f>
        <v>Enel</v>
      </c>
      <c r="E2" s="20"/>
      <c r="F2" s="21"/>
      <c r="G2" s="35"/>
      <c r="H2" s="35"/>
      <c r="I2" s="35"/>
    </row>
    <row r="3" spans="1:14" x14ac:dyDescent="0.25">
      <c r="A3" s="19">
        <v>43345</v>
      </c>
      <c r="B3" s="28">
        <f>IF(WEEKDAY(A3,2)&gt;5=FALSE,M4,0)</f>
        <v>0</v>
      </c>
      <c r="C3" s="20" t="str">
        <f>(M5)</f>
        <v>Indra</v>
      </c>
      <c r="D3" s="20" t="str">
        <f>(M6)</f>
        <v>Enel</v>
      </c>
      <c r="E3" s="20"/>
      <c r="F3" s="24"/>
      <c r="G3" s="35"/>
      <c r="H3" s="35"/>
      <c r="I3" s="35"/>
    </row>
    <row r="4" spans="1:14" x14ac:dyDescent="0.25">
      <c r="A4" s="19">
        <v>43346</v>
      </c>
      <c r="B4" s="28">
        <v>8.5</v>
      </c>
      <c r="C4" s="20" t="str">
        <f>(M5)</f>
        <v>Indra</v>
      </c>
      <c r="D4" s="20" t="str">
        <f>(M6)</f>
        <v>Enel</v>
      </c>
      <c r="E4" s="20" t="s">
        <v>40</v>
      </c>
      <c r="F4" s="24" t="s">
        <v>41</v>
      </c>
      <c r="G4" s="35"/>
      <c r="H4" s="35"/>
      <c r="I4" s="35"/>
      <c r="L4" t="s">
        <v>17</v>
      </c>
      <c r="M4">
        <v>8</v>
      </c>
    </row>
    <row r="5" spans="1:14" x14ac:dyDescent="0.25">
      <c r="A5" s="19">
        <v>43347</v>
      </c>
      <c r="B5" s="28">
        <v>9</v>
      </c>
      <c r="C5" s="20" t="str">
        <f>(M5)</f>
        <v>Indra</v>
      </c>
      <c r="D5" s="20" t="str">
        <f>(M6)</f>
        <v>Enel</v>
      </c>
      <c r="E5" s="23" t="s">
        <v>43</v>
      </c>
      <c r="F5" s="24" t="s">
        <v>42</v>
      </c>
      <c r="G5" s="35"/>
      <c r="H5" s="35"/>
      <c r="I5" s="35"/>
      <c r="L5" t="s">
        <v>18</v>
      </c>
      <c r="M5" t="s">
        <v>6</v>
      </c>
    </row>
    <row r="6" spans="1:14" x14ac:dyDescent="0.25">
      <c r="A6" s="19">
        <v>43348</v>
      </c>
      <c r="B6" s="28">
        <v>8.5</v>
      </c>
      <c r="C6" s="20" t="str">
        <f>(M5)</f>
        <v>Indra</v>
      </c>
      <c r="D6" s="20" t="str">
        <f>(M6)</f>
        <v>Enel</v>
      </c>
      <c r="E6" s="23" t="s">
        <v>45</v>
      </c>
      <c r="F6" s="24" t="s">
        <v>44</v>
      </c>
      <c r="G6" s="35"/>
      <c r="H6" s="35"/>
      <c r="I6" s="35"/>
      <c r="L6" t="s">
        <v>19</v>
      </c>
      <c r="M6" t="s">
        <v>7</v>
      </c>
    </row>
    <row r="7" spans="1:14" x14ac:dyDescent="0.25">
      <c r="A7" s="19">
        <v>43349</v>
      </c>
      <c r="B7" s="28">
        <f>IF(WEEKDAY(A7,2)&gt;5=FALSE,M4,0)</f>
        <v>8</v>
      </c>
      <c r="C7" s="20" t="str">
        <f>(M5)</f>
        <v>Indra</v>
      </c>
      <c r="D7" s="20" t="str">
        <f>(M6)</f>
        <v>Enel</v>
      </c>
      <c r="E7" s="20" t="s">
        <v>46</v>
      </c>
      <c r="F7" s="24" t="s">
        <v>47</v>
      </c>
      <c r="G7" s="35"/>
      <c r="H7" s="35"/>
      <c r="I7" s="35"/>
    </row>
    <row r="8" spans="1:14" x14ac:dyDescent="0.25">
      <c r="A8" s="19">
        <v>43350</v>
      </c>
      <c r="B8" s="28">
        <v>6</v>
      </c>
      <c r="C8" s="20" t="str">
        <f>(M5)</f>
        <v>Indra</v>
      </c>
      <c r="D8" s="20" t="str">
        <f>(M6)</f>
        <v>Enel</v>
      </c>
      <c r="E8" s="23" t="s">
        <v>52</v>
      </c>
      <c r="F8" s="24"/>
      <c r="G8" s="35"/>
      <c r="H8" s="35"/>
      <c r="I8" s="35"/>
      <c r="M8" s="29" t="s">
        <v>21</v>
      </c>
      <c r="N8" s="29" t="s">
        <v>22</v>
      </c>
    </row>
    <row r="9" spans="1:14" x14ac:dyDescent="0.25">
      <c r="A9" s="19">
        <v>43351</v>
      </c>
      <c r="B9" s="28">
        <f>IF(WEEKDAY(A9,2)&gt;5=FALSE,M4,0)</f>
        <v>0</v>
      </c>
      <c r="C9" s="20" t="str">
        <f>(M5)</f>
        <v>Indra</v>
      </c>
      <c r="D9" s="20" t="str">
        <f>(M6)</f>
        <v>Enel</v>
      </c>
      <c r="E9" s="23" t="s">
        <v>51</v>
      </c>
      <c r="F9" s="24"/>
      <c r="G9" s="35"/>
      <c r="H9" s="35"/>
      <c r="I9" s="35"/>
      <c r="L9" s="29" t="s">
        <v>20</v>
      </c>
      <c r="M9">
        <v>28.5</v>
      </c>
      <c r="N9">
        <v>228</v>
      </c>
    </row>
    <row r="10" spans="1:14" x14ac:dyDescent="0.25">
      <c r="A10" s="19">
        <v>43352</v>
      </c>
      <c r="B10" s="28">
        <f>IF(WEEKDAY(A10,2)&gt;5=FALSE,M4,0)</f>
        <v>0</v>
      </c>
      <c r="C10" s="20" t="str">
        <f>(M5)</f>
        <v>Indra</v>
      </c>
      <c r="D10" s="20" t="str">
        <f>(M6)</f>
        <v>Enel</v>
      </c>
      <c r="E10" s="23"/>
      <c r="F10" s="24"/>
      <c r="G10" s="35"/>
      <c r="H10" s="35"/>
      <c r="I10" s="35"/>
    </row>
    <row r="11" spans="1:14" x14ac:dyDescent="0.25">
      <c r="A11" s="19">
        <v>43353</v>
      </c>
      <c r="B11" s="28">
        <f>IF(WEEKDAY(A11,2)&gt;5=FALSE,M4,0)</f>
        <v>8</v>
      </c>
      <c r="C11" s="20" t="str">
        <f>(M5)</f>
        <v>Indra</v>
      </c>
      <c r="D11" s="20" t="str">
        <f>(M6)</f>
        <v>Enel</v>
      </c>
      <c r="E11" s="23" t="s">
        <v>48</v>
      </c>
      <c r="F11" s="24" t="s">
        <v>49</v>
      </c>
      <c r="G11" s="35"/>
      <c r="H11" s="35"/>
      <c r="I11" s="35"/>
    </row>
    <row r="12" spans="1:14" x14ac:dyDescent="0.25">
      <c r="A12" s="19">
        <v>43354</v>
      </c>
      <c r="B12" s="28">
        <f>IF(WEEKDAY(A12,2)&gt;5=FALSE,M4,0)</f>
        <v>8</v>
      </c>
      <c r="C12" s="20" t="str">
        <f>(M5)</f>
        <v>Indra</v>
      </c>
      <c r="D12" s="20" t="str">
        <f>(M6)</f>
        <v>Enel</v>
      </c>
      <c r="E12" s="23" t="s">
        <v>48</v>
      </c>
      <c r="F12" s="24" t="s">
        <v>50</v>
      </c>
      <c r="G12" s="35"/>
      <c r="H12" s="35"/>
      <c r="I12" s="35"/>
      <c r="K12" s="29" t="s">
        <v>24</v>
      </c>
      <c r="L12">
        <f>SUM(B2:B32)</f>
        <v>160</v>
      </c>
    </row>
    <row r="13" spans="1:14" x14ac:dyDescent="0.25">
      <c r="A13" s="19">
        <v>43355</v>
      </c>
      <c r="B13" s="28">
        <f>IF(WEEKDAY(A13,2)&gt;5=FALSE,M4,0)</f>
        <v>8</v>
      </c>
      <c r="C13" s="20" t="str">
        <f>(M5)</f>
        <v>Indra</v>
      </c>
      <c r="D13" s="20" t="str">
        <f>(M6)</f>
        <v>Enel</v>
      </c>
      <c r="E13" s="23" t="s">
        <v>48</v>
      </c>
      <c r="F13" s="24" t="s">
        <v>50</v>
      </c>
      <c r="G13" s="35"/>
      <c r="H13" s="35"/>
      <c r="I13" s="35"/>
      <c r="K13" s="29" t="s">
        <v>23</v>
      </c>
      <c r="L13">
        <f>COUNTIFS(B2:B32,"&gt;0")</f>
        <v>20</v>
      </c>
    </row>
    <row r="14" spans="1:14" x14ac:dyDescent="0.25">
      <c r="A14" s="19">
        <v>43356</v>
      </c>
      <c r="B14" s="28">
        <v>8.5</v>
      </c>
      <c r="C14" s="20" t="str">
        <f>(M5)</f>
        <v>Indra</v>
      </c>
      <c r="D14" s="20" t="str">
        <f>(M6)</f>
        <v>Enel</v>
      </c>
      <c r="E14" s="23" t="s">
        <v>54</v>
      </c>
      <c r="F14" s="24" t="s">
        <v>53</v>
      </c>
      <c r="G14" s="35"/>
      <c r="H14" s="35"/>
      <c r="I14" s="35"/>
      <c r="K14" s="29" t="s">
        <v>25</v>
      </c>
      <c r="L14">
        <f>(N9*L13)</f>
        <v>4560</v>
      </c>
    </row>
    <row r="15" spans="1:14" x14ac:dyDescent="0.25">
      <c r="A15" s="19">
        <v>43357</v>
      </c>
      <c r="B15" s="28">
        <v>7.5</v>
      </c>
      <c r="C15" s="20" t="str">
        <f>(M5)</f>
        <v>Indra</v>
      </c>
      <c r="D15" s="20" t="str">
        <f>(M6)</f>
        <v>Enel</v>
      </c>
      <c r="E15" s="23" t="s">
        <v>55</v>
      </c>
      <c r="F15" s="24" t="s">
        <v>56</v>
      </c>
      <c r="G15" s="35"/>
      <c r="H15" s="35"/>
      <c r="I15" s="35"/>
      <c r="K15" s="29" t="s">
        <v>26</v>
      </c>
      <c r="L15">
        <f>(M9*L12)</f>
        <v>4560</v>
      </c>
    </row>
    <row r="16" spans="1:14" x14ac:dyDescent="0.25">
      <c r="A16" s="19">
        <v>43358</v>
      </c>
      <c r="B16" s="28">
        <f>IF(WEEKDAY(A16,2)&gt;5=FALSE,M4,0)</f>
        <v>0</v>
      </c>
      <c r="C16" s="20" t="str">
        <f>(M5)</f>
        <v>Indra</v>
      </c>
      <c r="D16" s="20" t="str">
        <f>(M6)</f>
        <v>Enel</v>
      </c>
      <c r="E16" s="23"/>
      <c r="F16" s="24"/>
      <c r="G16" s="35"/>
      <c r="H16" s="35"/>
      <c r="I16" s="35"/>
      <c r="K16" s="29" t="s">
        <v>38</v>
      </c>
      <c r="L16">
        <f>(L15*0.21)</f>
        <v>957.59999999999991</v>
      </c>
    </row>
    <row r="17" spans="1:12" x14ac:dyDescent="0.25">
      <c r="A17" s="19">
        <v>43359</v>
      </c>
      <c r="B17" s="28">
        <f>IF(WEEKDAY(A17,2)&gt;5=FALSE,M4,0)</f>
        <v>0</v>
      </c>
      <c r="C17" s="20" t="str">
        <f>(M5)</f>
        <v>Indra</v>
      </c>
      <c r="D17" s="20" t="str">
        <f>(M6)</f>
        <v>Enel</v>
      </c>
      <c r="E17" s="23"/>
      <c r="F17" s="24"/>
      <c r="G17" s="35"/>
      <c r="H17" s="35"/>
      <c r="I17" s="35"/>
      <c r="K17" s="29" t="s">
        <v>39</v>
      </c>
      <c r="L17">
        <f>(L15*0.07)</f>
        <v>319.20000000000005</v>
      </c>
    </row>
    <row r="18" spans="1:12" x14ac:dyDescent="0.25">
      <c r="A18" s="19">
        <v>43360</v>
      </c>
      <c r="B18" s="28">
        <v>8</v>
      </c>
      <c r="C18" s="20" t="str">
        <f>(M5)</f>
        <v>Indra</v>
      </c>
      <c r="D18" s="20" t="str">
        <f>(M6)</f>
        <v>Enel</v>
      </c>
      <c r="E18" s="23" t="s">
        <v>57</v>
      </c>
      <c r="F18" s="24"/>
      <c r="G18" s="36">
        <v>0.32291666666666669</v>
      </c>
      <c r="H18" s="36">
        <v>0.71875</v>
      </c>
      <c r="I18" s="37">
        <f>(H18-G18)</f>
        <v>0.39583333333333331</v>
      </c>
      <c r="K18" s="29" t="s">
        <v>9</v>
      </c>
      <c r="L18">
        <f>(L15+L16-L17)</f>
        <v>5198.4000000000005</v>
      </c>
    </row>
    <row r="19" spans="1:12" x14ac:dyDescent="0.25">
      <c r="A19" s="19">
        <v>43361</v>
      </c>
      <c r="B19" s="28">
        <v>10</v>
      </c>
      <c r="C19" s="20" t="str">
        <f>(M5)</f>
        <v>Indra</v>
      </c>
      <c r="D19" s="20" t="str">
        <f>(M6)</f>
        <v>Enel</v>
      </c>
      <c r="E19" s="23" t="s">
        <v>58</v>
      </c>
      <c r="F19" s="24" t="s">
        <v>59</v>
      </c>
      <c r="G19" s="36">
        <v>0.32291666666666669</v>
      </c>
      <c r="H19" s="36">
        <v>0.77083333333333337</v>
      </c>
      <c r="I19" s="36">
        <f t="shared" ref="I19:I32" si="0">(H19-G19)</f>
        <v>0.44791666666666669</v>
      </c>
    </row>
    <row r="20" spans="1:12" x14ac:dyDescent="0.25">
      <c r="A20" s="19">
        <v>43362</v>
      </c>
      <c r="B20" s="28">
        <f>IF(WEEKDAY(A20,2)&gt;5=FALSE,M4,0)</f>
        <v>8</v>
      </c>
      <c r="C20" s="20" t="str">
        <f>(M5)</f>
        <v>Indra</v>
      </c>
      <c r="D20" s="20" t="str">
        <f>(M6)</f>
        <v>Enel</v>
      </c>
      <c r="E20" s="23" t="s">
        <v>62</v>
      </c>
      <c r="F20" s="24" t="s">
        <v>63</v>
      </c>
      <c r="G20" s="36">
        <v>0.32291666666666669</v>
      </c>
      <c r="H20" s="36">
        <v>0.67708333333333337</v>
      </c>
      <c r="I20" s="36">
        <f t="shared" si="0"/>
        <v>0.35416666666666669</v>
      </c>
    </row>
    <row r="21" spans="1:12" x14ac:dyDescent="0.25">
      <c r="A21" s="19">
        <v>43363</v>
      </c>
      <c r="B21" s="28">
        <f>IF(WEEKDAY(A21,2)&gt;5=FALSE,M4,0)</f>
        <v>8</v>
      </c>
      <c r="C21" s="20" t="str">
        <f>(M5)</f>
        <v>Indra</v>
      </c>
      <c r="D21" s="20" t="str">
        <f>(M6)</f>
        <v>Enel</v>
      </c>
      <c r="E21" s="23" t="s">
        <v>65</v>
      </c>
      <c r="F21" s="24" t="s">
        <v>64</v>
      </c>
      <c r="G21" s="36">
        <v>0.3263888888888889</v>
      </c>
      <c r="H21" s="36">
        <v>0.68402777777777779</v>
      </c>
      <c r="I21" s="36">
        <f t="shared" si="0"/>
        <v>0.3576388888888889</v>
      </c>
    </row>
    <row r="22" spans="1:12" x14ac:dyDescent="0.25">
      <c r="A22" s="19">
        <v>43364</v>
      </c>
      <c r="B22" s="28">
        <v>6</v>
      </c>
      <c r="C22" s="20" t="str">
        <f>(M5)</f>
        <v>Indra</v>
      </c>
      <c r="D22" s="20" t="str">
        <f>(M6)</f>
        <v>Enel</v>
      </c>
      <c r="E22" s="23" t="s">
        <v>66</v>
      </c>
      <c r="F22" s="24" t="s">
        <v>67</v>
      </c>
      <c r="G22" s="36">
        <v>0.3263888888888889</v>
      </c>
      <c r="H22" s="36">
        <v>0.58333333333333337</v>
      </c>
      <c r="I22" s="36">
        <f t="shared" si="0"/>
        <v>0.25694444444444448</v>
      </c>
    </row>
    <row r="23" spans="1:12" x14ac:dyDescent="0.25">
      <c r="A23" s="19">
        <v>43365</v>
      </c>
      <c r="B23" s="28">
        <f>IF(WEEKDAY(A23,2)&gt;5=FALSE,M4,0)</f>
        <v>0</v>
      </c>
      <c r="C23" s="20" t="str">
        <f>(M5)</f>
        <v>Indra</v>
      </c>
      <c r="D23" s="20" t="str">
        <f>(M6)</f>
        <v>Enel</v>
      </c>
      <c r="E23" s="23"/>
      <c r="F23" s="24"/>
      <c r="G23" s="35"/>
      <c r="H23" s="35"/>
      <c r="I23" s="36"/>
    </row>
    <row r="24" spans="1:12" x14ac:dyDescent="0.25">
      <c r="A24" s="19">
        <v>43366</v>
      </c>
      <c r="B24" s="28">
        <f>IF(WEEKDAY(A24,2)&gt;5=FALSE,M4,0)</f>
        <v>0</v>
      </c>
      <c r="C24" s="20" t="str">
        <f>(M5)</f>
        <v>Indra</v>
      </c>
      <c r="D24" s="20" t="str">
        <f>(M6)</f>
        <v>Enel</v>
      </c>
      <c r="E24" s="23"/>
      <c r="F24" s="24"/>
      <c r="G24" s="35"/>
      <c r="H24" s="35"/>
      <c r="I24" s="36"/>
    </row>
    <row r="25" spans="1:12" x14ac:dyDescent="0.25">
      <c r="A25" s="19">
        <v>43367</v>
      </c>
      <c r="B25" s="28">
        <v>8</v>
      </c>
      <c r="C25" s="20" t="str">
        <f>(M5)</f>
        <v>Indra</v>
      </c>
      <c r="D25" s="20" t="str">
        <f>(M6)</f>
        <v>Enel</v>
      </c>
      <c r="E25" s="23" t="s">
        <v>68</v>
      </c>
      <c r="F25" s="24" t="s">
        <v>69</v>
      </c>
      <c r="G25" s="36">
        <v>0.2638888888888889</v>
      </c>
      <c r="H25" s="36">
        <v>0.76388888888888884</v>
      </c>
      <c r="I25" s="36">
        <f t="shared" si="0"/>
        <v>0.49999999999999994</v>
      </c>
    </row>
    <row r="26" spans="1:12" x14ac:dyDescent="0.25">
      <c r="A26" s="19">
        <v>43368</v>
      </c>
      <c r="B26" s="28">
        <f>IF(WEEKDAY(A26,2)&gt;5=FALSE,M4,0)</f>
        <v>8</v>
      </c>
      <c r="C26" s="20" t="str">
        <f>(M5)</f>
        <v>Indra</v>
      </c>
      <c r="D26" s="20" t="str">
        <f>(M6)</f>
        <v>Enel</v>
      </c>
      <c r="E26" s="23" t="s">
        <v>72</v>
      </c>
      <c r="F26" s="24"/>
      <c r="G26" s="36">
        <v>0.375</v>
      </c>
      <c r="H26" s="36">
        <v>0.77083333333333337</v>
      </c>
      <c r="I26" s="36">
        <f t="shared" si="0"/>
        <v>0.39583333333333337</v>
      </c>
    </row>
    <row r="27" spans="1:12" x14ac:dyDescent="0.25">
      <c r="A27" s="19">
        <v>43369</v>
      </c>
      <c r="B27" s="28">
        <f>IF(WEEKDAY(A27,2)&gt;5=FALSE,M4,0)</f>
        <v>8</v>
      </c>
      <c r="C27" s="20" t="str">
        <f>(M5)</f>
        <v>Indra</v>
      </c>
      <c r="D27" s="20" t="str">
        <f>(M6)</f>
        <v>Enel</v>
      </c>
      <c r="E27" s="23" t="s">
        <v>71</v>
      </c>
      <c r="F27" s="24"/>
      <c r="G27" s="36">
        <v>0.3888888888888889</v>
      </c>
      <c r="H27" s="36">
        <v>0.77083333333333337</v>
      </c>
      <c r="I27" s="36">
        <f t="shared" si="0"/>
        <v>0.38194444444444448</v>
      </c>
    </row>
    <row r="28" spans="1:12" x14ac:dyDescent="0.25">
      <c r="A28" s="19">
        <v>43370</v>
      </c>
      <c r="B28" s="28">
        <f>IF(WEEKDAY(A28,2)&gt;5=FALSE,M4,0)</f>
        <v>8</v>
      </c>
      <c r="C28" s="20" t="str">
        <f>(M5)</f>
        <v>Indra</v>
      </c>
      <c r="D28" s="20" t="str">
        <f>(M6)</f>
        <v>Enel</v>
      </c>
      <c r="E28" s="23" t="s">
        <v>71</v>
      </c>
      <c r="F28" s="24"/>
      <c r="G28" s="35"/>
      <c r="H28" s="35"/>
      <c r="I28" s="36">
        <f t="shared" si="0"/>
        <v>0</v>
      </c>
    </row>
    <row r="29" spans="1:12" x14ac:dyDescent="0.25">
      <c r="A29" s="19">
        <v>43371</v>
      </c>
      <c r="B29" s="28">
        <v>8</v>
      </c>
      <c r="C29" s="20" t="str">
        <f>(M5)</f>
        <v>Indra</v>
      </c>
      <c r="D29" s="20" t="str">
        <f>(M6)</f>
        <v>Enel</v>
      </c>
      <c r="E29" s="23" t="s">
        <v>70</v>
      </c>
      <c r="F29" s="24"/>
      <c r="G29" s="35"/>
      <c r="H29" s="35"/>
      <c r="I29" s="36">
        <f t="shared" si="0"/>
        <v>0</v>
      </c>
    </row>
    <row r="30" spans="1:12" x14ac:dyDescent="0.25">
      <c r="A30" s="19">
        <v>43372</v>
      </c>
      <c r="B30" s="28">
        <f>IF(WEEKDAY(A30,2)&gt;5=FALSE,M4,0)</f>
        <v>0</v>
      </c>
      <c r="C30" s="20" t="str">
        <f>(M5)</f>
        <v>Indra</v>
      </c>
      <c r="D30" s="20" t="str">
        <f>(M6)</f>
        <v>Enel</v>
      </c>
      <c r="E30" s="23"/>
      <c r="F30" s="24"/>
      <c r="G30" s="35"/>
      <c r="H30" s="35"/>
      <c r="I30" s="36">
        <f t="shared" si="0"/>
        <v>0</v>
      </c>
    </row>
    <row r="31" spans="1:12" x14ac:dyDescent="0.25">
      <c r="A31" s="19">
        <v>43373</v>
      </c>
      <c r="B31" s="28">
        <f>IF(WEEKDAY(A31,2)&gt;5=FALSE,M4,0)</f>
        <v>0</v>
      </c>
      <c r="C31" s="20" t="str">
        <f>(M5)</f>
        <v>Indra</v>
      </c>
      <c r="D31" s="20" t="str">
        <f>(M6)</f>
        <v>Enel</v>
      </c>
      <c r="E31" s="23"/>
      <c r="F31" s="24"/>
      <c r="G31" s="35"/>
      <c r="H31" s="35"/>
      <c r="I31" s="36">
        <f t="shared" si="0"/>
        <v>0</v>
      </c>
    </row>
    <row r="32" spans="1:12" ht="15.75" thickBot="1" x14ac:dyDescent="0.3">
      <c r="A32" s="19"/>
      <c r="B32" s="28"/>
      <c r="C32" s="20"/>
      <c r="D32" s="20"/>
      <c r="E32" s="26"/>
      <c r="F32" s="27"/>
      <c r="G32" s="35"/>
      <c r="H32" s="35"/>
      <c r="I32" s="36">
        <f t="shared" si="0"/>
        <v>0</v>
      </c>
    </row>
    <row r="33" spans="1:3" ht="15.75" thickBot="1" x14ac:dyDescent="0.3">
      <c r="A33" s="11" t="s">
        <v>9</v>
      </c>
      <c r="B33" s="11">
        <f>SUM(B2:B32)</f>
        <v>160</v>
      </c>
      <c r="C33" t="s">
        <v>77</v>
      </c>
    </row>
  </sheetData>
  <conditionalFormatting sqref="A2:A32">
    <cfRule type="expression" dxfId="10" priority="2">
      <formula>WEEKDAY(A2,2)&gt;5</formula>
    </cfRule>
  </conditionalFormatting>
  <conditionalFormatting sqref="B2:B32">
    <cfRule type="cellIs" dxfId="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19" workbookViewId="0">
      <selection sqref="A1:XFD1048576"/>
    </sheetView>
  </sheetViews>
  <sheetFormatPr baseColWidth="10" defaultRowHeight="15" x14ac:dyDescent="0.25"/>
  <cols>
    <col min="1" max="1" width="14.28515625" customWidth="1"/>
    <col min="2" max="2" width="18.7109375" customWidth="1"/>
    <col min="5" max="5" width="38.7109375" bestFit="1" customWidth="1"/>
    <col min="6" max="6" width="33.140625" customWidth="1"/>
    <col min="7" max="7" width="8.5703125" customWidth="1"/>
    <col min="8" max="9" width="7.7109375" customWidth="1"/>
    <col min="10" max="10" width="4" customWidth="1"/>
    <col min="11" max="11" width="15.42578125" customWidth="1"/>
    <col min="12" max="12" width="11.85546875" bestFit="1" customWidth="1"/>
  </cols>
  <sheetData>
    <row r="1" spans="1:14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29" t="s">
        <v>60</v>
      </c>
      <c r="H1" s="29" t="s">
        <v>61</v>
      </c>
      <c r="I1" s="29" t="s">
        <v>17</v>
      </c>
    </row>
    <row r="2" spans="1:14" x14ac:dyDescent="0.25">
      <c r="A2" s="19">
        <v>43344</v>
      </c>
      <c r="B2" s="28">
        <f>IF(WEEKDAY(A2,2)&gt;5=FALSE,M4,0)</f>
        <v>0</v>
      </c>
      <c r="C2" s="20" t="str">
        <f>(M5)</f>
        <v>Indra</v>
      </c>
      <c r="D2" s="20" t="str">
        <f>(M6)</f>
        <v>Enel</v>
      </c>
      <c r="E2" s="20"/>
      <c r="F2" s="21"/>
      <c r="G2" s="35"/>
      <c r="H2" s="35"/>
      <c r="I2" s="35"/>
    </row>
    <row r="3" spans="1:14" x14ac:dyDescent="0.25">
      <c r="A3" s="19">
        <v>43345</v>
      </c>
      <c r="B3" s="28">
        <f>IF(WEEKDAY(A3,2)&gt;5=FALSE,M4,0)</f>
        <v>0</v>
      </c>
      <c r="C3" s="20" t="str">
        <f>(M5)</f>
        <v>Indra</v>
      </c>
      <c r="D3" s="20" t="str">
        <f>(M6)</f>
        <v>Enel</v>
      </c>
      <c r="E3" s="20"/>
      <c r="F3" s="24"/>
      <c r="G3" s="35"/>
      <c r="H3" s="35"/>
      <c r="I3" s="35"/>
    </row>
    <row r="4" spans="1:14" x14ac:dyDescent="0.25">
      <c r="A4" s="19">
        <v>43346</v>
      </c>
      <c r="B4" s="28">
        <v>8.5</v>
      </c>
      <c r="C4" s="20" t="str">
        <f>(M5)</f>
        <v>Indra</v>
      </c>
      <c r="D4" s="20" t="str">
        <f>(M6)</f>
        <v>Enel</v>
      </c>
      <c r="E4" s="20" t="s">
        <v>40</v>
      </c>
      <c r="F4" s="24" t="s">
        <v>41</v>
      </c>
      <c r="G4" s="35"/>
      <c r="H4" s="35"/>
      <c r="I4" s="35"/>
      <c r="L4" t="s">
        <v>17</v>
      </c>
      <c r="M4">
        <v>8</v>
      </c>
    </row>
    <row r="5" spans="1:14" x14ac:dyDescent="0.25">
      <c r="A5" s="19">
        <v>43347</v>
      </c>
      <c r="B5" s="28">
        <v>9</v>
      </c>
      <c r="C5" s="20" t="str">
        <f>(M5)</f>
        <v>Indra</v>
      </c>
      <c r="D5" s="20" t="str">
        <f>(M6)</f>
        <v>Enel</v>
      </c>
      <c r="E5" s="23" t="s">
        <v>43</v>
      </c>
      <c r="F5" s="24" t="s">
        <v>42</v>
      </c>
      <c r="G5" s="35"/>
      <c r="H5" s="35"/>
      <c r="I5" s="35"/>
      <c r="L5" t="s">
        <v>18</v>
      </c>
      <c r="M5" t="s">
        <v>6</v>
      </c>
    </row>
    <row r="6" spans="1:14" x14ac:dyDescent="0.25">
      <c r="A6" s="19">
        <v>43348</v>
      </c>
      <c r="B6" s="28">
        <v>8.5</v>
      </c>
      <c r="C6" s="20" t="str">
        <f>(M5)</f>
        <v>Indra</v>
      </c>
      <c r="D6" s="20" t="str">
        <f>(M6)</f>
        <v>Enel</v>
      </c>
      <c r="E6" s="23" t="s">
        <v>45</v>
      </c>
      <c r="F6" s="24" t="s">
        <v>44</v>
      </c>
      <c r="G6" s="35"/>
      <c r="H6" s="35"/>
      <c r="I6" s="35"/>
      <c r="L6" t="s">
        <v>19</v>
      </c>
      <c r="M6" t="s">
        <v>7</v>
      </c>
    </row>
    <row r="7" spans="1:14" x14ac:dyDescent="0.25">
      <c r="A7" s="19">
        <v>43349</v>
      </c>
      <c r="B7" s="28">
        <f>IF(WEEKDAY(A7,2)&gt;5=FALSE,M4,0)</f>
        <v>8</v>
      </c>
      <c r="C7" s="20" t="str">
        <f>(M5)</f>
        <v>Indra</v>
      </c>
      <c r="D7" s="20" t="str">
        <f>(M6)</f>
        <v>Enel</v>
      </c>
      <c r="E7" s="20" t="s">
        <v>46</v>
      </c>
      <c r="F7" s="24" t="s">
        <v>47</v>
      </c>
      <c r="G7" s="35"/>
      <c r="H7" s="35"/>
      <c r="I7" s="35"/>
    </row>
    <row r="8" spans="1:14" x14ac:dyDescent="0.25">
      <c r="A8" s="19">
        <v>43350</v>
      </c>
      <c r="B8" s="28">
        <v>6</v>
      </c>
      <c r="C8" s="20" t="str">
        <f>(M5)</f>
        <v>Indra</v>
      </c>
      <c r="D8" s="20" t="str">
        <f>(M6)</f>
        <v>Enel</v>
      </c>
      <c r="E8" s="23" t="s">
        <v>52</v>
      </c>
      <c r="F8" s="24"/>
      <c r="G8" s="35"/>
      <c r="H8" s="35"/>
      <c r="I8" s="35"/>
      <c r="M8" s="29" t="s">
        <v>21</v>
      </c>
      <c r="N8" s="29" t="s">
        <v>22</v>
      </c>
    </row>
    <row r="9" spans="1:14" x14ac:dyDescent="0.25">
      <c r="A9" s="19">
        <v>43351</v>
      </c>
      <c r="B9" s="28">
        <f>IF(WEEKDAY(A9,2)&gt;5=FALSE,M4,0)</f>
        <v>0</v>
      </c>
      <c r="C9" s="20" t="str">
        <f>(M5)</f>
        <v>Indra</v>
      </c>
      <c r="D9" s="20" t="str">
        <f>(M6)</f>
        <v>Enel</v>
      </c>
      <c r="E9" s="23" t="s">
        <v>51</v>
      </c>
      <c r="F9" s="24"/>
      <c r="G9" s="35"/>
      <c r="H9" s="35"/>
      <c r="I9" s="35"/>
      <c r="L9" s="29" t="s">
        <v>20</v>
      </c>
      <c r="M9">
        <v>28.5</v>
      </c>
      <c r="N9">
        <v>228</v>
      </c>
    </row>
    <row r="10" spans="1:14" x14ac:dyDescent="0.25">
      <c r="A10" s="19">
        <v>43352</v>
      </c>
      <c r="B10" s="28">
        <f>IF(WEEKDAY(A10,2)&gt;5=FALSE,M4,0)</f>
        <v>0</v>
      </c>
      <c r="C10" s="20" t="str">
        <f>(M5)</f>
        <v>Indra</v>
      </c>
      <c r="D10" s="20" t="str">
        <f>(M6)</f>
        <v>Enel</v>
      </c>
      <c r="E10" s="23"/>
      <c r="F10" s="24"/>
      <c r="G10" s="35"/>
      <c r="H10" s="35"/>
      <c r="I10" s="35"/>
    </row>
    <row r="11" spans="1:14" x14ac:dyDescent="0.25">
      <c r="A11" s="19">
        <v>43353</v>
      </c>
      <c r="B11" s="28">
        <f>IF(WEEKDAY(A11,2)&gt;5=FALSE,M4,0)</f>
        <v>8</v>
      </c>
      <c r="C11" s="20" t="str">
        <f>(M5)</f>
        <v>Indra</v>
      </c>
      <c r="D11" s="20" t="str">
        <f>(M6)</f>
        <v>Enel</v>
      </c>
      <c r="E11" s="23" t="s">
        <v>48</v>
      </c>
      <c r="F11" s="24" t="s">
        <v>49</v>
      </c>
      <c r="G11" s="35"/>
      <c r="H11" s="35"/>
      <c r="I11" s="35"/>
    </row>
    <row r="12" spans="1:14" x14ac:dyDescent="0.25">
      <c r="A12" s="19">
        <v>43354</v>
      </c>
      <c r="B12" s="28">
        <f>IF(WEEKDAY(A12,2)&gt;5=FALSE,M4,0)</f>
        <v>8</v>
      </c>
      <c r="C12" s="20" t="str">
        <f>(M5)</f>
        <v>Indra</v>
      </c>
      <c r="D12" s="20" t="str">
        <f>(M6)</f>
        <v>Enel</v>
      </c>
      <c r="E12" s="23" t="s">
        <v>48</v>
      </c>
      <c r="F12" s="24" t="s">
        <v>50</v>
      </c>
      <c r="G12" s="35"/>
      <c r="H12" s="35"/>
      <c r="I12" s="35"/>
      <c r="K12" s="29" t="s">
        <v>24</v>
      </c>
      <c r="L12">
        <f>SUM(B2:B32)</f>
        <v>166</v>
      </c>
    </row>
    <row r="13" spans="1:14" x14ac:dyDescent="0.25">
      <c r="A13" s="19">
        <v>43355</v>
      </c>
      <c r="B13" s="28">
        <f>IF(WEEKDAY(A13,2)&gt;5=FALSE,M4,0)</f>
        <v>8</v>
      </c>
      <c r="C13" s="20" t="str">
        <f>(M5)</f>
        <v>Indra</v>
      </c>
      <c r="D13" s="20" t="str">
        <f>(M6)</f>
        <v>Enel</v>
      </c>
      <c r="E13" s="23" t="s">
        <v>48</v>
      </c>
      <c r="F13" s="24" t="s">
        <v>50</v>
      </c>
      <c r="G13" s="35"/>
      <c r="H13" s="35"/>
      <c r="I13" s="35"/>
      <c r="K13" s="29" t="s">
        <v>23</v>
      </c>
      <c r="L13">
        <f>COUNTIFS(B2:B32,"&gt;0")</f>
        <v>20</v>
      </c>
    </row>
    <row r="14" spans="1:14" x14ac:dyDescent="0.25">
      <c r="A14" s="19">
        <v>43356</v>
      </c>
      <c r="B14" s="28">
        <v>8.5</v>
      </c>
      <c r="C14" s="20" t="str">
        <f>(M5)</f>
        <v>Indra</v>
      </c>
      <c r="D14" s="20" t="str">
        <f>(M6)</f>
        <v>Enel</v>
      </c>
      <c r="E14" s="23" t="s">
        <v>54</v>
      </c>
      <c r="F14" s="24" t="s">
        <v>53</v>
      </c>
      <c r="G14" s="35"/>
      <c r="H14" s="35"/>
      <c r="I14" s="35"/>
      <c r="K14" s="29" t="s">
        <v>25</v>
      </c>
      <c r="L14">
        <f>(N9*L13)</f>
        <v>4560</v>
      </c>
    </row>
    <row r="15" spans="1:14" x14ac:dyDescent="0.25">
      <c r="A15" s="19">
        <v>43357</v>
      </c>
      <c r="B15" s="28">
        <v>7.5</v>
      </c>
      <c r="C15" s="20" t="str">
        <f>(M5)</f>
        <v>Indra</v>
      </c>
      <c r="D15" s="20" t="str">
        <f>(M6)</f>
        <v>Enel</v>
      </c>
      <c r="E15" s="23" t="s">
        <v>55</v>
      </c>
      <c r="F15" s="24" t="s">
        <v>56</v>
      </c>
      <c r="G15" s="35"/>
      <c r="H15" s="35"/>
      <c r="I15" s="35"/>
      <c r="K15" s="29" t="s">
        <v>26</v>
      </c>
      <c r="L15">
        <f>(M9*L12)</f>
        <v>4731</v>
      </c>
    </row>
    <row r="16" spans="1:14" x14ac:dyDescent="0.25">
      <c r="A16" s="19">
        <v>43358</v>
      </c>
      <c r="B16" s="28">
        <f>IF(WEEKDAY(A16,2)&gt;5=FALSE,M4,0)</f>
        <v>0</v>
      </c>
      <c r="C16" s="20" t="str">
        <f>(M5)</f>
        <v>Indra</v>
      </c>
      <c r="D16" s="20" t="str">
        <f>(M6)</f>
        <v>Enel</v>
      </c>
      <c r="E16" s="23"/>
      <c r="F16" s="24"/>
      <c r="G16" s="35"/>
      <c r="H16" s="35"/>
      <c r="I16" s="35"/>
      <c r="K16" s="29" t="s">
        <v>38</v>
      </c>
      <c r="L16">
        <f>(L15*0.21)</f>
        <v>993.51</v>
      </c>
    </row>
    <row r="17" spans="1:12" x14ac:dyDescent="0.25">
      <c r="A17" s="19">
        <v>43359</v>
      </c>
      <c r="B17" s="28">
        <f>IF(WEEKDAY(A17,2)&gt;5=FALSE,M4,0)</f>
        <v>0</v>
      </c>
      <c r="C17" s="20" t="str">
        <f>(M5)</f>
        <v>Indra</v>
      </c>
      <c r="D17" s="20" t="str">
        <f>(M6)</f>
        <v>Enel</v>
      </c>
      <c r="E17" s="23"/>
      <c r="F17" s="24"/>
      <c r="G17" s="35"/>
      <c r="H17" s="35"/>
      <c r="I17" s="35"/>
      <c r="K17" s="29" t="s">
        <v>39</v>
      </c>
      <c r="L17">
        <f>(L15*0.07)</f>
        <v>331.17</v>
      </c>
    </row>
    <row r="18" spans="1:12" x14ac:dyDescent="0.25">
      <c r="A18" s="19">
        <v>43360</v>
      </c>
      <c r="B18" s="28">
        <v>8</v>
      </c>
      <c r="C18" s="20" t="str">
        <f>(M5)</f>
        <v>Indra</v>
      </c>
      <c r="D18" s="20" t="str">
        <f>(M6)</f>
        <v>Enel</v>
      </c>
      <c r="E18" s="23" t="s">
        <v>57</v>
      </c>
      <c r="F18" s="24"/>
      <c r="G18" s="36">
        <v>0.32291666666666669</v>
      </c>
      <c r="H18" s="36">
        <v>0.71875</v>
      </c>
      <c r="I18" s="37">
        <f>(H18-G18)</f>
        <v>0.39583333333333331</v>
      </c>
      <c r="K18" s="29" t="s">
        <v>9</v>
      </c>
      <c r="L18">
        <f>(L15+L16-L17)</f>
        <v>5393.34</v>
      </c>
    </row>
    <row r="19" spans="1:12" x14ac:dyDescent="0.25">
      <c r="A19" s="19">
        <v>43361</v>
      </c>
      <c r="B19" s="28">
        <v>10</v>
      </c>
      <c r="C19" s="20" t="str">
        <f>(M5)</f>
        <v>Indra</v>
      </c>
      <c r="D19" s="20" t="str">
        <f>(M6)</f>
        <v>Enel</v>
      </c>
      <c r="E19" s="23" t="s">
        <v>58</v>
      </c>
      <c r="F19" s="24" t="s">
        <v>59</v>
      </c>
      <c r="G19" s="36">
        <v>0.32291666666666669</v>
      </c>
      <c r="H19" s="36">
        <v>0.77083333333333337</v>
      </c>
      <c r="I19" s="36">
        <f t="shared" ref="I19:I32" si="0">(H19-G19)</f>
        <v>0.44791666666666669</v>
      </c>
    </row>
    <row r="20" spans="1:12" x14ac:dyDescent="0.25">
      <c r="A20" s="19">
        <v>43362</v>
      </c>
      <c r="B20" s="28">
        <f>IF(WEEKDAY(A20,2)&gt;5=FALSE,M4,0)</f>
        <v>8</v>
      </c>
      <c r="C20" s="20" t="str">
        <f>(M5)</f>
        <v>Indra</v>
      </c>
      <c r="D20" s="20" t="str">
        <f>(M6)</f>
        <v>Enel</v>
      </c>
      <c r="E20" s="23" t="s">
        <v>62</v>
      </c>
      <c r="F20" s="24" t="s">
        <v>63</v>
      </c>
      <c r="G20" s="36">
        <v>0.32291666666666669</v>
      </c>
      <c r="H20" s="36">
        <v>0.67708333333333337</v>
      </c>
      <c r="I20" s="36">
        <f t="shared" si="0"/>
        <v>0.35416666666666669</v>
      </c>
    </row>
    <row r="21" spans="1:12" x14ac:dyDescent="0.25">
      <c r="A21" s="19">
        <v>43363</v>
      </c>
      <c r="B21" s="28">
        <f>IF(WEEKDAY(A21,2)&gt;5=FALSE,M4,0)</f>
        <v>8</v>
      </c>
      <c r="C21" s="20" t="str">
        <f>(M5)</f>
        <v>Indra</v>
      </c>
      <c r="D21" s="20" t="str">
        <f>(M6)</f>
        <v>Enel</v>
      </c>
      <c r="E21" s="23" t="s">
        <v>65</v>
      </c>
      <c r="F21" s="24" t="s">
        <v>64</v>
      </c>
      <c r="G21" s="36">
        <v>0.3263888888888889</v>
      </c>
      <c r="H21" s="36">
        <v>0.68402777777777779</v>
      </c>
      <c r="I21" s="36">
        <f t="shared" si="0"/>
        <v>0.3576388888888889</v>
      </c>
    </row>
    <row r="22" spans="1:12" x14ac:dyDescent="0.25">
      <c r="A22" s="19">
        <v>43364</v>
      </c>
      <c r="B22" s="28">
        <v>6</v>
      </c>
      <c r="C22" s="20" t="str">
        <f>(M5)</f>
        <v>Indra</v>
      </c>
      <c r="D22" s="20" t="str">
        <f>(M6)</f>
        <v>Enel</v>
      </c>
      <c r="E22" s="23" t="s">
        <v>66</v>
      </c>
      <c r="F22" s="24" t="s">
        <v>67</v>
      </c>
      <c r="G22" s="36">
        <v>0.3263888888888889</v>
      </c>
      <c r="H22" s="36">
        <v>0.58333333333333337</v>
      </c>
      <c r="I22" s="36">
        <f t="shared" si="0"/>
        <v>0.25694444444444448</v>
      </c>
    </row>
    <row r="23" spans="1:12" x14ac:dyDescent="0.25">
      <c r="A23" s="19">
        <v>43365</v>
      </c>
      <c r="B23" s="28">
        <f>IF(WEEKDAY(A23,2)&gt;5=FALSE,M4,0)</f>
        <v>0</v>
      </c>
      <c r="C23" s="20" t="str">
        <f>(M5)</f>
        <v>Indra</v>
      </c>
      <c r="D23" s="20" t="str">
        <f>(M6)</f>
        <v>Enel</v>
      </c>
      <c r="E23" s="23"/>
      <c r="F23" s="24"/>
      <c r="G23" s="35"/>
      <c r="H23" s="35"/>
      <c r="I23" s="36"/>
    </row>
    <row r="24" spans="1:12" x14ac:dyDescent="0.25">
      <c r="A24" s="19">
        <v>43366</v>
      </c>
      <c r="B24" s="28">
        <f>IF(WEEKDAY(A24,2)&gt;5=FALSE,M4,0)</f>
        <v>0</v>
      </c>
      <c r="C24" s="20" t="str">
        <f>(M5)</f>
        <v>Indra</v>
      </c>
      <c r="D24" s="20" t="str">
        <f>(M6)</f>
        <v>Enel</v>
      </c>
      <c r="E24" s="23"/>
      <c r="F24" s="24"/>
      <c r="G24" s="35"/>
      <c r="H24" s="35"/>
      <c r="I24" s="36"/>
    </row>
    <row r="25" spans="1:12" x14ac:dyDescent="0.25">
      <c r="A25" s="19">
        <v>43367</v>
      </c>
      <c r="B25" s="28">
        <v>11</v>
      </c>
      <c r="C25" s="20" t="str">
        <f>(M5)</f>
        <v>Indra</v>
      </c>
      <c r="D25" s="20" t="str">
        <f>(M6)</f>
        <v>Enel</v>
      </c>
      <c r="E25" s="23" t="s">
        <v>68</v>
      </c>
      <c r="F25" s="24" t="s">
        <v>69</v>
      </c>
      <c r="G25" s="36">
        <v>0.2638888888888889</v>
      </c>
      <c r="H25" s="36">
        <v>0.76388888888888884</v>
      </c>
      <c r="I25" s="36">
        <f t="shared" si="0"/>
        <v>0.49999999999999994</v>
      </c>
    </row>
    <row r="26" spans="1:12" x14ac:dyDescent="0.25">
      <c r="A26" s="19">
        <v>43368</v>
      </c>
      <c r="B26" s="28">
        <f>IF(WEEKDAY(A26,2)&gt;5=FALSE,M4,0)</f>
        <v>8</v>
      </c>
      <c r="C26" s="20" t="str">
        <f>(M5)</f>
        <v>Indra</v>
      </c>
      <c r="D26" s="20" t="str">
        <f>(M6)</f>
        <v>Enel</v>
      </c>
      <c r="E26" s="23" t="s">
        <v>72</v>
      </c>
      <c r="F26" s="24"/>
      <c r="G26" s="36">
        <v>0.375</v>
      </c>
      <c r="H26" s="36">
        <v>0.77083333333333337</v>
      </c>
      <c r="I26" s="36">
        <f t="shared" si="0"/>
        <v>0.39583333333333337</v>
      </c>
    </row>
    <row r="27" spans="1:12" x14ac:dyDescent="0.25">
      <c r="A27" s="19">
        <v>43369</v>
      </c>
      <c r="B27" s="28">
        <f>IF(WEEKDAY(A27,2)&gt;5=FALSE,M4,0)</f>
        <v>8</v>
      </c>
      <c r="C27" s="20" t="str">
        <f>(M5)</f>
        <v>Indra</v>
      </c>
      <c r="D27" s="20" t="str">
        <f>(M6)</f>
        <v>Enel</v>
      </c>
      <c r="E27" s="23" t="s">
        <v>71</v>
      </c>
      <c r="F27" s="24"/>
      <c r="G27" s="36">
        <v>0.3888888888888889</v>
      </c>
      <c r="H27" s="36">
        <v>0.77083333333333337</v>
      </c>
      <c r="I27" s="36">
        <f t="shared" si="0"/>
        <v>0.38194444444444448</v>
      </c>
    </row>
    <row r="28" spans="1:12" x14ac:dyDescent="0.25">
      <c r="A28" s="19">
        <v>43370</v>
      </c>
      <c r="B28" s="28">
        <f>IF(WEEKDAY(A28,2)&gt;5=FALSE,M4,0)</f>
        <v>8</v>
      </c>
      <c r="C28" s="20" t="str">
        <f>(M5)</f>
        <v>Indra</v>
      </c>
      <c r="D28" s="20" t="str">
        <f>(M6)</f>
        <v>Enel</v>
      </c>
      <c r="E28" s="23" t="s">
        <v>71</v>
      </c>
      <c r="F28" s="24"/>
      <c r="G28" s="35"/>
      <c r="H28" s="35"/>
      <c r="I28" s="36">
        <f t="shared" si="0"/>
        <v>0</v>
      </c>
    </row>
    <row r="29" spans="1:12" x14ac:dyDescent="0.25">
      <c r="A29" s="19">
        <v>43371</v>
      </c>
      <c r="B29" s="28">
        <v>11</v>
      </c>
      <c r="C29" s="20" t="str">
        <f>(M5)</f>
        <v>Indra</v>
      </c>
      <c r="D29" s="20" t="str">
        <f>(M6)</f>
        <v>Enel</v>
      </c>
      <c r="E29" s="23" t="s">
        <v>70</v>
      </c>
      <c r="F29" s="24"/>
      <c r="G29" s="35"/>
      <c r="H29" s="35"/>
      <c r="I29" s="36">
        <f t="shared" si="0"/>
        <v>0</v>
      </c>
    </row>
    <row r="30" spans="1:12" x14ac:dyDescent="0.25">
      <c r="A30" s="19">
        <v>43372</v>
      </c>
      <c r="B30" s="28">
        <f>IF(WEEKDAY(A30,2)&gt;5=FALSE,M4,0)</f>
        <v>0</v>
      </c>
      <c r="C30" s="20" t="str">
        <f>(M5)</f>
        <v>Indra</v>
      </c>
      <c r="D30" s="20" t="str">
        <f>(M6)</f>
        <v>Enel</v>
      </c>
      <c r="E30" s="23"/>
      <c r="F30" s="24"/>
      <c r="G30" s="35"/>
      <c r="H30" s="35"/>
      <c r="I30" s="36">
        <f t="shared" si="0"/>
        <v>0</v>
      </c>
    </row>
    <row r="31" spans="1:12" x14ac:dyDescent="0.25">
      <c r="A31" s="19">
        <v>43373</v>
      </c>
      <c r="B31" s="28">
        <f>IF(WEEKDAY(A31,2)&gt;5=FALSE,M4,0)</f>
        <v>0</v>
      </c>
      <c r="C31" s="20" t="str">
        <f>(M5)</f>
        <v>Indra</v>
      </c>
      <c r="D31" s="20" t="str">
        <f>(M6)</f>
        <v>Enel</v>
      </c>
      <c r="E31" s="23"/>
      <c r="F31" s="24"/>
      <c r="G31" s="35"/>
      <c r="H31" s="35"/>
      <c r="I31" s="36">
        <f t="shared" si="0"/>
        <v>0</v>
      </c>
    </row>
    <row r="32" spans="1:12" ht="15.75" thickBot="1" x14ac:dyDescent="0.3">
      <c r="A32" s="19"/>
      <c r="B32" s="28"/>
      <c r="C32" s="20"/>
      <c r="D32" s="20"/>
      <c r="E32" s="26"/>
      <c r="F32" s="27"/>
      <c r="G32" s="35"/>
      <c r="H32" s="35"/>
      <c r="I32" s="36">
        <f t="shared" si="0"/>
        <v>0</v>
      </c>
    </row>
    <row r="33" spans="1:2" ht="15.75" thickBot="1" x14ac:dyDescent="0.3">
      <c r="A33" s="11" t="s">
        <v>9</v>
      </c>
      <c r="B33" s="11">
        <f>SUM(B2:B32)</f>
        <v>166</v>
      </c>
    </row>
  </sheetData>
  <conditionalFormatting sqref="A2:A32">
    <cfRule type="expression" dxfId="8" priority="2">
      <formula>WEEKDAY(A2,2)&gt;5</formula>
    </cfRule>
  </conditionalFormatting>
  <conditionalFormatting sqref="B2:B32">
    <cfRule type="cellIs" dxfId="7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pane ySplit="1" topLeftCell="A16" activePane="bottomLeft" state="frozen"/>
      <selection pane="bottomLeft" activeCell="G32" sqref="G32:H32"/>
    </sheetView>
  </sheetViews>
  <sheetFormatPr baseColWidth="10" defaultRowHeight="15" x14ac:dyDescent="0.25"/>
  <cols>
    <col min="1" max="1" width="14.28515625" customWidth="1"/>
    <col min="2" max="2" width="18.7109375" customWidth="1"/>
    <col min="5" max="5" width="36.5703125" customWidth="1"/>
    <col min="6" max="6" width="30.42578125" customWidth="1"/>
    <col min="7" max="7" width="5.85546875" customWidth="1"/>
    <col min="8" max="8" width="5.28515625" customWidth="1"/>
    <col min="9" max="9" width="6.7109375" customWidth="1"/>
    <col min="10" max="10" width="7.140625" customWidth="1"/>
    <col min="11" max="11" width="9.28515625" customWidth="1"/>
    <col min="12" max="12" width="11.85546875" bestFit="1" customWidth="1"/>
  </cols>
  <sheetData>
    <row r="1" spans="1:14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39" t="s">
        <v>73</v>
      </c>
      <c r="H1" s="39" t="s">
        <v>74</v>
      </c>
      <c r="I1" s="39" t="s">
        <v>17</v>
      </c>
    </row>
    <row r="2" spans="1:14" x14ac:dyDescent="0.25">
      <c r="A2" s="19">
        <v>43374</v>
      </c>
      <c r="B2" s="43">
        <v>14</v>
      </c>
      <c r="C2" s="20" t="str">
        <f>(M5)</f>
        <v>Indra</v>
      </c>
      <c r="D2" s="20" t="str">
        <f>(M6)</f>
        <v>Enel</v>
      </c>
      <c r="E2" s="20" t="s">
        <v>75</v>
      </c>
      <c r="F2" s="21" t="s">
        <v>79</v>
      </c>
      <c r="G2" s="40">
        <v>0.32291666666666669</v>
      </c>
      <c r="H2" s="40">
        <v>0.67708333333333337</v>
      </c>
      <c r="I2" s="41">
        <f>(H2-G2)</f>
        <v>0.35416666666666669</v>
      </c>
    </row>
    <row r="3" spans="1:14" x14ac:dyDescent="0.25">
      <c r="A3" s="19">
        <v>43375</v>
      </c>
      <c r="B3" s="28">
        <f>IF(WEEKDAY(A3,2)&gt;5=FALSE,M4,0)</f>
        <v>8</v>
      </c>
      <c r="C3" s="20" t="str">
        <f>(M5)</f>
        <v>Indra</v>
      </c>
      <c r="D3" s="20" t="str">
        <f>(M6)</f>
        <v>Enel</v>
      </c>
      <c r="E3" s="20" t="s">
        <v>76</v>
      </c>
      <c r="F3" s="24"/>
      <c r="G3" s="40">
        <v>0.32291666666666669</v>
      </c>
      <c r="H3" s="40">
        <v>0.72569444444444453</v>
      </c>
      <c r="I3" s="41">
        <f t="shared" ref="I3:I32" si="0">(H3-G3)</f>
        <v>0.40277777777777785</v>
      </c>
    </row>
    <row r="4" spans="1:14" x14ac:dyDescent="0.25">
      <c r="A4" s="19">
        <v>43376</v>
      </c>
      <c r="B4" s="28">
        <f>IF(WEEKDAY(A4,2)&gt;5=FALSE,M4,0)</f>
        <v>8</v>
      </c>
      <c r="C4" s="20" t="str">
        <f>(M5)</f>
        <v>Indra</v>
      </c>
      <c r="D4" s="20" t="str">
        <f>(M6)</f>
        <v>Enel</v>
      </c>
      <c r="E4" s="20" t="s">
        <v>76</v>
      </c>
      <c r="F4" s="24"/>
      <c r="G4" s="40">
        <v>0.3263888888888889</v>
      </c>
      <c r="H4" s="40">
        <v>0.67708333333333337</v>
      </c>
      <c r="I4" s="41">
        <f t="shared" si="0"/>
        <v>0.35069444444444448</v>
      </c>
      <c r="L4" t="s">
        <v>17</v>
      </c>
      <c r="M4">
        <v>8</v>
      </c>
    </row>
    <row r="5" spans="1:14" x14ac:dyDescent="0.25">
      <c r="A5" s="19">
        <v>43377</v>
      </c>
      <c r="B5" s="28">
        <f>IF(WEEKDAY(A5,2)&gt;5=FALSE,M4,0)</f>
        <v>8</v>
      </c>
      <c r="C5" s="20" t="str">
        <f>(M5)</f>
        <v>Indra</v>
      </c>
      <c r="D5" s="20" t="str">
        <f>(M6)</f>
        <v>Enel</v>
      </c>
      <c r="E5" s="23" t="s">
        <v>78</v>
      </c>
      <c r="F5" s="24"/>
      <c r="G5" s="40">
        <v>0.31944444444444448</v>
      </c>
      <c r="H5" s="40">
        <v>0.70138888888888884</v>
      </c>
      <c r="I5" s="41">
        <f t="shared" si="0"/>
        <v>0.38194444444444436</v>
      </c>
      <c r="L5" t="s">
        <v>18</v>
      </c>
      <c r="M5" t="s">
        <v>6</v>
      </c>
    </row>
    <row r="6" spans="1:14" x14ac:dyDescent="0.25">
      <c r="A6" s="19">
        <v>43378</v>
      </c>
      <c r="B6" s="28">
        <f>IF(WEEKDAY(A6,2)&gt;5=FALSE,M4,0)</f>
        <v>8</v>
      </c>
      <c r="C6" s="20" t="str">
        <f>(M5)</f>
        <v>Indra</v>
      </c>
      <c r="D6" s="20" t="str">
        <f>(M6)</f>
        <v>Enel</v>
      </c>
      <c r="E6" s="23" t="s">
        <v>80</v>
      </c>
      <c r="F6" s="24" t="s">
        <v>37</v>
      </c>
      <c r="G6" s="40">
        <v>0.3263888888888889</v>
      </c>
      <c r="H6" s="40">
        <v>0.625</v>
      </c>
      <c r="I6" s="41">
        <f t="shared" si="0"/>
        <v>0.2986111111111111</v>
      </c>
      <c r="L6" t="s">
        <v>19</v>
      </c>
      <c r="M6" t="s">
        <v>7</v>
      </c>
    </row>
    <row r="7" spans="1:14" x14ac:dyDescent="0.25">
      <c r="A7" s="19">
        <v>43379</v>
      </c>
      <c r="B7" s="28">
        <f>IF(WEEKDAY(A7,2)&gt;5=FALSE,M4,0)</f>
        <v>0</v>
      </c>
      <c r="C7" s="20" t="str">
        <f>(M5)</f>
        <v>Indra</v>
      </c>
      <c r="D7" s="20" t="str">
        <f>(M6)</f>
        <v>Enel</v>
      </c>
      <c r="E7" s="20"/>
      <c r="F7" s="24"/>
      <c r="G7" s="42"/>
      <c r="H7" s="42"/>
      <c r="I7" s="41">
        <f t="shared" si="0"/>
        <v>0</v>
      </c>
    </row>
    <row r="8" spans="1:14" x14ac:dyDescent="0.25">
      <c r="A8" s="19">
        <v>43380</v>
      </c>
      <c r="B8" s="28">
        <f>IF(WEEKDAY(A8,2)&gt;5=FALSE,M4,0)</f>
        <v>0</v>
      </c>
      <c r="C8" s="20" t="str">
        <f>(M5)</f>
        <v>Indra</v>
      </c>
      <c r="D8" s="20" t="str">
        <f>(M6)</f>
        <v>Enel</v>
      </c>
      <c r="E8" s="23"/>
      <c r="F8" s="24"/>
      <c r="G8" s="42"/>
      <c r="H8" s="42"/>
      <c r="I8" s="41">
        <f t="shared" si="0"/>
        <v>0</v>
      </c>
      <c r="M8" s="29" t="s">
        <v>21</v>
      </c>
      <c r="N8" s="29" t="s">
        <v>22</v>
      </c>
    </row>
    <row r="9" spans="1:14" ht="15.75" customHeight="1" x14ac:dyDescent="0.25">
      <c r="A9" s="19">
        <v>43381</v>
      </c>
      <c r="B9" s="28">
        <f>IF(WEEKDAY(A9,2)&gt;5=FALSE,M4,0)</f>
        <v>8</v>
      </c>
      <c r="C9" s="20" t="str">
        <f>(M5)</f>
        <v>Indra</v>
      </c>
      <c r="D9" s="20" t="str">
        <f>(M6)</f>
        <v>Enel</v>
      </c>
      <c r="E9" s="45" t="s">
        <v>81</v>
      </c>
      <c r="F9" s="44" t="s">
        <v>82</v>
      </c>
      <c r="G9" s="40">
        <v>0.32291666666666669</v>
      </c>
      <c r="H9" s="40">
        <v>0.80208333333333337</v>
      </c>
      <c r="I9" s="41">
        <f t="shared" si="0"/>
        <v>0.47916666666666669</v>
      </c>
      <c r="J9" s="46" t="s">
        <v>83</v>
      </c>
      <c r="L9" s="29" t="s">
        <v>20</v>
      </c>
      <c r="M9">
        <v>28.5</v>
      </c>
      <c r="N9">
        <v>228</v>
      </c>
    </row>
    <row r="10" spans="1:14" x14ac:dyDescent="0.25">
      <c r="A10" s="19">
        <v>43382</v>
      </c>
      <c r="B10" s="28">
        <f>IF(WEEKDAY(A10,2)&gt;5=FALSE,M4,0)</f>
        <v>8</v>
      </c>
      <c r="C10" s="20" t="str">
        <f>(M5)</f>
        <v>Indra</v>
      </c>
      <c r="D10" s="20" t="str">
        <f>(M6)</f>
        <v>Enel</v>
      </c>
      <c r="E10" s="45" t="s">
        <v>84</v>
      </c>
      <c r="F10" s="24"/>
      <c r="G10" s="40">
        <v>0.30902777777777779</v>
      </c>
      <c r="H10" s="40">
        <v>0.71875</v>
      </c>
      <c r="I10" s="41">
        <f t="shared" si="0"/>
        <v>0.40972222222222221</v>
      </c>
    </row>
    <row r="11" spans="1:14" x14ac:dyDescent="0.25">
      <c r="A11" s="19">
        <v>43383</v>
      </c>
      <c r="B11" s="28">
        <f>IF(WEEKDAY(A11,2)&gt;5=FALSE,M4,0)</f>
        <v>8</v>
      </c>
      <c r="C11" s="20" t="str">
        <f>(M5)</f>
        <v>Indra</v>
      </c>
      <c r="D11" s="20" t="str">
        <f>(M6)</f>
        <v>Enel</v>
      </c>
      <c r="E11" s="45" t="s">
        <v>84</v>
      </c>
      <c r="F11" s="24"/>
      <c r="G11" s="40">
        <v>0.3125</v>
      </c>
      <c r="H11" s="40">
        <v>0.67708333333333337</v>
      </c>
      <c r="I11" s="41">
        <f t="shared" si="0"/>
        <v>0.36458333333333337</v>
      </c>
    </row>
    <row r="12" spans="1:14" x14ac:dyDescent="0.25">
      <c r="A12" s="19">
        <v>43384</v>
      </c>
      <c r="B12" s="28">
        <f>IF(WEEKDAY(A12,2)&gt;5=FALSE,M4,0)</f>
        <v>8</v>
      </c>
      <c r="C12" s="20" t="str">
        <f>(M5)</f>
        <v>Indra</v>
      </c>
      <c r="D12" s="20" t="str">
        <f>(M6)</f>
        <v>Enel</v>
      </c>
      <c r="E12" s="23" t="s">
        <v>85</v>
      </c>
      <c r="F12" s="24"/>
      <c r="G12" s="40">
        <v>0.31944444444444448</v>
      </c>
      <c r="H12" s="40">
        <v>0.72916666666666663</v>
      </c>
      <c r="I12" s="41">
        <f t="shared" si="0"/>
        <v>0.40972222222222215</v>
      </c>
      <c r="K12" s="29" t="s">
        <v>24</v>
      </c>
      <c r="L12">
        <f>SUM(B2:B32)</f>
        <v>182</v>
      </c>
    </row>
    <row r="13" spans="1:14" x14ac:dyDescent="0.25">
      <c r="A13" s="31">
        <v>43385</v>
      </c>
      <c r="B13" s="32">
        <v>0</v>
      </c>
      <c r="C13" s="20" t="str">
        <f>(M5)</f>
        <v>Indra</v>
      </c>
      <c r="D13" s="20" t="str">
        <f>(M6)</f>
        <v>Enel</v>
      </c>
      <c r="E13" s="31" t="s">
        <v>27</v>
      </c>
      <c r="F13" s="24"/>
      <c r="G13" s="42"/>
      <c r="H13" s="42"/>
      <c r="I13" s="41">
        <f t="shared" si="0"/>
        <v>0</v>
      </c>
      <c r="K13" s="29" t="s">
        <v>23</v>
      </c>
      <c r="L13">
        <f>COUNTIFS(B2:B32,"&gt;0")</f>
        <v>22</v>
      </c>
    </row>
    <row r="14" spans="1:14" x14ac:dyDescent="0.25">
      <c r="A14" s="19">
        <v>43386</v>
      </c>
      <c r="B14" s="28">
        <f>IF(WEEKDAY(A14,2)&gt;5=FALSE,M4,0)</f>
        <v>0</v>
      </c>
      <c r="C14" s="20" t="str">
        <f>(M5)</f>
        <v>Indra</v>
      </c>
      <c r="D14" s="20" t="str">
        <f>(M6)</f>
        <v>Enel</v>
      </c>
      <c r="F14" s="24"/>
      <c r="G14" s="42"/>
      <c r="H14" s="42"/>
      <c r="I14" s="41">
        <f t="shared" si="0"/>
        <v>0</v>
      </c>
      <c r="K14" s="29" t="s">
        <v>25</v>
      </c>
      <c r="L14">
        <f>(N9*L13)</f>
        <v>5016</v>
      </c>
    </row>
    <row r="15" spans="1:14" x14ac:dyDescent="0.25">
      <c r="A15" s="19">
        <v>43387</v>
      </c>
      <c r="B15" s="28">
        <f>IF(WEEKDAY(A15,2)&gt;5=FALSE,M4,0)</f>
        <v>0</v>
      </c>
      <c r="C15" s="20" t="str">
        <f>(M5)</f>
        <v>Indra</v>
      </c>
      <c r="D15" s="20" t="str">
        <f>(M6)</f>
        <v>Enel</v>
      </c>
      <c r="F15" s="24"/>
      <c r="G15" s="42"/>
      <c r="H15" s="42"/>
      <c r="I15" s="41">
        <f t="shared" si="0"/>
        <v>0</v>
      </c>
      <c r="K15" s="29" t="s">
        <v>26</v>
      </c>
      <c r="L15">
        <f>(M9*L12)</f>
        <v>5187</v>
      </c>
    </row>
    <row r="16" spans="1:14" x14ac:dyDescent="0.25">
      <c r="A16" s="19">
        <v>43388</v>
      </c>
      <c r="B16" s="28">
        <f>IF(WEEKDAY(A16,2)&gt;5=FALSE,M4,0)</f>
        <v>8</v>
      </c>
      <c r="C16" s="20" t="str">
        <f>(M5)</f>
        <v>Indra</v>
      </c>
      <c r="D16" s="20" t="str">
        <f>(M6)</f>
        <v>Enel</v>
      </c>
      <c r="E16" s="23" t="s">
        <v>86</v>
      </c>
      <c r="F16" s="24"/>
      <c r="G16" s="42"/>
      <c r="H16" s="42"/>
      <c r="I16" s="41">
        <f t="shared" si="0"/>
        <v>0</v>
      </c>
      <c r="K16" s="29" t="s">
        <v>38</v>
      </c>
      <c r="L16">
        <f>(L15*0.21)</f>
        <v>1089.27</v>
      </c>
    </row>
    <row r="17" spans="1:12" x14ac:dyDescent="0.25">
      <c r="A17" s="19">
        <v>43389</v>
      </c>
      <c r="B17" s="28">
        <f>IF(WEEKDAY(A17,2)&gt;5=FALSE,M4,0)</f>
        <v>8</v>
      </c>
      <c r="C17" s="20" t="str">
        <f>(M5)</f>
        <v>Indra</v>
      </c>
      <c r="D17" s="20" t="str">
        <f>(M6)</f>
        <v>Enel</v>
      </c>
      <c r="E17" s="23" t="s">
        <v>87</v>
      </c>
      <c r="F17" s="24" t="s">
        <v>89</v>
      </c>
      <c r="G17" s="40">
        <v>0.3263888888888889</v>
      </c>
      <c r="H17" s="40">
        <v>0.72916666666666663</v>
      </c>
      <c r="I17" s="41">
        <f t="shared" si="0"/>
        <v>0.40277777777777773</v>
      </c>
      <c r="J17" s="47" t="s">
        <v>83</v>
      </c>
      <c r="K17" s="29" t="s">
        <v>39</v>
      </c>
      <c r="L17">
        <f>(L15*0.07)</f>
        <v>363.09000000000003</v>
      </c>
    </row>
    <row r="18" spans="1:12" x14ac:dyDescent="0.25">
      <c r="A18" s="19">
        <v>43390</v>
      </c>
      <c r="B18" s="28">
        <f>IF(WEEKDAY(A18,2)&gt;5=FALSE,M4,0)</f>
        <v>8</v>
      </c>
      <c r="C18" s="20" t="str">
        <f>(M5)</f>
        <v>Indra</v>
      </c>
      <c r="D18" s="20" t="str">
        <f>(M6)</f>
        <v>Enel</v>
      </c>
      <c r="E18" s="23" t="s">
        <v>88</v>
      </c>
      <c r="F18" s="24"/>
      <c r="G18" s="40">
        <v>0.31597222222222221</v>
      </c>
      <c r="H18" s="40">
        <v>0.75694444444444453</v>
      </c>
      <c r="I18" s="41">
        <f t="shared" si="0"/>
        <v>0.44097222222222232</v>
      </c>
      <c r="K18" s="29" t="s">
        <v>9</v>
      </c>
      <c r="L18">
        <f>(L15+L16-L17)</f>
        <v>5913.18</v>
      </c>
    </row>
    <row r="19" spans="1:12" x14ac:dyDescent="0.25">
      <c r="A19" s="19">
        <v>43391</v>
      </c>
      <c r="B19" s="28">
        <f>IF(WEEKDAY(A19,2)&gt;5=FALSE,M4,0)</f>
        <v>8</v>
      </c>
      <c r="C19" s="20" t="str">
        <f>(M5)</f>
        <v>Indra</v>
      </c>
      <c r="D19" s="20" t="str">
        <f>(M6)</f>
        <v>Enel</v>
      </c>
      <c r="E19" s="23" t="s">
        <v>90</v>
      </c>
      <c r="F19" s="24"/>
      <c r="G19" s="40">
        <v>0.31944444444444448</v>
      </c>
      <c r="H19" s="40">
        <v>0.70833333333333337</v>
      </c>
      <c r="I19" s="41">
        <f t="shared" si="0"/>
        <v>0.3888888888888889</v>
      </c>
    </row>
    <row r="20" spans="1:12" x14ac:dyDescent="0.25">
      <c r="A20" s="19">
        <v>43392</v>
      </c>
      <c r="B20" s="28">
        <f>IF(WEEKDAY(A20,2)&gt;5=FALSE,M4,0)</f>
        <v>8</v>
      </c>
      <c r="C20" s="20" t="str">
        <f>(M5)</f>
        <v>Indra</v>
      </c>
      <c r="D20" s="20" t="str">
        <f>(M6)</f>
        <v>Enel</v>
      </c>
      <c r="E20" s="23"/>
      <c r="F20" s="24"/>
      <c r="G20" s="40">
        <v>0.3125</v>
      </c>
      <c r="H20" s="40">
        <v>0.58333333333333337</v>
      </c>
      <c r="I20" s="41">
        <f t="shared" si="0"/>
        <v>0.27083333333333337</v>
      </c>
      <c r="J20" t="s">
        <v>93</v>
      </c>
    </row>
    <row r="21" spans="1:12" x14ac:dyDescent="0.25">
      <c r="A21" s="19">
        <v>43393</v>
      </c>
      <c r="B21" s="28">
        <f>IF(WEEKDAY(A21,2)&gt;5=FALSE,M4,0)</f>
        <v>0</v>
      </c>
      <c r="C21" s="20" t="str">
        <f>(M5)</f>
        <v>Indra</v>
      </c>
      <c r="D21" s="20" t="str">
        <f>(M6)</f>
        <v>Enel</v>
      </c>
      <c r="E21" s="23"/>
      <c r="F21" s="24"/>
      <c r="G21" s="42"/>
      <c r="H21" s="42"/>
      <c r="I21" s="41">
        <f t="shared" si="0"/>
        <v>0</v>
      </c>
    </row>
    <row r="22" spans="1:12" x14ac:dyDescent="0.25">
      <c r="A22" s="19">
        <v>43394</v>
      </c>
      <c r="B22" s="28">
        <f>IF(WEEKDAY(A22,2)&gt;5=FALSE,M4,0)</f>
        <v>0</v>
      </c>
      <c r="C22" s="20" t="str">
        <f>(M5)</f>
        <v>Indra</v>
      </c>
      <c r="D22" s="20" t="str">
        <f>(M6)</f>
        <v>Enel</v>
      </c>
      <c r="E22" s="23"/>
      <c r="F22" s="24"/>
      <c r="G22" s="42"/>
      <c r="H22" s="42"/>
      <c r="I22" s="41">
        <f t="shared" si="0"/>
        <v>0</v>
      </c>
    </row>
    <row r="23" spans="1:12" x14ac:dyDescent="0.25">
      <c r="A23" s="19">
        <v>43395</v>
      </c>
      <c r="B23" s="28">
        <f>IF(WEEKDAY(A23,2)&gt;5=FALSE,M4,0)</f>
        <v>8</v>
      </c>
      <c r="C23" s="20" t="str">
        <f>(M5)</f>
        <v>Indra</v>
      </c>
      <c r="D23" s="20" t="str">
        <f>(M6)</f>
        <v>Enel</v>
      </c>
      <c r="E23" s="23" t="s">
        <v>94</v>
      </c>
      <c r="F23" s="24"/>
      <c r="G23" s="40">
        <v>0.31944444444444448</v>
      </c>
      <c r="H23" s="40">
        <v>0.67708333333333337</v>
      </c>
      <c r="I23" s="41">
        <f t="shared" si="0"/>
        <v>0.3576388888888889</v>
      </c>
    </row>
    <row r="24" spans="1:12" x14ac:dyDescent="0.25">
      <c r="A24" s="19">
        <v>43396</v>
      </c>
      <c r="B24" s="28">
        <f>IF(WEEKDAY(A24,2)&gt;5=FALSE,M4,0)</f>
        <v>8</v>
      </c>
      <c r="C24" s="20" t="str">
        <f>(M5)</f>
        <v>Indra</v>
      </c>
      <c r="D24" s="20" t="str">
        <f>(M6)</f>
        <v>Enel</v>
      </c>
      <c r="E24" s="23" t="s">
        <v>94</v>
      </c>
      <c r="F24" s="24"/>
      <c r="G24" s="40">
        <v>0.3263888888888889</v>
      </c>
      <c r="H24" s="40">
        <v>0.70833333333333337</v>
      </c>
      <c r="I24" s="41">
        <f t="shared" si="0"/>
        <v>0.38194444444444448</v>
      </c>
    </row>
    <row r="25" spans="1:12" x14ac:dyDescent="0.25">
      <c r="A25" s="19">
        <v>43397</v>
      </c>
      <c r="B25" s="28">
        <f>IF(WEEKDAY(A25,2)&gt;5=FALSE,M4,0)</f>
        <v>8</v>
      </c>
      <c r="C25" s="20" t="str">
        <f>(M5)</f>
        <v>Indra</v>
      </c>
      <c r="D25" s="20" t="str">
        <f>(M6)</f>
        <v>Enel</v>
      </c>
      <c r="E25" s="23" t="s">
        <v>94</v>
      </c>
      <c r="F25" s="24"/>
      <c r="G25" s="40">
        <v>0.3263888888888889</v>
      </c>
      <c r="H25" s="40">
        <v>0.66666666666666663</v>
      </c>
      <c r="I25" s="41">
        <f t="shared" si="0"/>
        <v>0.34027777777777773</v>
      </c>
    </row>
    <row r="26" spans="1:12" x14ac:dyDescent="0.25">
      <c r="A26" s="19">
        <v>43398</v>
      </c>
      <c r="B26" s="28">
        <f>IF(WEEKDAY(A26,2)&gt;5=FALSE,M4,0)</f>
        <v>8</v>
      </c>
      <c r="C26" s="20" t="str">
        <f>(M5)</f>
        <v>Indra</v>
      </c>
      <c r="D26" s="20" t="str">
        <f>(M6)</f>
        <v>Enel</v>
      </c>
      <c r="E26" s="23" t="s">
        <v>96</v>
      </c>
      <c r="F26" s="24"/>
      <c r="G26" s="40">
        <v>0.3125</v>
      </c>
      <c r="H26" s="40">
        <v>0.67708333333333337</v>
      </c>
      <c r="I26" s="41">
        <f t="shared" si="0"/>
        <v>0.36458333333333337</v>
      </c>
    </row>
    <row r="27" spans="1:12" x14ac:dyDescent="0.25">
      <c r="A27" s="19">
        <v>43399</v>
      </c>
      <c r="B27" s="28">
        <f>IF(WEEKDAY(A27,2)&gt;5=FALSE,M4,0)</f>
        <v>8</v>
      </c>
      <c r="C27" s="20" t="str">
        <f>(M5)</f>
        <v>Indra</v>
      </c>
      <c r="D27" s="20" t="str">
        <f>(M6)</f>
        <v>Enel</v>
      </c>
      <c r="E27" s="23"/>
      <c r="F27" s="24"/>
      <c r="G27" s="40">
        <v>0.30555555555555552</v>
      </c>
      <c r="H27" s="40">
        <v>0.58333333333333337</v>
      </c>
      <c r="I27" s="41">
        <f t="shared" si="0"/>
        <v>0.27777777777777785</v>
      </c>
    </row>
    <row r="28" spans="1:12" x14ac:dyDescent="0.25">
      <c r="A28" s="19">
        <v>43400</v>
      </c>
      <c r="B28" s="28">
        <f>IF(WEEKDAY(A28,2)&gt;5=FALSE,M4,0)</f>
        <v>0</v>
      </c>
      <c r="C28" s="20" t="str">
        <f>(M5)</f>
        <v>Indra</v>
      </c>
      <c r="D28" s="20" t="str">
        <f>(M6)</f>
        <v>Enel</v>
      </c>
      <c r="E28" s="23"/>
      <c r="F28" s="24"/>
      <c r="G28" s="42"/>
      <c r="H28" s="42"/>
      <c r="I28" s="41">
        <f t="shared" si="0"/>
        <v>0</v>
      </c>
    </row>
    <row r="29" spans="1:12" x14ac:dyDescent="0.25">
      <c r="A29" s="19">
        <v>43401</v>
      </c>
      <c r="B29" s="28">
        <f>IF(WEEKDAY(A29,2)&gt;5=FALSE,M4,0)</f>
        <v>0</v>
      </c>
      <c r="C29" s="20" t="str">
        <f>(M5)</f>
        <v>Indra</v>
      </c>
      <c r="D29" s="20" t="str">
        <f>(M6)</f>
        <v>Enel</v>
      </c>
      <c r="E29" s="23"/>
      <c r="F29" s="24"/>
      <c r="G29" s="42"/>
      <c r="H29" s="42"/>
      <c r="I29" s="41">
        <f t="shared" si="0"/>
        <v>0</v>
      </c>
    </row>
    <row r="30" spans="1:12" x14ac:dyDescent="0.25">
      <c r="A30" s="19">
        <v>43402</v>
      </c>
      <c r="B30" s="28">
        <f>IF(WEEKDAY(A30,2)&gt;5=FALSE,M4,0)</f>
        <v>8</v>
      </c>
      <c r="C30" s="20" t="str">
        <f>(M5)</f>
        <v>Indra</v>
      </c>
      <c r="D30" s="20" t="str">
        <f>(M6)</f>
        <v>Enel</v>
      </c>
      <c r="E30" s="23"/>
      <c r="F30" s="24"/>
      <c r="G30" s="40">
        <v>0.3263888888888889</v>
      </c>
      <c r="H30" s="40">
        <v>0.67708333333333337</v>
      </c>
      <c r="I30" s="41">
        <f t="shared" si="0"/>
        <v>0.35069444444444448</v>
      </c>
    </row>
    <row r="31" spans="1:12" x14ac:dyDescent="0.25">
      <c r="A31" s="19">
        <v>43403</v>
      </c>
      <c r="B31" s="28">
        <f>IF(WEEKDAY(A31,2)&gt;5=FALSE,M4,0)</f>
        <v>8</v>
      </c>
      <c r="C31" s="20" t="str">
        <f>(M5)</f>
        <v>Indra</v>
      </c>
      <c r="D31" s="20" t="str">
        <f>(M6)</f>
        <v>Enel</v>
      </c>
      <c r="E31" s="23"/>
      <c r="F31" s="24"/>
      <c r="G31" s="40">
        <v>0.31944444444444448</v>
      </c>
      <c r="H31" s="40">
        <v>0.75</v>
      </c>
      <c r="I31" s="41">
        <f t="shared" si="0"/>
        <v>0.43055555555555552</v>
      </c>
    </row>
    <row r="32" spans="1:12" ht="15.75" thickBot="1" x14ac:dyDescent="0.3">
      <c r="A32" s="19">
        <v>43404</v>
      </c>
      <c r="B32" s="28">
        <f>IF(WEEKDAY(A32,2)&gt;5=FALSE,M4,0)</f>
        <v>8</v>
      </c>
      <c r="C32" s="20" t="str">
        <f>(M5)</f>
        <v>Indra</v>
      </c>
      <c r="D32" s="20" t="str">
        <f>(M6)</f>
        <v>Enel</v>
      </c>
      <c r="E32" s="26"/>
      <c r="F32" s="27"/>
      <c r="G32" s="40">
        <v>0.3263888888888889</v>
      </c>
      <c r="H32" s="40">
        <v>0.60416666666666663</v>
      </c>
      <c r="I32" s="41">
        <f t="shared" si="0"/>
        <v>0.27777777777777773</v>
      </c>
    </row>
    <row r="33" spans="1:2" ht="15.75" thickBot="1" x14ac:dyDescent="0.3">
      <c r="A33" s="11" t="s">
        <v>9</v>
      </c>
      <c r="B33" s="11">
        <f>SUM(B2:B32)</f>
        <v>182</v>
      </c>
    </row>
  </sheetData>
  <autoFilter ref="A1:N1"/>
  <conditionalFormatting sqref="A2:A32">
    <cfRule type="expression" dxfId="6" priority="3">
      <formula>WEEKDAY(A2,2)&gt;5</formula>
    </cfRule>
  </conditionalFormatting>
  <conditionalFormatting sqref="B2:B32">
    <cfRule type="cellIs" dxfId="5" priority="2" operator="equal">
      <formula>0</formula>
    </cfRule>
  </conditionalFormatting>
  <conditionalFormatting sqref="E13">
    <cfRule type="expression" dxfId="4" priority="1">
      <formula>WEEKDAY(E13,2)&gt;5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22" workbookViewId="0">
      <selection activeCell="F31" sqref="F31"/>
    </sheetView>
  </sheetViews>
  <sheetFormatPr baseColWidth="10" defaultRowHeight="15" x14ac:dyDescent="0.25"/>
  <cols>
    <col min="1" max="1" width="14.28515625" customWidth="1"/>
    <col min="2" max="2" width="18.7109375" customWidth="1"/>
    <col min="5" max="5" width="38.7109375" bestFit="1" customWidth="1"/>
    <col min="6" max="6" width="30.42578125" customWidth="1"/>
    <col min="7" max="7" width="7.5703125" customWidth="1"/>
    <col min="8" max="8" width="6.7109375" customWidth="1"/>
    <col min="9" max="9" width="6" customWidth="1"/>
    <col min="10" max="10" width="13.28515625" customWidth="1"/>
    <col min="11" max="11" width="11.85546875" bestFit="1" customWidth="1"/>
  </cols>
  <sheetData>
    <row r="1" spans="1:13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39" t="s">
        <v>73</v>
      </c>
      <c r="H1" s="39" t="s">
        <v>74</v>
      </c>
      <c r="I1" s="39" t="s">
        <v>17</v>
      </c>
    </row>
    <row r="2" spans="1:13" x14ac:dyDescent="0.25">
      <c r="A2" s="31">
        <v>43405</v>
      </c>
      <c r="B2" s="28">
        <v>0</v>
      </c>
      <c r="C2" s="20" t="str">
        <f>(L5)</f>
        <v>Indra</v>
      </c>
      <c r="D2" s="20" t="str">
        <f>(L6)</f>
        <v>Enel</v>
      </c>
      <c r="E2" s="20" t="s">
        <v>28</v>
      </c>
      <c r="F2" s="21"/>
      <c r="G2" s="40"/>
      <c r="H2" s="40"/>
      <c r="I2" s="41">
        <f>(H2-G2)</f>
        <v>0</v>
      </c>
    </row>
    <row r="3" spans="1:13" x14ac:dyDescent="0.25">
      <c r="A3" s="19">
        <v>43406</v>
      </c>
      <c r="B3" s="28">
        <f>IF(WEEKDAY(A3,2)&gt;5=FALSE,L4,0)</f>
        <v>8</v>
      </c>
      <c r="C3" s="20" t="str">
        <f>(L5)</f>
        <v>Indra</v>
      </c>
      <c r="D3" s="20" t="str">
        <f>(L6)</f>
        <v>Enel</v>
      </c>
      <c r="E3" s="20" t="s">
        <v>97</v>
      </c>
      <c r="F3" s="24"/>
      <c r="G3" s="40">
        <v>0.3263888888888889</v>
      </c>
      <c r="H3" s="40">
        <v>0.60416666666666663</v>
      </c>
      <c r="I3" s="41">
        <f t="shared" ref="I3:I31" si="0">(H3-G3)</f>
        <v>0.27777777777777773</v>
      </c>
    </row>
    <row r="4" spans="1:13" x14ac:dyDescent="0.25">
      <c r="A4" s="19">
        <v>43407</v>
      </c>
      <c r="B4" s="28">
        <f>IF(WEEKDAY(A4,2)&gt;5=FALSE,L4,0)</f>
        <v>0</v>
      </c>
      <c r="C4" s="20" t="str">
        <f>(L5)</f>
        <v>Indra</v>
      </c>
      <c r="D4" s="20" t="str">
        <f>(L6)</f>
        <v>Enel</v>
      </c>
      <c r="E4" s="20"/>
      <c r="F4" s="24"/>
      <c r="G4" s="42"/>
      <c r="H4" s="42"/>
      <c r="I4" s="41">
        <f t="shared" si="0"/>
        <v>0</v>
      </c>
      <c r="K4" t="s">
        <v>17</v>
      </c>
      <c r="L4">
        <v>8</v>
      </c>
    </row>
    <row r="5" spans="1:13" x14ac:dyDescent="0.25">
      <c r="A5" s="19">
        <v>43408</v>
      </c>
      <c r="B5" s="28">
        <f>IF(WEEKDAY(A5,2)&gt;5=FALSE,L4,0)</f>
        <v>0</v>
      </c>
      <c r="C5" s="20" t="str">
        <f>(L5)</f>
        <v>Indra</v>
      </c>
      <c r="D5" s="20" t="str">
        <f>(L6)</f>
        <v>Enel</v>
      </c>
      <c r="E5" s="23"/>
      <c r="F5" s="24"/>
      <c r="G5" s="42"/>
      <c r="H5" s="42"/>
      <c r="I5" s="41">
        <f t="shared" si="0"/>
        <v>0</v>
      </c>
      <c r="K5" t="s">
        <v>18</v>
      </c>
      <c r="L5" t="s">
        <v>6</v>
      </c>
    </row>
    <row r="6" spans="1:13" x14ac:dyDescent="0.25">
      <c r="A6" s="19">
        <v>43409</v>
      </c>
      <c r="B6" s="28">
        <f>IF(WEEKDAY(A6,2)&gt;5=FALSE,L4,0)</f>
        <v>8</v>
      </c>
      <c r="C6" s="20" t="str">
        <f>(L5)</f>
        <v>Indra</v>
      </c>
      <c r="D6" s="20" t="str">
        <f>(L6)</f>
        <v>Enel</v>
      </c>
      <c r="E6" s="23" t="s">
        <v>98</v>
      </c>
      <c r="F6" s="24"/>
      <c r="G6" s="40">
        <v>0.32291666666666669</v>
      </c>
      <c r="H6" s="40">
        <v>0.8125</v>
      </c>
      <c r="I6" s="41">
        <f t="shared" si="0"/>
        <v>0.48958333333333331</v>
      </c>
      <c r="K6" t="s">
        <v>19</v>
      </c>
      <c r="L6" t="s">
        <v>7</v>
      </c>
    </row>
    <row r="7" spans="1:13" x14ac:dyDescent="0.25">
      <c r="A7" s="19">
        <v>43410</v>
      </c>
      <c r="B7" s="28">
        <f>IF(WEEKDAY(A7,2)&gt;5=FALSE,L4,0)</f>
        <v>8</v>
      </c>
      <c r="C7" s="20" t="str">
        <f>(L5)</f>
        <v>Indra</v>
      </c>
      <c r="D7" s="20" t="str">
        <f>(L6)</f>
        <v>Enel</v>
      </c>
      <c r="E7" s="20" t="s">
        <v>99</v>
      </c>
      <c r="F7" s="24"/>
      <c r="G7" s="40">
        <v>0.33333333333333331</v>
      </c>
      <c r="H7" s="40">
        <v>0.73958333333333337</v>
      </c>
      <c r="I7" s="41">
        <f t="shared" si="0"/>
        <v>0.40625000000000006</v>
      </c>
    </row>
    <row r="8" spans="1:13" x14ac:dyDescent="0.25">
      <c r="A8" s="19">
        <v>43411</v>
      </c>
      <c r="B8" s="28">
        <f>IF(WEEKDAY(A8,2)&gt;5=FALSE,L4,0)</f>
        <v>8</v>
      </c>
      <c r="C8" s="20" t="str">
        <f>(L5)</f>
        <v>Indra</v>
      </c>
      <c r="D8" s="20" t="str">
        <f>(L6)</f>
        <v>Enel</v>
      </c>
      <c r="E8" s="20" t="s">
        <v>99</v>
      </c>
      <c r="F8" s="24"/>
      <c r="G8" s="40">
        <v>0.33333333333333331</v>
      </c>
      <c r="H8" s="40">
        <v>0.67708333333333337</v>
      </c>
      <c r="I8" s="41">
        <f t="shared" si="0"/>
        <v>0.34375000000000006</v>
      </c>
      <c r="L8" s="29" t="s">
        <v>21</v>
      </c>
      <c r="M8" s="29" t="s">
        <v>22</v>
      </c>
    </row>
    <row r="9" spans="1:13" x14ac:dyDescent="0.25">
      <c r="A9" s="19">
        <v>43412</v>
      </c>
      <c r="B9" s="28">
        <f>IF(WEEKDAY(A9,2)&gt;5=FALSE,L4,0)</f>
        <v>8</v>
      </c>
      <c r="C9" s="20" t="str">
        <f>(L5)</f>
        <v>Indra</v>
      </c>
      <c r="D9" s="20" t="str">
        <f>(L6)</f>
        <v>Enel</v>
      </c>
      <c r="E9" s="20" t="s">
        <v>99</v>
      </c>
      <c r="F9" s="24"/>
      <c r="G9" s="40">
        <v>0.31944444444444448</v>
      </c>
      <c r="H9" s="40">
        <v>0.75694444444444453</v>
      </c>
      <c r="I9" s="41">
        <f t="shared" si="0"/>
        <v>0.43750000000000006</v>
      </c>
      <c r="K9" s="29" t="s">
        <v>20</v>
      </c>
      <c r="L9">
        <v>28.5</v>
      </c>
      <c r="M9">
        <v>228</v>
      </c>
    </row>
    <row r="10" spans="1:13" x14ac:dyDescent="0.25">
      <c r="A10" s="31">
        <v>43413</v>
      </c>
      <c r="B10" s="28">
        <v>0</v>
      </c>
      <c r="C10" s="20" t="str">
        <f>(L5)</f>
        <v>Indra</v>
      </c>
      <c r="D10" s="20" t="str">
        <f>(L6)</f>
        <v>Enel</v>
      </c>
      <c r="E10" t="s">
        <v>29</v>
      </c>
      <c r="F10" s="24"/>
      <c r="G10" s="42"/>
      <c r="H10" s="42"/>
      <c r="I10" s="41">
        <f t="shared" si="0"/>
        <v>0</v>
      </c>
    </row>
    <row r="11" spans="1:13" x14ac:dyDescent="0.25">
      <c r="A11" s="19">
        <v>43414</v>
      </c>
      <c r="B11" s="28">
        <f>IF(WEEKDAY(A11,2)&gt;5=FALSE,L4,0)</f>
        <v>0</v>
      </c>
      <c r="C11" s="20" t="str">
        <f>(L5)</f>
        <v>Indra</v>
      </c>
      <c r="D11" s="20" t="str">
        <f>(L6)</f>
        <v>Enel</v>
      </c>
      <c r="E11" s="23"/>
      <c r="F11" s="24"/>
      <c r="G11" s="42"/>
      <c r="H11" s="42"/>
      <c r="I11" s="41">
        <f t="shared" si="0"/>
        <v>0</v>
      </c>
    </row>
    <row r="12" spans="1:13" x14ac:dyDescent="0.25">
      <c r="A12" s="19">
        <v>43415</v>
      </c>
      <c r="B12" s="28">
        <f>IF(WEEKDAY(A12,2)&gt;5=FALSE,L4,0)</f>
        <v>0</v>
      </c>
      <c r="C12" s="20" t="str">
        <f>(L5)</f>
        <v>Indra</v>
      </c>
      <c r="D12" s="20" t="str">
        <f>(L6)</f>
        <v>Enel</v>
      </c>
      <c r="E12" s="23"/>
      <c r="F12" s="24"/>
      <c r="G12" s="42"/>
      <c r="H12" s="42"/>
      <c r="I12" s="41">
        <f t="shared" si="0"/>
        <v>0</v>
      </c>
      <c r="J12" s="29" t="s">
        <v>24</v>
      </c>
      <c r="K12">
        <f>SUM(B2:B31)</f>
        <v>165</v>
      </c>
    </row>
    <row r="13" spans="1:13" x14ac:dyDescent="0.25">
      <c r="A13" s="19">
        <v>43416</v>
      </c>
      <c r="B13" s="28">
        <f>IF(WEEKDAY(A13,2)&gt;5=FALSE,L4,0)</f>
        <v>8</v>
      </c>
      <c r="C13" s="20" t="str">
        <f>(L5)</f>
        <v>Indra</v>
      </c>
      <c r="D13" s="20" t="str">
        <f>(L6)</f>
        <v>Enel</v>
      </c>
      <c r="E13" s="20" t="s">
        <v>99</v>
      </c>
      <c r="F13" s="24" t="s">
        <v>101</v>
      </c>
      <c r="G13" s="40">
        <v>0.3263888888888889</v>
      </c>
      <c r="H13" s="40">
        <v>0.75</v>
      </c>
      <c r="I13" s="41">
        <f t="shared" si="0"/>
        <v>0.4236111111111111</v>
      </c>
      <c r="J13" s="29" t="s">
        <v>23</v>
      </c>
      <c r="K13">
        <f>COUNTIFS(B2:B31,"&gt;0")</f>
        <v>20</v>
      </c>
    </row>
    <row r="14" spans="1:13" x14ac:dyDescent="0.25">
      <c r="A14" s="19">
        <v>43417</v>
      </c>
      <c r="B14" s="28">
        <f>IF(WEEKDAY(A14,2)&gt;5=FALSE,L4,0)</f>
        <v>8</v>
      </c>
      <c r="C14" s="20" t="str">
        <f>(L5)</f>
        <v>Indra</v>
      </c>
      <c r="D14" s="20" t="str">
        <f>(L6)</f>
        <v>Enel</v>
      </c>
      <c r="E14" s="23" t="s">
        <v>100</v>
      </c>
      <c r="F14" s="24"/>
      <c r="G14" s="40">
        <v>0.32291666666666669</v>
      </c>
      <c r="H14" s="40">
        <v>0.73958333333333337</v>
      </c>
      <c r="I14" s="41">
        <f t="shared" si="0"/>
        <v>0.41666666666666669</v>
      </c>
      <c r="J14" s="29" t="s">
        <v>25</v>
      </c>
      <c r="K14">
        <f>(M9*K13)</f>
        <v>4560</v>
      </c>
    </row>
    <row r="15" spans="1:13" x14ac:dyDescent="0.25">
      <c r="A15" s="19">
        <v>43418</v>
      </c>
      <c r="B15" s="28">
        <f>IF(WEEKDAY(A15,2)&gt;5=FALSE,L4,0)</f>
        <v>8</v>
      </c>
      <c r="C15" s="20" t="str">
        <f>(L5)</f>
        <v>Indra</v>
      </c>
      <c r="D15" s="20" t="str">
        <f>(L6)</f>
        <v>Enel</v>
      </c>
      <c r="E15" s="23" t="s">
        <v>100</v>
      </c>
      <c r="F15" s="24"/>
      <c r="G15" s="40">
        <v>0.31597222222222221</v>
      </c>
      <c r="H15" s="40">
        <v>0.67708333333333337</v>
      </c>
      <c r="I15" s="41">
        <f t="shared" si="0"/>
        <v>0.36111111111111116</v>
      </c>
      <c r="J15" s="29" t="s">
        <v>26</v>
      </c>
      <c r="K15">
        <f>(L9*K12)</f>
        <v>4702.5</v>
      </c>
    </row>
    <row r="16" spans="1:13" x14ac:dyDescent="0.25">
      <c r="A16" s="19">
        <v>43419</v>
      </c>
      <c r="B16" s="28">
        <f>IF(WEEKDAY(A16,2)&gt;5=FALSE,L4,0)</f>
        <v>8</v>
      </c>
      <c r="C16" s="20" t="str">
        <f>(L5)</f>
        <v>Indra</v>
      </c>
      <c r="D16" s="20" t="str">
        <f>(L6)</f>
        <v>Enel</v>
      </c>
      <c r="E16" s="23" t="s">
        <v>100</v>
      </c>
      <c r="F16" s="24"/>
      <c r="G16" s="40">
        <v>0.3125</v>
      </c>
      <c r="H16" s="40">
        <v>0.71875</v>
      </c>
      <c r="I16" s="41">
        <f t="shared" si="0"/>
        <v>0.40625</v>
      </c>
      <c r="J16" s="29" t="s">
        <v>38</v>
      </c>
      <c r="K16">
        <f>(K15*0.21)</f>
        <v>987.52499999999998</v>
      </c>
    </row>
    <row r="17" spans="1:11" x14ac:dyDescent="0.25">
      <c r="A17" s="19">
        <v>43420</v>
      </c>
      <c r="B17" s="28">
        <f>IF(WEEKDAY(A17,2)&gt;5=FALSE,L4,0)</f>
        <v>8</v>
      </c>
      <c r="C17" s="20" t="str">
        <f>(L5)</f>
        <v>Indra</v>
      </c>
      <c r="D17" s="20" t="str">
        <f>(L6)</f>
        <v>Enel</v>
      </c>
      <c r="E17" s="23" t="s">
        <v>100</v>
      </c>
      <c r="F17" s="24" t="s">
        <v>102</v>
      </c>
      <c r="G17" s="40">
        <v>0.33333333333333331</v>
      </c>
      <c r="H17" s="40">
        <v>0.64583333333333337</v>
      </c>
      <c r="I17" s="41">
        <f t="shared" si="0"/>
        <v>0.31250000000000006</v>
      </c>
      <c r="J17" s="29" t="s">
        <v>39</v>
      </c>
      <c r="K17">
        <f>(K15*0.07)</f>
        <v>329.17500000000001</v>
      </c>
    </row>
    <row r="18" spans="1:11" x14ac:dyDescent="0.25">
      <c r="A18" s="19">
        <v>43421</v>
      </c>
      <c r="B18" s="28">
        <f>IF(WEEKDAY(A18,2)&gt;5=FALSE,L4,0)</f>
        <v>0</v>
      </c>
      <c r="C18" s="20" t="str">
        <f>(L5)</f>
        <v>Indra</v>
      </c>
      <c r="D18" s="20" t="str">
        <f>(L6)</f>
        <v>Enel</v>
      </c>
      <c r="E18" s="23"/>
      <c r="F18" s="24"/>
      <c r="G18" s="42"/>
      <c r="H18" s="42"/>
      <c r="I18" s="41">
        <f t="shared" si="0"/>
        <v>0</v>
      </c>
      <c r="J18" s="29" t="s">
        <v>9</v>
      </c>
      <c r="K18">
        <f>(K15+K16-K17)</f>
        <v>5360.8499999999995</v>
      </c>
    </row>
    <row r="19" spans="1:11" x14ac:dyDescent="0.25">
      <c r="A19" s="19">
        <v>43422</v>
      </c>
      <c r="B19" s="28">
        <f>IF(WEEKDAY(A19,2)&gt;5=FALSE,L4,0)</f>
        <v>0</v>
      </c>
      <c r="C19" s="20" t="str">
        <f>(L5)</f>
        <v>Indra</v>
      </c>
      <c r="D19" s="20" t="str">
        <f>(L6)</f>
        <v>Enel</v>
      </c>
      <c r="E19" s="23"/>
      <c r="F19" s="24"/>
      <c r="G19" s="42"/>
      <c r="H19" s="42"/>
      <c r="I19" s="41">
        <f t="shared" si="0"/>
        <v>0</v>
      </c>
    </row>
    <row r="20" spans="1:11" x14ac:dyDescent="0.25">
      <c r="A20" s="19">
        <v>43423</v>
      </c>
      <c r="B20" s="28">
        <f>IF(WEEKDAY(A20,2)&gt;5=FALSE,L4,0)</f>
        <v>8</v>
      </c>
      <c r="C20" s="20" t="str">
        <f>(L5)</f>
        <v>Indra</v>
      </c>
      <c r="D20" s="20" t="str">
        <f>(L6)</f>
        <v>Enel</v>
      </c>
      <c r="E20" s="23" t="s">
        <v>104</v>
      </c>
      <c r="F20" s="24" t="s">
        <v>103</v>
      </c>
      <c r="G20" s="40">
        <v>0.34027777777777773</v>
      </c>
      <c r="H20" s="40">
        <v>0.70138888888888884</v>
      </c>
      <c r="I20" s="41">
        <f t="shared" si="0"/>
        <v>0.3611111111111111</v>
      </c>
    </row>
    <row r="21" spans="1:11" x14ac:dyDescent="0.25">
      <c r="A21" s="19">
        <v>43424</v>
      </c>
      <c r="B21" s="28">
        <f>IF(WEEKDAY(A21,2)&gt;5=FALSE,L4,0)</f>
        <v>8</v>
      </c>
      <c r="C21" s="20" t="str">
        <f>(L5)</f>
        <v>Indra</v>
      </c>
      <c r="D21" s="20" t="str">
        <f>(L6)</f>
        <v>Enel</v>
      </c>
      <c r="E21" s="23" t="s">
        <v>104</v>
      </c>
      <c r="F21" s="24"/>
      <c r="G21" s="40">
        <v>0.31944444444444448</v>
      </c>
      <c r="H21" s="40">
        <v>0.72916666666666663</v>
      </c>
      <c r="I21" s="41">
        <f t="shared" si="0"/>
        <v>0.40972222222222215</v>
      </c>
    </row>
    <row r="22" spans="1:11" x14ac:dyDescent="0.25">
      <c r="A22" s="19">
        <v>43425</v>
      </c>
      <c r="B22" s="28">
        <f>IF(WEEKDAY(A22,2)&gt;5=FALSE,L4,0)</f>
        <v>8</v>
      </c>
      <c r="C22" s="20" t="str">
        <f>(L5)</f>
        <v>Indra</v>
      </c>
      <c r="D22" s="20" t="str">
        <f>(L6)</f>
        <v>Enel</v>
      </c>
      <c r="E22" s="23" t="s">
        <v>105</v>
      </c>
      <c r="F22" s="24"/>
      <c r="G22" s="40">
        <v>0.31944444444444448</v>
      </c>
      <c r="H22" s="40">
        <v>0.79166666666666663</v>
      </c>
      <c r="I22" s="41">
        <f t="shared" si="0"/>
        <v>0.47222222222222215</v>
      </c>
    </row>
    <row r="23" spans="1:11" x14ac:dyDescent="0.25">
      <c r="A23" s="19">
        <v>43426</v>
      </c>
      <c r="B23" s="28">
        <f>IF(WEEKDAY(A23,2)&gt;5=FALSE,L4,0)</f>
        <v>8</v>
      </c>
      <c r="C23" s="20" t="str">
        <f>(L5)</f>
        <v>Indra</v>
      </c>
      <c r="D23" s="20" t="str">
        <f>(L6)</f>
        <v>Enel</v>
      </c>
      <c r="E23" s="23" t="s">
        <v>105</v>
      </c>
      <c r="F23" s="24"/>
      <c r="G23" s="40">
        <v>0.31944444444444448</v>
      </c>
      <c r="H23" s="40">
        <v>0.72916666666666663</v>
      </c>
      <c r="I23" s="41">
        <f t="shared" si="0"/>
        <v>0.40972222222222215</v>
      </c>
    </row>
    <row r="24" spans="1:11" x14ac:dyDescent="0.25">
      <c r="A24" s="19">
        <v>43427</v>
      </c>
      <c r="B24" s="28">
        <f>IF(WEEKDAY(A24,2)&gt;5=FALSE,L4,0)</f>
        <v>8</v>
      </c>
      <c r="C24" s="20" t="str">
        <f>(L5)</f>
        <v>Indra</v>
      </c>
      <c r="D24" s="20" t="str">
        <f>(L6)</f>
        <v>Enel</v>
      </c>
      <c r="E24" s="23" t="s">
        <v>106</v>
      </c>
      <c r="F24" s="24"/>
      <c r="G24" s="40">
        <v>0.33333333333333331</v>
      </c>
      <c r="H24" s="40">
        <v>0.63888888888888895</v>
      </c>
      <c r="I24" s="41">
        <f t="shared" si="0"/>
        <v>0.30555555555555564</v>
      </c>
    </row>
    <row r="25" spans="1:11" x14ac:dyDescent="0.25">
      <c r="A25" s="19">
        <v>43428</v>
      </c>
      <c r="B25" s="28">
        <f>IF(WEEKDAY(A25,2)&gt;5=FALSE,L4,0)</f>
        <v>0</v>
      </c>
      <c r="C25" s="20" t="str">
        <f>(L5)</f>
        <v>Indra</v>
      </c>
      <c r="D25" s="20" t="str">
        <f>(L6)</f>
        <v>Enel</v>
      </c>
      <c r="E25" s="23"/>
      <c r="F25" s="24"/>
      <c r="G25" s="42"/>
      <c r="H25" s="42"/>
      <c r="I25" s="41">
        <f t="shared" si="0"/>
        <v>0</v>
      </c>
    </row>
    <row r="26" spans="1:11" x14ac:dyDescent="0.25">
      <c r="A26" s="19">
        <v>43429</v>
      </c>
      <c r="B26" s="28">
        <f>IF(WEEKDAY(A26,2)&gt;5=FALSE,L4,0)</f>
        <v>0</v>
      </c>
      <c r="C26" s="20" t="str">
        <f>(L5)</f>
        <v>Indra</v>
      </c>
      <c r="D26" s="20" t="str">
        <f>(L6)</f>
        <v>Enel</v>
      </c>
      <c r="E26" s="23"/>
      <c r="F26" s="24"/>
      <c r="G26" s="42"/>
      <c r="H26" s="42"/>
      <c r="I26" s="41">
        <f t="shared" si="0"/>
        <v>0</v>
      </c>
    </row>
    <row r="27" spans="1:11" x14ac:dyDescent="0.25">
      <c r="A27" s="19">
        <v>43430</v>
      </c>
      <c r="B27" s="28">
        <f>IF(WEEKDAY(A27,2)&gt;5=FALSE,L4,0)</f>
        <v>8</v>
      </c>
      <c r="C27" s="20" t="str">
        <f>(L5)</f>
        <v>Indra</v>
      </c>
      <c r="D27" s="20" t="str">
        <f>(L6)</f>
        <v>Enel</v>
      </c>
      <c r="E27" s="23" t="s">
        <v>107</v>
      </c>
      <c r="F27" s="24"/>
      <c r="G27" s="40">
        <v>0.3125</v>
      </c>
      <c r="H27" s="40">
        <v>0.67708333333333337</v>
      </c>
      <c r="I27" s="41">
        <f t="shared" si="0"/>
        <v>0.36458333333333337</v>
      </c>
    </row>
    <row r="28" spans="1:11" x14ac:dyDescent="0.25">
      <c r="A28" s="19">
        <v>43431</v>
      </c>
      <c r="B28" s="28">
        <f>IF(WEEKDAY(A28,2)&gt;5=FALSE,L4,0)</f>
        <v>8</v>
      </c>
      <c r="C28" s="20" t="str">
        <f>(L5)</f>
        <v>Indra</v>
      </c>
      <c r="D28" s="20" t="str">
        <f>(L6)</f>
        <v>Enel</v>
      </c>
      <c r="E28" s="23" t="s">
        <v>110</v>
      </c>
      <c r="F28" s="24" t="s">
        <v>109</v>
      </c>
      <c r="G28" s="40">
        <v>0.33333333333333331</v>
      </c>
      <c r="H28" s="40">
        <v>0.83333333333333337</v>
      </c>
      <c r="I28" s="41">
        <f t="shared" si="0"/>
        <v>0.5</v>
      </c>
      <c r="J28" s="24" t="s">
        <v>108</v>
      </c>
    </row>
    <row r="29" spans="1:11" x14ac:dyDescent="0.25">
      <c r="A29" s="19">
        <v>43432</v>
      </c>
      <c r="B29" s="28">
        <f>IF(WEEKDAY(A29,2)&gt;5=FALSE,L4,0)</f>
        <v>8</v>
      </c>
      <c r="C29" s="20" t="str">
        <f>(L5)</f>
        <v>Indra</v>
      </c>
      <c r="D29" s="20" t="str">
        <f>(L6)</f>
        <v>Enel</v>
      </c>
      <c r="E29" s="23" t="s">
        <v>113</v>
      </c>
      <c r="F29" s="24"/>
      <c r="G29" s="40">
        <v>0.3125</v>
      </c>
      <c r="H29" s="40">
        <v>0.73958333333333337</v>
      </c>
      <c r="I29" s="41">
        <f t="shared" si="0"/>
        <v>0.42708333333333337</v>
      </c>
    </row>
    <row r="30" spans="1:11" x14ac:dyDescent="0.25">
      <c r="A30" s="19">
        <v>43433</v>
      </c>
      <c r="B30" s="28">
        <f>IF(WEEKDAY(A30,2)&gt;5=FALSE,L4,0)</f>
        <v>8</v>
      </c>
      <c r="C30" s="20" t="str">
        <f>(L5)</f>
        <v>Indra</v>
      </c>
      <c r="D30" s="20" t="str">
        <f>(L6)</f>
        <v>Enel</v>
      </c>
      <c r="E30" s="23"/>
      <c r="F30" s="24" t="s">
        <v>116</v>
      </c>
      <c r="G30" s="40">
        <v>0.3125</v>
      </c>
      <c r="H30" s="40">
        <v>0.72916666666666663</v>
      </c>
      <c r="I30" s="41">
        <f t="shared" si="0"/>
        <v>0.41666666666666663</v>
      </c>
    </row>
    <row r="31" spans="1:11" ht="60.75" thickBot="1" x14ac:dyDescent="0.3">
      <c r="A31" s="19">
        <v>43434</v>
      </c>
      <c r="B31" s="43">
        <v>13</v>
      </c>
      <c r="C31" s="20" t="str">
        <f>(L5)</f>
        <v>Indra</v>
      </c>
      <c r="D31" s="20" t="str">
        <f>(L6)</f>
        <v>Enel</v>
      </c>
      <c r="E31" s="45" t="s">
        <v>115</v>
      </c>
      <c r="F31" s="24"/>
      <c r="G31" s="42"/>
      <c r="H31" s="42"/>
      <c r="I31" s="41">
        <f t="shared" si="0"/>
        <v>0</v>
      </c>
    </row>
    <row r="32" spans="1:11" ht="15.75" thickBot="1" x14ac:dyDescent="0.3">
      <c r="A32" s="11" t="s">
        <v>9</v>
      </c>
      <c r="B32" s="11">
        <f>SUM(B2:B31)</f>
        <v>165</v>
      </c>
    </row>
  </sheetData>
  <conditionalFormatting sqref="A2:A31">
    <cfRule type="expression" dxfId="3" priority="2">
      <formula>WEEKDAY(A2,2)&gt;5</formula>
    </cfRule>
  </conditionalFormatting>
  <conditionalFormatting sqref="B2:B31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B23" sqref="B23"/>
    </sheetView>
  </sheetViews>
  <sheetFormatPr baseColWidth="10" defaultRowHeight="15" x14ac:dyDescent="0.25"/>
  <cols>
    <col min="1" max="1" width="14.28515625" customWidth="1"/>
    <col min="2" max="2" width="18.7109375" customWidth="1"/>
    <col min="5" max="5" width="43" bestFit="1" customWidth="1"/>
    <col min="6" max="6" width="30.42578125" customWidth="1"/>
    <col min="7" max="7" width="10.85546875" customWidth="1"/>
    <col min="8" max="8" width="11.140625" customWidth="1"/>
    <col min="9" max="9" width="13.28515625" customWidth="1"/>
    <col min="11" max="11" width="15.42578125" customWidth="1"/>
    <col min="12" max="12" width="11.85546875" bestFit="1" customWidth="1"/>
  </cols>
  <sheetData>
    <row r="1" spans="1:14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29" t="s">
        <v>73</v>
      </c>
      <c r="H1" s="29" t="s">
        <v>74</v>
      </c>
      <c r="I1" s="29" t="s">
        <v>17</v>
      </c>
    </row>
    <row r="2" spans="1:14" x14ac:dyDescent="0.25">
      <c r="A2" s="30">
        <v>43435</v>
      </c>
      <c r="B2" s="28">
        <f>IF(WEEKDAY(A2,2)&gt;5=FALSE,M4,0)</f>
        <v>0</v>
      </c>
      <c r="C2" s="20" t="str">
        <f>(M5)</f>
        <v>Indra</v>
      </c>
      <c r="D2" s="20" t="str">
        <f>(M6)</f>
        <v>Enel</v>
      </c>
      <c r="E2" s="20"/>
      <c r="F2" s="21"/>
      <c r="G2" s="36">
        <v>0.3125</v>
      </c>
      <c r="H2" s="36">
        <v>0.67708333333333337</v>
      </c>
      <c r="I2" s="38">
        <f>(H2-G2)</f>
        <v>0.36458333333333337</v>
      </c>
    </row>
    <row r="3" spans="1:14" x14ac:dyDescent="0.25">
      <c r="A3" s="30">
        <v>43436</v>
      </c>
      <c r="B3" s="28">
        <f>IF(WEEKDAY(A3,2)&gt;5=FALSE,M4,0)</f>
        <v>0</v>
      </c>
      <c r="C3" s="20" t="str">
        <f>(M5)</f>
        <v>Indra</v>
      </c>
      <c r="D3" s="20" t="str">
        <f>(M6)</f>
        <v>Enel</v>
      </c>
      <c r="E3" s="20"/>
      <c r="F3" s="24"/>
      <c r="G3" s="35"/>
      <c r="H3" s="35"/>
      <c r="I3" s="38">
        <f t="shared" ref="I3:I32" si="0">(H3-G3)</f>
        <v>0</v>
      </c>
    </row>
    <row r="4" spans="1:14" x14ac:dyDescent="0.25">
      <c r="A4" s="30">
        <v>43437</v>
      </c>
      <c r="B4" s="28">
        <f>IF(WEEKDAY(A4,2)&gt;5=FALSE,M4,0)</f>
        <v>8</v>
      </c>
      <c r="C4" s="20" t="str">
        <f>(M5)</f>
        <v>Indra</v>
      </c>
      <c r="D4" s="20" t="str">
        <f>(M6)</f>
        <v>Enel</v>
      </c>
      <c r="E4" s="20"/>
      <c r="F4" s="24"/>
      <c r="G4" s="35"/>
      <c r="H4" s="35"/>
      <c r="I4" s="38">
        <f t="shared" si="0"/>
        <v>0</v>
      </c>
      <c r="L4" t="s">
        <v>17</v>
      </c>
      <c r="M4">
        <v>8</v>
      </c>
    </row>
    <row r="5" spans="1:14" x14ac:dyDescent="0.25">
      <c r="A5" s="30">
        <v>43438</v>
      </c>
      <c r="B5" s="28">
        <f>IF(WEEKDAY(A5,2)&gt;5=FALSE,M4,0)</f>
        <v>8</v>
      </c>
      <c r="C5" s="20" t="str">
        <f>(M5)</f>
        <v>Indra</v>
      </c>
      <c r="D5" s="20" t="str">
        <f>(M6)</f>
        <v>Enel</v>
      </c>
      <c r="E5" s="23"/>
      <c r="F5" s="24"/>
      <c r="G5" s="35"/>
      <c r="H5" s="35"/>
      <c r="I5" s="38">
        <f t="shared" si="0"/>
        <v>0</v>
      </c>
      <c r="L5" t="s">
        <v>18</v>
      </c>
      <c r="M5" t="s">
        <v>6</v>
      </c>
    </row>
    <row r="6" spans="1:14" x14ac:dyDescent="0.25">
      <c r="A6" s="30">
        <v>43439</v>
      </c>
      <c r="B6" s="28">
        <f>IF(WEEKDAY(A6,2)&gt;5=FALSE,M4,0)</f>
        <v>8</v>
      </c>
      <c r="C6" s="20" t="str">
        <f>(M5)</f>
        <v>Indra</v>
      </c>
      <c r="D6" s="20" t="str">
        <f>(M6)</f>
        <v>Enel</v>
      </c>
      <c r="E6" s="23"/>
      <c r="F6" s="24"/>
      <c r="G6" s="35"/>
      <c r="H6" s="35"/>
      <c r="I6" s="38">
        <f t="shared" si="0"/>
        <v>0</v>
      </c>
      <c r="L6" t="s">
        <v>19</v>
      </c>
      <c r="M6" t="s">
        <v>7</v>
      </c>
    </row>
    <row r="7" spans="1:14" x14ac:dyDescent="0.25">
      <c r="A7" s="33">
        <v>43440</v>
      </c>
      <c r="B7" s="28">
        <v>0</v>
      </c>
      <c r="C7" s="20" t="str">
        <f>(M5)</f>
        <v>Indra</v>
      </c>
      <c r="D7" s="20" t="str">
        <f>(M6)</f>
        <v>Enel</v>
      </c>
      <c r="E7" s="20" t="s">
        <v>31</v>
      </c>
      <c r="F7" s="24"/>
      <c r="G7" s="35"/>
      <c r="H7" s="35"/>
      <c r="I7" s="38">
        <f t="shared" si="0"/>
        <v>0</v>
      </c>
    </row>
    <row r="8" spans="1:14" x14ac:dyDescent="0.25">
      <c r="A8" s="30">
        <v>43441</v>
      </c>
      <c r="B8" s="28">
        <f>IF(WEEKDAY(A8,2)&gt;5=FALSE,M4,0)</f>
        <v>8</v>
      </c>
      <c r="C8" s="20" t="str">
        <f>(M5)</f>
        <v>Indra</v>
      </c>
      <c r="D8" s="20" t="str">
        <f>(M6)</f>
        <v>Enel</v>
      </c>
      <c r="E8" s="23"/>
      <c r="F8" s="24"/>
      <c r="G8" s="35"/>
      <c r="H8" s="35"/>
      <c r="I8" s="38">
        <f t="shared" si="0"/>
        <v>0</v>
      </c>
      <c r="M8" s="29" t="s">
        <v>21</v>
      </c>
      <c r="N8" s="29" t="s">
        <v>22</v>
      </c>
    </row>
    <row r="9" spans="1:14" x14ac:dyDescent="0.25">
      <c r="A9" s="33">
        <v>43442</v>
      </c>
      <c r="B9" s="28">
        <f>IF(WEEKDAY(A9,2)&gt;5=FALSE,M4,0)</f>
        <v>0</v>
      </c>
      <c r="C9" s="20" t="str">
        <f>(M5)</f>
        <v>Indra</v>
      </c>
      <c r="D9" s="20" t="str">
        <f>(M6)</f>
        <v>Enel</v>
      </c>
      <c r="E9" s="23" t="s">
        <v>30</v>
      </c>
      <c r="F9" s="24"/>
      <c r="G9" s="35"/>
      <c r="H9" s="35"/>
      <c r="I9" s="38">
        <f t="shared" si="0"/>
        <v>0</v>
      </c>
      <c r="L9" s="29" t="s">
        <v>20</v>
      </c>
      <c r="M9">
        <v>28.5</v>
      </c>
      <c r="N9">
        <v>228</v>
      </c>
    </row>
    <row r="10" spans="1:14" x14ac:dyDescent="0.25">
      <c r="A10" s="30">
        <v>43443</v>
      </c>
      <c r="B10" s="28">
        <f>IF(WEEKDAY(A10,2)&gt;5=FALSE,M4,0)</f>
        <v>0</v>
      </c>
      <c r="C10" s="20" t="str">
        <f>(M5)</f>
        <v>Indra</v>
      </c>
      <c r="D10" s="20" t="str">
        <f>(M6)</f>
        <v>Enel</v>
      </c>
      <c r="E10" s="23"/>
      <c r="F10" s="24"/>
      <c r="G10" s="35"/>
      <c r="H10" s="35"/>
      <c r="I10" s="38">
        <f t="shared" si="0"/>
        <v>0</v>
      </c>
    </row>
    <row r="11" spans="1:14" x14ac:dyDescent="0.25">
      <c r="A11" s="30">
        <v>43444</v>
      </c>
      <c r="B11" s="28">
        <f>IF(WEEKDAY(A11,2)&gt;5=FALSE,M4,0)</f>
        <v>8</v>
      </c>
      <c r="C11" s="20" t="str">
        <f>(M5)</f>
        <v>Indra</v>
      </c>
      <c r="D11" s="20" t="str">
        <f>(M6)</f>
        <v>Enel</v>
      </c>
      <c r="E11" s="23"/>
      <c r="F11" s="24"/>
      <c r="G11" s="35"/>
      <c r="H11" s="35"/>
      <c r="I11" s="38">
        <f t="shared" si="0"/>
        <v>0</v>
      </c>
    </row>
    <row r="12" spans="1:14" x14ac:dyDescent="0.25">
      <c r="A12" s="30">
        <v>43445</v>
      </c>
      <c r="B12" s="28">
        <f>IF(WEEKDAY(A12,2)&gt;5=FALSE,M4,0)</f>
        <v>8</v>
      </c>
      <c r="C12" s="20" t="str">
        <f>(M5)</f>
        <v>Indra</v>
      </c>
      <c r="D12" s="20" t="str">
        <f>(M6)</f>
        <v>Enel</v>
      </c>
      <c r="E12" s="23"/>
      <c r="F12" s="24"/>
      <c r="G12" s="35"/>
      <c r="H12" s="35"/>
      <c r="I12" s="38">
        <f t="shared" si="0"/>
        <v>0</v>
      </c>
      <c r="K12" s="29" t="s">
        <v>24</v>
      </c>
      <c r="L12">
        <f>SUM(B2:B32)</f>
        <v>113</v>
      </c>
    </row>
    <row r="13" spans="1:14" x14ac:dyDescent="0.25">
      <c r="A13" s="30">
        <v>43446</v>
      </c>
      <c r="B13" s="28">
        <f>IF(WEEKDAY(A13,2)&gt;5=FALSE,M4,0)</f>
        <v>8</v>
      </c>
      <c r="C13" s="20" t="str">
        <f>(M5)</f>
        <v>Indra</v>
      </c>
      <c r="D13" s="20" t="str">
        <f>(M6)</f>
        <v>Enel</v>
      </c>
      <c r="E13" s="23"/>
      <c r="F13" s="24"/>
      <c r="G13" s="35"/>
      <c r="H13" s="35"/>
      <c r="I13" s="38">
        <f t="shared" si="0"/>
        <v>0</v>
      </c>
      <c r="K13" s="29" t="s">
        <v>23</v>
      </c>
      <c r="L13">
        <f>COUNTIFS(B2:B32,"&gt;0")</f>
        <v>14</v>
      </c>
    </row>
    <row r="14" spans="1:14" x14ac:dyDescent="0.25">
      <c r="A14" s="30">
        <v>43447</v>
      </c>
      <c r="B14" s="28">
        <f>IF(WEEKDAY(A14,2)&gt;5=FALSE,M4,0)</f>
        <v>8</v>
      </c>
      <c r="C14" s="20" t="str">
        <f>(M5)</f>
        <v>Indra</v>
      </c>
      <c r="D14" s="20" t="str">
        <f>(M6)</f>
        <v>Enel</v>
      </c>
      <c r="E14" s="23"/>
      <c r="F14" s="24"/>
      <c r="G14" s="35"/>
      <c r="H14" s="35"/>
      <c r="I14" s="38">
        <f t="shared" si="0"/>
        <v>0</v>
      </c>
      <c r="K14" s="29" t="s">
        <v>25</v>
      </c>
      <c r="L14">
        <f>(N9*L13)</f>
        <v>3192</v>
      </c>
    </row>
    <row r="15" spans="1:14" x14ac:dyDescent="0.25">
      <c r="A15" s="30">
        <v>43448</v>
      </c>
      <c r="B15" s="28">
        <f>IF(WEEKDAY(A15,2)&gt;5=FALSE,M4,0)</f>
        <v>8</v>
      </c>
      <c r="C15" s="20" t="str">
        <f>(M5)</f>
        <v>Indra</v>
      </c>
      <c r="D15" s="20" t="str">
        <f>(M6)</f>
        <v>Enel</v>
      </c>
      <c r="E15" s="23"/>
      <c r="F15" s="24"/>
      <c r="G15" s="35"/>
      <c r="H15" s="35"/>
      <c r="I15" s="38">
        <f t="shared" si="0"/>
        <v>0</v>
      </c>
      <c r="K15" s="29" t="s">
        <v>26</v>
      </c>
      <c r="L15">
        <f>(M9*L12)</f>
        <v>3220.5</v>
      </c>
    </row>
    <row r="16" spans="1:14" x14ac:dyDescent="0.25">
      <c r="A16" s="30">
        <v>43449</v>
      </c>
      <c r="B16" s="28">
        <f>IF(WEEKDAY(A16,2)&gt;5=FALSE,M4,0)</f>
        <v>0</v>
      </c>
      <c r="C16" s="20" t="str">
        <f>(M5)</f>
        <v>Indra</v>
      </c>
      <c r="D16" s="20" t="str">
        <f>(M6)</f>
        <v>Enel</v>
      </c>
      <c r="E16" s="23"/>
      <c r="F16" s="24"/>
      <c r="G16" s="35"/>
      <c r="H16" s="35"/>
      <c r="I16" s="38">
        <f t="shared" si="0"/>
        <v>0</v>
      </c>
      <c r="K16" s="29" t="s">
        <v>38</v>
      </c>
      <c r="L16">
        <f>(L15*0.21)</f>
        <v>676.30499999999995</v>
      </c>
    </row>
    <row r="17" spans="1:12" x14ac:dyDescent="0.25">
      <c r="A17" s="30">
        <v>43450</v>
      </c>
      <c r="B17" s="28">
        <f>IF(WEEKDAY(A17,2)&gt;5=FALSE,M4,0)</f>
        <v>0</v>
      </c>
      <c r="C17" s="20" t="str">
        <f>(M5)</f>
        <v>Indra</v>
      </c>
      <c r="D17" s="20" t="str">
        <f>(M6)</f>
        <v>Enel</v>
      </c>
      <c r="E17" s="23"/>
      <c r="F17" s="24"/>
      <c r="G17" s="35"/>
      <c r="H17" s="35"/>
      <c r="I17" s="38">
        <f t="shared" si="0"/>
        <v>0</v>
      </c>
      <c r="K17" s="29" t="s">
        <v>39</v>
      </c>
      <c r="L17">
        <f>(L15*0.07)</f>
        <v>225.43500000000003</v>
      </c>
    </row>
    <row r="18" spans="1:12" x14ac:dyDescent="0.25">
      <c r="A18" s="30">
        <v>43451</v>
      </c>
      <c r="B18" s="28">
        <f>IF(WEEKDAY(A18,2)&gt;5=FALSE,M4,0)</f>
        <v>8</v>
      </c>
      <c r="C18" s="20" t="str">
        <f>(M5)</f>
        <v>Indra</v>
      </c>
      <c r="D18" s="20" t="str">
        <f>(M6)</f>
        <v>Enel</v>
      </c>
      <c r="E18" s="23"/>
      <c r="F18" s="24"/>
      <c r="G18" s="35"/>
      <c r="H18" s="35"/>
      <c r="I18" s="38">
        <f t="shared" si="0"/>
        <v>0</v>
      </c>
      <c r="K18" s="29" t="s">
        <v>9</v>
      </c>
      <c r="L18">
        <f>(L15+L16-L17)</f>
        <v>3671.37</v>
      </c>
    </row>
    <row r="19" spans="1:12" x14ac:dyDescent="0.25">
      <c r="A19" s="30">
        <v>43452</v>
      </c>
      <c r="B19" s="28">
        <f>IF(WEEKDAY(A19,2)&gt;5=FALSE,M4,0)</f>
        <v>8</v>
      </c>
      <c r="C19" s="20" t="str">
        <f>(M5)</f>
        <v>Indra</v>
      </c>
      <c r="D19" s="20" t="str">
        <f>(M6)</f>
        <v>Enel</v>
      </c>
      <c r="E19" s="23"/>
      <c r="F19" s="24"/>
      <c r="G19" s="35"/>
      <c r="H19" s="35"/>
      <c r="I19" s="38">
        <f t="shared" si="0"/>
        <v>0</v>
      </c>
    </row>
    <row r="20" spans="1:12" x14ac:dyDescent="0.25">
      <c r="A20" s="30">
        <v>43453</v>
      </c>
      <c r="B20" s="28">
        <f>IF(WEEKDAY(A20,2)&gt;5=FALSE,M4,0)</f>
        <v>8</v>
      </c>
      <c r="C20" s="20" t="str">
        <f>(M5)</f>
        <v>Indra</v>
      </c>
      <c r="D20" s="20" t="str">
        <f>(M6)</f>
        <v>Enel</v>
      </c>
      <c r="E20" s="23"/>
      <c r="F20" s="24"/>
      <c r="G20" s="35"/>
      <c r="H20" s="35"/>
      <c r="I20" s="38">
        <f t="shared" si="0"/>
        <v>0</v>
      </c>
    </row>
    <row r="21" spans="1:12" x14ac:dyDescent="0.25">
      <c r="A21" s="30">
        <v>43454</v>
      </c>
      <c r="B21" s="28">
        <f>IF(WEEKDAY(A21,2)&gt;5=FALSE,M4,0)</f>
        <v>8</v>
      </c>
      <c r="C21" s="20" t="str">
        <f>(M5)</f>
        <v>Indra</v>
      </c>
      <c r="D21" s="20" t="str">
        <f>(M6)</f>
        <v>Enel</v>
      </c>
      <c r="E21" s="23"/>
      <c r="F21" s="24"/>
      <c r="G21" s="35"/>
      <c r="H21" s="35"/>
      <c r="I21" s="38">
        <f t="shared" si="0"/>
        <v>0</v>
      </c>
    </row>
    <row r="22" spans="1:12" x14ac:dyDescent="0.25">
      <c r="A22" s="30">
        <v>43455</v>
      </c>
      <c r="B22" s="43">
        <v>9</v>
      </c>
      <c r="C22" s="20" t="str">
        <f>(M5)</f>
        <v>Indra</v>
      </c>
      <c r="D22" s="20" t="str">
        <f>(M6)</f>
        <v>Enel</v>
      </c>
      <c r="E22" s="23" t="s">
        <v>114</v>
      </c>
      <c r="F22" s="24"/>
      <c r="G22" s="35"/>
      <c r="H22" s="35"/>
      <c r="I22" s="38">
        <f t="shared" si="0"/>
        <v>0</v>
      </c>
    </row>
    <row r="23" spans="1:12" x14ac:dyDescent="0.25">
      <c r="A23" s="30">
        <v>43456</v>
      </c>
      <c r="B23" s="28">
        <f>IF(WEEKDAY(A23,2)&gt;5=FALSE,M4,0)</f>
        <v>0</v>
      </c>
      <c r="C23" s="20" t="str">
        <f>(M5)</f>
        <v>Indra</v>
      </c>
      <c r="D23" s="20" t="str">
        <f>(M6)</f>
        <v>Enel</v>
      </c>
      <c r="E23" s="23"/>
      <c r="F23" s="24"/>
      <c r="G23" s="35"/>
      <c r="H23" s="35"/>
      <c r="I23" s="38">
        <f t="shared" si="0"/>
        <v>0</v>
      </c>
    </row>
    <row r="24" spans="1:12" x14ac:dyDescent="0.25">
      <c r="A24" s="30">
        <v>43457</v>
      </c>
      <c r="B24" s="28">
        <f>IF(WEEKDAY(A24,2)&gt;5=FALSE,M4,0)</f>
        <v>0</v>
      </c>
      <c r="C24" s="20" t="str">
        <f>(M5)</f>
        <v>Indra</v>
      </c>
      <c r="D24" s="20" t="str">
        <f>(M6)</f>
        <v>Enel</v>
      </c>
      <c r="E24" s="23"/>
      <c r="F24" s="24"/>
      <c r="G24" s="35"/>
      <c r="H24" s="35"/>
      <c r="I24" s="38">
        <f t="shared" si="0"/>
        <v>0</v>
      </c>
    </row>
    <row r="25" spans="1:12" x14ac:dyDescent="0.25">
      <c r="A25" s="30">
        <v>43458</v>
      </c>
      <c r="B25" s="28">
        <v>0</v>
      </c>
      <c r="C25" s="20" t="str">
        <f>(M5)</f>
        <v>Indra</v>
      </c>
      <c r="D25" s="20" t="str">
        <f>(M6)</f>
        <v>Enel</v>
      </c>
      <c r="E25" s="23" t="s">
        <v>112</v>
      </c>
      <c r="F25" s="24"/>
      <c r="G25" s="35"/>
      <c r="H25" s="35"/>
      <c r="I25" s="38">
        <f t="shared" si="0"/>
        <v>0</v>
      </c>
    </row>
    <row r="26" spans="1:12" x14ac:dyDescent="0.25">
      <c r="A26" s="33">
        <v>43459</v>
      </c>
      <c r="B26" s="28">
        <v>0</v>
      </c>
      <c r="C26" s="20" t="str">
        <f>(M5)</f>
        <v>Indra</v>
      </c>
      <c r="D26" s="20" t="str">
        <f>(M6)</f>
        <v>Enel</v>
      </c>
      <c r="E26" s="23" t="s">
        <v>32</v>
      </c>
      <c r="F26" s="24"/>
      <c r="G26" s="35"/>
      <c r="H26" s="35"/>
      <c r="I26" s="38">
        <f t="shared" si="0"/>
        <v>0</v>
      </c>
    </row>
    <row r="27" spans="1:12" x14ac:dyDescent="0.25">
      <c r="A27" s="30">
        <v>43460</v>
      </c>
      <c r="B27" s="28">
        <v>0</v>
      </c>
      <c r="C27" s="20" t="str">
        <f>(M5)</f>
        <v>Indra</v>
      </c>
      <c r="D27" s="20" t="str">
        <f>(M6)</f>
        <v>Enel</v>
      </c>
      <c r="E27" s="23" t="s">
        <v>112</v>
      </c>
      <c r="F27" s="24"/>
      <c r="G27" s="35"/>
      <c r="H27" s="35"/>
      <c r="I27" s="38">
        <f t="shared" si="0"/>
        <v>0</v>
      </c>
    </row>
    <row r="28" spans="1:12" x14ac:dyDescent="0.25">
      <c r="A28" s="30">
        <v>43461</v>
      </c>
      <c r="B28" s="28">
        <v>0</v>
      </c>
      <c r="C28" s="20" t="str">
        <f>(M5)</f>
        <v>Indra</v>
      </c>
      <c r="D28" s="20" t="str">
        <f>(M6)</f>
        <v>Enel</v>
      </c>
      <c r="E28" s="23" t="s">
        <v>112</v>
      </c>
      <c r="F28" s="24"/>
      <c r="G28" s="35"/>
      <c r="H28" s="35"/>
      <c r="I28" s="38">
        <f t="shared" si="0"/>
        <v>0</v>
      </c>
    </row>
    <row r="29" spans="1:12" x14ac:dyDescent="0.25">
      <c r="A29" s="30">
        <v>43462</v>
      </c>
      <c r="B29" s="28">
        <v>0</v>
      </c>
      <c r="C29" s="20" t="str">
        <f>(M5)</f>
        <v>Indra</v>
      </c>
      <c r="D29" s="20" t="str">
        <f>(M6)</f>
        <v>Enel</v>
      </c>
      <c r="E29" s="23" t="s">
        <v>112</v>
      </c>
      <c r="F29" s="24"/>
      <c r="G29" s="35"/>
      <c r="H29" s="35"/>
      <c r="I29" s="38">
        <f t="shared" si="0"/>
        <v>0</v>
      </c>
    </row>
    <row r="30" spans="1:12" x14ac:dyDescent="0.25">
      <c r="A30" s="30">
        <v>43463</v>
      </c>
      <c r="B30" s="28">
        <f>IF(WEEKDAY(A30,2)&gt;5=FALSE,M4,0)</f>
        <v>0</v>
      </c>
      <c r="C30" s="20" t="str">
        <f>(M5)</f>
        <v>Indra</v>
      </c>
      <c r="D30" s="20" t="str">
        <f>(M6)</f>
        <v>Enel</v>
      </c>
      <c r="E30" s="23"/>
      <c r="F30" s="24"/>
      <c r="G30" s="35"/>
      <c r="H30" s="35"/>
      <c r="I30" s="38">
        <f t="shared" si="0"/>
        <v>0</v>
      </c>
    </row>
    <row r="31" spans="1:12" x14ac:dyDescent="0.25">
      <c r="A31" s="30">
        <v>43464</v>
      </c>
      <c r="B31" s="28">
        <f>IF(WEEKDAY(A31,2)&gt;5=FALSE,M4,0)</f>
        <v>0</v>
      </c>
      <c r="C31" s="20" t="str">
        <f>(M5)</f>
        <v>Indra</v>
      </c>
      <c r="D31" s="20" t="str">
        <f>(M6)</f>
        <v>Enel</v>
      </c>
      <c r="E31" s="23"/>
      <c r="F31" s="24"/>
      <c r="G31" s="35"/>
      <c r="H31" s="35"/>
      <c r="I31" s="38">
        <f t="shared" si="0"/>
        <v>0</v>
      </c>
    </row>
    <row r="32" spans="1:12" ht="15.75" thickBot="1" x14ac:dyDescent="0.3">
      <c r="A32" s="30">
        <v>43465</v>
      </c>
      <c r="B32" s="28">
        <v>0</v>
      </c>
      <c r="C32" s="20" t="str">
        <f>(M5)</f>
        <v>Indra</v>
      </c>
      <c r="D32" s="20" t="str">
        <f>(M6)</f>
        <v>Enel</v>
      </c>
      <c r="E32" s="23" t="s">
        <v>112</v>
      </c>
      <c r="F32" s="27"/>
      <c r="G32" s="35"/>
      <c r="H32" s="35"/>
      <c r="I32" s="38">
        <f t="shared" si="0"/>
        <v>0</v>
      </c>
    </row>
    <row r="33" spans="1:2" ht="15.75" thickBot="1" x14ac:dyDescent="0.3">
      <c r="A33" s="11" t="s">
        <v>9</v>
      </c>
      <c r="B33" s="11">
        <f>SUM(B2:B32)</f>
        <v>113</v>
      </c>
    </row>
  </sheetData>
  <conditionalFormatting sqref="A2:A32">
    <cfRule type="expression" dxfId="1" priority="2">
      <formula>WEEKDAY(A2,2)&gt;5</formula>
    </cfRule>
  </conditionalFormatting>
  <conditionalFormatting sqref="B2:B3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Template</vt:lpstr>
      <vt:lpstr>08.18_</vt:lpstr>
      <vt:lpstr>08.18</vt:lpstr>
      <vt:lpstr>09.18_</vt:lpstr>
      <vt:lpstr>09.18</vt:lpstr>
      <vt:lpstr>10.18</vt:lpstr>
      <vt:lpstr>11.18</vt:lpstr>
      <vt:lpstr>12.18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2018-11-29T11:47:35Z</dcterms:modified>
</cp:coreProperties>
</file>